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360" windowWidth="29040" windowHeight="15750" activeTab="6"/>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№5'!$C$62</definedName>
    <definedName name="_xlnm._FilterDatabase" localSheetId="3" hidden="1">'Приложение 4'!#REF!</definedName>
    <definedName name="_xlnm.Print_Area" localSheetId="2">'Приложение 3'!$A$1:$K$283</definedName>
    <definedName name="_xlnm.Print_Area" localSheetId="3">'Приложение 4'!$A$1:$M$327</definedName>
  </definedNames>
  <calcPr calcId="145621"/>
</workbook>
</file>

<file path=xl/calcChain.xml><?xml version="1.0" encoding="utf-8"?>
<calcChain xmlns="http://schemas.openxmlformats.org/spreadsheetml/2006/main">
  <c r="H17" i="2" l="1"/>
  <c r="H18" i="2"/>
  <c r="H19" i="2"/>
  <c r="G323" i="2" l="1"/>
  <c r="E87" i="23"/>
  <c r="E86" i="23"/>
  <c r="E85" i="23"/>
  <c r="E84" i="23"/>
  <c r="J83" i="23"/>
  <c r="I83" i="23"/>
  <c r="H83" i="23"/>
  <c r="G83" i="23"/>
  <c r="E83" i="23" s="1"/>
  <c r="F83" i="23"/>
  <c r="K19" i="2" l="1"/>
  <c r="K18" i="2"/>
  <c r="K17" i="2"/>
  <c r="K16" i="2"/>
  <c r="J19" i="2"/>
  <c r="J18" i="2"/>
  <c r="J17" i="2"/>
  <c r="J16" i="2"/>
  <c r="I19" i="2"/>
  <c r="I18" i="2"/>
  <c r="I17" i="2"/>
  <c r="I16" i="2"/>
  <c r="H16" i="2"/>
  <c r="G17" i="2"/>
  <c r="G18" i="2"/>
  <c r="G19" i="2"/>
  <c r="G16" i="2"/>
  <c r="F94" i="2"/>
  <c r="F93" i="2"/>
  <c r="F92" i="2"/>
  <c r="F91" i="2"/>
  <c r="K90" i="2"/>
  <c r="J90" i="2"/>
  <c r="I90" i="2"/>
  <c r="H90" i="2"/>
  <c r="F90" i="2" s="1"/>
  <c r="G90" i="2"/>
  <c r="E90" i="2"/>
  <c r="E195" i="23" l="1"/>
  <c r="E194" i="23"/>
  <c r="E193" i="23"/>
  <c r="E192" i="23"/>
  <c r="J191" i="23"/>
  <c r="I191" i="23"/>
  <c r="H191" i="23"/>
  <c r="G191" i="23"/>
  <c r="F191" i="23"/>
  <c r="E190" i="23"/>
  <c r="E189" i="23"/>
  <c r="E188" i="23"/>
  <c r="E187" i="23"/>
  <c r="J186" i="23"/>
  <c r="I186" i="23"/>
  <c r="H186" i="23"/>
  <c r="G186" i="23"/>
  <c r="F186" i="23"/>
  <c r="E185" i="23"/>
  <c r="E184" i="23"/>
  <c r="E183" i="23"/>
  <c r="E182" i="23"/>
  <c r="J181" i="23"/>
  <c r="I181" i="23"/>
  <c r="H181" i="23"/>
  <c r="G181" i="23"/>
  <c r="F181" i="23"/>
  <c r="E128" i="23"/>
  <c r="E127" i="23"/>
  <c r="E126" i="23"/>
  <c r="E125" i="23"/>
  <c r="J124" i="23"/>
  <c r="I124" i="23"/>
  <c r="H124" i="23"/>
  <c r="G124" i="23"/>
  <c r="F124" i="23"/>
  <c r="E113" i="23"/>
  <c r="E112" i="23"/>
  <c r="E111" i="23"/>
  <c r="E110" i="23"/>
  <c r="J109" i="23"/>
  <c r="I109" i="23"/>
  <c r="H109" i="23"/>
  <c r="G109" i="23"/>
  <c r="F109" i="23"/>
  <c r="E103" i="23"/>
  <c r="E102" i="23"/>
  <c r="E101" i="23"/>
  <c r="E100" i="23"/>
  <c r="J99" i="23"/>
  <c r="I99" i="23"/>
  <c r="H99" i="23"/>
  <c r="G99" i="23"/>
  <c r="F99" i="23"/>
  <c r="E97" i="23"/>
  <c r="E96" i="23"/>
  <c r="E95" i="23"/>
  <c r="E94" i="23"/>
  <c r="J93" i="23"/>
  <c r="I93" i="23"/>
  <c r="H93" i="23"/>
  <c r="G93" i="23"/>
  <c r="F93" i="23"/>
  <c r="E92" i="23"/>
  <c r="E91" i="23"/>
  <c r="E90" i="23"/>
  <c r="E89" i="23"/>
  <c r="J88" i="23"/>
  <c r="I88" i="23"/>
  <c r="H88" i="23"/>
  <c r="G88" i="23"/>
  <c r="F88" i="23"/>
  <c r="E72" i="23"/>
  <c r="E71" i="23"/>
  <c r="E70" i="23"/>
  <c r="E69" i="23"/>
  <c r="J68" i="23"/>
  <c r="I68" i="23"/>
  <c r="H68" i="23"/>
  <c r="G68" i="23"/>
  <c r="F68" i="23"/>
  <c r="E67" i="23"/>
  <c r="E66" i="23"/>
  <c r="E65" i="23"/>
  <c r="E64" i="23"/>
  <c r="J63" i="23"/>
  <c r="I63" i="23"/>
  <c r="H63" i="23"/>
  <c r="G63" i="23"/>
  <c r="F63" i="23"/>
  <c r="E57" i="23"/>
  <c r="E56" i="23"/>
  <c r="E55" i="23"/>
  <c r="E54" i="23"/>
  <c r="J53" i="23"/>
  <c r="I53" i="23"/>
  <c r="H53" i="23"/>
  <c r="G53" i="23"/>
  <c r="F53" i="23"/>
  <c r="E42" i="23"/>
  <c r="E41" i="23"/>
  <c r="E40" i="23"/>
  <c r="E39" i="23"/>
  <c r="J38" i="23"/>
  <c r="I38" i="23"/>
  <c r="H38" i="23"/>
  <c r="G38" i="23"/>
  <c r="F38" i="23"/>
  <c r="E37" i="23"/>
  <c r="E36" i="23"/>
  <c r="E35" i="23"/>
  <c r="E34" i="23"/>
  <c r="J33" i="23"/>
  <c r="I33" i="23"/>
  <c r="H33" i="23"/>
  <c r="G33" i="23"/>
  <c r="F33" i="23"/>
  <c r="F114" i="2"/>
  <c r="K110" i="2"/>
  <c r="J110" i="2"/>
  <c r="I110" i="2"/>
  <c r="H110" i="2"/>
  <c r="G110" i="2"/>
  <c r="F110" i="2"/>
  <c r="F99" i="2"/>
  <c r="F98" i="2"/>
  <c r="F97" i="2"/>
  <c r="F96" i="2"/>
  <c r="K95" i="2"/>
  <c r="J95" i="2"/>
  <c r="I95" i="2"/>
  <c r="H95" i="2"/>
  <c r="F95" i="2" s="1"/>
  <c r="G95" i="2"/>
  <c r="E95" i="2"/>
  <c r="F44" i="2"/>
  <c r="F43" i="2"/>
  <c r="F42" i="2"/>
  <c r="F41" i="2"/>
  <c r="K40" i="2"/>
  <c r="J40" i="2"/>
  <c r="I40" i="2"/>
  <c r="H40" i="2"/>
  <c r="G40" i="2"/>
  <c r="E40" i="2"/>
  <c r="E191" i="23" l="1"/>
  <c r="E186" i="23"/>
  <c r="E181" i="23"/>
  <c r="E124" i="23"/>
  <c r="E109" i="23"/>
  <c r="E99" i="23"/>
  <c r="E93" i="23"/>
  <c r="E68" i="23"/>
  <c r="E88" i="23"/>
  <c r="E53" i="23"/>
  <c r="E63" i="23"/>
  <c r="E38" i="23"/>
  <c r="E33" i="23"/>
  <c r="F40" i="2"/>
  <c r="K183" i="2"/>
  <c r="K184" i="2"/>
  <c r="K185" i="2"/>
  <c r="J183" i="2"/>
  <c r="J184" i="2"/>
  <c r="J185" i="2"/>
  <c r="I183" i="2"/>
  <c r="I184" i="2"/>
  <c r="I185" i="2"/>
  <c r="H183" i="2"/>
  <c r="H184" i="2"/>
  <c r="H185" i="2"/>
  <c r="K182" i="2"/>
  <c r="J182" i="2"/>
  <c r="I182" i="2"/>
  <c r="H182" i="2"/>
  <c r="G183" i="2"/>
  <c r="G184" i="2"/>
  <c r="G185" i="2"/>
  <c r="G182" i="2"/>
  <c r="F215" i="2"/>
  <c r="F214" i="2"/>
  <c r="F213" i="2"/>
  <c r="F212" i="2"/>
  <c r="K211" i="2"/>
  <c r="J211" i="2"/>
  <c r="I211" i="2"/>
  <c r="H211" i="2"/>
  <c r="G211" i="2"/>
  <c r="E211" i="2"/>
  <c r="F210" i="2"/>
  <c r="F209" i="2"/>
  <c r="F208" i="2"/>
  <c r="F207" i="2"/>
  <c r="K206" i="2"/>
  <c r="J206" i="2"/>
  <c r="I206" i="2"/>
  <c r="H206" i="2"/>
  <c r="G206" i="2"/>
  <c r="E206" i="2"/>
  <c r="F205" i="2"/>
  <c r="F204" i="2"/>
  <c r="F203" i="2"/>
  <c r="F202" i="2"/>
  <c r="K201" i="2"/>
  <c r="J201" i="2"/>
  <c r="I201" i="2"/>
  <c r="H201" i="2"/>
  <c r="G201" i="2"/>
  <c r="E201" i="2"/>
  <c r="K107" i="2"/>
  <c r="K108" i="2"/>
  <c r="K109" i="2"/>
  <c r="J107" i="2"/>
  <c r="J108" i="2"/>
  <c r="J109" i="2"/>
  <c r="I107" i="2"/>
  <c r="I108" i="2"/>
  <c r="I109" i="2"/>
  <c r="H107" i="2"/>
  <c r="H108" i="2"/>
  <c r="H109" i="2"/>
  <c r="K106" i="2"/>
  <c r="J106" i="2"/>
  <c r="I106" i="2"/>
  <c r="H106" i="2"/>
  <c r="G107" i="2"/>
  <c r="G108" i="2"/>
  <c r="G109" i="2"/>
  <c r="G106" i="2"/>
  <c r="F139" i="2"/>
  <c r="F138" i="2"/>
  <c r="F137" i="2"/>
  <c r="F136" i="2"/>
  <c r="K135" i="2"/>
  <c r="J135" i="2"/>
  <c r="I135" i="2"/>
  <c r="H135" i="2"/>
  <c r="G135" i="2"/>
  <c r="E135" i="2"/>
  <c r="F124" i="2"/>
  <c r="F121" i="2"/>
  <c r="K120" i="2"/>
  <c r="J120" i="2"/>
  <c r="I120" i="2"/>
  <c r="H120" i="2"/>
  <c r="G120" i="2"/>
  <c r="F104" i="2"/>
  <c r="F103" i="2"/>
  <c r="F102" i="2"/>
  <c r="F101" i="2"/>
  <c r="K100" i="2"/>
  <c r="J100" i="2"/>
  <c r="I100" i="2"/>
  <c r="H100" i="2"/>
  <c r="G100" i="2"/>
  <c r="E100" i="2"/>
  <c r="F84" i="2"/>
  <c r="F83" i="2"/>
  <c r="F82" i="2"/>
  <c r="F81" i="2"/>
  <c r="K80" i="2"/>
  <c r="J80" i="2"/>
  <c r="I80" i="2"/>
  <c r="H80" i="2"/>
  <c r="G80" i="2"/>
  <c r="E80" i="2"/>
  <c r="F79" i="2"/>
  <c r="F78" i="2"/>
  <c r="F77" i="2"/>
  <c r="F76" i="2"/>
  <c r="K75" i="2"/>
  <c r="J75" i="2"/>
  <c r="I75" i="2"/>
  <c r="H75" i="2"/>
  <c r="G75" i="2"/>
  <c r="E75" i="2"/>
  <c r="F74" i="2"/>
  <c r="F73" i="2"/>
  <c r="F72" i="2"/>
  <c r="F71" i="2"/>
  <c r="K70" i="2"/>
  <c r="J70" i="2"/>
  <c r="I70" i="2"/>
  <c r="H70" i="2"/>
  <c r="G70" i="2"/>
  <c r="E70" i="2"/>
  <c r="F64" i="2"/>
  <c r="F63" i="2"/>
  <c r="F62" i="2"/>
  <c r="F61" i="2"/>
  <c r="K60" i="2"/>
  <c r="J60" i="2"/>
  <c r="I60" i="2"/>
  <c r="H60" i="2"/>
  <c r="G60" i="2"/>
  <c r="E60" i="2"/>
  <c r="F49" i="2"/>
  <c r="F48" i="2"/>
  <c r="F47" i="2"/>
  <c r="F46" i="2"/>
  <c r="K45" i="2"/>
  <c r="J45" i="2"/>
  <c r="I45" i="2"/>
  <c r="H45" i="2"/>
  <c r="G45" i="2"/>
  <c r="E45" i="2"/>
  <c r="F206" i="2" l="1"/>
  <c r="F201" i="2"/>
  <c r="F211" i="2"/>
  <c r="F135" i="2"/>
  <c r="F120" i="2"/>
  <c r="F80" i="2"/>
  <c r="F75" i="2"/>
  <c r="F100" i="2"/>
  <c r="F70" i="2"/>
  <c r="F45" i="2"/>
  <c r="F60" i="2"/>
  <c r="F59" i="2"/>
  <c r="F58" i="2"/>
  <c r="F57" i="2"/>
  <c r="F56" i="2"/>
  <c r="K55" i="2"/>
  <c r="J55" i="2"/>
  <c r="I55" i="2"/>
  <c r="H55" i="2"/>
  <c r="G55" i="2"/>
  <c r="E55" i="2"/>
  <c r="E52" i="23"/>
  <c r="E51" i="23"/>
  <c r="E50" i="23"/>
  <c r="E49" i="23"/>
  <c r="J48" i="23"/>
  <c r="I48" i="23"/>
  <c r="H48" i="23"/>
  <c r="G48" i="23"/>
  <c r="F48" i="23"/>
  <c r="F55" i="2" l="1"/>
  <c r="E48" i="23"/>
  <c r="E82" i="23"/>
  <c r="E81" i="23"/>
  <c r="E80" i="23"/>
  <c r="E79" i="23"/>
  <c r="J78" i="23"/>
  <c r="I78" i="23"/>
  <c r="H78" i="23"/>
  <c r="G78" i="23"/>
  <c r="F78" i="23"/>
  <c r="F89" i="2"/>
  <c r="F88" i="2"/>
  <c r="F87" i="2"/>
  <c r="F86" i="2"/>
  <c r="K85" i="2"/>
  <c r="J85" i="2"/>
  <c r="I85" i="2"/>
  <c r="H85" i="2"/>
  <c r="G85" i="2"/>
  <c r="E85" i="2"/>
  <c r="E78" i="23" l="1"/>
  <c r="F85" i="2"/>
  <c r="E47" i="23"/>
  <c r="E46" i="23"/>
  <c r="E45" i="23"/>
  <c r="E44" i="23"/>
  <c r="J43" i="23"/>
  <c r="I43" i="23"/>
  <c r="H43" i="23"/>
  <c r="G43" i="23"/>
  <c r="F43" i="23"/>
  <c r="F54" i="2"/>
  <c r="F53" i="2"/>
  <c r="F52" i="2"/>
  <c r="F51" i="2"/>
  <c r="K50" i="2"/>
  <c r="J50" i="2"/>
  <c r="I50" i="2"/>
  <c r="H50" i="2"/>
  <c r="G50" i="2"/>
  <c r="E50" i="2"/>
  <c r="E43" i="23" l="1"/>
  <c r="F50" i="2"/>
  <c r="E77" i="23"/>
  <c r="E76" i="23"/>
  <c r="E75" i="23"/>
  <c r="E74" i="23"/>
  <c r="J73" i="23"/>
  <c r="I73" i="23"/>
  <c r="H73" i="23"/>
  <c r="G73" i="23"/>
  <c r="F73" i="23"/>
  <c r="E73" i="23" l="1"/>
  <c r="F245" i="2"/>
  <c r="F244" i="2"/>
  <c r="F243" i="2"/>
  <c r="F242" i="2"/>
  <c r="K241" i="2"/>
  <c r="J241" i="2"/>
  <c r="I241" i="2"/>
  <c r="H241" i="2"/>
  <c r="G241" i="2"/>
  <c r="F235" i="2"/>
  <c r="F234" i="2"/>
  <c r="F233" i="2"/>
  <c r="F232" i="2"/>
  <c r="K231" i="2"/>
  <c r="J231" i="2"/>
  <c r="I231" i="2"/>
  <c r="H231" i="2"/>
  <c r="G231" i="2"/>
  <c r="F220" i="2"/>
  <c r="F219" i="2"/>
  <c r="F218" i="2"/>
  <c r="F217" i="2"/>
  <c r="K216" i="2"/>
  <c r="J216" i="2"/>
  <c r="I216" i="2"/>
  <c r="H216" i="2"/>
  <c r="G216" i="2"/>
  <c r="F200" i="2"/>
  <c r="F199" i="2"/>
  <c r="F198" i="2"/>
  <c r="F197" i="2"/>
  <c r="K196" i="2"/>
  <c r="J196" i="2"/>
  <c r="I196" i="2"/>
  <c r="H196" i="2"/>
  <c r="G196" i="2"/>
  <c r="F190" i="2"/>
  <c r="F189" i="2"/>
  <c r="F188" i="2"/>
  <c r="F187" i="2"/>
  <c r="K186" i="2"/>
  <c r="J186" i="2"/>
  <c r="I186" i="2"/>
  <c r="H186" i="2"/>
  <c r="G186" i="2"/>
  <c r="E186" i="2"/>
  <c r="F196" i="2" l="1"/>
  <c r="F186" i="2"/>
  <c r="F241" i="2"/>
  <c r="F231" i="2"/>
  <c r="F216" i="2"/>
  <c r="F169" i="2"/>
  <c r="F168" i="2"/>
  <c r="F167" i="2"/>
  <c r="F166" i="2"/>
  <c r="F154" i="2"/>
  <c r="F153" i="2"/>
  <c r="F152" i="2"/>
  <c r="F151" i="2"/>
  <c r="E158" i="23" l="1"/>
  <c r="E157" i="23"/>
  <c r="E156" i="23"/>
  <c r="E155" i="23"/>
  <c r="J154" i="23"/>
  <c r="I154" i="23"/>
  <c r="H154" i="23"/>
  <c r="G154" i="23"/>
  <c r="F154" i="23"/>
  <c r="F159" i="23"/>
  <c r="G159" i="23"/>
  <c r="H159" i="23"/>
  <c r="I159" i="23"/>
  <c r="J159" i="23"/>
  <c r="E154" i="23" l="1"/>
  <c r="E159" i="23"/>
  <c r="F165" i="2" l="1"/>
  <c r="K165" i="2"/>
  <c r="J165" i="2"/>
  <c r="I165" i="2"/>
  <c r="H165" i="2"/>
  <c r="G165" i="2"/>
  <c r="E165" i="2"/>
  <c r="E163" i="23" l="1"/>
  <c r="E162" i="23"/>
  <c r="E161" i="23"/>
  <c r="E160" i="23"/>
  <c r="E255" i="23" l="1"/>
  <c r="E254" i="23"/>
  <c r="E253" i="23"/>
  <c r="E252" i="23"/>
  <c r="J251" i="23"/>
  <c r="I251" i="23"/>
  <c r="H251" i="23"/>
  <c r="G251" i="23"/>
  <c r="F251" i="23"/>
  <c r="E250" i="23"/>
  <c r="E249" i="23"/>
  <c r="E248" i="23"/>
  <c r="E247" i="23"/>
  <c r="J246" i="23"/>
  <c r="I246" i="23"/>
  <c r="H246" i="23"/>
  <c r="G246" i="23"/>
  <c r="F246" i="23"/>
  <c r="E245" i="23"/>
  <c r="E244" i="23"/>
  <c r="E243" i="23"/>
  <c r="E242" i="23"/>
  <c r="J241" i="23"/>
  <c r="I241" i="23"/>
  <c r="H241" i="23"/>
  <c r="G241" i="23"/>
  <c r="F241" i="23"/>
  <c r="F275" i="2"/>
  <c r="F274" i="2"/>
  <c r="F273" i="2"/>
  <c r="F272" i="2"/>
  <c r="K271" i="2"/>
  <c r="J271" i="2"/>
  <c r="I271" i="2"/>
  <c r="H271" i="2"/>
  <c r="G271" i="2"/>
  <c r="E271" i="2"/>
  <c r="F270" i="2"/>
  <c r="F269" i="2"/>
  <c r="F268" i="2"/>
  <c r="F267" i="2"/>
  <c r="K266" i="2"/>
  <c r="J266" i="2"/>
  <c r="I266" i="2"/>
  <c r="H266" i="2"/>
  <c r="G266" i="2"/>
  <c r="E266" i="2"/>
  <c r="F265" i="2"/>
  <c r="F264" i="2"/>
  <c r="F263" i="2"/>
  <c r="F262" i="2"/>
  <c r="K261" i="2"/>
  <c r="J261" i="2"/>
  <c r="I261" i="2"/>
  <c r="H261" i="2"/>
  <c r="G261" i="2"/>
  <c r="E261" i="2"/>
  <c r="F174" i="2"/>
  <c r="F171" i="2"/>
  <c r="K170" i="2"/>
  <c r="J170" i="2"/>
  <c r="I170" i="2"/>
  <c r="H170" i="2"/>
  <c r="G170" i="2"/>
  <c r="E170" i="2"/>
  <c r="F170" i="2" l="1"/>
  <c r="E251" i="23"/>
  <c r="E246" i="23"/>
  <c r="E241" i="23"/>
  <c r="F271" i="2"/>
  <c r="F261" i="2"/>
  <c r="F266" i="2"/>
  <c r="F22" i="2"/>
  <c r="F23" i="2"/>
  <c r="J104" i="23" l="1"/>
  <c r="I104" i="23"/>
  <c r="H104" i="23"/>
  <c r="G104" i="23"/>
  <c r="H115" i="2" l="1"/>
  <c r="I115" i="2"/>
  <c r="J115" i="2"/>
  <c r="K115" i="2"/>
  <c r="E62" i="23" l="1"/>
  <c r="E61" i="23"/>
  <c r="E60" i="23"/>
  <c r="E59" i="23"/>
  <c r="J58" i="23"/>
  <c r="I58" i="23"/>
  <c r="H58" i="23"/>
  <c r="G58" i="23"/>
  <c r="F58" i="23"/>
  <c r="G177" i="2"/>
  <c r="G178" i="2"/>
  <c r="G179" i="2"/>
  <c r="E65" i="2"/>
  <c r="G65" i="2"/>
  <c r="H65" i="2"/>
  <c r="I65" i="2"/>
  <c r="J65" i="2"/>
  <c r="K65" i="2"/>
  <c r="F66" i="2"/>
  <c r="F67" i="2"/>
  <c r="F68" i="2"/>
  <c r="E58" i="23" l="1"/>
  <c r="F65" i="2"/>
  <c r="F117" i="2" l="1"/>
  <c r="F118" i="2"/>
  <c r="F119" i="2"/>
  <c r="F116" i="2"/>
  <c r="E106" i="23"/>
  <c r="E107" i="23"/>
  <c r="E108" i="23"/>
  <c r="E105" i="23"/>
  <c r="E104" i="23" l="1"/>
  <c r="F115" i="2"/>
  <c r="E240" i="23" l="1"/>
  <c r="E239" i="23"/>
  <c r="E238" i="23"/>
  <c r="E237" i="23"/>
  <c r="J236" i="23"/>
  <c r="I236" i="23"/>
  <c r="H236" i="23"/>
  <c r="G236" i="23"/>
  <c r="F236" i="23"/>
  <c r="F258" i="23"/>
  <c r="G258" i="23"/>
  <c r="H258" i="23"/>
  <c r="I258" i="23"/>
  <c r="J258" i="23"/>
  <c r="E259" i="23"/>
  <c r="E258" i="23" l="1"/>
  <c r="E236" i="23"/>
  <c r="F260" i="2"/>
  <c r="F259" i="2"/>
  <c r="F258" i="2"/>
  <c r="F257" i="2"/>
  <c r="K256" i="2"/>
  <c r="J256" i="2"/>
  <c r="I256" i="2"/>
  <c r="H256" i="2"/>
  <c r="G256" i="2"/>
  <c r="E256" i="2"/>
  <c r="F256" i="2" l="1"/>
  <c r="F104" i="23"/>
  <c r="G294" i="2"/>
  <c r="G295" i="2"/>
  <c r="G296" i="2"/>
  <c r="G293" i="2"/>
  <c r="G115" i="2"/>
  <c r="E272" i="23" l="1"/>
  <c r="E271" i="23"/>
  <c r="E270" i="23"/>
  <c r="J269" i="23"/>
  <c r="I269" i="23"/>
  <c r="H269" i="23"/>
  <c r="G269" i="23"/>
  <c r="F269" i="23"/>
  <c r="F306" i="2"/>
  <c r="F305" i="2"/>
  <c r="F304" i="2"/>
  <c r="F303" i="2"/>
  <c r="K302" i="2"/>
  <c r="J302" i="2"/>
  <c r="I302" i="2"/>
  <c r="H302" i="2"/>
  <c r="G302" i="2"/>
  <c r="E302" i="2"/>
  <c r="E269" i="23" l="1"/>
  <c r="F302" i="2"/>
  <c r="E32" i="23"/>
  <c r="E31" i="23"/>
  <c r="E30" i="23"/>
  <c r="E29" i="23"/>
  <c r="J28" i="23"/>
  <c r="I28" i="23"/>
  <c r="H28" i="23"/>
  <c r="G28" i="23"/>
  <c r="F28" i="23"/>
  <c r="E25" i="2"/>
  <c r="G25" i="2"/>
  <c r="H25" i="2"/>
  <c r="I25" i="2"/>
  <c r="J25" i="2"/>
  <c r="K25" i="2"/>
  <c r="F26" i="2"/>
  <c r="F27" i="2"/>
  <c r="F28" i="2"/>
  <c r="E28" i="23" l="1"/>
  <c r="F25" i="2"/>
  <c r="F39" i="2" l="1"/>
  <c r="F38" i="2"/>
  <c r="F37" i="2"/>
  <c r="F36" i="2"/>
  <c r="K35" i="2"/>
  <c r="J35" i="2"/>
  <c r="I35" i="2"/>
  <c r="H35" i="2"/>
  <c r="G35" i="2"/>
  <c r="E35" i="2"/>
  <c r="F35" i="2" l="1"/>
  <c r="F69" i="2"/>
  <c r="B14" i="28" l="1"/>
  <c r="B15" i="28" s="1"/>
  <c r="B16" i="28" l="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E235" i="23"/>
  <c r="E234" i="23"/>
  <c r="E233" i="23"/>
  <c r="E232" i="23"/>
  <c r="J231" i="23"/>
  <c r="I231" i="23"/>
  <c r="H231" i="23"/>
  <c r="G231" i="23"/>
  <c r="F231" i="23"/>
  <c r="G285" i="2"/>
  <c r="G284" i="2"/>
  <c r="E231" i="23" l="1"/>
  <c r="F255" i="2"/>
  <c r="F254" i="2"/>
  <c r="F253" i="2"/>
  <c r="F252" i="2"/>
  <c r="K251" i="2"/>
  <c r="J251" i="2"/>
  <c r="I251" i="2"/>
  <c r="H251" i="2"/>
  <c r="G251" i="2"/>
  <c r="E251" i="2"/>
  <c r="F251" i="2" l="1"/>
  <c r="F150" i="2"/>
  <c r="F159" i="2" l="1"/>
  <c r="F158" i="2"/>
  <c r="F157" i="2"/>
  <c r="F156" i="2"/>
  <c r="K155" i="2"/>
  <c r="J155" i="2"/>
  <c r="I155" i="2"/>
  <c r="H155" i="2"/>
  <c r="G155" i="2"/>
  <c r="E155" i="2"/>
  <c r="E148" i="23"/>
  <c r="E147" i="23"/>
  <c r="E146" i="23"/>
  <c r="E145" i="23"/>
  <c r="J144" i="23"/>
  <c r="I144" i="23"/>
  <c r="H144" i="23"/>
  <c r="G144" i="23"/>
  <c r="F144" i="23"/>
  <c r="F155" i="2" l="1"/>
  <c r="E144" i="23"/>
  <c r="E143" i="23"/>
  <c r="E142" i="23"/>
  <c r="E141" i="23"/>
  <c r="E140" i="23"/>
  <c r="J139" i="23"/>
  <c r="I139" i="23"/>
  <c r="H139" i="23"/>
  <c r="G139" i="23"/>
  <c r="F139" i="23"/>
  <c r="E27" i="23"/>
  <c r="E26" i="23"/>
  <c r="E25" i="23"/>
  <c r="E24" i="23"/>
  <c r="J23" i="23"/>
  <c r="I23" i="23"/>
  <c r="H23" i="23"/>
  <c r="G23" i="23"/>
  <c r="F23" i="23"/>
  <c r="E139" i="23" l="1"/>
  <c r="E23" i="23"/>
  <c r="G176" i="2"/>
  <c r="G175" i="2" s="1"/>
  <c r="F34" i="2"/>
  <c r="F33" i="2"/>
  <c r="F32" i="2"/>
  <c r="F31" i="2"/>
  <c r="K30" i="2"/>
  <c r="J30" i="2"/>
  <c r="I30" i="2"/>
  <c r="H30" i="2"/>
  <c r="G30" i="2"/>
  <c r="E30" i="2"/>
  <c r="F30" i="2" l="1"/>
  <c r="E230" i="23" l="1"/>
  <c r="E229" i="23"/>
  <c r="E228" i="23"/>
  <c r="E227" i="23"/>
  <c r="J226" i="23"/>
  <c r="I226" i="23"/>
  <c r="H226" i="23"/>
  <c r="G226" i="23"/>
  <c r="F226" i="23"/>
  <c r="E225" i="23"/>
  <c r="E224" i="23"/>
  <c r="E223" i="23"/>
  <c r="E222" i="23"/>
  <c r="J221" i="23"/>
  <c r="I221" i="23"/>
  <c r="H221" i="23"/>
  <c r="G221" i="23"/>
  <c r="F221" i="23"/>
  <c r="E220" i="23"/>
  <c r="E219" i="23"/>
  <c r="E218" i="23"/>
  <c r="E217" i="23"/>
  <c r="J216" i="23"/>
  <c r="I216" i="23"/>
  <c r="H216" i="23"/>
  <c r="G216" i="23"/>
  <c r="F216" i="23"/>
  <c r="E153" i="23"/>
  <c r="E152" i="23"/>
  <c r="E151" i="23"/>
  <c r="E150" i="23"/>
  <c r="J149" i="23"/>
  <c r="I149" i="23"/>
  <c r="H149" i="23"/>
  <c r="G149" i="23"/>
  <c r="F149" i="23"/>
  <c r="E226" i="23" l="1"/>
  <c r="E216" i="23"/>
  <c r="E221" i="23"/>
  <c r="E149" i="23"/>
  <c r="G278" i="2"/>
  <c r="G279" i="2"/>
  <c r="F250" i="2"/>
  <c r="F249" i="2"/>
  <c r="F248" i="2"/>
  <c r="F247" i="2"/>
  <c r="K246" i="2"/>
  <c r="J246" i="2"/>
  <c r="I246" i="2"/>
  <c r="H246" i="2"/>
  <c r="G246" i="2"/>
  <c r="E246" i="2"/>
  <c r="E276" i="2"/>
  <c r="K150" i="2"/>
  <c r="J150" i="2"/>
  <c r="I150" i="2"/>
  <c r="H150" i="2"/>
  <c r="G150" i="2"/>
  <c r="E150" i="2"/>
  <c r="G277" i="2"/>
  <c r="E241" i="2"/>
  <c r="F240" i="2"/>
  <c r="F239" i="2"/>
  <c r="F238" i="2"/>
  <c r="F237" i="2"/>
  <c r="K236" i="2"/>
  <c r="J236" i="2"/>
  <c r="I236" i="2"/>
  <c r="H236" i="2"/>
  <c r="G236" i="2"/>
  <c r="E236" i="2"/>
  <c r="F246" i="2" l="1"/>
  <c r="F236" i="2"/>
  <c r="E210" i="23" l="1"/>
  <c r="E209" i="23"/>
  <c r="E208" i="23"/>
  <c r="E207" i="23"/>
  <c r="J206" i="23"/>
  <c r="I206" i="23"/>
  <c r="H206" i="23"/>
  <c r="G206" i="23"/>
  <c r="F206" i="23"/>
  <c r="E200" i="23"/>
  <c r="E199" i="23"/>
  <c r="E198" i="23"/>
  <c r="E197" i="23"/>
  <c r="J196" i="23"/>
  <c r="I196" i="23"/>
  <c r="H196" i="23"/>
  <c r="G196" i="23"/>
  <c r="F196" i="23"/>
  <c r="E231" i="2"/>
  <c r="E216" i="2"/>
  <c r="E206" i="23" l="1"/>
  <c r="E196" i="23"/>
  <c r="E215" i="23" l="1"/>
  <c r="E214" i="23"/>
  <c r="E213" i="23"/>
  <c r="E212" i="23"/>
  <c r="J211" i="23"/>
  <c r="I211" i="23"/>
  <c r="H211" i="23"/>
  <c r="G211" i="23"/>
  <c r="F211" i="23"/>
  <c r="F230" i="2"/>
  <c r="F229" i="2"/>
  <c r="F228" i="2"/>
  <c r="F227" i="2"/>
  <c r="K226" i="2"/>
  <c r="J226" i="2"/>
  <c r="I226" i="2"/>
  <c r="H226" i="2"/>
  <c r="G226" i="2"/>
  <c r="E226" i="2"/>
  <c r="E211" i="23" l="1"/>
  <c r="F226" i="2"/>
  <c r="E283" i="23"/>
  <c r="E282" i="23"/>
  <c r="E281" i="23"/>
  <c r="E280" i="23"/>
  <c r="J279" i="23"/>
  <c r="I279" i="23"/>
  <c r="H279" i="23"/>
  <c r="G279" i="23"/>
  <c r="F279" i="23"/>
  <c r="E278" i="23"/>
  <c r="E277" i="23"/>
  <c r="E276" i="23"/>
  <c r="E275" i="23"/>
  <c r="J274" i="23"/>
  <c r="I274" i="23"/>
  <c r="H274" i="23"/>
  <c r="G274" i="23"/>
  <c r="F274" i="23"/>
  <c r="E138" i="23"/>
  <c r="E137" i="23"/>
  <c r="E136" i="23"/>
  <c r="E135" i="23"/>
  <c r="J134" i="23"/>
  <c r="I134" i="23"/>
  <c r="H134" i="23"/>
  <c r="G134" i="23"/>
  <c r="F134" i="23"/>
  <c r="E133" i="23"/>
  <c r="E132" i="23"/>
  <c r="E131" i="23"/>
  <c r="E130" i="23"/>
  <c r="J129" i="23"/>
  <c r="I129" i="23"/>
  <c r="H129" i="23"/>
  <c r="G129" i="23"/>
  <c r="F129" i="23"/>
  <c r="E118" i="23"/>
  <c r="E117" i="23"/>
  <c r="E116" i="23"/>
  <c r="E115" i="23"/>
  <c r="J114" i="23"/>
  <c r="I114" i="23"/>
  <c r="H114" i="23"/>
  <c r="G114" i="23"/>
  <c r="F114" i="23"/>
  <c r="J18" i="23"/>
  <c r="I18" i="23"/>
  <c r="H18" i="23"/>
  <c r="G18" i="23"/>
  <c r="F18" i="23"/>
  <c r="E22" i="23"/>
  <c r="E21" i="23"/>
  <c r="E20" i="23"/>
  <c r="E19" i="23"/>
  <c r="E17" i="23"/>
  <c r="E16" i="23"/>
  <c r="E15" i="23"/>
  <c r="E14" i="23"/>
  <c r="J13" i="23"/>
  <c r="I13" i="23"/>
  <c r="H13" i="23"/>
  <c r="G13" i="23"/>
  <c r="F13" i="23"/>
  <c r="H279" i="2"/>
  <c r="I279" i="2"/>
  <c r="E129" i="23" l="1"/>
  <c r="E279" i="23"/>
  <c r="E274" i="23"/>
  <c r="E134" i="23"/>
  <c r="E114" i="23"/>
  <c r="E18" i="23"/>
  <c r="E13" i="23"/>
  <c r="E196" i="2" l="1"/>
  <c r="F129" i="2"/>
  <c r="F128" i="2"/>
  <c r="F127" i="2"/>
  <c r="F126" i="2"/>
  <c r="K125" i="2"/>
  <c r="J125" i="2"/>
  <c r="I125" i="2"/>
  <c r="H125" i="2"/>
  <c r="G125" i="2"/>
  <c r="E125" i="2"/>
  <c r="F125" i="2" l="1"/>
  <c r="K277" i="2"/>
  <c r="J277" i="2"/>
  <c r="I277" i="2"/>
  <c r="H277" i="2"/>
  <c r="K278" i="2"/>
  <c r="I278" i="2"/>
  <c r="H278" i="2"/>
  <c r="J279" i="2"/>
  <c r="F225" i="2"/>
  <c r="F224" i="2"/>
  <c r="F223" i="2"/>
  <c r="F222" i="2"/>
  <c r="K221" i="2"/>
  <c r="J221" i="2"/>
  <c r="I221" i="2"/>
  <c r="H221" i="2"/>
  <c r="G221" i="2"/>
  <c r="E221" i="2"/>
  <c r="F289" i="2"/>
  <c r="K279" i="2" l="1"/>
  <c r="F184" i="2"/>
  <c r="J278" i="2"/>
  <c r="F278" i="2" s="1"/>
  <c r="F183" i="2"/>
  <c r="F279" i="2"/>
  <c r="F277" i="2"/>
  <c r="F221" i="2"/>
  <c r="E294" i="2" l="1"/>
  <c r="E295" i="2"/>
  <c r="E296" i="2"/>
  <c r="E293" i="2"/>
  <c r="K293" i="2"/>
  <c r="J293" i="2"/>
  <c r="I293" i="2"/>
  <c r="H293" i="2"/>
  <c r="K294" i="2"/>
  <c r="J294" i="2"/>
  <c r="I294" i="2"/>
  <c r="H294" i="2"/>
  <c r="K295" i="2"/>
  <c r="J295" i="2"/>
  <c r="I295" i="2"/>
  <c r="H295" i="2"/>
  <c r="H296" i="2"/>
  <c r="I296" i="2"/>
  <c r="J296" i="2"/>
  <c r="K296" i="2"/>
  <c r="F316" i="2"/>
  <c r="F315" i="2"/>
  <c r="F314" i="2"/>
  <c r="F313" i="2"/>
  <c r="K312" i="2"/>
  <c r="J312" i="2"/>
  <c r="I312" i="2"/>
  <c r="H312" i="2"/>
  <c r="G312" i="2"/>
  <c r="E312" i="2"/>
  <c r="F29" i="2"/>
  <c r="F195" i="2"/>
  <c r="F185" i="2" s="1"/>
  <c r="F194" i="2"/>
  <c r="F193" i="2"/>
  <c r="F192" i="2"/>
  <c r="K191" i="2"/>
  <c r="J191" i="2"/>
  <c r="I191" i="2"/>
  <c r="H191" i="2"/>
  <c r="G191" i="2"/>
  <c r="E191" i="2"/>
  <c r="K178" i="2"/>
  <c r="J178" i="2"/>
  <c r="I178" i="2"/>
  <c r="H178" i="2"/>
  <c r="J177" i="2"/>
  <c r="I177" i="2"/>
  <c r="H177" i="2"/>
  <c r="H176" i="2"/>
  <c r="I176" i="2"/>
  <c r="J176" i="2"/>
  <c r="K176" i="2"/>
  <c r="F24" i="2"/>
  <c r="F21" i="2"/>
  <c r="K20" i="2"/>
  <c r="J20" i="2"/>
  <c r="I20" i="2"/>
  <c r="H20" i="2"/>
  <c r="G20" i="2"/>
  <c r="E20" i="2"/>
  <c r="F164" i="2"/>
  <c r="F161" i="2"/>
  <c r="K160" i="2"/>
  <c r="J160" i="2"/>
  <c r="I160" i="2"/>
  <c r="H160" i="2"/>
  <c r="G160" i="2"/>
  <c r="E160" i="2"/>
  <c r="F149" i="2"/>
  <c r="F146" i="2"/>
  <c r="K145" i="2"/>
  <c r="J145" i="2"/>
  <c r="I145" i="2"/>
  <c r="H145" i="2"/>
  <c r="G145" i="2"/>
  <c r="E145" i="2"/>
  <c r="K177" i="2" l="1"/>
  <c r="F108" i="2"/>
  <c r="F107" i="2"/>
  <c r="F106" i="2"/>
  <c r="F109" i="2"/>
  <c r="E14" i="27"/>
  <c r="F182" i="2"/>
  <c r="F15" i="27"/>
  <c r="D17" i="27"/>
  <c r="K179" i="2"/>
  <c r="E15" i="27"/>
  <c r="F312" i="2"/>
  <c r="E16" i="27"/>
  <c r="D14" i="27"/>
  <c r="F16" i="27"/>
  <c r="H179" i="2"/>
  <c r="E17" i="27" s="1"/>
  <c r="D15" i="27"/>
  <c r="I179" i="2"/>
  <c r="F17" i="27" s="1"/>
  <c r="D16" i="27"/>
  <c r="J179" i="2"/>
  <c r="J175" i="2" s="1"/>
  <c r="F14" i="27"/>
  <c r="F160" i="2"/>
  <c r="F19" i="2"/>
  <c r="F191" i="2"/>
  <c r="F20" i="2"/>
  <c r="F145" i="2"/>
  <c r="E123" i="23"/>
  <c r="E122" i="23"/>
  <c r="E121" i="23"/>
  <c r="E120" i="23"/>
  <c r="J119" i="23"/>
  <c r="I119" i="23"/>
  <c r="H119" i="23"/>
  <c r="G119" i="23"/>
  <c r="F119" i="23"/>
  <c r="F18" i="2"/>
  <c r="K175" i="2" l="1"/>
  <c r="H175" i="2"/>
  <c r="I175" i="2"/>
  <c r="F178" i="2"/>
  <c r="E119" i="23"/>
  <c r="E267" i="23"/>
  <c r="E266" i="23"/>
  <c r="E265" i="23"/>
  <c r="J264" i="23"/>
  <c r="I264" i="23"/>
  <c r="H264" i="23"/>
  <c r="G264" i="23"/>
  <c r="F264" i="23"/>
  <c r="E262" i="23"/>
  <c r="E261" i="23"/>
  <c r="E260" i="23"/>
  <c r="E205" i="23"/>
  <c r="E204" i="23"/>
  <c r="E203" i="23"/>
  <c r="E202" i="23"/>
  <c r="J201" i="23"/>
  <c r="I201" i="23"/>
  <c r="H201" i="23"/>
  <c r="G201" i="23"/>
  <c r="F201" i="23"/>
  <c r="E180" i="23"/>
  <c r="E179" i="23"/>
  <c r="E178" i="23"/>
  <c r="E177" i="23"/>
  <c r="J176" i="23"/>
  <c r="I176" i="23"/>
  <c r="H176" i="23"/>
  <c r="G176" i="23"/>
  <c r="F176" i="23"/>
  <c r="E175" i="23"/>
  <c r="E174" i="23"/>
  <c r="E173" i="23"/>
  <c r="E172" i="23"/>
  <c r="J171" i="23"/>
  <c r="I171" i="23"/>
  <c r="H171" i="23"/>
  <c r="G171" i="23"/>
  <c r="F171" i="23"/>
  <c r="E170" i="23"/>
  <c r="E169" i="23"/>
  <c r="E168" i="23"/>
  <c r="E167" i="23"/>
  <c r="J166" i="23"/>
  <c r="I166" i="23"/>
  <c r="H166" i="23"/>
  <c r="G166" i="23"/>
  <c r="F166" i="23"/>
  <c r="E166" i="23" l="1"/>
  <c r="E264" i="23"/>
  <c r="E201" i="23"/>
  <c r="E176" i="23"/>
  <c r="E171" i="23"/>
  <c r="F144" i="2"/>
  <c r="F143" i="2"/>
  <c r="F142" i="2"/>
  <c r="F141" i="2"/>
  <c r="K140" i="2"/>
  <c r="J140" i="2"/>
  <c r="I140" i="2"/>
  <c r="H140" i="2"/>
  <c r="G140" i="2"/>
  <c r="E140" i="2"/>
  <c r="E307" i="2"/>
  <c r="G307" i="2"/>
  <c r="H307" i="2"/>
  <c r="I307" i="2"/>
  <c r="J307" i="2"/>
  <c r="K307" i="2"/>
  <c r="F308" i="2"/>
  <c r="F309" i="2"/>
  <c r="F310" i="2"/>
  <c r="F311" i="2"/>
  <c r="K284" i="2"/>
  <c r="J284" i="2"/>
  <c r="I284" i="2"/>
  <c r="H284" i="2"/>
  <c r="G319" i="2"/>
  <c r="K285" i="2"/>
  <c r="J285" i="2"/>
  <c r="I285" i="2"/>
  <c r="H285" i="2"/>
  <c r="H280" i="2"/>
  <c r="I280" i="2"/>
  <c r="J280" i="2"/>
  <c r="K280" i="2"/>
  <c r="G280" i="2"/>
  <c r="F280" i="2" l="1"/>
  <c r="G320" i="2"/>
  <c r="K320" i="2"/>
  <c r="J319" i="2"/>
  <c r="H320" i="2"/>
  <c r="K319" i="2"/>
  <c r="I320" i="2"/>
  <c r="I325" i="2" s="1"/>
  <c r="H319" i="2"/>
  <c r="H324" i="2" s="1"/>
  <c r="J320" i="2"/>
  <c r="I319" i="2"/>
  <c r="I324" i="2" s="1"/>
  <c r="F17" i="2"/>
  <c r="F177" i="2" s="1"/>
  <c r="G15" i="27"/>
  <c r="H17" i="27"/>
  <c r="H15" i="27"/>
  <c r="G14" i="27"/>
  <c r="G17" i="27"/>
  <c r="H14" i="27"/>
  <c r="F140" i="2"/>
  <c r="G16" i="27"/>
  <c r="H16" i="27"/>
  <c r="F307" i="2"/>
  <c r="G130" i="2"/>
  <c r="H130" i="2"/>
  <c r="I130" i="2"/>
  <c r="J130" i="2"/>
  <c r="K130" i="2"/>
  <c r="F131" i="2"/>
  <c r="F132" i="2"/>
  <c r="F133" i="2"/>
  <c r="F134" i="2"/>
  <c r="G283" i="2"/>
  <c r="G318" i="2" s="1"/>
  <c r="H283" i="2"/>
  <c r="H318" i="2" s="1"/>
  <c r="I283" i="2"/>
  <c r="I318" i="2" s="1"/>
  <c r="J283" i="2"/>
  <c r="J318" i="2" s="1"/>
  <c r="K283" i="2"/>
  <c r="K318" i="2" s="1"/>
  <c r="G286" i="2"/>
  <c r="G321" i="2" s="1"/>
  <c r="D37" i="27" s="1"/>
  <c r="H286" i="2"/>
  <c r="H321" i="2" s="1"/>
  <c r="I286" i="2"/>
  <c r="I321" i="2" s="1"/>
  <c r="J286" i="2"/>
  <c r="J321" i="2" s="1"/>
  <c r="K286" i="2"/>
  <c r="K321" i="2" s="1"/>
  <c r="G287" i="2"/>
  <c r="H287" i="2"/>
  <c r="I287" i="2"/>
  <c r="J287" i="2"/>
  <c r="K287" i="2"/>
  <c r="F288" i="2"/>
  <c r="F283" i="2" s="1"/>
  <c r="F284" i="2"/>
  <c r="F290" i="2"/>
  <c r="F285" i="2" s="1"/>
  <c r="F291" i="2"/>
  <c r="F286" i="2" s="1"/>
  <c r="G297" i="2"/>
  <c r="H297" i="2"/>
  <c r="I297" i="2"/>
  <c r="J297" i="2"/>
  <c r="K297" i="2"/>
  <c r="F298" i="2"/>
  <c r="F299" i="2"/>
  <c r="F300" i="2"/>
  <c r="E36" i="27" l="1"/>
  <c r="H325" i="2"/>
  <c r="D36" i="27"/>
  <c r="G325" i="2"/>
  <c r="F179" i="2"/>
  <c r="F320" i="2"/>
  <c r="F318" i="2"/>
  <c r="F319" i="2"/>
  <c r="E35" i="27"/>
  <c r="K326" i="2"/>
  <c r="H37" i="27"/>
  <c r="H323" i="2"/>
  <c r="E34" i="27"/>
  <c r="I326" i="2"/>
  <c r="F37" i="27"/>
  <c r="J323" i="2"/>
  <c r="G34" i="27"/>
  <c r="F36" i="27"/>
  <c r="E37" i="27"/>
  <c r="I323" i="2"/>
  <c r="F34" i="27"/>
  <c r="F35" i="27"/>
  <c r="K324" i="2"/>
  <c r="H35" i="27"/>
  <c r="J324" i="2"/>
  <c r="G35" i="27"/>
  <c r="J325" i="2"/>
  <c r="G36" i="27"/>
  <c r="G324" i="2"/>
  <c r="D35" i="27"/>
  <c r="J326" i="2"/>
  <c r="G37" i="27"/>
  <c r="K323" i="2"/>
  <c r="H34" i="27"/>
  <c r="D34" i="27"/>
  <c r="K325" i="2"/>
  <c r="H36" i="27"/>
  <c r="F297" i="2"/>
  <c r="F294" i="2"/>
  <c r="J292" i="2"/>
  <c r="H282" i="2"/>
  <c r="F296" i="2"/>
  <c r="H292" i="2"/>
  <c r="J282" i="2"/>
  <c r="J105" i="2"/>
  <c r="J15" i="2" s="1"/>
  <c r="K292" i="2"/>
  <c r="F293" i="2"/>
  <c r="I282" i="2"/>
  <c r="I105" i="2"/>
  <c r="I15" i="2" s="1"/>
  <c r="F295" i="2"/>
  <c r="I292" i="2"/>
  <c r="F287" i="2"/>
  <c r="K282" i="2"/>
  <c r="G282" i="2"/>
  <c r="K105" i="2"/>
  <c r="K15" i="2" s="1"/>
  <c r="H105" i="2"/>
  <c r="H15" i="2" s="1"/>
  <c r="F130" i="2"/>
  <c r="G292" i="2"/>
  <c r="I317" i="2" l="1"/>
  <c r="E13" i="27"/>
  <c r="F13" i="27"/>
  <c r="G317" i="2"/>
  <c r="H317" i="2"/>
  <c r="K317" i="2"/>
  <c r="J317" i="2"/>
  <c r="H13" i="27"/>
  <c r="G13" i="27"/>
  <c r="G105" i="2"/>
  <c r="H326" i="2"/>
  <c r="F33" i="27"/>
  <c r="F321" i="2"/>
  <c r="F292" i="2"/>
  <c r="F282" i="2"/>
  <c r="F324" i="2"/>
  <c r="I181" i="2"/>
  <c r="K181" i="2"/>
  <c r="K276" i="2" s="1"/>
  <c r="J181" i="2"/>
  <c r="J276" i="2" s="1"/>
  <c r="H181" i="2"/>
  <c r="H276" i="2" s="1"/>
  <c r="I276" i="2" l="1"/>
  <c r="I322" i="2" s="1"/>
  <c r="E33" i="27"/>
  <c r="G33" i="27"/>
  <c r="H33" i="27"/>
  <c r="F317" i="2"/>
  <c r="D33" i="27"/>
  <c r="F16" i="2"/>
  <c r="F176" i="2" s="1"/>
  <c r="G15" i="2"/>
  <c r="G326" i="2"/>
  <c r="J322" i="2"/>
  <c r="K322" i="2"/>
  <c r="H322" i="2"/>
  <c r="F325" i="2"/>
  <c r="F323" i="2"/>
  <c r="G181" i="2"/>
  <c r="G276" i="2" l="1"/>
  <c r="F276" i="2" s="1"/>
  <c r="F15" i="2"/>
  <c r="D13" i="27"/>
  <c r="F326" i="2"/>
  <c r="F105" i="2"/>
  <c r="F181" i="2"/>
  <c r="F175" i="2" l="1"/>
  <c r="G322" i="2"/>
  <c r="F322" i="2" s="1"/>
  <c r="E130" i="2"/>
  <c r="E109" i="2"/>
  <c r="E108" i="2"/>
  <c r="E107" i="2"/>
  <c r="E106" i="2"/>
  <c r="E105" i="2" l="1"/>
  <c r="E284" i="2" l="1"/>
  <c r="E285" i="2"/>
  <c r="E286" i="2"/>
  <c r="E283" i="2"/>
  <c r="E297" i="2"/>
  <c r="E287" i="2"/>
  <c r="E282" i="2" s="1"/>
  <c r="E26" i="27" l="1"/>
  <c r="E25" i="27"/>
  <c r="G25" i="27"/>
  <c r="D25" i="27"/>
  <c r="D26" i="27"/>
  <c r="G26" i="27"/>
  <c r="E24" i="27"/>
  <c r="G24" i="27"/>
  <c r="H25" i="27"/>
  <c r="F26" i="27"/>
  <c r="F24" i="27"/>
  <c r="H26" i="27"/>
  <c r="F25" i="27"/>
  <c r="H24" i="27"/>
  <c r="D27" i="27"/>
  <c r="I27" i="27" s="1"/>
  <c r="D24" i="27"/>
  <c r="I15" i="27"/>
  <c r="E292"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<sst xmlns="http://schemas.openxmlformats.org/spreadsheetml/2006/main" count="1462" uniqueCount="382">
  <si>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</si>
  <si>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</si>
  <si>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</si>
  <si>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</si>
  <si>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</si>
  <si>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</si>
  <si>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</si>
  <si>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</si>
  <si>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</si>
  <si>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</si>
  <si>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</si>
  <si>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</si>
  <si>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</si>
  <si>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</si>
  <si>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</si>
  <si>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</si>
  <si>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</si>
  <si>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</si>
  <si>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</si>
  <si>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</si>
  <si>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</si>
  <si>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</si>
  <si>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</si>
  <si>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</si>
  <si>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</si>
  <si>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</si>
  <si>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</si>
  <si>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</si>
  <si>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</si>
  <si>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</si>
  <si>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</si>
  <si>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</si>
  <si>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</si>
  <si>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</si>
  <si>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</si>
  <si>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</si>
  <si>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</si>
  <si>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</si>
  <si>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</si>
  <si>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</si>
  <si>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</si>
  <si>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</si>
  <si>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</si>
  <si>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</si>
  <si>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</si>
  <si>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</si>
  <si>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</si>
  <si>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</si>
  <si>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</si>
  <si>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</si>
  <si>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</si>
  <si>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</si>
  <si>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</si>
  <si>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</si>
  <si>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</si>
  <si>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</si>
  <si>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</si>
  <si>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</si>
  <si>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</si>
  <si>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</si>
  <si>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</si>
  <si>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</si>
  <si>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</si>
  <si>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</si>
  <si>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</si>
  <si>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</si>
  <si>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</si>
  <si>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</si>
  <si>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</si>
  <si>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</si>
  <si>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</si>
  <si>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</si>
  <si>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</si>
  <si>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</si>
  <si>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</si>
  <si>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</si>
  <si>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</si>
  <si>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</si>
  <si>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</si>
  <si>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</si>
  <si>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</si>
  <si>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</si>
  <si>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</si>
  <si>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</si>
  <si>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</si>
  <si>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</si>
  <si>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</si>
  <si>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</si>
  <si>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</si>
  <si>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</si>
  <si>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</si>
  <si>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</si>
  <si>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</si>
  <si>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</si>
  <si>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</si>
  <si>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</si>
  <si>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</si>
  <si>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</si>
  <si>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</si>
  <si>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</si>
  <si>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</si>
  <si>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</si>
  <si>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</si>
  <si>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</si>
  <si>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</si>
  <si>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</si>
  <si>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</si>
  <si>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</si>
  <si>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</si>
  <si>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</si>
  <si>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</si>
  <si>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</si>
  <si>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</si>
  <si>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</si>
  <si>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</si>
  <si>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</si>
  <si>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</si>
  <si>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</si>
  <si>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</si>
  <si>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</si>
  <si>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</si>
  <si>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</si>
  <si>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</si>
  <si>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</si>
  <si>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</si>
  <si>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</si>
  <si>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</si>
  <si>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</si>
  <si>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</si>
  <si>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</si>
  <si>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</si>
  <si>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</si>
  <si>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</si>
  <si>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</si>
  <si>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</si>
  <si>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</si>
  <si>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</si>
  <si>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</si>
  <si>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</si>
  <si>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</si>
  <si>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</si>
  <si>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</si>
  <si>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</si>
  <si>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</si>
  <si>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</si>
  <si>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</si>
  <si>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</si>
  <si>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</si>
  <si>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</si>
  <si>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</si>
  <si>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</si>
  <si>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</si>
  <si>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</si>
  <si>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</si>
  <si>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</si>
  <si>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</si>
  <si>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</si>
  <si>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</si>
  <si>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</si>
  <si>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</si>
  <si>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</si>
  <si>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</si>
  <si>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</si>
  <si>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</si>
  <si>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</si>
  <si>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</si>
  <si>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</si>
  <si>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</si>
  <si>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</si>
  <si>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</si>
  <si>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</si>
  <si>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</si>
  <si>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</si>
  <si>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</si>
  <si>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</si>
  <si>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</si>
  <si>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</si>
  <si>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</si>
  <si>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</si>
  <si>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</si>
  <si>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</si>
  <si>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</si>
  <si>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</si>
  <si>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</si>
  <si>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</si>
  <si>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</si>
  <si>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</si>
  <si>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</si>
  <si>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</si>
  <si>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</si>
  <si>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</si>
  <si>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</si>
  <si>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</si>
  <si>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</si>
  <si>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</si>
  <si>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</si>
  <si>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</si>
  <si>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</si>
  <si>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</si>
  <si>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</si>
  <si>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</si>
  <si>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</si>
  <si>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</si>
  <si>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</si>
  <si>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</si>
  <si>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</si>
  <si>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</si>
  <si>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</si>
  <si>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</si>
  <si>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</si>
  <si>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</si>
  <si>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</si>
  <si>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</si>
  <si>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</si>
  <si>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</si>
  <si>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</si>
  <si>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</si>
  <si>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</si>
  <si>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</si>
  <si>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</si>
  <si>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</si>
  <si>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</si>
  <si>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</si>
  <si>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</si>
  <si>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</si>
  <si>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</si>
  <si>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</si>
  <si>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</si>
  <si>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</si>
  <si>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</si>
  <si>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</si>
  <si>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</si>
  <si>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</si>
  <si>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</si>
  <si>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</si>
  <si>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</si>
  <si>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</si>
  <si>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</si>
  <si>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</si>
  <si>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</si>
  <si>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</si>
  <si>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</si>
  <si>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</si>
  <si>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</si>
  <si>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</si>
  <si>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</si>
  <si>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</si>
  <si>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</si>
  <si>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</si>
  <si>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</si>
  <si>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</si>
  <si>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</si>
  <si>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</si>
  <si>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</si>
  <si>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</si>
  <si>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</si>
  <si>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</si>
  <si>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</si>
  <si>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</si>
  <si>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</si>
  <si>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</si>
  <si>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</si>
  <si>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</si>
  <si>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</si>
  <si>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</si>
  <si>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</si>
  <si>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</si>
  <si>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</si>
  <si>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</si>
  <si>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</si>
  <si>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</si>
  <si>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</si>
  <si>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</si>
  <si>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</si>
  <si>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</si>
  <si>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</si>
  <si>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</si>
  <si>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</si>
  <si>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</si>
  <si>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</si>
  <si>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</si>
  <si>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</si>
  <si>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</si>
  <si>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</si>
  <si>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</si>
  <si>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</si>
  <si>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</si>
  <si>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</si>
  <si>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</si>
  <si>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</si>
  <si>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</si>
  <si>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</si>
  <si>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</si>
  <si>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</si>
  <si>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</si>
  <si>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</si>
  <si>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</si>
  <si>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</si>
  <si>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</si>
  <si>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</si>
  <si>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</si>
  <si>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</si>
  <si>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</si>
  <si>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</si>
  <si>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</si>
  <si>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</si>
  <si>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</si>
  <si>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</si>
  <si>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</si>
  <si>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</si>
  <si>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Приложение №3 к постановлению Администрации городского округа</t>
  </si>
  <si>
    <t>Приложение №4 к постановлению Администрации городского округа</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</si>
  <si>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</si>
  <si>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</si>
  <si>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</si>
  <si>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</si>
  <si>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Приложение №5 к постановлению Администрации городского округа</t>
  </si>
  <si>
    <t xml:space="preserve">"Приложение № 5 к муниципальной программе </t>
  </si>
  <si>
    <t>Приложение №6 к постановлению Администрации городского округа</t>
  </si>
  <si>
    <t xml:space="preserve">"Приложение № 6 к муниципальной программе </t>
  </si>
  <si>
    <t>Приложение №7 к постановлению Администрации городского округа</t>
  </si>
  <si>
    <t>Приложение №2 к постановлению Администрации городского округа</t>
  </si>
  <si>
    <t>Приложение №1 к постановлению Администрации городского округа</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</si>
  <si>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</si>
  <si>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</si>
  <si>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</si>
  <si>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</si>
  <si>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</si>
  <si>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</si>
  <si>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</si>
  <si>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</si>
  <si>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</si>
  <si>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</si>
  <si>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</si>
  <si>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</si>
  <si>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</si>
  <si>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</si>
  <si>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</si>
  <si>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</si>
  <si>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</si>
  <si>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</si>
  <si>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</si>
  <si>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</si>
  <si>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</si>
  <si>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</si>
  <si>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Каширское шоссе, д.34</t>
  </si>
  <si>
    <t>г.о. Домодедово, мкр. Северный, ул. 1-я Коммунистическая, д. 39</t>
  </si>
  <si>
    <t>г.о. Домодедово, мкр. Западный, ул. Рабочая, д. 56, 58, ул. Дружбы, д. 9</t>
  </si>
  <si>
    <t>2</t>
  </si>
  <si>
    <t>Благоустройство МАУК «Городской парк культуры и отдыха «Ёлочки» ОП «Ушмарский лес»</t>
  </si>
  <si>
    <t>Благоустройство МАУК «Городской парк культуры и отдыха «Ёлочки» ОП "Взлет"</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</si>
  <si>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</si>
  <si>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</si>
  <si>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</si>
  <si>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</si>
  <si>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</si>
  <si>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</si>
  <si>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</si>
  <si>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</si>
  <si>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</si>
  <si>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</si>
  <si>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</si>
  <si>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</si>
  <si>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</si>
  <si>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</si>
  <si>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 xml:space="preserve">Целевой показатель 10. Количество объектов архитектурно-художественного освещения, на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</si>
  <si>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</si>
  <si>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</si>
  <si>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</si>
  <si>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</si>
  <si>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</si>
  <si>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</si>
  <si>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архитектурно-художественного освещения, на которых реализованы мероприятия по устройству и капитальному ремонту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</si>
  <si>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</si>
  <si>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</si>
  <si>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</si>
  <si>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</si>
  <si>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</si>
  <si>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</si>
  <si>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 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</si>
  <si>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</si>
  <si>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от 09.06.2021 № 1188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</si>
</sst>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2"/>
      <color indexed="8"/>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81">
    <xf numFmtId="0" fontId="0" fillId="0" borderId="0" xfId="0"/>
    <xf numFmtId="0" fontId="3" fillId="0" borderId="0" xfId="0" applyFont="1"/>
    <xf numFmtId="0" fontId="14"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6"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5"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5" fillId="0" borderId="0" xfId="0" applyFont="1"/>
    <xf numFmtId="4" fontId="1" fillId="0" borderId="0" xfId="0" applyNumberFormat="1" applyFont="1" applyFill="1"/>
    <xf numFmtId="0" fontId="18" fillId="0" borderId="0" xfId="0" applyFont="1" applyFill="1"/>
    <xf numFmtId="0" fontId="1" fillId="0" borderId="0" xfId="0" applyFont="1"/>
    <xf numFmtId="0" fontId="4" fillId="0" borderId="0" xfId="0" applyFont="1"/>
    <xf numFmtId="0" fontId="1" fillId="0" borderId="0" xfId="0" applyFont="1" applyAlignment="1">
      <alignment horizontal="right"/>
    </xf>
    <xf numFmtId="0" fontId="1" fillId="0" borderId="0" xfId="0" applyFont="1" applyAlignment="1">
      <alignment horizontal="right"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4" fontId="13" fillId="0" borderId="0" xfId="0" applyNumberFormat="1" applyFont="1" applyFill="1" applyAlignment="1">
      <alignment horizontal="left"/>
    </xf>
    <xf numFmtId="0" fontId="3" fillId="0" borderId="0" xfId="0" applyFont="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20" fillId="0" borderId="14" xfId="0" applyFont="1" applyFill="1" applyBorder="1" applyAlignment="1">
      <alignment vertical="center" wrapText="1"/>
    </xf>
    <xf numFmtId="0" fontId="21" fillId="0" borderId="0" xfId="0" applyFont="1" applyFill="1" applyBorder="1" applyAlignment="1">
      <alignment horizontal="left" vertical="center"/>
    </xf>
    <xf numFmtId="0" fontId="22"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14" fontId="24" fillId="0" borderId="15" xfId="0" applyNumberFormat="1" applyFont="1" applyFill="1" applyBorder="1" applyAlignment="1">
      <alignment horizontal="center" vertical="center" wrapText="1"/>
    </xf>
    <xf numFmtId="4" fontId="19" fillId="0" borderId="0" xfId="0" applyNumberFormat="1" applyFont="1" applyFill="1" applyAlignment="1"/>
    <xf numFmtId="0" fontId="19"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2" fontId="4" fillId="0" borderId="0" xfId="0" applyNumberFormat="1" applyFont="1" applyAlignment="1">
      <alignment horizontal="left" wrapText="1"/>
    </xf>
    <xf numFmtId="0" fontId="25" fillId="0" borderId="1" xfId="0" applyFont="1" applyFill="1" applyBorder="1" applyAlignment="1">
      <alignment horizontal="center" vertical="center" wrapText="1"/>
    </xf>
    <xf numFmtId="2" fontId="1" fillId="0" borderId="0" xfId="0" applyNumberFormat="1" applyFont="1" applyAlignment="1">
      <alignment horizontal="left" wrapText="1"/>
    </xf>
    <xf numFmtId="0" fontId="3" fillId="0" borderId="0" xfId="0" applyFont="1" applyFill="1" applyAlignment="1">
      <alignment horizontal="right"/>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6" fillId="0" borderId="1" xfId="0"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3" fillId="0" borderId="0" xfId="0" applyFont="1" applyAlignment="1">
      <alignment horizontal="justify" vertical="center"/>
    </xf>
    <xf numFmtId="0" fontId="0" fillId="0" borderId="0" xfId="0" applyAlignment="1">
      <alignment horizontal="right"/>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wrapText="1"/>
    </xf>
    <xf numFmtId="164" fontId="1" fillId="0" borderId="1" xfId="0" applyNumberFormat="1" applyFont="1" applyFill="1" applyBorder="1" applyAlignment="1">
      <alignment vertical="top" wrapText="1"/>
    </xf>
    <xf numFmtId="0" fontId="6" fillId="0" borderId="1" xfId="0" applyFont="1" applyFill="1" applyBorder="1" applyAlignment="1">
      <alignment horizontal="center" vertical="center"/>
    </xf>
    <xf numFmtId="0" fontId="1" fillId="0" borderId="0" xfId="0" applyFont="1" applyFill="1" applyAlignment="1">
      <alignment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0" fontId="1" fillId="0" borderId="0" xfId="0" applyFont="1" applyFill="1" applyAlignment="1">
      <alignment horizontal="right" wrapText="1"/>
    </xf>
    <xf numFmtId="0" fontId="19" fillId="0" borderId="0" xfId="0" applyFont="1" applyFill="1" applyAlignment="1">
      <alignment horizontal="right" wrapText="1"/>
    </xf>
    <xf numFmtId="49" fontId="3" fillId="0" borderId="0" xfId="0" applyNumberFormat="1" applyFont="1" applyFill="1" applyAlignment="1">
      <alignment horizontal="right"/>
    </xf>
    <xf numFmtId="0" fontId="6" fillId="0"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1" fillId="0" borderId="0" xfId="0" applyFont="1" applyFill="1" applyAlignment="1">
      <alignment horizontal="right"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vertical="top" wrapText="1"/>
    </xf>
    <xf numFmtId="4" fontId="11" fillId="0" borderId="1"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4" fontId="1" fillId="2" borderId="1" xfId="0" applyNumberFormat="1"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right" vertical="top" wrapText="1"/>
    </xf>
    <xf numFmtId="4" fontId="1" fillId="2" borderId="1" xfId="0" applyNumberFormat="1" applyFont="1" applyFill="1" applyBorder="1" applyAlignment="1">
      <alignment horizontal="right" vertical="top" wrapText="1"/>
    </xf>
    <xf numFmtId="4" fontId="1" fillId="0" borderId="0" xfId="0" applyNumberFormat="1" applyFont="1" applyFill="1" applyAlignment="1">
      <alignment horizontal="right" wrapText="1"/>
    </xf>
    <xf numFmtId="4" fontId="5" fillId="0"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2" fontId="1" fillId="2" borderId="1" xfId="0" applyNumberFormat="1" applyFont="1" applyFill="1" applyBorder="1" applyAlignment="1">
      <alignment horizontal="right" vertical="center"/>
    </xf>
    <xf numFmtId="0" fontId="28"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right"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4" fillId="0" borderId="16" xfId="0" applyFont="1" applyBorder="1" applyAlignment="1">
      <alignment horizontal="center" wrapText="1"/>
    </xf>
    <xf numFmtId="0" fontId="17" fillId="0" borderId="2" xfId="0" applyFont="1" applyFill="1" applyBorder="1" applyAlignment="1">
      <alignment horizontal="center" vertical="top" wrapText="1"/>
    </xf>
    <xf numFmtId="0" fontId="17"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7"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0" xfId="0" applyFont="1" applyFill="1" applyAlignment="1">
      <alignment horizontal="center"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2" borderId="1" xfId="0" applyFont="1" applyFill="1" applyBorder="1" applyAlignment="1">
      <alignment horizontal="center" vertical="center"/>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horizontal="center" vertical="top"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164" fontId="18" fillId="0" borderId="5" xfId="0" applyNumberFormat="1" applyFont="1" applyFill="1" applyBorder="1" applyAlignment="1">
      <alignment horizontal="left" vertical="top" wrapText="1"/>
    </xf>
    <xf numFmtId="164" fontId="18" fillId="0" borderId="4" xfId="0" applyNumberFormat="1" applyFont="1" applyFill="1" applyBorder="1" applyAlignment="1">
      <alignment horizontal="left" vertical="top" wrapText="1"/>
    </xf>
    <xf numFmtId="164" fontId="18" fillId="0" borderId="3" xfId="0" applyNumberFormat="1" applyFont="1" applyFill="1" applyBorder="1" applyAlignment="1">
      <alignment horizontal="left"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Fill="1" applyBorder="1" applyAlignment="1">
      <alignment horizontal="center" vertical="center" wrapText="1"/>
    </xf>
    <xf numFmtId="4" fontId="1" fillId="0" borderId="0" xfId="0" applyNumberFormat="1" applyFont="1" applyFill="1" applyAlignment="1">
      <alignment horizontal="right"/>
    </xf>
    <xf numFmtId="0" fontId="26" fillId="0" borderId="6" xfId="0" applyFont="1" applyFill="1" applyBorder="1" applyAlignment="1">
      <alignment horizontal="center" vertical="top" wrapText="1"/>
    </xf>
    <xf numFmtId="0" fontId="26" fillId="0" borderId="2" xfId="0" applyFont="1" applyFill="1" applyBorder="1" applyAlignment="1">
      <alignment horizontal="center" vertical="top" wrapText="1"/>
    </xf>
    <xf numFmtId="0" fontId="26"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30" fillId="0" borderId="5" xfId="0" applyNumberFormat="1" applyFont="1" applyFill="1" applyBorder="1" applyAlignment="1">
      <alignment horizontal="left" vertical="top" wrapText="1"/>
    </xf>
    <xf numFmtId="164" fontId="30" fillId="0" borderId="4" xfId="0" applyNumberFormat="1" applyFont="1" applyFill="1" applyBorder="1" applyAlignment="1">
      <alignment horizontal="left" vertical="top" wrapText="1"/>
    </xf>
    <xf numFmtId="164" fontId="30"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6" fontId="1" fillId="2" borderId="5" xfId="0" applyNumberFormat="1" applyFont="1" applyFill="1" applyBorder="1" applyAlignment="1">
      <alignment horizontal="center" vertical="top" wrapText="1"/>
    </xf>
    <xf numFmtId="16" fontId="1" fillId="2" borderId="4" xfId="0" applyNumberFormat="1" applyFont="1" applyFill="1" applyBorder="1" applyAlignment="1">
      <alignment horizontal="center" vertical="top" wrapText="1"/>
    </xf>
    <xf numFmtId="16" fontId="1" fillId="2" borderId="3" xfId="0" applyNumberFormat="1"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4" fontId="11"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0" fontId="11" fillId="2" borderId="1" xfId="0" applyFont="1" applyFill="1" applyBorder="1" applyAlignment="1">
      <alignment horizontal="center" vertical="top" wrapText="1"/>
    </xf>
    <xf numFmtId="4" fontId="1" fillId="2" borderId="5" xfId="0" applyNumberFormat="1" applyFont="1" applyFill="1" applyBorder="1" applyAlignment="1">
      <alignment horizontal="center" vertical="top" wrapText="1"/>
    </xf>
    <xf numFmtId="4" fontId="1" fillId="2" borderId="4"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30" fillId="0" borderId="5"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2" fontId="4" fillId="0" borderId="0" xfId="0" applyNumberFormat="1" applyFont="1" applyAlignment="1">
      <alignment horizontal="left" wrapText="1"/>
    </xf>
    <xf numFmtId="2" fontId="1" fillId="0" borderId="0" xfId="0" applyNumberFormat="1" applyFont="1" applyAlignment="1">
      <alignment horizontal="left" wrapText="1"/>
    </xf>
    <xf numFmtId="0" fontId="1" fillId="0" borderId="0" xfId="0" applyFont="1" applyAlignment="1">
      <alignment horizontal="left" vertical="center" wrapText="1"/>
    </xf>
    <xf numFmtId="0" fontId="6" fillId="0" borderId="0" xfId="0" applyFont="1" applyFill="1" applyAlignment="1">
      <alignment horizontal="right"/>
    </xf>
    <xf numFmtId="4" fontId="19" fillId="0" borderId="0" xfId="0" applyNumberFormat="1" applyFont="1" applyFill="1" applyAlignment="1">
      <alignment horizontal="right"/>
    </xf>
    <xf numFmtId="2" fontId="5" fillId="0" borderId="0" xfId="0" applyNumberFormat="1" applyFont="1" applyFill="1" applyAlignment="1">
      <alignment horizontal="left" wrapText="1"/>
    </xf>
    <xf numFmtId="0" fontId="19" fillId="0" borderId="0" xfId="0" applyFont="1" applyFill="1" applyAlignment="1">
      <alignment horizontal="right" wrapText="1"/>
    </xf>
    <xf numFmtId="0" fontId="20" fillId="0" borderId="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8"/>
  <sheetViews>
    <sheetView topLeftCell="A34" workbookViewId="0">
      <selection activeCell="E6" sqref="E6:I6"/>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15" s="109" customFormat="1" ht="18" customHeight="1" x14ac:dyDescent="0.25">
      <c r="A2" s="108"/>
      <c r="C2" s="110"/>
      <c r="D2" s="141" t="s">
        <v>322</v>
      </c>
      <c r="E2" s="141"/>
      <c r="F2" s="141"/>
      <c r="G2" s="141"/>
      <c r="H2" s="141"/>
      <c r="I2" s="141"/>
      <c r="J2" s="107"/>
      <c r="K2" s="107"/>
      <c r="L2" s="107"/>
      <c r="M2" s="112"/>
      <c r="N2" s="112"/>
      <c r="O2" s="112"/>
    </row>
    <row r="3" spans="1:15" s="109" customFormat="1" ht="18" customHeight="1" x14ac:dyDescent="0.25">
      <c r="A3" s="108"/>
      <c r="C3" s="110"/>
      <c r="D3" s="112"/>
      <c r="E3" s="112"/>
      <c r="F3" s="141" t="s">
        <v>381</v>
      </c>
      <c r="G3" s="141"/>
      <c r="H3" s="141"/>
      <c r="I3" s="141"/>
      <c r="J3" s="107"/>
      <c r="K3" s="107"/>
      <c r="L3" s="107"/>
      <c r="M3" s="112"/>
      <c r="N3" s="112"/>
      <c r="O3" s="112"/>
    </row>
    <row r="4" spans="1:15" s="11" customFormat="1" ht="15" customHeight="1" x14ac:dyDescent="0.25">
      <c r="D4" s="12"/>
      <c r="E4" s="152" t="s">
        <v>201</v>
      </c>
      <c r="F4" s="152"/>
      <c r="G4" s="152"/>
      <c r="H4" s="152"/>
      <c r="I4" s="152"/>
    </row>
    <row r="5" spans="1:15" s="11" customFormat="1" ht="15" x14ac:dyDescent="0.25">
      <c r="D5" s="12"/>
      <c r="E5" s="153" t="s">
        <v>202</v>
      </c>
      <c r="F5" s="153"/>
      <c r="G5" s="153"/>
      <c r="H5" s="153"/>
      <c r="I5" s="153"/>
    </row>
    <row r="6" spans="1:15" s="11" customFormat="1" ht="14.1" customHeight="1" x14ac:dyDescent="0.25">
      <c r="D6" s="12"/>
      <c r="E6" s="153" t="s">
        <v>29</v>
      </c>
      <c r="F6" s="153"/>
      <c r="G6" s="153"/>
      <c r="H6" s="153"/>
      <c r="I6" s="153"/>
    </row>
    <row r="7" spans="1:15" s="11" customFormat="1" ht="15" customHeight="1" x14ac:dyDescent="0.25">
      <c r="D7" s="12"/>
      <c r="E7" s="152" t="s">
        <v>270</v>
      </c>
      <c r="F7" s="152"/>
      <c r="G7" s="152"/>
      <c r="H7" s="152"/>
      <c r="I7" s="152"/>
    </row>
    <row r="8" spans="1:15" x14ac:dyDescent="0.25">
      <c r="A8" s="154" t="s">
        <v>151</v>
      </c>
      <c r="B8" s="154"/>
      <c r="C8" s="154"/>
      <c r="D8" s="155"/>
      <c r="E8" s="155"/>
      <c r="F8" s="155"/>
      <c r="G8" s="155"/>
      <c r="H8" s="155"/>
      <c r="I8" s="155"/>
    </row>
    <row r="9" spans="1:15" x14ac:dyDescent="0.25">
      <c r="A9" s="154" t="s">
        <v>152</v>
      </c>
      <c r="B9" s="154"/>
      <c r="C9" s="154"/>
      <c r="D9" s="154"/>
      <c r="E9" s="154"/>
      <c r="F9" s="154"/>
      <c r="G9" s="154"/>
      <c r="H9" s="154"/>
      <c r="I9" s="154"/>
    </row>
    <row r="10" spans="1:15" s="54" customFormat="1" ht="15" x14ac:dyDescent="0.2">
      <c r="A10" s="53" t="s">
        <v>79</v>
      </c>
      <c r="B10" s="148" t="s">
        <v>80</v>
      </c>
      <c r="C10" s="149"/>
      <c r="D10" s="149"/>
      <c r="E10" s="149"/>
      <c r="F10" s="149"/>
      <c r="G10" s="149"/>
      <c r="H10" s="149"/>
      <c r="I10" s="150"/>
    </row>
    <row r="11" spans="1:15" s="54" customFormat="1" ht="15.75" customHeight="1" x14ac:dyDescent="0.2">
      <c r="A11" s="151" t="s">
        <v>81</v>
      </c>
      <c r="B11" s="142" t="s">
        <v>82</v>
      </c>
      <c r="C11" s="142" t="s">
        <v>3</v>
      </c>
      <c r="D11" s="145" t="s">
        <v>83</v>
      </c>
      <c r="E11" s="145"/>
      <c r="F11" s="145"/>
      <c r="G11" s="145"/>
      <c r="H11" s="145"/>
      <c r="I11" s="145"/>
    </row>
    <row r="12" spans="1:15" s="54" customFormat="1" ht="15" x14ac:dyDescent="0.2">
      <c r="A12" s="151"/>
      <c r="B12" s="144"/>
      <c r="C12" s="144"/>
      <c r="D12" s="55" t="s">
        <v>146</v>
      </c>
      <c r="E12" s="55" t="s">
        <v>147</v>
      </c>
      <c r="F12" s="55" t="s">
        <v>148</v>
      </c>
      <c r="G12" s="55" t="s">
        <v>149</v>
      </c>
      <c r="H12" s="55" t="s">
        <v>150</v>
      </c>
      <c r="I12" s="56" t="s">
        <v>2</v>
      </c>
    </row>
    <row r="13" spans="1:15" s="54" customFormat="1" ht="30" x14ac:dyDescent="0.2">
      <c r="A13" s="145"/>
      <c r="B13" s="145" t="s">
        <v>84</v>
      </c>
      <c r="C13" s="57" t="s">
        <v>85</v>
      </c>
      <c r="D13" s="58">
        <f>'Приложение 4'!G175</f>
        <v>220759.53600000002</v>
      </c>
      <c r="E13" s="58">
        <f>'Приложение 4'!H175</f>
        <v>353218.995</v>
      </c>
      <c r="F13" s="58">
        <f>'Приложение 4'!I175</f>
        <v>312789.07</v>
      </c>
      <c r="G13" s="58">
        <f>'Приложение 4'!J105</f>
        <v>360616.62</v>
      </c>
      <c r="H13" s="58">
        <f>'Приложение 4'!K105</f>
        <v>0</v>
      </c>
      <c r="I13" s="58">
        <f>SUM(D13:H13)</f>
        <v>1247384.2209999999</v>
      </c>
    </row>
    <row r="14" spans="1:15" s="54" customFormat="1" ht="45" x14ac:dyDescent="0.2">
      <c r="A14" s="145"/>
      <c r="B14" s="145"/>
      <c r="C14" s="53" t="s">
        <v>1</v>
      </c>
      <c r="D14" s="58">
        <f>'Приложение 4'!G176</f>
        <v>60558.01</v>
      </c>
      <c r="E14" s="58">
        <f>'Приложение 4'!H176</f>
        <v>0</v>
      </c>
      <c r="F14" s="58">
        <f>'Приложение 4'!I176</f>
        <v>0</v>
      </c>
      <c r="G14" s="58">
        <f>'Приложение 4'!J106</f>
        <v>46503.62</v>
      </c>
      <c r="H14" s="58">
        <f>'Приложение 4'!K106</f>
        <v>0</v>
      </c>
      <c r="I14" s="58">
        <f>SUM(D14:H14)</f>
        <v>107061.63</v>
      </c>
    </row>
    <row r="15" spans="1:15" s="54" customFormat="1" ht="30" x14ac:dyDescent="0.2">
      <c r="A15" s="145"/>
      <c r="B15" s="145"/>
      <c r="C15" s="53" t="s">
        <v>7</v>
      </c>
      <c r="D15" s="58">
        <f>'Приложение 4'!G177</f>
        <v>84701.66</v>
      </c>
      <c r="E15" s="58">
        <f>'Приложение 4'!H177</f>
        <v>127206.6</v>
      </c>
      <c r="F15" s="58">
        <f>'Приложение 4'!I177</f>
        <v>203429.3</v>
      </c>
      <c r="G15" s="58">
        <f>'Приложение 4'!J107</f>
        <v>183580.33</v>
      </c>
      <c r="H15" s="58">
        <f>'Приложение 4'!K107</f>
        <v>0</v>
      </c>
      <c r="I15" s="58">
        <f>SUM(D15:H15)</f>
        <v>598917.89</v>
      </c>
    </row>
    <row r="16" spans="1:15" s="54" customFormat="1" ht="45" x14ac:dyDescent="0.2">
      <c r="A16" s="145"/>
      <c r="B16" s="145"/>
      <c r="C16" s="53" t="s">
        <v>86</v>
      </c>
      <c r="D16" s="58">
        <f>'Приложение 4'!G178</f>
        <v>75499.865999999995</v>
      </c>
      <c r="E16" s="58">
        <f>'Приложение 4'!H178</f>
        <v>226012.39500000002</v>
      </c>
      <c r="F16" s="58">
        <f>'Приложение 4'!I178</f>
        <v>109359.77</v>
      </c>
      <c r="G16" s="58">
        <f>'Приложение 4'!J108</f>
        <v>130532.67</v>
      </c>
      <c r="H16" s="58">
        <f>'Приложение 4'!K108</f>
        <v>0</v>
      </c>
      <c r="I16" s="58">
        <f>SUM(D16:H16)</f>
        <v>541404.701</v>
      </c>
    </row>
    <row r="17" spans="1:9" s="54" customFormat="1" ht="30" x14ac:dyDescent="0.2">
      <c r="A17" s="145"/>
      <c r="B17" s="145"/>
      <c r="C17" s="51" t="s">
        <v>26</v>
      </c>
      <c r="D17" s="58">
        <f>'Приложение 4'!G179</f>
        <v>0</v>
      </c>
      <c r="E17" s="58">
        <f>'Приложение 4'!H179</f>
        <v>0</v>
      </c>
      <c r="F17" s="58">
        <f>'Приложение 4'!I179</f>
        <v>0</v>
      </c>
      <c r="G17" s="58">
        <f>'Приложение 4'!J109</f>
        <v>0</v>
      </c>
      <c r="H17" s="58">
        <f>'Приложение 4'!K109</f>
        <v>0</v>
      </c>
      <c r="I17" s="58">
        <f>SUM(D17:H17)</f>
        <v>0</v>
      </c>
    </row>
    <row r="18" spans="1:9" s="54" customFormat="1" ht="15.75" customHeight="1" x14ac:dyDescent="0.2">
      <c r="A18" s="146" t="s">
        <v>153</v>
      </c>
      <c r="B18" s="146"/>
      <c r="C18" s="146"/>
      <c r="D18" s="146"/>
      <c r="E18" s="146"/>
      <c r="F18" s="146"/>
      <c r="G18" s="146"/>
      <c r="H18" s="146"/>
      <c r="I18" s="146"/>
    </row>
    <row r="19" spans="1:9" s="54" customFormat="1" ht="15.75" customHeight="1" x14ac:dyDescent="0.2">
      <c r="A19" s="156" t="s">
        <v>162</v>
      </c>
      <c r="B19" s="156"/>
      <c r="C19" s="156"/>
      <c r="D19" s="156"/>
      <c r="E19" s="156"/>
      <c r="F19" s="156"/>
      <c r="G19" s="156"/>
      <c r="H19" s="156"/>
      <c r="I19" s="156"/>
    </row>
    <row r="20" spans="1:9" s="54" customFormat="1" ht="15" x14ac:dyDescent="0.2">
      <c r="A20" s="53" t="s">
        <v>79</v>
      </c>
      <c r="B20" s="151" t="s">
        <v>80</v>
      </c>
      <c r="C20" s="151"/>
      <c r="D20" s="151"/>
      <c r="E20" s="151"/>
      <c r="F20" s="151"/>
      <c r="G20" s="151"/>
      <c r="H20" s="151"/>
      <c r="I20" s="151"/>
    </row>
    <row r="21" spans="1:9" s="54" customFormat="1" ht="15.75" customHeight="1" x14ac:dyDescent="0.2">
      <c r="A21" s="151" t="s">
        <v>81</v>
      </c>
      <c r="B21" s="142" t="s">
        <v>82</v>
      </c>
      <c r="C21" s="142" t="s">
        <v>3</v>
      </c>
      <c r="D21" s="145" t="s">
        <v>83</v>
      </c>
      <c r="E21" s="145"/>
      <c r="F21" s="145"/>
      <c r="G21" s="145"/>
      <c r="H21" s="145"/>
      <c r="I21" s="145"/>
    </row>
    <row r="22" spans="1:9" s="54" customFormat="1" ht="15" x14ac:dyDescent="0.2">
      <c r="A22" s="151"/>
      <c r="B22" s="144"/>
      <c r="C22" s="144"/>
      <c r="D22" s="55" t="s">
        <v>146</v>
      </c>
      <c r="E22" s="55" t="s">
        <v>147</v>
      </c>
      <c r="F22" s="55" t="s">
        <v>148</v>
      </c>
      <c r="G22" s="55" t="s">
        <v>149</v>
      </c>
      <c r="H22" s="55" t="s">
        <v>150</v>
      </c>
      <c r="I22" s="56" t="s">
        <v>2</v>
      </c>
    </row>
    <row r="23" spans="1:9" s="54" customFormat="1" ht="30" x14ac:dyDescent="0.2">
      <c r="A23" s="145"/>
      <c r="B23" s="142" t="s">
        <v>84</v>
      </c>
      <c r="C23" s="59" t="s">
        <v>85</v>
      </c>
      <c r="D23" s="58">
        <f>'Приложение 4'!G276</f>
        <v>481469.85000000003</v>
      </c>
      <c r="E23" s="58">
        <f>'Приложение 4'!H276</f>
        <v>480548.8</v>
      </c>
      <c r="F23" s="58">
        <f>'Приложение 4'!I276</f>
        <v>445416.30000000005</v>
      </c>
      <c r="G23" s="58">
        <f>'Приложение 4'!J276</f>
        <v>445416.30000000005</v>
      </c>
      <c r="H23" s="58">
        <f>'Приложение 4'!K276</f>
        <v>0</v>
      </c>
      <c r="I23" s="58">
        <f>SUM(D23:H23)</f>
        <v>1852851.2500000002</v>
      </c>
    </row>
    <row r="24" spans="1:9" s="54" customFormat="1" ht="45" x14ac:dyDescent="0.2">
      <c r="A24" s="145"/>
      <c r="B24" s="143"/>
      <c r="C24" s="53" t="s">
        <v>1</v>
      </c>
      <c r="D24" s="58">
        <f>'Приложение 4'!G277</f>
        <v>0</v>
      </c>
      <c r="E24" s="58">
        <f>'Приложение 4'!H277</f>
        <v>0</v>
      </c>
      <c r="F24" s="58">
        <f>'Приложение 4'!I277</f>
        <v>0</v>
      </c>
      <c r="G24" s="58">
        <f>'Приложение 4'!J277</f>
        <v>0</v>
      </c>
      <c r="H24" s="58">
        <f>'Приложение 4'!K277</f>
        <v>0</v>
      </c>
      <c r="I24" s="58">
        <f>SUM(D24:H24)</f>
        <v>0</v>
      </c>
    </row>
    <row r="25" spans="1:9" s="54" customFormat="1" ht="30" x14ac:dyDescent="0.2">
      <c r="A25" s="145"/>
      <c r="B25" s="143"/>
      <c r="C25" s="53" t="s">
        <v>7</v>
      </c>
      <c r="D25" s="58">
        <f>'Приложение 4'!G278</f>
        <v>0</v>
      </c>
      <c r="E25" s="58">
        <f>'Приложение 4'!H278</f>
        <v>0</v>
      </c>
      <c r="F25" s="58">
        <f>'Приложение 4'!I278</f>
        <v>0</v>
      </c>
      <c r="G25" s="58">
        <f>'Приложение 4'!J278</f>
        <v>0</v>
      </c>
      <c r="H25" s="58">
        <f>'Приложение 4'!K278</f>
        <v>0</v>
      </c>
      <c r="I25" s="58">
        <f>SUM(D25:H25)</f>
        <v>0</v>
      </c>
    </row>
    <row r="26" spans="1:9" s="54" customFormat="1" ht="45" x14ac:dyDescent="0.2">
      <c r="A26" s="145"/>
      <c r="B26" s="143"/>
      <c r="C26" s="53" t="s">
        <v>86</v>
      </c>
      <c r="D26" s="58">
        <f>'Приложение 4'!G279</f>
        <v>481469.85000000003</v>
      </c>
      <c r="E26" s="58">
        <f>'Приложение 4'!H279</f>
        <v>480548.8</v>
      </c>
      <c r="F26" s="58">
        <f>'Приложение 4'!I279</f>
        <v>445416.30000000005</v>
      </c>
      <c r="G26" s="58">
        <f>'Приложение 4'!J279</f>
        <v>445416.30000000005</v>
      </c>
      <c r="H26" s="58">
        <f>'Приложение 4'!K279</f>
        <v>0</v>
      </c>
      <c r="I26" s="58">
        <f>SUM(D26:H26)</f>
        <v>1852851.2500000002</v>
      </c>
    </row>
    <row r="27" spans="1:9" s="54" customFormat="1" ht="30" x14ac:dyDescent="0.2">
      <c r="A27" s="145"/>
      <c r="B27" s="144"/>
      <c r="C27" s="51" t="s">
        <v>26</v>
      </c>
      <c r="D27" s="58">
        <f>'Приложение 4'!G280</f>
        <v>0</v>
      </c>
      <c r="E27" s="58">
        <v>0</v>
      </c>
      <c r="F27" s="58">
        <v>0</v>
      </c>
      <c r="G27" s="58">
        <v>0</v>
      </c>
      <c r="H27" s="58">
        <v>0</v>
      </c>
      <c r="I27" s="58">
        <f>SUM(D27:H27)</f>
        <v>0</v>
      </c>
    </row>
    <row r="28" spans="1:9" s="54" customFormat="1" ht="14.25" x14ac:dyDescent="0.2">
      <c r="A28" s="146" t="s">
        <v>154</v>
      </c>
      <c r="B28" s="146"/>
      <c r="C28" s="146"/>
      <c r="D28" s="147"/>
      <c r="E28" s="147"/>
      <c r="F28" s="147"/>
      <c r="G28" s="147"/>
      <c r="H28" s="147"/>
      <c r="I28" s="147"/>
    </row>
    <row r="29" spans="1:9" s="54" customFormat="1" ht="14.25" x14ac:dyDescent="0.2">
      <c r="A29" s="146" t="s">
        <v>274</v>
      </c>
      <c r="B29" s="146"/>
      <c r="C29" s="146"/>
      <c r="D29" s="146"/>
      <c r="E29" s="146"/>
      <c r="F29" s="146"/>
      <c r="G29" s="146"/>
      <c r="H29" s="146"/>
      <c r="I29" s="146"/>
    </row>
    <row r="30" spans="1:9" s="54" customFormat="1" ht="15" x14ac:dyDescent="0.2">
      <c r="A30" s="53" t="s">
        <v>79</v>
      </c>
      <c r="B30" s="148" t="s">
        <v>80</v>
      </c>
      <c r="C30" s="149"/>
      <c r="D30" s="149"/>
      <c r="E30" s="149"/>
      <c r="F30" s="149"/>
      <c r="G30" s="149"/>
      <c r="H30" s="149"/>
      <c r="I30" s="150"/>
    </row>
    <row r="31" spans="1:9" s="54" customFormat="1" ht="15" x14ac:dyDescent="0.2">
      <c r="A31" s="142" t="s">
        <v>81</v>
      </c>
      <c r="B31" s="142" t="s">
        <v>82</v>
      </c>
      <c r="C31" s="142" t="s">
        <v>3</v>
      </c>
      <c r="D31" s="145" t="s">
        <v>83</v>
      </c>
      <c r="E31" s="145"/>
      <c r="F31" s="145"/>
      <c r="G31" s="145"/>
      <c r="H31" s="145"/>
      <c r="I31" s="145"/>
    </row>
    <row r="32" spans="1:9" s="54" customFormat="1" ht="15" x14ac:dyDescent="0.2">
      <c r="A32" s="143"/>
      <c r="B32" s="144"/>
      <c r="C32" s="144"/>
      <c r="D32" s="55" t="s">
        <v>146</v>
      </c>
      <c r="E32" s="55" t="s">
        <v>147</v>
      </c>
      <c r="F32" s="55" t="s">
        <v>148</v>
      </c>
      <c r="G32" s="55" t="s">
        <v>149</v>
      </c>
      <c r="H32" s="55" t="s">
        <v>150</v>
      </c>
      <c r="I32" s="56" t="s">
        <v>2</v>
      </c>
    </row>
    <row r="33" spans="1:9" s="54" customFormat="1" ht="30" x14ac:dyDescent="0.2">
      <c r="A33" s="143"/>
      <c r="B33" s="142" t="s">
        <v>84</v>
      </c>
      <c r="C33" s="59" t="s">
        <v>85</v>
      </c>
      <c r="D33" s="58">
        <f>'Приложение 4'!G317</f>
        <v>8232.32</v>
      </c>
      <c r="E33" s="58">
        <f>'Приложение 4'!H317</f>
        <v>13426.51</v>
      </c>
      <c r="F33" s="58">
        <f>'Приложение 4'!I317</f>
        <v>5000</v>
      </c>
      <c r="G33" s="58">
        <f>'Приложение 4'!J317</f>
        <v>5000</v>
      </c>
      <c r="H33" s="58">
        <f>'Приложение 4'!K317</f>
        <v>0</v>
      </c>
      <c r="I33" s="58">
        <f>SUM(D33:H33)</f>
        <v>31658.83</v>
      </c>
    </row>
    <row r="34" spans="1:9" s="54" customFormat="1" ht="45" x14ac:dyDescent="0.2">
      <c r="A34" s="143"/>
      <c r="B34" s="143"/>
      <c r="C34" s="53" t="s">
        <v>1</v>
      </c>
      <c r="D34" s="58">
        <f>'Приложение 4'!G318</f>
        <v>0</v>
      </c>
      <c r="E34" s="58">
        <f>'Приложение 4'!H318</f>
        <v>0</v>
      </c>
      <c r="F34" s="58">
        <f>'Приложение 4'!I318</f>
        <v>0</v>
      </c>
      <c r="G34" s="58">
        <f>'Приложение 4'!J318</f>
        <v>0</v>
      </c>
      <c r="H34" s="58">
        <f>'Приложение 4'!K318</f>
        <v>0</v>
      </c>
      <c r="I34" s="58">
        <f>SUM(D34:H34)</f>
        <v>0</v>
      </c>
    </row>
    <row r="35" spans="1:9" s="54" customFormat="1" ht="30" x14ac:dyDescent="0.2">
      <c r="A35" s="143"/>
      <c r="B35" s="143"/>
      <c r="C35" s="53" t="s">
        <v>7</v>
      </c>
      <c r="D35" s="58">
        <f>'Приложение 4'!G319</f>
        <v>1632.35</v>
      </c>
      <c r="E35" s="58">
        <f>'Приложение 4'!H319</f>
        <v>5451.95</v>
      </c>
      <c r="F35" s="58">
        <f>'Приложение 4'!I319</f>
        <v>0</v>
      </c>
      <c r="G35" s="58">
        <f>'Приложение 4'!J319</f>
        <v>0</v>
      </c>
      <c r="H35" s="58">
        <f>'Приложение 4'!K319</f>
        <v>0</v>
      </c>
      <c r="I35" s="58">
        <f>SUM(D35:H35)</f>
        <v>7084.2999999999993</v>
      </c>
    </row>
    <row r="36" spans="1:9" s="54" customFormat="1" ht="45" x14ac:dyDescent="0.2">
      <c r="A36" s="143"/>
      <c r="B36" s="143"/>
      <c r="C36" s="53" t="s">
        <v>86</v>
      </c>
      <c r="D36" s="58">
        <f>'Приложение 4'!G320</f>
        <v>5389.2699999999995</v>
      </c>
      <c r="E36" s="58">
        <f>'Приложение 4'!H320</f>
        <v>7974.5599999999995</v>
      </c>
      <c r="F36" s="58">
        <f>'Приложение 4'!I320</f>
        <v>5000</v>
      </c>
      <c r="G36" s="58">
        <f>'Приложение 4'!J320</f>
        <v>5000</v>
      </c>
      <c r="H36" s="58">
        <f>'Приложение 4'!K320</f>
        <v>0</v>
      </c>
      <c r="I36" s="58">
        <f>SUM(D36:H36)</f>
        <v>23363.829999999998</v>
      </c>
    </row>
    <row r="37" spans="1:9" s="54" customFormat="1" ht="30" x14ac:dyDescent="0.2">
      <c r="A37" s="144"/>
      <c r="B37" s="144"/>
      <c r="C37" s="51" t="s">
        <v>26</v>
      </c>
      <c r="D37" s="58">
        <f>'Приложение 4'!G321</f>
        <v>1210.7</v>
      </c>
      <c r="E37" s="58">
        <f>'Приложение 4'!H321</f>
        <v>0</v>
      </c>
      <c r="F37" s="58">
        <f>'Приложение 4'!I321</f>
        <v>0</v>
      </c>
      <c r="G37" s="58">
        <f>'Приложение 4'!J321</f>
        <v>0</v>
      </c>
      <c r="H37" s="58">
        <f>'Приложение 4'!K321</f>
        <v>0</v>
      </c>
      <c r="I37" s="58">
        <f>SUM(D37:H37)</f>
        <v>1210.7</v>
      </c>
    </row>
    <row r="38" spans="1:9" s="54" customFormat="1" ht="15" x14ac:dyDescent="0.25">
      <c r="A38" s="25"/>
      <c r="B38" s="25"/>
      <c r="C38" s="25"/>
      <c r="D38" s="25"/>
      <c r="E38" s="25"/>
      <c r="F38" s="25"/>
      <c r="G38" s="25"/>
      <c r="H38" s="25"/>
      <c r="I38" s="25"/>
    </row>
  </sheetData>
  <mergeCells count="32">
    <mergeCell ref="E4:I4"/>
    <mergeCell ref="E5:I5"/>
    <mergeCell ref="A8:I8"/>
    <mergeCell ref="A9:I9"/>
    <mergeCell ref="D21:I21"/>
    <mergeCell ref="A18:I18"/>
    <mergeCell ref="A19:I19"/>
    <mergeCell ref="E6:I6"/>
    <mergeCell ref="E7:I7"/>
    <mergeCell ref="B23:B27"/>
    <mergeCell ref="A13:A17"/>
    <mergeCell ref="B13:B17"/>
    <mergeCell ref="B20:I20"/>
    <mergeCell ref="A21:A22"/>
    <mergeCell ref="B21:B22"/>
    <mergeCell ref="C21:C22"/>
    <mergeCell ref="D2:I2"/>
    <mergeCell ref="F3:I3"/>
    <mergeCell ref="A31:A37"/>
    <mergeCell ref="B31:B32"/>
    <mergeCell ref="C31:C32"/>
    <mergeCell ref="D31:I31"/>
    <mergeCell ref="B33:B37"/>
    <mergeCell ref="A28:I28"/>
    <mergeCell ref="A29:I29"/>
    <mergeCell ref="B30:I30"/>
    <mergeCell ref="B10:I10"/>
    <mergeCell ref="A11:A12"/>
    <mergeCell ref="B11:B12"/>
    <mergeCell ref="C11:C12"/>
    <mergeCell ref="D11:I11"/>
    <mergeCell ref="A23:A27"/>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31" zoomScale="90" zoomScaleNormal="90" workbookViewId="0">
      <selection activeCell="F5" sqref="F5:K5"/>
    </sheetView>
  </sheetViews>
  <sheetFormatPr defaultColWidth="9.140625" defaultRowHeight="15.75" x14ac:dyDescent="0.25"/>
  <cols>
    <col min="1" max="1" width="9.140625" style="65"/>
    <col min="2" max="2" width="48.85546875" style="30" customWidth="1"/>
    <col min="3" max="3" width="14.28515625" style="30" customWidth="1"/>
    <col min="4" max="4" width="12" style="30" customWidth="1"/>
    <col min="5" max="5" width="14" style="30" customWidth="1"/>
    <col min="6" max="7" width="12.5703125" style="30" customWidth="1"/>
    <col min="8" max="8" width="12" style="30" customWidth="1"/>
    <col min="9" max="10" width="11.85546875" style="30" customWidth="1"/>
    <col min="11" max="11" width="26" style="30" customWidth="1"/>
    <col min="12" max="12" width="1.85546875" style="36" hidden="1" customWidth="1"/>
    <col min="13" max="16384" width="9.140625" style="4"/>
  </cols>
  <sheetData>
    <row r="1" spans="1:15" x14ac:dyDescent="0.25">
      <c r="B1" s="109"/>
      <c r="C1" s="109"/>
      <c r="D1" s="109"/>
      <c r="E1" s="109"/>
      <c r="F1" s="109"/>
      <c r="G1" s="109"/>
      <c r="H1" s="109"/>
      <c r="I1" s="109"/>
      <c r="J1" s="109"/>
      <c r="K1" s="109"/>
    </row>
    <row r="2" spans="1:15" s="109" customFormat="1" ht="18" customHeight="1" x14ac:dyDescent="0.25">
      <c r="A2" s="108"/>
      <c r="C2" s="110"/>
      <c r="D2" s="112"/>
      <c r="E2" s="112"/>
      <c r="F2" s="141" t="s">
        <v>321</v>
      </c>
      <c r="G2" s="141"/>
      <c r="H2" s="141"/>
      <c r="I2" s="141"/>
      <c r="J2" s="141"/>
      <c r="K2" s="141"/>
      <c r="L2" s="107"/>
      <c r="M2" s="112"/>
      <c r="N2" s="112"/>
      <c r="O2" s="112"/>
    </row>
    <row r="3" spans="1:15" s="109" customFormat="1" ht="18" customHeight="1" x14ac:dyDescent="0.25">
      <c r="A3" s="108"/>
      <c r="C3" s="110"/>
      <c r="D3" s="112"/>
      <c r="E3" s="112"/>
      <c r="F3" s="111"/>
      <c r="G3" s="111"/>
      <c r="H3" s="111"/>
      <c r="I3" s="166" t="s">
        <v>381</v>
      </c>
      <c r="J3" s="166"/>
      <c r="K3" s="166"/>
      <c r="L3" s="166"/>
      <c r="M3" s="112"/>
      <c r="N3" s="112"/>
      <c r="O3" s="112"/>
    </row>
    <row r="4" spans="1:15" s="11" customFormat="1" ht="15" customHeight="1" x14ac:dyDescent="0.25">
      <c r="C4" s="12"/>
      <c r="D4" s="12"/>
      <c r="E4" s="73"/>
      <c r="F4" s="152" t="s">
        <v>182</v>
      </c>
      <c r="G4" s="152"/>
      <c r="H4" s="152"/>
      <c r="I4" s="152"/>
      <c r="J4" s="152"/>
      <c r="K4" s="152"/>
      <c r="L4" s="96"/>
      <c r="M4" s="43"/>
    </row>
    <row r="5" spans="1:15" s="11" customFormat="1" ht="15" x14ac:dyDescent="0.25">
      <c r="C5" s="12"/>
      <c r="D5" s="12"/>
      <c r="E5" s="73"/>
      <c r="F5" s="153" t="s">
        <v>137</v>
      </c>
      <c r="G5" s="153"/>
      <c r="H5" s="153"/>
      <c r="I5" s="153"/>
      <c r="J5" s="153"/>
      <c r="K5" s="153"/>
      <c r="L5" s="97"/>
      <c r="M5" s="8"/>
    </row>
    <row r="6" spans="1:15" s="11" customFormat="1" ht="14.1" customHeight="1" x14ac:dyDescent="0.25">
      <c r="C6" s="153" t="s">
        <v>29</v>
      </c>
      <c r="D6" s="153"/>
      <c r="E6" s="153"/>
      <c r="F6" s="153"/>
      <c r="G6" s="153"/>
      <c r="H6" s="153"/>
      <c r="I6" s="153"/>
      <c r="J6" s="153"/>
      <c r="K6" s="153"/>
      <c r="L6" s="97"/>
      <c r="M6" s="8"/>
    </row>
    <row r="7" spans="1:15" s="11" customFormat="1" ht="15" customHeight="1" x14ac:dyDescent="0.25">
      <c r="C7" s="12"/>
      <c r="D7" s="12"/>
      <c r="E7" s="73"/>
      <c r="F7" s="152" t="s">
        <v>270</v>
      </c>
      <c r="G7" s="152"/>
      <c r="H7" s="152"/>
      <c r="I7" s="152"/>
      <c r="J7" s="152"/>
      <c r="K7" s="152"/>
      <c r="L7" s="96"/>
      <c r="M7" s="43"/>
    </row>
    <row r="9" spans="1:15" s="38" customFormat="1" x14ac:dyDescent="0.2">
      <c r="A9" s="163" t="s">
        <v>161</v>
      </c>
      <c r="B9" s="163"/>
      <c r="C9" s="163"/>
      <c r="D9" s="163"/>
      <c r="E9" s="163"/>
      <c r="F9" s="163"/>
      <c r="G9" s="163"/>
      <c r="H9" s="163"/>
      <c r="I9" s="163"/>
      <c r="J9" s="163"/>
      <c r="K9" s="163"/>
      <c r="L9" s="163"/>
      <c r="M9" s="163"/>
      <c r="N9" s="37"/>
    </row>
    <row r="10" spans="1:15" s="38" customFormat="1" x14ac:dyDescent="0.2">
      <c r="A10" s="163" t="s">
        <v>138</v>
      </c>
      <c r="B10" s="163"/>
      <c r="C10" s="163"/>
      <c r="D10" s="163"/>
      <c r="E10" s="163"/>
      <c r="F10" s="163"/>
      <c r="G10" s="163"/>
      <c r="H10" s="163"/>
      <c r="I10" s="163"/>
      <c r="J10" s="163"/>
      <c r="K10" s="163"/>
      <c r="L10" s="163"/>
      <c r="M10" s="163"/>
      <c r="N10" s="37"/>
    </row>
    <row r="11" spans="1:15" x14ac:dyDescent="0.25">
      <c r="B11" s="39"/>
      <c r="C11" s="39"/>
      <c r="D11" s="39"/>
      <c r="E11" s="39"/>
      <c r="F11" s="39"/>
      <c r="G11" s="39"/>
      <c r="H11" s="39"/>
      <c r="I11" s="39"/>
      <c r="J11" s="39"/>
      <c r="K11" s="39"/>
    </row>
    <row r="13" spans="1:15" ht="24.75" customHeight="1" x14ac:dyDescent="0.2">
      <c r="A13" s="164" t="s">
        <v>160</v>
      </c>
      <c r="B13" s="165" t="s">
        <v>17</v>
      </c>
      <c r="C13" s="161" t="s">
        <v>27</v>
      </c>
      <c r="D13" s="165" t="s">
        <v>14</v>
      </c>
      <c r="E13" s="165" t="s">
        <v>18</v>
      </c>
      <c r="F13" s="159" t="s">
        <v>5</v>
      </c>
      <c r="G13" s="160"/>
      <c r="H13" s="160"/>
      <c r="I13" s="160"/>
      <c r="J13" s="160"/>
      <c r="K13" s="161"/>
    </row>
    <row r="14" spans="1:15" ht="69" customHeight="1" x14ac:dyDescent="0.2">
      <c r="A14" s="164"/>
      <c r="B14" s="165"/>
      <c r="C14" s="161"/>
      <c r="D14" s="165"/>
      <c r="E14" s="165"/>
      <c r="F14" s="104" t="s">
        <v>146</v>
      </c>
      <c r="G14" s="104" t="s">
        <v>147</v>
      </c>
      <c r="H14" s="104" t="s">
        <v>148</v>
      </c>
      <c r="I14" s="104" t="s">
        <v>149</v>
      </c>
      <c r="J14" s="104" t="s">
        <v>150</v>
      </c>
      <c r="K14" s="99" t="s">
        <v>19</v>
      </c>
    </row>
    <row r="15" spans="1:15" x14ac:dyDescent="0.2">
      <c r="A15" s="66"/>
      <c r="B15" s="99">
        <v>2</v>
      </c>
      <c r="C15" s="99">
        <v>3</v>
      </c>
      <c r="D15" s="99">
        <v>4</v>
      </c>
      <c r="E15" s="99">
        <v>5</v>
      </c>
      <c r="F15" s="101">
        <v>6</v>
      </c>
      <c r="G15" s="99">
        <v>7</v>
      </c>
      <c r="H15" s="99">
        <v>8</v>
      </c>
      <c r="I15" s="99">
        <v>9</v>
      </c>
      <c r="J15" s="99">
        <v>10</v>
      </c>
      <c r="K15" s="99">
        <v>11</v>
      </c>
    </row>
    <row r="16" spans="1:15" ht="18" customHeight="1" x14ac:dyDescent="0.2">
      <c r="A16" s="66"/>
      <c r="B16" s="162" t="s">
        <v>139</v>
      </c>
      <c r="C16" s="157"/>
      <c r="D16" s="157"/>
      <c r="E16" s="157"/>
      <c r="F16" s="157"/>
      <c r="G16" s="157"/>
      <c r="H16" s="157"/>
      <c r="I16" s="157"/>
      <c r="J16" s="158"/>
      <c r="K16" s="98" t="s">
        <v>20</v>
      </c>
    </row>
    <row r="17" spans="1:17" ht="88.5" customHeight="1" x14ac:dyDescent="0.2">
      <c r="A17" s="66">
        <v>1</v>
      </c>
      <c r="B17" s="63" t="s">
        <v>355</v>
      </c>
      <c r="C17" s="98" t="s">
        <v>356</v>
      </c>
      <c r="D17" s="98" t="s">
        <v>40</v>
      </c>
      <c r="E17" s="20" t="s">
        <v>44</v>
      </c>
      <c r="F17" s="20" t="s">
        <v>44</v>
      </c>
      <c r="G17" s="20" t="s">
        <v>44</v>
      </c>
      <c r="H17" s="20" t="s">
        <v>348</v>
      </c>
      <c r="I17" s="20" t="s">
        <v>348</v>
      </c>
      <c r="J17" s="20" t="s">
        <v>44</v>
      </c>
      <c r="K17" s="98" t="s">
        <v>232</v>
      </c>
      <c r="L17" s="41" t="s">
        <v>46</v>
      </c>
    </row>
    <row r="18" spans="1:17" ht="88.5" customHeight="1" x14ac:dyDescent="0.2">
      <c r="A18" s="66">
        <v>2</v>
      </c>
      <c r="B18" s="63" t="s">
        <v>357</v>
      </c>
      <c r="C18" s="139" t="s">
        <v>356</v>
      </c>
      <c r="D18" s="139" t="s">
        <v>40</v>
      </c>
      <c r="E18" s="20" t="s">
        <v>205</v>
      </c>
      <c r="F18" s="20" t="s">
        <v>44</v>
      </c>
      <c r="G18" s="20" t="s">
        <v>44</v>
      </c>
      <c r="H18" s="20" t="s">
        <v>194</v>
      </c>
      <c r="I18" s="20" t="s">
        <v>194</v>
      </c>
      <c r="J18" s="20" t="s">
        <v>194</v>
      </c>
      <c r="K18" s="139" t="s">
        <v>233</v>
      </c>
      <c r="L18" s="41"/>
    </row>
    <row r="19" spans="1:17" ht="70.5" customHeight="1" x14ac:dyDescent="0.2">
      <c r="A19" s="66">
        <v>3</v>
      </c>
      <c r="B19" s="63" t="s">
        <v>358</v>
      </c>
      <c r="C19" s="139" t="s">
        <v>356</v>
      </c>
      <c r="D19" s="98" t="s">
        <v>40</v>
      </c>
      <c r="E19" s="20" t="s">
        <v>44</v>
      </c>
      <c r="F19" s="20" t="s">
        <v>194</v>
      </c>
      <c r="G19" s="116" t="s">
        <v>348</v>
      </c>
      <c r="H19" s="20" t="s">
        <v>44</v>
      </c>
      <c r="I19" s="20" t="s">
        <v>44</v>
      </c>
      <c r="J19" s="20" t="s">
        <v>44</v>
      </c>
      <c r="K19" s="139" t="s">
        <v>233</v>
      </c>
      <c r="L19" s="41"/>
    </row>
    <row r="20" spans="1:17" ht="70.5" customHeight="1" x14ac:dyDescent="0.2">
      <c r="A20" s="66">
        <v>4</v>
      </c>
      <c r="B20" s="64" t="s">
        <v>359</v>
      </c>
      <c r="C20" s="139" t="s">
        <v>356</v>
      </c>
      <c r="D20" s="98" t="s">
        <v>40</v>
      </c>
      <c r="E20" s="98">
        <v>2</v>
      </c>
      <c r="F20" s="100">
        <v>0</v>
      </c>
      <c r="G20" s="136">
        <v>2</v>
      </c>
      <c r="H20" s="121">
        <v>1</v>
      </c>
      <c r="I20" s="98">
        <v>1</v>
      </c>
      <c r="J20" s="98">
        <v>1</v>
      </c>
      <c r="K20" s="139" t="s">
        <v>233</v>
      </c>
      <c r="L20" s="41"/>
    </row>
    <row r="21" spans="1:17" ht="70.5" customHeight="1" x14ac:dyDescent="0.2">
      <c r="A21" s="66">
        <v>5</v>
      </c>
      <c r="B21" s="63" t="s">
        <v>360</v>
      </c>
      <c r="C21" s="98" t="s">
        <v>39</v>
      </c>
      <c r="D21" s="98" t="s">
        <v>40</v>
      </c>
      <c r="E21" s="98">
        <v>0</v>
      </c>
      <c r="F21" s="100">
        <v>0</v>
      </c>
      <c r="G21" s="121">
        <v>5</v>
      </c>
      <c r="H21" s="121">
        <v>0</v>
      </c>
      <c r="I21" s="98">
        <v>0</v>
      </c>
      <c r="J21" s="98">
        <v>0</v>
      </c>
      <c r="K21" s="139" t="s">
        <v>233</v>
      </c>
      <c r="L21" s="41"/>
    </row>
    <row r="22" spans="1:17" ht="70.5" customHeight="1" x14ac:dyDescent="0.2">
      <c r="A22" s="66">
        <v>6</v>
      </c>
      <c r="B22" s="63" t="s">
        <v>361</v>
      </c>
      <c r="C22" s="98" t="s">
        <v>39</v>
      </c>
      <c r="D22" s="98" t="s">
        <v>40</v>
      </c>
      <c r="E22" s="103">
        <v>21</v>
      </c>
      <c r="F22" s="103">
        <v>3</v>
      </c>
      <c r="G22" s="103">
        <v>23</v>
      </c>
      <c r="H22" s="103">
        <v>41</v>
      </c>
      <c r="I22" s="103">
        <v>41</v>
      </c>
      <c r="J22" s="103">
        <v>41</v>
      </c>
      <c r="K22" s="139" t="s">
        <v>233</v>
      </c>
      <c r="L22" s="41"/>
    </row>
    <row r="23" spans="1:17" ht="110.25" x14ac:dyDescent="0.2">
      <c r="A23" s="66">
        <v>7</v>
      </c>
      <c r="B23" s="63" t="s">
        <v>362</v>
      </c>
      <c r="C23" s="139" t="s">
        <v>130</v>
      </c>
      <c r="D23" s="139" t="s">
        <v>42</v>
      </c>
      <c r="E23" s="139">
        <v>6</v>
      </c>
      <c r="F23" s="139">
        <v>12</v>
      </c>
      <c r="G23" s="139">
        <v>15</v>
      </c>
      <c r="H23" s="139">
        <v>20</v>
      </c>
      <c r="I23" s="139">
        <v>25</v>
      </c>
      <c r="J23" s="139">
        <v>30</v>
      </c>
      <c r="K23" s="139" t="s">
        <v>155</v>
      </c>
      <c r="L23" s="41"/>
    </row>
    <row r="24" spans="1:17" ht="78.75" x14ac:dyDescent="0.2">
      <c r="A24" s="66">
        <v>8</v>
      </c>
      <c r="B24" s="63" t="s">
        <v>363</v>
      </c>
      <c r="C24" s="139" t="s">
        <v>132</v>
      </c>
      <c r="D24" s="139" t="s">
        <v>40</v>
      </c>
      <c r="E24" s="139">
        <v>0</v>
      </c>
      <c r="F24" s="139">
        <v>0</v>
      </c>
      <c r="G24" s="139">
        <v>0</v>
      </c>
      <c r="H24" s="139">
        <v>0</v>
      </c>
      <c r="I24" s="139">
        <v>0</v>
      </c>
      <c r="J24" s="139">
        <v>0</v>
      </c>
      <c r="K24" s="139" t="s">
        <v>155</v>
      </c>
      <c r="L24" s="41"/>
    </row>
    <row r="25" spans="1:17" ht="63" x14ac:dyDescent="0.2">
      <c r="A25" s="66">
        <v>9</v>
      </c>
      <c r="B25" s="63" t="s">
        <v>364</v>
      </c>
      <c r="C25" s="139" t="s">
        <v>131</v>
      </c>
      <c r="D25" s="139" t="s">
        <v>40</v>
      </c>
      <c r="E25" s="139">
        <v>2</v>
      </c>
      <c r="F25" s="139">
        <v>7</v>
      </c>
      <c r="G25" s="139">
        <v>2</v>
      </c>
      <c r="H25" s="139">
        <v>2</v>
      </c>
      <c r="I25" s="139">
        <v>2</v>
      </c>
      <c r="J25" s="139">
        <v>2</v>
      </c>
      <c r="K25" s="139" t="s">
        <v>155</v>
      </c>
      <c r="L25" s="41"/>
    </row>
    <row r="26" spans="1:17" ht="63" x14ac:dyDescent="0.2">
      <c r="A26" s="66">
        <v>10</v>
      </c>
      <c r="B26" s="63" t="s">
        <v>365</v>
      </c>
      <c r="C26" s="139" t="s">
        <v>131</v>
      </c>
      <c r="D26" s="139" t="s">
        <v>40</v>
      </c>
      <c r="E26" s="139">
        <v>2</v>
      </c>
      <c r="F26" s="139">
        <v>0</v>
      </c>
      <c r="G26" s="139">
        <v>0</v>
      </c>
      <c r="H26" s="139">
        <v>2</v>
      </c>
      <c r="I26" s="139">
        <v>2</v>
      </c>
      <c r="J26" s="139">
        <v>2</v>
      </c>
      <c r="K26" s="139" t="s">
        <v>155</v>
      </c>
      <c r="L26" s="41"/>
    </row>
    <row r="27" spans="1:17" ht="47.25" x14ac:dyDescent="0.2">
      <c r="A27" s="66">
        <v>11</v>
      </c>
      <c r="B27" s="63" t="s">
        <v>366</v>
      </c>
      <c r="C27" s="139" t="s">
        <v>131</v>
      </c>
      <c r="D27" s="139" t="s">
        <v>42</v>
      </c>
      <c r="E27" s="139">
        <v>25</v>
      </c>
      <c r="F27" s="139">
        <v>100</v>
      </c>
      <c r="G27" s="136">
        <v>83.3</v>
      </c>
      <c r="H27" s="139">
        <v>40</v>
      </c>
      <c r="I27" s="139">
        <v>80</v>
      </c>
      <c r="J27" s="139">
        <v>100</v>
      </c>
      <c r="K27" s="139" t="s">
        <v>155</v>
      </c>
      <c r="L27" s="41"/>
      <c r="Q27" s="67"/>
    </row>
    <row r="28" spans="1:17" ht="63" x14ac:dyDescent="0.2">
      <c r="A28" s="66">
        <v>12</v>
      </c>
      <c r="B28" s="63" t="s">
        <v>367</v>
      </c>
      <c r="C28" s="139" t="s">
        <v>39</v>
      </c>
      <c r="D28" s="139" t="s">
        <v>42</v>
      </c>
      <c r="E28" s="139">
        <v>115</v>
      </c>
      <c r="F28" s="139">
        <v>107</v>
      </c>
      <c r="G28" s="136">
        <v>110</v>
      </c>
      <c r="H28" s="139">
        <v>113</v>
      </c>
      <c r="I28" s="139">
        <v>116</v>
      </c>
      <c r="J28" s="139">
        <v>119</v>
      </c>
      <c r="K28" s="139" t="s">
        <v>155</v>
      </c>
      <c r="L28" s="41"/>
      <c r="Q28" s="67"/>
    </row>
    <row r="29" spans="1:17" ht="62.25" customHeight="1" x14ac:dyDescent="0.2">
      <c r="A29" s="66">
        <v>13</v>
      </c>
      <c r="B29" s="63" t="s">
        <v>206</v>
      </c>
      <c r="C29" s="139" t="s">
        <v>43</v>
      </c>
      <c r="D29" s="139" t="s">
        <v>40</v>
      </c>
      <c r="E29" s="139">
        <v>1</v>
      </c>
      <c r="F29" s="139">
        <v>2</v>
      </c>
      <c r="G29" s="139">
        <v>1</v>
      </c>
      <c r="H29" s="139">
        <v>0</v>
      </c>
      <c r="I29" s="139">
        <v>0</v>
      </c>
      <c r="J29" s="139">
        <v>0</v>
      </c>
      <c r="K29" s="139" t="s">
        <v>155</v>
      </c>
      <c r="L29" s="41"/>
    </row>
    <row r="30" spans="1:17" ht="63" x14ac:dyDescent="0.2">
      <c r="A30" s="66">
        <v>14</v>
      </c>
      <c r="B30" s="63" t="s">
        <v>369</v>
      </c>
      <c r="C30" s="139" t="s">
        <v>43</v>
      </c>
      <c r="D30" s="139" t="s">
        <v>40</v>
      </c>
      <c r="E30" s="139" t="s">
        <v>205</v>
      </c>
      <c r="F30" s="139" t="s">
        <v>205</v>
      </c>
      <c r="G30" s="139">
        <v>0</v>
      </c>
      <c r="H30" s="139">
        <v>0</v>
      </c>
      <c r="I30" s="139">
        <v>0</v>
      </c>
      <c r="J30" s="139">
        <v>0</v>
      </c>
      <c r="K30" s="139" t="s">
        <v>233</v>
      </c>
      <c r="L30" s="41"/>
    </row>
    <row r="31" spans="1:17" ht="94.5" x14ac:dyDescent="0.2">
      <c r="A31" s="66">
        <v>15</v>
      </c>
      <c r="B31" s="63" t="s">
        <v>368</v>
      </c>
      <c r="C31" s="139" t="s">
        <v>43</v>
      </c>
      <c r="D31" s="139" t="s">
        <v>203</v>
      </c>
      <c r="E31" s="139">
        <v>0</v>
      </c>
      <c r="F31" s="102">
        <v>12654.9</v>
      </c>
      <c r="G31" s="102">
        <v>3091.19</v>
      </c>
      <c r="H31" s="139" t="s">
        <v>205</v>
      </c>
      <c r="I31" s="139" t="s">
        <v>205</v>
      </c>
      <c r="J31" s="139" t="s">
        <v>205</v>
      </c>
      <c r="K31" s="139" t="s">
        <v>155</v>
      </c>
      <c r="L31" s="41"/>
    </row>
    <row r="32" spans="1:17" ht="70.5" customHeight="1" x14ac:dyDescent="0.2">
      <c r="A32" s="66">
        <v>16</v>
      </c>
      <c r="B32" s="63" t="s">
        <v>370</v>
      </c>
      <c r="C32" s="139" t="s">
        <v>43</v>
      </c>
      <c r="D32" s="139" t="s">
        <v>371</v>
      </c>
      <c r="E32" s="139" t="s">
        <v>205</v>
      </c>
      <c r="F32" s="139" t="s">
        <v>205</v>
      </c>
      <c r="G32" s="139">
        <v>9</v>
      </c>
      <c r="H32" s="139" t="s">
        <v>205</v>
      </c>
      <c r="I32" s="139" t="s">
        <v>205</v>
      </c>
      <c r="J32" s="139" t="s">
        <v>205</v>
      </c>
      <c r="K32" s="139" t="s">
        <v>233</v>
      </c>
      <c r="L32" s="41"/>
    </row>
    <row r="33" spans="1:12" ht="70.5" customHeight="1" x14ac:dyDescent="0.2">
      <c r="A33" s="66">
        <v>17</v>
      </c>
      <c r="B33" s="64" t="s">
        <v>377</v>
      </c>
      <c r="C33" s="140" t="s">
        <v>43</v>
      </c>
      <c r="D33" s="140" t="s">
        <v>40</v>
      </c>
      <c r="E33" s="140">
        <v>0</v>
      </c>
      <c r="F33" s="140">
        <v>1</v>
      </c>
      <c r="G33" s="140" t="s">
        <v>205</v>
      </c>
      <c r="H33" s="140" t="s">
        <v>205</v>
      </c>
      <c r="I33" s="140" t="s">
        <v>205</v>
      </c>
      <c r="J33" s="140" t="s">
        <v>205</v>
      </c>
      <c r="K33" s="140" t="s">
        <v>233</v>
      </c>
      <c r="L33" s="41"/>
    </row>
    <row r="34" spans="1:12" ht="70.5" customHeight="1" x14ac:dyDescent="0.2">
      <c r="A34" s="66">
        <v>18</v>
      </c>
      <c r="B34" s="63" t="s">
        <v>378</v>
      </c>
      <c r="C34" s="140" t="s">
        <v>43</v>
      </c>
      <c r="D34" s="140" t="s">
        <v>40</v>
      </c>
      <c r="E34" s="140" t="s">
        <v>205</v>
      </c>
      <c r="F34" s="140" t="s">
        <v>205</v>
      </c>
      <c r="G34" s="140">
        <v>0</v>
      </c>
      <c r="H34" s="140">
        <v>0</v>
      </c>
      <c r="I34" s="140">
        <v>0</v>
      </c>
      <c r="J34" s="140">
        <v>0</v>
      </c>
      <c r="K34" s="140" t="s">
        <v>233</v>
      </c>
      <c r="L34" s="41"/>
    </row>
    <row r="35" spans="1:12" ht="18" customHeight="1" x14ac:dyDescent="0.2">
      <c r="A35" s="66"/>
      <c r="B35" s="157" t="s">
        <v>140</v>
      </c>
      <c r="C35" s="157"/>
      <c r="D35" s="157"/>
      <c r="E35" s="157"/>
      <c r="F35" s="157"/>
      <c r="G35" s="157"/>
      <c r="H35" s="157"/>
      <c r="I35" s="157"/>
      <c r="J35" s="158"/>
      <c r="K35" s="98" t="s">
        <v>20</v>
      </c>
    </row>
    <row r="36" spans="1:12" ht="110.25" x14ac:dyDescent="0.2">
      <c r="A36" s="66">
        <v>1</v>
      </c>
      <c r="B36" s="63" t="s">
        <v>375</v>
      </c>
      <c r="C36" s="140" t="s">
        <v>43</v>
      </c>
      <c r="D36" s="140" t="s">
        <v>376</v>
      </c>
      <c r="E36" s="140">
        <v>95.89</v>
      </c>
      <c r="F36" s="140">
        <v>100</v>
      </c>
      <c r="G36" s="140" t="s">
        <v>205</v>
      </c>
      <c r="H36" s="140" t="s">
        <v>205</v>
      </c>
      <c r="I36" s="140" t="s">
        <v>205</v>
      </c>
      <c r="J36" s="140" t="s">
        <v>205</v>
      </c>
      <c r="K36" s="140" t="s">
        <v>233</v>
      </c>
    </row>
    <row r="37" spans="1:12" ht="21" customHeight="1" x14ac:dyDescent="0.2">
      <c r="A37" s="66"/>
      <c r="B37" s="157" t="s">
        <v>275</v>
      </c>
      <c r="C37" s="157"/>
      <c r="D37" s="157"/>
      <c r="E37" s="157"/>
      <c r="F37" s="157"/>
      <c r="G37" s="157"/>
      <c r="H37" s="157"/>
      <c r="I37" s="157"/>
      <c r="J37" s="158"/>
      <c r="K37" s="98" t="s">
        <v>20</v>
      </c>
    </row>
    <row r="38" spans="1:12" ht="74.25" customHeight="1" x14ac:dyDescent="0.2">
      <c r="A38" s="66">
        <v>1</v>
      </c>
      <c r="B38" s="40" t="s">
        <v>156</v>
      </c>
      <c r="C38" s="98" t="s">
        <v>39</v>
      </c>
      <c r="D38" s="98" t="s">
        <v>40</v>
      </c>
      <c r="E38" s="98">
        <v>471</v>
      </c>
      <c r="F38" s="42">
        <v>12</v>
      </c>
      <c r="G38" s="42">
        <v>70</v>
      </c>
      <c r="H38" s="42">
        <v>0</v>
      </c>
      <c r="I38" s="42">
        <v>0</v>
      </c>
      <c r="J38" s="42">
        <v>0</v>
      </c>
      <c r="K38" s="98" t="s">
        <v>234</v>
      </c>
      <c r="L38" s="41" t="s">
        <v>47</v>
      </c>
    </row>
    <row r="39" spans="1:12" ht="63.75" customHeight="1" x14ac:dyDescent="0.2">
      <c r="A39" s="66">
        <v>2</v>
      </c>
      <c r="B39" s="63" t="s">
        <v>157</v>
      </c>
      <c r="C39" s="98" t="s">
        <v>39</v>
      </c>
      <c r="D39" s="98" t="s">
        <v>40</v>
      </c>
      <c r="E39" s="42">
        <v>28</v>
      </c>
      <c r="F39" s="42">
        <v>33</v>
      </c>
      <c r="G39" s="42">
        <v>161</v>
      </c>
      <c r="H39" s="42">
        <v>138</v>
      </c>
      <c r="I39" s="42">
        <v>0</v>
      </c>
      <c r="J39" s="42">
        <v>0</v>
      </c>
      <c r="K39" s="98" t="s">
        <v>235</v>
      </c>
      <c r="L39" s="41" t="s">
        <v>48</v>
      </c>
    </row>
  </sheetData>
  <mergeCells count="17">
    <mergeCell ref="F7:K7"/>
    <mergeCell ref="F2:K2"/>
    <mergeCell ref="I3:L3"/>
    <mergeCell ref="F4:K4"/>
    <mergeCell ref="F5:K5"/>
    <mergeCell ref="C6:K6"/>
    <mergeCell ref="B37:J37"/>
    <mergeCell ref="F13:K13"/>
    <mergeCell ref="B16:J16"/>
    <mergeCell ref="B35:J35"/>
    <mergeCell ref="A9:M9"/>
    <mergeCell ref="A10:M10"/>
    <mergeCell ref="A13:A14"/>
    <mergeCell ref="B13:B14"/>
    <mergeCell ref="C13:C14"/>
    <mergeCell ref="D13:D14"/>
    <mergeCell ref="E13:E14"/>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3"/>
  <sheetViews>
    <sheetView view="pageBreakPreview" topLeftCell="A268" zoomScale="80" zoomScaleNormal="90" zoomScaleSheetLayoutView="80" workbookViewId="0">
      <selection activeCell="B7" sqref="B7:K7"/>
    </sheetView>
  </sheetViews>
  <sheetFormatPr defaultColWidth="9.140625" defaultRowHeight="12.75" x14ac:dyDescent="0.2"/>
  <cols>
    <col min="1" max="1" width="9.140625" style="60"/>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5" s="109" customFormat="1" ht="18" customHeight="1" x14ac:dyDescent="0.25">
      <c r="A1" s="108"/>
      <c r="C1" s="110"/>
      <c r="D1" s="117"/>
      <c r="E1" s="117"/>
      <c r="F1" s="141" t="s">
        <v>310</v>
      </c>
      <c r="G1" s="141"/>
      <c r="H1" s="141"/>
      <c r="I1" s="141"/>
      <c r="J1" s="141"/>
      <c r="K1" s="141"/>
      <c r="L1" s="107"/>
      <c r="M1" s="117"/>
      <c r="N1" s="117"/>
      <c r="O1" s="117"/>
    </row>
    <row r="2" spans="1:15" s="109" customFormat="1" ht="18" customHeight="1" x14ac:dyDescent="0.25">
      <c r="A2" s="108"/>
      <c r="C2" s="110"/>
      <c r="D2" s="117"/>
      <c r="E2" s="117"/>
      <c r="F2" s="111"/>
      <c r="G2" s="111"/>
      <c r="H2" s="111"/>
      <c r="I2" s="166" t="s">
        <v>381</v>
      </c>
      <c r="J2" s="166"/>
      <c r="K2" s="166"/>
      <c r="L2" s="166"/>
      <c r="M2" s="117"/>
      <c r="N2" s="117"/>
      <c r="O2" s="117"/>
    </row>
    <row r="3" spans="1:15" s="11" customFormat="1" ht="15" customHeight="1" x14ac:dyDescent="0.25">
      <c r="C3" s="12"/>
      <c r="D3" s="12"/>
      <c r="E3" s="73"/>
      <c r="F3" s="152" t="s">
        <v>181</v>
      </c>
      <c r="G3" s="152"/>
      <c r="H3" s="152"/>
      <c r="I3" s="152"/>
      <c r="J3" s="152"/>
      <c r="K3" s="152"/>
      <c r="L3" s="118"/>
      <c r="M3" s="43"/>
    </row>
    <row r="4" spans="1:15" s="11" customFormat="1" ht="15" x14ac:dyDescent="0.25">
      <c r="C4" s="12"/>
      <c r="D4" s="12"/>
      <c r="E4" s="73"/>
      <c r="F4" s="153" t="s">
        <v>137</v>
      </c>
      <c r="G4" s="153"/>
      <c r="H4" s="153"/>
      <c r="I4" s="153"/>
      <c r="J4" s="153"/>
      <c r="K4" s="153"/>
      <c r="L4" s="119"/>
      <c r="M4" s="8"/>
    </row>
    <row r="5" spans="1:15" s="11" customFormat="1" ht="14.1" customHeight="1" x14ac:dyDescent="0.25">
      <c r="C5" s="153" t="s">
        <v>29</v>
      </c>
      <c r="D5" s="153"/>
      <c r="E5" s="153"/>
      <c r="F5" s="153"/>
      <c r="G5" s="153"/>
      <c r="H5" s="153"/>
      <c r="I5" s="153"/>
      <c r="J5" s="153"/>
      <c r="K5" s="153"/>
      <c r="L5" s="119"/>
      <c r="M5" s="8"/>
    </row>
    <row r="6" spans="1:15" s="11" customFormat="1" ht="15" customHeight="1" x14ac:dyDescent="0.25">
      <c r="C6" s="12"/>
      <c r="D6" s="12"/>
      <c r="E6" s="73"/>
      <c r="F6" s="152" t="s">
        <v>270</v>
      </c>
      <c r="G6" s="152"/>
      <c r="H6" s="152"/>
      <c r="I6" s="152"/>
      <c r="J6" s="152"/>
      <c r="K6" s="152"/>
      <c r="L6" s="118"/>
      <c r="M6" s="43"/>
    </row>
    <row r="7" spans="1:15" ht="45" customHeight="1" x14ac:dyDescent="0.2">
      <c r="B7" s="163" t="s">
        <v>159</v>
      </c>
      <c r="C7" s="163"/>
      <c r="D7" s="163"/>
      <c r="E7" s="163"/>
      <c r="F7" s="163"/>
      <c r="G7" s="163"/>
      <c r="H7" s="163"/>
      <c r="I7" s="163"/>
      <c r="J7" s="163"/>
      <c r="K7" s="163"/>
      <c r="L7" s="120"/>
    </row>
    <row r="8" spans="1:15" ht="15.75" x14ac:dyDescent="0.2">
      <c r="B8" s="13"/>
      <c r="C8" s="13"/>
      <c r="D8" s="13"/>
      <c r="E8" s="13"/>
      <c r="F8" s="21"/>
      <c r="G8" s="21"/>
      <c r="H8" s="13"/>
      <c r="I8" s="13"/>
      <c r="J8" s="13"/>
      <c r="K8" s="13"/>
      <c r="L8" s="13"/>
    </row>
    <row r="9" spans="1:15" ht="31.5" customHeight="1" x14ac:dyDescent="0.2">
      <c r="A9" s="178" t="s">
        <v>4</v>
      </c>
      <c r="B9" s="178" t="s">
        <v>37</v>
      </c>
      <c r="C9" s="178" t="s">
        <v>3</v>
      </c>
      <c r="D9" s="178" t="s">
        <v>35</v>
      </c>
      <c r="E9" s="180" t="s">
        <v>34</v>
      </c>
      <c r="F9" s="181"/>
      <c r="G9" s="181"/>
      <c r="H9" s="181"/>
      <c r="I9" s="181"/>
      <c r="J9" s="182"/>
      <c r="K9" s="178" t="s">
        <v>36</v>
      </c>
      <c r="L9" s="74"/>
    </row>
    <row r="10" spans="1:15" ht="40.5" customHeight="1" x14ac:dyDescent="0.2">
      <c r="A10" s="179"/>
      <c r="B10" s="179"/>
      <c r="C10" s="179"/>
      <c r="D10" s="179"/>
      <c r="E10" s="123" t="s">
        <v>0</v>
      </c>
      <c r="F10" s="105" t="s">
        <v>146</v>
      </c>
      <c r="G10" s="105" t="s">
        <v>147</v>
      </c>
      <c r="H10" s="105" t="s">
        <v>148</v>
      </c>
      <c r="I10" s="105" t="s">
        <v>149</v>
      </c>
      <c r="J10" s="105" t="s">
        <v>150</v>
      </c>
      <c r="K10" s="179"/>
      <c r="L10" s="74"/>
    </row>
    <row r="11" spans="1:15" ht="15.75" customHeight="1" x14ac:dyDescent="0.2">
      <c r="A11" s="61"/>
      <c r="B11" s="190" t="s">
        <v>139</v>
      </c>
      <c r="C11" s="191"/>
      <c r="D11" s="191"/>
      <c r="E11" s="191"/>
      <c r="F11" s="191"/>
      <c r="G11" s="191"/>
      <c r="H11" s="191"/>
      <c r="I11" s="191"/>
      <c r="J11" s="191"/>
      <c r="K11" s="192"/>
      <c r="L11" s="75"/>
    </row>
    <row r="12" spans="1:15" ht="75" x14ac:dyDescent="0.2">
      <c r="A12" s="122" t="s">
        <v>49</v>
      </c>
      <c r="B12" s="14" t="s">
        <v>236</v>
      </c>
      <c r="C12" s="124"/>
      <c r="D12" s="124"/>
      <c r="E12" s="124"/>
      <c r="F12" s="7"/>
      <c r="G12" s="7"/>
      <c r="H12" s="124"/>
      <c r="I12" s="124"/>
      <c r="J12" s="124"/>
      <c r="K12" s="124"/>
      <c r="L12" s="76"/>
    </row>
    <row r="13" spans="1:15" ht="15" customHeight="1" x14ac:dyDescent="0.2">
      <c r="A13" s="167" t="s">
        <v>12</v>
      </c>
      <c r="B13" s="168" t="s">
        <v>219</v>
      </c>
      <c r="C13" s="124" t="s">
        <v>2</v>
      </c>
      <c r="D13" s="171" t="s">
        <v>38</v>
      </c>
      <c r="E13" s="7">
        <f t="shared" ref="E13:E22" si="0">SUM(F13:J13)</f>
        <v>14158</v>
      </c>
      <c r="F13" s="7">
        <f t="shared" ref="F13:J13" si="1">SUM(F14:F17)</f>
        <v>0</v>
      </c>
      <c r="G13" s="7">
        <f t="shared" si="1"/>
        <v>0</v>
      </c>
      <c r="H13" s="7">
        <f t="shared" si="1"/>
        <v>14158</v>
      </c>
      <c r="I13" s="7">
        <f t="shared" si="1"/>
        <v>0</v>
      </c>
      <c r="J13" s="7">
        <f t="shared" si="1"/>
        <v>0</v>
      </c>
      <c r="K13" s="5"/>
      <c r="L13" s="77"/>
    </row>
    <row r="14" spans="1:15" ht="30" x14ac:dyDescent="0.2">
      <c r="A14" s="167"/>
      <c r="B14" s="169"/>
      <c r="C14" s="124" t="s">
        <v>1</v>
      </c>
      <c r="D14" s="171"/>
      <c r="E14" s="7">
        <f t="shared" si="0"/>
        <v>0</v>
      </c>
      <c r="F14" s="7">
        <v>0</v>
      </c>
      <c r="G14" s="7">
        <v>0</v>
      </c>
      <c r="H14" s="7">
        <v>0</v>
      </c>
      <c r="I14" s="7">
        <v>0</v>
      </c>
      <c r="J14" s="7">
        <v>0</v>
      </c>
      <c r="K14" s="5"/>
      <c r="L14" s="77"/>
    </row>
    <row r="15" spans="1:15" ht="30" x14ac:dyDescent="0.2">
      <c r="A15" s="167"/>
      <c r="B15" s="169"/>
      <c r="C15" s="124" t="s">
        <v>7</v>
      </c>
      <c r="D15" s="171"/>
      <c r="E15" s="7">
        <f t="shared" si="0"/>
        <v>13450</v>
      </c>
      <c r="F15" s="7">
        <v>0</v>
      </c>
      <c r="G15" s="7">
        <v>0</v>
      </c>
      <c r="H15" s="7">
        <v>13450</v>
      </c>
      <c r="I15" s="7">
        <v>0</v>
      </c>
      <c r="J15" s="7">
        <v>0</v>
      </c>
      <c r="K15" s="5"/>
      <c r="L15" s="77"/>
    </row>
    <row r="16" spans="1:15" ht="45" x14ac:dyDescent="0.2">
      <c r="A16" s="167"/>
      <c r="B16" s="169"/>
      <c r="C16" s="124" t="s">
        <v>16</v>
      </c>
      <c r="D16" s="171"/>
      <c r="E16" s="7">
        <f t="shared" si="0"/>
        <v>708</v>
      </c>
      <c r="F16" s="7">
        <v>0</v>
      </c>
      <c r="G16" s="7">
        <v>0</v>
      </c>
      <c r="H16" s="7">
        <v>708</v>
      </c>
      <c r="I16" s="7">
        <v>0</v>
      </c>
      <c r="J16" s="7">
        <v>0</v>
      </c>
      <c r="K16" s="5"/>
      <c r="L16" s="77"/>
    </row>
    <row r="17" spans="1:12" ht="30" x14ac:dyDescent="0.2">
      <c r="A17" s="167"/>
      <c r="B17" s="170"/>
      <c r="C17" s="124" t="s">
        <v>26</v>
      </c>
      <c r="D17" s="171"/>
      <c r="E17" s="7">
        <f t="shared" si="0"/>
        <v>0</v>
      </c>
      <c r="F17" s="7">
        <v>0</v>
      </c>
      <c r="G17" s="7">
        <v>0</v>
      </c>
      <c r="H17" s="7">
        <v>0</v>
      </c>
      <c r="I17" s="7">
        <v>0</v>
      </c>
      <c r="J17" s="7">
        <v>0</v>
      </c>
      <c r="K17" s="5"/>
      <c r="L17" s="77"/>
    </row>
    <row r="18" spans="1:12" ht="15" customHeight="1" x14ac:dyDescent="0.2">
      <c r="A18" s="167" t="s">
        <v>170</v>
      </c>
      <c r="B18" s="168" t="s">
        <v>237</v>
      </c>
      <c r="C18" s="124" t="s">
        <v>2</v>
      </c>
      <c r="D18" s="171"/>
      <c r="E18" s="7">
        <f t="shared" si="0"/>
        <v>147392.51</v>
      </c>
      <c r="F18" s="7">
        <f t="shared" ref="F18:J18" si="2">SUM(F19:F22)</f>
        <v>7081</v>
      </c>
      <c r="G18" s="130">
        <f t="shared" si="2"/>
        <v>140311.51</v>
      </c>
      <c r="H18" s="7">
        <f t="shared" si="2"/>
        <v>0</v>
      </c>
      <c r="I18" s="7">
        <f t="shared" si="2"/>
        <v>0</v>
      </c>
      <c r="J18" s="7">
        <f t="shared" si="2"/>
        <v>0</v>
      </c>
      <c r="K18" s="5"/>
      <c r="L18" s="77"/>
    </row>
    <row r="19" spans="1:12" ht="30" x14ac:dyDescent="0.2">
      <c r="A19" s="167"/>
      <c r="B19" s="169"/>
      <c r="C19" s="124" t="s">
        <v>1</v>
      </c>
      <c r="D19" s="171"/>
      <c r="E19" s="7">
        <f t="shared" si="0"/>
        <v>0</v>
      </c>
      <c r="F19" s="7">
        <v>0</v>
      </c>
      <c r="G19" s="7">
        <v>0</v>
      </c>
      <c r="H19" s="7">
        <v>0</v>
      </c>
      <c r="I19" s="7">
        <v>0</v>
      </c>
      <c r="J19" s="7">
        <v>0</v>
      </c>
      <c r="K19" s="5"/>
      <c r="L19" s="77"/>
    </row>
    <row r="20" spans="1:12" ht="30" x14ac:dyDescent="0.2">
      <c r="A20" s="167"/>
      <c r="B20" s="169"/>
      <c r="C20" s="124" t="s">
        <v>7</v>
      </c>
      <c r="D20" s="171"/>
      <c r="E20" s="7">
        <f t="shared" si="0"/>
        <v>0</v>
      </c>
      <c r="F20" s="7">
        <v>0</v>
      </c>
      <c r="G20" s="7">
        <v>0</v>
      </c>
      <c r="H20" s="7">
        <v>0</v>
      </c>
      <c r="I20" s="7">
        <v>0</v>
      </c>
      <c r="J20" s="7">
        <v>0</v>
      </c>
      <c r="K20" s="5"/>
      <c r="L20" s="77"/>
    </row>
    <row r="21" spans="1:12" ht="45" x14ac:dyDescent="0.2">
      <c r="A21" s="167"/>
      <c r="B21" s="169"/>
      <c r="C21" s="124" t="s">
        <v>16</v>
      </c>
      <c r="D21" s="171"/>
      <c r="E21" s="7">
        <f t="shared" si="0"/>
        <v>147392.51</v>
      </c>
      <c r="F21" s="7">
        <v>7081</v>
      </c>
      <c r="G21" s="130">
        <v>140311.51</v>
      </c>
      <c r="H21" s="7">
        <v>0</v>
      </c>
      <c r="I21" s="7">
        <v>0</v>
      </c>
      <c r="J21" s="7">
        <v>0</v>
      </c>
      <c r="K21" s="5"/>
      <c r="L21" s="77"/>
    </row>
    <row r="22" spans="1:12" ht="30" x14ac:dyDescent="0.2">
      <c r="A22" s="167"/>
      <c r="B22" s="170"/>
      <c r="C22" s="124" t="s">
        <v>26</v>
      </c>
      <c r="D22" s="171"/>
      <c r="E22" s="7">
        <f t="shared" si="0"/>
        <v>0</v>
      </c>
      <c r="F22" s="7">
        <v>0</v>
      </c>
      <c r="G22" s="7">
        <v>0</v>
      </c>
      <c r="H22" s="7">
        <v>0</v>
      </c>
      <c r="I22" s="7">
        <v>0</v>
      </c>
      <c r="J22" s="7">
        <v>0</v>
      </c>
      <c r="K22" s="5"/>
      <c r="L22" s="77"/>
    </row>
    <row r="23" spans="1:12" ht="15" customHeight="1" x14ac:dyDescent="0.2">
      <c r="A23" s="167" t="s">
        <v>167</v>
      </c>
      <c r="B23" s="168" t="s">
        <v>221</v>
      </c>
      <c r="C23" s="124" t="s">
        <v>2</v>
      </c>
      <c r="D23" s="171"/>
      <c r="E23" s="7">
        <f t="shared" ref="E23:E27" si="3">SUM(F23:J23)</f>
        <v>0</v>
      </c>
      <c r="F23" s="7">
        <f t="shared" ref="F23:J23" si="4">SUM(F24:F27)</f>
        <v>0</v>
      </c>
      <c r="G23" s="7">
        <f t="shared" si="4"/>
        <v>0</v>
      </c>
      <c r="H23" s="7">
        <f t="shared" si="4"/>
        <v>0</v>
      </c>
      <c r="I23" s="7">
        <f t="shared" si="4"/>
        <v>0</v>
      </c>
      <c r="J23" s="7">
        <f t="shared" si="4"/>
        <v>0</v>
      </c>
      <c r="K23" s="5"/>
      <c r="L23" s="77"/>
    </row>
    <row r="24" spans="1:12" ht="30" x14ac:dyDescent="0.2">
      <c r="A24" s="167"/>
      <c r="B24" s="169"/>
      <c r="C24" s="124" t="s">
        <v>1</v>
      </c>
      <c r="D24" s="171"/>
      <c r="E24" s="7">
        <f t="shared" si="3"/>
        <v>0</v>
      </c>
      <c r="F24" s="7">
        <v>0</v>
      </c>
      <c r="G24" s="7">
        <v>0</v>
      </c>
      <c r="H24" s="7">
        <v>0</v>
      </c>
      <c r="I24" s="7">
        <v>0</v>
      </c>
      <c r="J24" s="7">
        <v>0</v>
      </c>
      <c r="K24" s="5"/>
      <c r="L24" s="77"/>
    </row>
    <row r="25" spans="1:12" ht="30" x14ac:dyDescent="0.2">
      <c r="A25" s="167"/>
      <c r="B25" s="169"/>
      <c r="C25" s="124" t="s">
        <v>7</v>
      </c>
      <c r="D25" s="171"/>
      <c r="E25" s="7">
        <f t="shared" si="3"/>
        <v>0</v>
      </c>
      <c r="F25" s="7">
        <v>0</v>
      </c>
      <c r="G25" s="7">
        <v>0</v>
      </c>
      <c r="H25" s="7">
        <v>0</v>
      </c>
      <c r="I25" s="7">
        <v>0</v>
      </c>
      <c r="J25" s="7">
        <v>0</v>
      </c>
      <c r="K25" s="5"/>
      <c r="L25" s="77"/>
    </row>
    <row r="26" spans="1:12" ht="45" x14ac:dyDescent="0.2">
      <c r="A26" s="167"/>
      <c r="B26" s="169"/>
      <c r="C26" s="124" t="s">
        <v>16</v>
      </c>
      <c r="D26" s="171"/>
      <c r="E26" s="7">
        <f t="shared" si="3"/>
        <v>0</v>
      </c>
      <c r="F26" s="7">
        <v>0</v>
      </c>
      <c r="G26" s="7">
        <v>0</v>
      </c>
      <c r="H26" s="7">
        <v>0</v>
      </c>
      <c r="I26" s="7">
        <v>0</v>
      </c>
      <c r="J26" s="7">
        <v>0</v>
      </c>
      <c r="K26" s="5"/>
      <c r="L26" s="77"/>
    </row>
    <row r="27" spans="1:12" ht="30" x14ac:dyDescent="0.2">
      <c r="A27" s="167"/>
      <c r="B27" s="170"/>
      <c r="C27" s="124" t="s">
        <v>26</v>
      </c>
      <c r="D27" s="171"/>
      <c r="E27" s="7">
        <f t="shared" si="3"/>
        <v>0</v>
      </c>
      <c r="F27" s="7">
        <v>0</v>
      </c>
      <c r="G27" s="7">
        <v>0</v>
      </c>
      <c r="H27" s="7">
        <v>0</v>
      </c>
      <c r="I27" s="7">
        <v>0</v>
      </c>
      <c r="J27" s="7">
        <v>0</v>
      </c>
      <c r="K27" s="5"/>
      <c r="L27" s="77"/>
    </row>
    <row r="28" spans="1:12" ht="15" customHeight="1" x14ac:dyDescent="0.2">
      <c r="A28" s="167" t="s">
        <v>169</v>
      </c>
      <c r="B28" s="168" t="s">
        <v>222</v>
      </c>
      <c r="C28" s="124" t="s">
        <v>2</v>
      </c>
      <c r="D28" s="171"/>
      <c r="E28" s="7">
        <f t="shared" ref="E28:E37" si="5">SUM(F28:J28)</f>
        <v>0</v>
      </c>
      <c r="F28" s="7">
        <f t="shared" ref="F28:J28" si="6">SUM(F29:F32)</f>
        <v>0</v>
      </c>
      <c r="G28" s="7">
        <f t="shared" si="6"/>
        <v>0</v>
      </c>
      <c r="H28" s="7">
        <f t="shared" si="6"/>
        <v>0</v>
      </c>
      <c r="I28" s="7">
        <f t="shared" si="6"/>
        <v>0</v>
      </c>
      <c r="J28" s="7">
        <f t="shared" si="6"/>
        <v>0</v>
      </c>
      <c r="K28" s="5"/>
      <c r="L28" s="77"/>
    </row>
    <row r="29" spans="1:12" ht="30" x14ac:dyDescent="0.2">
      <c r="A29" s="167"/>
      <c r="B29" s="169"/>
      <c r="C29" s="124" t="s">
        <v>1</v>
      </c>
      <c r="D29" s="171"/>
      <c r="E29" s="7">
        <f t="shared" si="5"/>
        <v>0</v>
      </c>
      <c r="F29" s="7">
        <v>0</v>
      </c>
      <c r="G29" s="7">
        <v>0</v>
      </c>
      <c r="H29" s="7">
        <v>0</v>
      </c>
      <c r="I29" s="7">
        <v>0</v>
      </c>
      <c r="J29" s="7">
        <v>0</v>
      </c>
      <c r="K29" s="5"/>
      <c r="L29" s="77"/>
    </row>
    <row r="30" spans="1:12" ht="30" x14ac:dyDescent="0.2">
      <c r="A30" s="167"/>
      <c r="B30" s="169"/>
      <c r="C30" s="124" t="s">
        <v>7</v>
      </c>
      <c r="D30" s="171"/>
      <c r="E30" s="7">
        <f t="shared" si="5"/>
        <v>0</v>
      </c>
      <c r="F30" s="7">
        <v>0</v>
      </c>
      <c r="G30" s="7">
        <v>0</v>
      </c>
      <c r="H30" s="7">
        <v>0</v>
      </c>
      <c r="I30" s="7">
        <v>0</v>
      </c>
      <c r="J30" s="7">
        <v>0</v>
      </c>
      <c r="K30" s="5"/>
      <c r="L30" s="77"/>
    </row>
    <row r="31" spans="1:12" ht="45" x14ac:dyDescent="0.2">
      <c r="A31" s="167"/>
      <c r="B31" s="169"/>
      <c r="C31" s="124" t="s">
        <v>16</v>
      </c>
      <c r="D31" s="171"/>
      <c r="E31" s="7">
        <f t="shared" si="5"/>
        <v>0</v>
      </c>
      <c r="F31" s="7">
        <v>0</v>
      </c>
      <c r="G31" s="7">
        <v>0</v>
      </c>
      <c r="H31" s="7">
        <v>0</v>
      </c>
      <c r="I31" s="7">
        <v>0</v>
      </c>
      <c r="J31" s="7">
        <v>0</v>
      </c>
      <c r="K31" s="5"/>
      <c r="L31" s="77"/>
    </row>
    <row r="32" spans="1:12" ht="30" x14ac:dyDescent="0.2">
      <c r="A32" s="167"/>
      <c r="B32" s="170"/>
      <c r="C32" s="124" t="s">
        <v>26</v>
      </c>
      <c r="D32" s="171"/>
      <c r="E32" s="7">
        <f t="shared" si="5"/>
        <v>0</v>
      </c>
      <c r="F32" s="7">
        <v>0</v>
      </c>
      <c r="G32" s="7">
        <v>0</v>
      </c>
      <c r="H32" s="7">
        <v>0</v>
      </c>
      <c r="I32" s="7">
        <v>0</v>
      </c>
      <c r="J32" s="7">
        <v>0</v>
      </c>
      <c r="K32" s="5"/>
      <c r="L32" s="77"/>
    </row>
    <row r="33" spans="1:12" ht="15" customHeight="1" x14ac:dyDescent="0.2">
      <c r="A33" s="167" t="s">
        <v>179</v>
      </c>
      <c r="B33" s="168" t="s">
        <v>297</v>
      </c>
      <c r="C33" s="124" t="s">
        <v>2</v>
      </c>
      <c r="D33" s="171"/>
      <c r="E33" s="7">
        <f t="shared" si="5"/>
        <v>0</v>
      </c>
      <c r="F33" s="7">
        <f t="shared" ref="F33:J33" si="7">SUM(F34:F37)</f>
        <v>0</v>
      </c>
      <c r="G33" s="7">
        <f t="shared" si="7"/>
        <v>0</v>
      </c>
      <c r="H33" s="7">
        <f t="shared" si="7"/>
        <v>0</v>
      </c>
      <c r="I33" s="7">
        <f t="shared" si="7"/>
        <v>0</v>
      </c>
      <c r="J33" s="7">
        <f t="shared" si="7"/>
        <v>0</v>
      </c>
      <c r="K33" s="5"/>
      <c r="L33" s="77"/>
    </row>
    <row r="34" spans="1:12" ht="30" x14ac:dyDescent="0.2">
      <c r="A34" s="167"/>
      <c r="B34" s="169"/>
      <c r="C34" s="124" t="s">
        <v>1</v>
      </c>
      <c r="D34" s="171"/>
      <c r="E34" s="7">
        <f t="shared" si="5"/>
        <v>0</v>
      </c>
      <c r="F34" s="7">
        <v>0</v>
      </c>
      <c r="G34" s="7">
        <v>0</v>
      </c>
      <c r="H34" s="7">
        <v>0</v>
      </c>
      <c r="I34" s="7">
        <v>0</v>
      </c>
      <c r="J34" s="7">
        <v>0</v>
      </c>
      <c r="K34" s="5"/>
      <c r="L34" s="77"/>
    </row>
    <row r="35" spans="1:12" ht="30" x14ac:dyDescent="0.2">
      <c r="A35" s="167"/>
      <c r="B35" s="169"/>
      <c r="C35" s="124" t="s">
        <v>7</v>
      </c>
      <c r="D35" s="171"/>
      <c r="E35" s="7">
        <f t="shared" si="5"/>
        <v>0</v>
      </c>
      <c r="F35" s="7">
        <v>0</v>
      </c>
      <c r="G35" s="7">
        <v>0</v>
      </c>
      <c r="H35" s="7">
        <v>0</v>
      </c>
      <c r="I35" s="7">
        <v>0</v>
      </c>
      <c r="J35" s="7">
        <v>0</v>
      </c>
      <c r="K35" s="5"/>
      <c r="L35" s="77"/>
    </row>
    <row r="36" spans="1:12" ht="45" x14ac:dyDescent="0.2">
      <c r="A36" s="167"/>
      <c r="B36" s="169"/>
      <c r="C36" s="124" t="s">
        <v>16</v>
      </c>
      <c r="D36" s="171"/>
      <c r="E36" s="7">
        <f t="shared" si="5"/>
        <v>0</v>
      </c>
      <c r="F36" s="7">
        <v>0</v>
      </c>
      <c r="G36" s="7">
        <v>0</v>
      </c>
      <c r="H36" s="7">
        <v>0</v>
      </c>
      <c r="I36" s="7">
        <v>0</v>
      </c>
      <c r="J36" s="7">
        <v>0</v>
      </c>
      <c r="K36" s="5"/>
      <c r="L36" s="77"/>
    </row>
    <row r="37" spans="1:12" ht="30" x14ac:dyDescent="0.2">
      <c r="A37" s="167"/>
      <c r="B37" s="170"/>
      <c r="C37" s="124" t="s">
        <v>26</v>
      </c>
      <c r="D37" s="171"/>
      <c r="E37" s="7">
        <f t="shared" si="5"/>
        <v>0</v>
      </c>
      <c r="F37" s="7">
        <v>0</v>
      </c>
      <c r="G37" s="7">
        <v>0</v>
      </c>
      <c r="H37" s="7">
        <v>0</v>
      </c>
      <c r="I37" s="7">
        <v>0</v>
      </c>
      <c r="J37" s="7">
        <v>0</v>
      </c>
      <c r="K37" s="5"/>
      <c r="L37" s="77"/>
    </row>
    <row r="38" spans="1:12" ht="15" customHeight="1" x14ac:dyDescent="0.2">
      <c r="A38" s="167" t="s">
        <v>183</v>
      </c>
      <c r="B38" s="168" t="s">
        <v>282</v>
      </c>
      <c r="C38" s="124" t="s">
        <v>2</v>
      </c>
      <c r="D38" s="171"/>
      <c r="E38" s="7">
        <f t="shared" ref="E38:E42" si="8">SUM(F38:J38)</f>
        <v>1450</v>
      </c>
      <c r="F38" s="7">
        <f t="shared" ref="F38:J38" si="9">SUM(F39:F42)</f>
        <v>653</v>
      </c>
      <c r="G38" s="7">
        <f t="shared" si="9"/>
        <v>797</v>
      </c>
      <c r="H38" s="7">
        <f t="shared" si="9"/>
        <v>0</v>
      </c>
      <c r="I38" s="7">
        <f t="shared" si="9"/>
        <v>0</v>
      </c>
      <c r="J38" s="7">
        <f t="shared" si="9"/>
        <v>0</v>
      </c>
      <c r="K38" s="5"/>
      <c r="L38" s="77"/>
    </row>
    <row r="39" spans="1:12" ht="30" x14ac:dyDescent="0.2">
      <c r="A39" s="167"/>
      <c r="B39" s="169"/>
      <c r="C39" s="124" t="s">
        <v>1</v>
      </c>
      <c r="D39" s="171"/>
      <c r="E39" s="7">
        <f t="shared" si="8"/>
        <v>0</v>
      </c>
      <c r="F39" s="7">
        <v>0</v>
      </c>
      <c r="G39" s="7">
        <v>0</v>
      </c>
      <c r="H39" s="7">
        <v>0</v>
      </c>
      <c r="I39" s="7">
        <v>0</v>
      </c>
      <c r="J39" s="7">
        <v>0</v>
      </c>
      <c r="K39" s="5"/>
      <c r="L39" s="77"/>
    </row>
    <row r="40" spans="1:12" ht="30" x14ac:dyDescent="0.2">
      <c r="A40" s="167"/>
      <c r="B40" s="169"/>
      <c r="C40" s="124" t="s">
        <v>7</v>
      </c>
      <c r="D40" s="171"/>
      <c r="E40" s="7">
        <f t="shared" si="8"/>
        <v>0</v>
      </c>
      <c r="F40" s="7">
        <v>0</v>
      </c>
      <c r="G40" s="7">
        <v>0</v>
      </c>
      <c r="H40" s="7">
        <v>0</v>
      </c>
      <c r="I40" s="7">
        <v>0</v>
      </c>
      <c r="J40" s="7">
        <v>0</v>
      </c>
      <c r="K40" s="5"/>
      <c r="L40" s="77"/>
    </row>
    <row r="41" spans="1:12" ht="45" x14ac:dyDescent="0.2">
      <c r="A41" s="167"/>
      <c r="B41" s="169"/>
      <c r="C41" s="124" t="s">
        <v>16</v>
      </c>
      <c r="D41" s="171"/>
      <c r="E41" s="7">
        <f t="shared" si="8"/>
        <v>1450</v>
      </c>
      <c r="F41" s="7">
        <v>653</v>
      </c>
      <c r="G41" s="7">
        <v>797</v>
      </c>
      <c r="H41" s="7">
        <v>0</v>
      </c>
      <c r="I41" s="7">
        <v>0</v>
      </c>
      <c r="J41" s="7">
        <v>0</v>
      </c>
      <c r="K41" s="5"/>
      <c r="L41" s="77"/>
    </row>
    <row r="42" spans="1:12" ht="30" x14ac:dyDescent="0.2">
      <c r="A42" s="167"/>
      <c r="B42" s="170"/>
      <c r="C42" s="124" t="s">
        <v>26</v>
      </c>
      <c r="D42" s="171"/>
      <c r="E42" s="7">
        <f t="shared" si="8"/>
        <v>0</v>
      </c>
      <c r="F42" s="7">
        <v>0</v>
      </c>
      <c r="G42" s="7">
        <v>0</v>
      </c>
      <c r="H42" s="7">
        <v>0</v>
      </c>
      <c r="I42" s="7">
        <v>0</v>
      </c>
      <c r="J42" s="7">
        <v>0</v>
      </c>
      <c r="K42" s="5"/>
      <c r="L42" s="77"/>
    </row>
    <row r="43" spans="1:12" ht="15" customHeight="1" x14ac:dyDescent="0.2">
      <c r="A43" s="167" t="s">
        <v>185</v>
      </c>
      <c r="B43" s="168" t="s">
        <v>279</v>
      </c>
      <c r="C43" s="124" t="s">
        <v>2</v>
      </c>
      <c r="D43" s="171"/>
      <c r="E43" s="7">
        <f t="shared" ref="E43:E52" si="10">SUM(F43:J43)</f>
        <v>12000</v>
      </c>
      <c r="F43" s="7">
        <f t="shared" ref="F43:J43" si="11">SUM(F44:F47)</f>
        <v>0</v>
      </c>
      <c r="G43" s="7">
        <f t="shared" si="11"/>
        <v>12000</v>
      </c>
      <c r="H43" s="7">
        <f t="shared" si="11"/>
        <v>0</v>
      </c>
      <c r="I43" s="7">
        <f t="shared" si="11"/>
        <v>0</v>
      </c>
      <c r="J43" s="7">
        <f t="shared" si="11"/>
        <v>0</v>
      </c>
      <c r="K43" s="5"/>
      <c r="L43" s="77"/>
    </row>
    <row r="44" spans="1:12" ht="30" x14ac:dyDescent="0.2">
      <c r="A44" s="167"/>
      <c r="B44" s="169"/>
      <c r="C44" s="124" t="s">
        <v>1</v>
      </c>
      <c r="D44" s="171"/>
      <c r="E44" s="7">
        <f t="shared" si="10"/>
        <v>0</v>
      </c>
      <c r="F44" s="7">
        <v>0</v>
      </c>
      <c r="G44" s="7">
        <v>0</v>
      </c>
      <c r="H44" s="7">
        <v>0</v>
      </c>
      <c r="I44" s="7">
        <v>0</v>
      </c>
      <c r="J44" s="7">
        <v>0</v>
      </c>
      <c r="K44" s="5"/>
      <c r="L44" s="77"/>
    </row>
    <row r="45" spans="1:12" ht="30" x14ac:dyDescent="0.2">
      <c r="A45" s="167"/>
      <c r="B45" s="169"/>
      <c r="C45" s="124" t="s">
        <v>7</v>
      </c>
      <c r="D45" s="171"/>
      <c r="E45" s="7">
        <f t="shared" si="10"/>
        <v>0</v>
      </c>
      <c r="F45" s="7">
        <v>0</v>
      </c>
      <c r="G45" s="7">
        <v>0</v>
      </c>
      <c r="H45" s="7">
        <v>0</v>
      </c>
      <c r="I45" s="7">
        <v>0</v>
      </c>
      <c r="J45" s="7">
        <v>0</v>
      </c>
      <c r="K45" s="5"/>
      <c r="L45" s="77"/>
    </row>
    <row r="46" spans="1:12" ht="45" x14ac:dyDescent="0.2">
      <c r="A46" s="167"/>
      <c r="B46" s="169"/>
      <c r="C46" s="124" t="s">
        <v>16</v>
      </c>
      <c r="D46" s="171"/>
      <c r="E46" s="7">
        <f t="shared" si="10"/>
        <v>12000</v>
      </c>
      <c r="F46" s="7">
        <v>0</v>
      </c>
      <c r="G46" s="7">
        <v>12000</v>
      </c>
      <c r="H46" s="7">
        <v>0</v>
      </c>
      <c r="I46" s="7">
        <v>0</v>
      </c>
      <c r="J46" s="7">
        <v>0</v>
      </c>
      <c r="K46" s="5"/>
      <c r="L46" s="77"/>
    </row>
    <row r="47" spans="1:12" ht="30" x14ac:dyDescent="0.2">
      <c r="A47" s="167"/>
      <c r="B47" s="170"/>
      <c r="C47" s="124" t="s">
        <v>26</v>
      </c>
      <c r="D47" s="171"/>
      <c r="E47" s="7">
        <f t="shared" si="10"/>
        <v>0</v>
      </c>
      <c r="F47" s="7">
        <v>0</v>
      </c>
      <c r="G47" s="7">
        <v>0</v>
      </c>
      <c r="H47" s="7">
        <v>0</v>
      </c>
      <c r="I47" s="7">
        <v>0</v>
      </c>
      <c r="J47" s="7">
        <v>0</v>
      </c>
      <c r="K47" s="5"/>
      <c r="L47" s="77"/>
    </row>
    <row r="48" spans="1:12" ht="15" customHeight="1" x14ac:dyDescent="0.2">
      <c r="A48" s="167" t="s">
        <v>187</v>
      </c>
      <c r="B48" s="168" t="s">
        <v>303</v>
      </c>
      <c r="C48" s="124" t="s">
        <v>2</v>
      </c>
      <c r="D48" s="171"/>
      <c r="E48" s="7">
        <f t="shared" si="10"/>
        <v>0</v>
      </c>
      <c r="F48" s="7">
        <f t="shared" ref="F48:J48" si="12">SUM(F49:F52)</f>
        <v>0</v>
      </c>
      <c r="G48" s="7">
        <f t="shared" si="12"/>
        <v>0</v>
      </c>
      <c r="H48" s="7">
        <f t="shared" si="12"/>
        <v>0</v>
      </c>
      <c r="I48" s="7">
        <f t="shared" si="12"/>
        <v>0</v>
      </c>
      <c r="J48" s="7">
        <f t="shared" si="12"/>
        <v>0</v>
      </c>
      <c r="K48" s="5"/>
      <c r="L48" s="77"/>
    </row>
    <row r="49" spans="1:12" ht="30" x14ac:dyDescent="0.2">
      <c r="A49" s="167"/>
      <c r="B49" s="169"/>
      <c r="C49" s="124" t="s">
        <v>1</v>
      </c>
      <c r="D49" s="171"/>
      <c r="E49" s="7">
        <f t="shared" si="10"/>
        <v>0</v>
      </c>
      <c r="F49" s="7">
        <v>0</v>
      </c>
      <c r="G49" s="7">
        <v>0</v>
      </c>
      <c r="H49" s="7">
        <v>0</v>
      </c>
      <c r="I49" s="7">
        <v>0</v>
      </c>
      <c r="J49" s="7">
        <v>0</v>
      </c>
      <c r="K49" s="5"/>
      <c r="L49" s="77"/>
    </row>
    <row r="50" spans="1:12" ht="30" x14ac:dyDescent="0.2">
      <c r="A50" s="167"/>
      <c r="B50" s="169"/>
      <c r="C50" s="124" t="s">
        <v>7</v>
      </c>
      <c r="D50" s="171"/>
      <c r="E50" s="7">
        <f t="shared" si="10"/>
        <v>0</v>
      </c>
      <c r="F50" s="7">
        <v>0</v>
      </c>
      <c r="G50" s="7">
        <v>0</v>
      </c>
      <c r="H50" s="7">
        <v>0</v>
      </c>
      <c r="I50" s="7">
        <v>0</v>
      </c>
      <c r="J50" s="7">
        <v>0</v>
      </c>
      <c r="K50" s="5"/>
      <c r="L50" s="77"/>
    </row>
    <row r="51" spans="1:12" ht="45" x14ac:dyDescent="0.2">
      <c r="A51" s="167"/>
      <c r="B51" s="169"/>
      <c r="C51" s="124" t="s">
        <v>16</v>
      </c>
      <c r="D51" s="171"/>
      <c r="E51" s="7">
        <f t="shared" si="10"/>
        <v>0</v>
      </c>
      <c r="F51" s="7">
        <v>0</v>
      </c>
      <c r="G51" s="7">
        <v>0</v>
      </c>
      <c r="H51" s="7">
        <v>0</v>
      </c>
      <c r="I51" s="7">
        <v>0</v>
      </c>
      <c r="J51" s="7">
        <v>0</v>
      </c>
      <c r="K51" s="5"/>
      <c r="L51" s="77"/>
    </row>
    <row r="52" spans="1:12" ht="30" x14ac:dyDescent="0.2">
      <c r="A52" s="167"/>
      <c r="B52" s="170"/>
      <c r="C52" s="124" t="s">
        <v>26</v>
      </c>
      <c r="D52" s="171"/>
      <c r="E52" s="7">
        <f t="shared" si="10"/>
        <v>0</v>
      </c>
      <c r="F52" s="7">
        <v>0</v>
      </c>
      <c r="G52" s="7">
        <v>0</v>
      </c>
      <c r="H52" s="7">
        <v>0</v>
      </c>
      <c r="I52" s="7">
        <v>0</v>
      </c>
      <c r="J52" s="7">
        <v>0</v>
      </c>
      <c r="K52" s="5"/>
      <c r="L52" s="77"/>
    </row>
    <row r="53" spans="1:12" ht="15" customHeight="1" x14ac:dyDescent="0.2">
      <c r="A53" s="167" t="s">
        <v>188</v>
      </c>
      <c r="B53" s="168" t="s">
        <v>285</v>
      </c>
      <c r="C53" s="124" t="s">
        <v>2</v>
      </c>
      <c r="D53" s="171"/>
      <c r="E53" s="7">
        <f t="shared" ref="E53:E57" si="13">SUM(F53:J53)</f>
        <v>0</v>
      </c>
      <c r="F53" s="7">
        <f t="shared" ref="F53:J53" si="14">SUM(F54:F57)</f>
        <v>0</v>
      </c>
      <c r="G53" s="7">
        <f t="shared" si="14"/>
        <v>0</v>
      </c>
      <c r="H53" s="7">
        <f t="shared" si="14"/>
        <v>0</v>
      </c>
      <c r="I53" s="7">
        <f t="shared" si="14"/>
        <v>0</v>
      </c>
      <c r="J53" s="7">
        <f t="shared" si="14"/>
        <v>0</v>
      </c>
      <c r="K53" s="5"/>
      <c r="L53" s="77"/>
    </row>
    <row r="54" spans="1:12" ht="30" x14ac:dyDescent="0.2">
      <c r="A54" s="167"/>
      <c r="B54" s="169"/>
      <c r="C54" s="124" t="s">
        <v>1</v>
      </c>
      <c r="D54" s="171"/>
      <c r="E54" s="7">
        <f t="shared" si="13"/>
        <v>0</v>
      </c>
      <c r="F54" s="7">
        <v>0</v>
      </c>
      <c r="G54" s="7">
        <v>0</v>
      </c>
      <c r="H54" s="7">
        <v>0</v>
      </c>
      <c r="I54" s="7">
        <v>0</v>
      </c>
      <c r="J54" s="7">
        <v>0</v>
      </c>
      <c r="K54" s="5"/>
      <c r="L54" s="77"/>
    </row>
    <row r="55" spans="1:12" ht="30" x14ac:dyDescent="0.2">
      <c r="A55" s="167"/>
      <c r="B55" s="169"/>
      <c r="C55" s="124" t="s">
        <v>7</v>
      </c>
      <c r="D55" s="171"/>
      <c r="E55" s="7">
        <f t="shared" si="13"/>
        <v>0</v>
      </c>
      <c r="F55" s="7">
        <v>0</v>
      </c>
      <c r="G55" s="7">
        <v>0</v>
      </c>
      <c r="H55" s="7">
        <v>0</v>
      </c>
      <c r="I55" s="7">
        <v>0</v>
      </c>
      <c r="J55" s="7">
        <v>0</v>
      </c>
      <c r="K55" s="5"/>
      <c r="L55" s="77"/>
    </row>
    <row r="56" spans="1:12" ht="45" x14ac:dyDescent="0.2">
      <c r="A56" s="167"/>
      <c r="B56" s="169"/>
      <c r="C56" s="124" t="s">
        <v>16</v>
      </c>
      <c r="D56" s="171"/>
      <c r="E56" s="7">
        <f t="shared" si="13"/>
        <v>0</v>
      </c>
      <c r="F56" s="7">
        <v>0</v>
      </c>
      <c r="G56" s="7">
        <v>0</v>
      </c>
      <c r="H56" s="7">
        <v>0</v>
      </c>
      <c r="I56" s="7">
        <v>0</v>
      </c>
      <c r="J56" s="7">
        <v>0</v>
      </c>
      <c r="K56" s="5"/>
      <c r="L56" s="77"/>
    </row>
    <row r="57" spans="1:12" ht="30" x14ac:dyDescent="0.2">
      <c r="A57" s="167"/>
      <c r="B57" s="170"/>
      <c r="C57" s="124" t="s">
        <v>26</v>
      </c>
      <c r="D57" s="171"/>
      <c r="E57" s="7">
        <f t="shared" si="13"/>
        <v>0</v>
      </c>
      <c r="F57" s="7">
        <v>0</v>
      </c>
      <c r="G57" s="7">
        <v>0</v>
      </c>
      <c r="H57" s="7">
        <v>0</v>
      </c>
      <c r="I57" s="7">
        <v>0</v>
      </c>
      <c r="J57" s="7">
        <v>0</v>
      </c>
      <c r="K57" s="5"/>
      <c r="L57" s="77"/>
    </row>
    <row r="58" spans="1:12" ht="15" customHeight="1" x14ac:dyDescent="0.2">
      <c r="A58" s="167" t="s">
        <v>189</v>
      </c>
      <c r="B58" s="168" t="s">
        <v>278</v>
      </c>
      <c r="C58" s="124" t="s">
        <v>2</v>
      </c>
      <c r="D58" s="171"/>
      <c r="E58" s="7">
        <f t="shared" ref="E58:E67" si="15">SUM(F58:J58)</f>
        <v>1710.28</v>
      </c>
      <c r="F58" s="7">
        <f t="shared" ref="F58:J58" si="16">SUM(F59:F62)</f>
        <v>1710.28</v>
      </c>
      <c r="G58" s="7">
        <f t="shared" si="16"/>
        <v>0</v>
      </c>
      <c r="H58" s="7">
        <f t="shared" si="16"/>
        <v>0</v>
      </c>
      <c r="I58" s="7">
        <f t="shared" si="16"/>
        <v>0</v>
      </c>
      <c r="J58" s="7">
        <f t="shared" si="16"/>
        <v>0</v>
      </c>
      <c r="K58" s="5"/>
      <c r="L58" s="77"/>
    </row>
    <row r="59" spans="1:12" ht="30" x14ac:dyDescent="0.2">
      <c r="A59" s="167"/>
      <c r="B59" s="169"/>
      <c r="C59" s="124" t="s">
        <v>1</v>
      </c>
      <c r="D59" s="171"/>
      <c r="E59" s="7">
        <f t="shared" si="15"/>
        <v>0</v>
      </c>
      <c r="F59" s="7">
        <v>0</v>
      </c>
      <c r="G59" s="7">
        <v>0</v>
      </c>
      <c r="H59" s="7">
        <v>0</v>
      </c>
      <c r="I59" s="7">
        <v>0</v>
      </c>
      <c r="J59" s="7">
        <v>0</v>
      </c>
      <c r="K59" s="5"/>
      <c r="L59" s="77"/>
    </row>
    <row r="60" spans="1:12" ht="30" x14ac:dyDescent="0.2">
      <c r="A60" s="167"/>
      <c r="B60" s="169"/>
      <c r="C60" s="124" t="s">
        <v>7</v>
      </c>
      <c r="D60" s="171"/>
      <c r="E60" s="7">
        <f t="shared" si="15"/>
        <v>0</v>
      </c>
      <c r="F60" s="7">
        <v>0</v>
      </c>
      <c r="G60" s="7">
        <v>0</v>
      </c>
      <c r="H60" s="7">
        <v>0</v>
      </c>
      <c r="I60" s="7">
        <v>0</v>
      </c>
      <c r="J60" s="7">
        <v>0</v>
      </c>
      <c r="K60" s="5"/>
      <c r="L60" s="77"/>
    </row>
    <row r="61" spans="1:12" ht="45" x14ac:dyDescent="0.2">
      <c r="A61" s="167"/>
      <c r="B61" s="169"/>
      <c r="C61" s="124" t="s">
        <v>16</v>
      </c>
      <c r="D61" s="171"/>
      <c r="E61" s="7">
        <f t="shared" si="15"/>
        <v>1710.28</v>
      </c>
      <c r="F61" s="7">
        <v>1710.28</v>
      </c>
      <c r="G61" s="7">
        <v>0</v>
      </c>
      <c r="H61" s="7">
        <v>0</v>
      </c>
      <c r="I61" s="7">
        <v>0</v>
      </c>
      <c r="J61" s="7">
        <v>0</v>
      </c>
      <c r="K61" s="5"/>
      <c r="L61" s="77"/>
    </row>
    <row r="62" spans="1:12" ht="30" x14ac:dyDescent="0.2">
      <c r="A62" s="167"/>
      <c r="B62" s="170"/>
      <c r="C62" s="124" t="s">
        <v>26</v>
      </c>
      <c r="D62" s="171"/>
      <c r="E62" s="7">
        <f t="shared" si="15"/>
        <v>0</v>
      </c>
      <c r="F62" s="7">
        <v>0</v>
      </c>
      <c r="G62" s="7">
        <v>0</v>
      </c>
      <c r="H62" s="7">
        <v>0</v>
      </c>
      <c r="I62" s="7">
        <v>0</v>
      </c>
      <c r="J62" s="7">
        <v>0</v>
      </c>
      <c r="K62" s="5"/>
      <c r="L62" s="77"/>
    </row>
    <row r="63" spans="1:12" ht="15" customHeight="1" x14ac:dyDescent="0.2">
      <c r="A63" s="167" t="s">
        <v>191</v>
      </c>
      <c r="B63" s="168" t="s">
        <v>304</v>
      </c>
      <c r="C63" s="124" t="s">
        <v>2</v>
      </c>
      <c r="D63" s="171"/>
      <c r="E63" s="7">
        <f t="shared" si="15"/>
        <v>0</v>
      </c>
      <c r="F63" s="7">
        <f t="shared" ref="F63:J63" si="17">SUM(F64:F67)</f>
        <v>0</v>
      </c>
      <c r="G63" s="7">
        <f t="shared" si="17"/>
        <v>0</v>
      </c>
      <c r="H63" s="7">
        <f t="shared" si="17"/>
        <v>0</v>
      </c>
      <c r="I63" s="7">
        <f t="shared" si="17"/>
        <v>0</v>
      </c>
      <c r="J63" s="7">
        <f t="shared" si="17"/>
        <v>0</v>
      </c>
      <c r="K63" s="5"/>
      <c r="L63" s="77"/>
    </row>
    <row r="64" spans="1:12" ht="30" x14ac:dyDescent="0.2">
      <c r="A64" s="167"/>
      <c r="B64" s="169"/>
      <c r="C64" s="124" t="s">
        <v>1</v>
      </c>
      <c r="D64" s="171"/>
      <c r="E64" s="7">
        <f t="shared" si="15"/>
        <v>0</v>
      </c>
      <c r="F64" s="7">
        <v>0</v>
      </c>
      <c r="G64" s="7">
        <v>0</v>
      </c>
      <c r="H64" s="7">
        <v>0</v>
      </c>
      <c r="I64" s="7">
        <v>0</v>
      </c>
      <c r="J64" s="7">
        <v>0</v>
      </c>
      <c r="K64" s="5"/>
      <c r="L64" s="77"/>
    </row>
    <row r="65" spans="1:12" ht="30" x14ac:dyDescent="0.2">
      <c r="A65" s="167"/>
      <c r="B65" s="169"/>
      <c r="C65" s="124" t="s">
        <v>7</v>
      </c>
      <c r="D65" s="171"/>
      <c r="E65" s="7">
        <f t="shared" si="15"/>
        <v>0</v>
      </c>
      <c r="F65" s="7">
        <v>0</v>
      </c>
      <c r="G65" s="7">
        <v>0</v>
      </c>
      <c r="H65" s="7">
        <v>0</v>
      </c>
      <c r="I65" s="7">
        <v>0</v>
      </c>
      <c r="J65" s="7">
        <v>0</v>
      </c>
      <c r="K65" s="5"/>
      <c r="L65" s="77"/>
    </row>
    <row r="66" spans="1:12" ht="45" x14ac:dyDescent="0.2">
      <c r="A66" s="167"/>
      <c r="B66" s="169"/>
      <c r="C66" s="124" t="s">
        <v>16</v>
      </c>
      <c r="D66" s="171"/>
      <c r="E66" s="7">
        <f t="shared" si="15"/>
        <v>0</v>
      </c>
      <c r="F66" s="7">
        <v>0</v>
      </c>
      <c r="G66" s="7">
        <v>0</v>
      </c>
      <c r="H66" s="7">
        <v>0</v>
      </c>
      <c r="I66" s="7">
        <v>0</v>
      </c>
      <c r="J66" s="7">
        <v>0</v>
      </c>
      <c r="K66" s="5"/>
      <c r="L66" s="77"/>
    </row>
    <row r="67" spans="1:12" ht="30" x14ac:dyDescent="0.2">
      <c r="A67" s="167"/>
      <c r="B67" s="170"/>
      <c r="C67" s="124" t="s">
        <v>26</v>
      </c>
      <c r="D67" s="171"/>
      <c r="E67" s="7">
        <f t="shared" si="15"/>
        <v>0</v>
      </c>
      <c r="F67" s="7">
        <v>0</v>
      </c>
      <c r="G67" s="7">
        <v>0</v>
      </c>
      <c r="H67" s="7">
        <v>0</v>
      </c>
      <c r="I67" s="7">
        <v>0</v>
      </c>
      <c r="J67" s="7">
        <v>0</v>
      </c>
      <c r="K67" s="5"/>
      <c r="L67" s="77"/>
    </row>
    <row r="68" spans="1:12" ht="15" customHeight="1" x14ac:dyDescent="0.2">
      <c r="A68" s="167" t="s">
        <v>204</v>
      </c>
      <c r="B68" s="168" t="s">
        <v>287</v>
      </c>
      <c r="C68" s="124" t="s">
        <v>2</v>
      </c>
      <c r="D68" s="171"/>
      <c r="E68" s="7">
        <f t="shared" ref="E68:E72" si="18">SUM(F68:J68)</f>
        <v>7500</v>
      </c>
      <c r="F68" s="7">
        <f t="shared" ref="F68:J68" si="19">SUM(F69:F72)</f>
        <v>0</v>
      </c>
      <c r="G68" s="130">
        <f t="shared" si="19"/>
        <v>7500</v>
      </c>
      <c r="H68" s="7">
        <f t="shared" si="19"/>
        <v>0</v>
      </c>
      <c r="I68" s="7">
        <f t="shared" si="19"/>
        <v>0</v>
      </c>
      <c r="J68" s="7">
        <f t="shared" si="19"/>
        <v>0</v>
      </c>
      <c r="K68" s="5"/>
      <c r="L68" s="77"/>
    </row>
    <row r="69" spans="1:12" ht="30" x14ac:dyDescent="0.2">
      <c r="A69" s="167"/>
      <c r="B69" s="169"/>
      <c r="C69" s="124" t="s">
        <v>1</v>
      </c>
      <c r="D69" s="171"/>
      <c r="E69" s="7">
        <f t="shared" si="18"/>
        <v>0</v>
      </c>
      <c r="F69" s="7">
        <v>0</v>
      </c>
      <c r="G69" s="7">
        <v>0</v>
      </c>
      <c r="H69" s="7">
        <v>0</v>
      </c>
      <c r="I69" s="7">
        <v>0</v>
      </c>
      <c r="J69" s="7">
        <v>0</v>
      </c>
      <c r="K69" s="5"/>
      <c r="L69" s="77"/>
    </row>
    <row r="70" spans="1:12" ht="30" x14ac:dyDescent="0.2">
      <c r="A70" s="167"/>
      <c r="B70" s="169"/>
      <c r="C70" s="124" t="s">
        <v>7</v>
      </c>
      <c r="D70" s="171"/>
      <c r="E70" s="7">
        <f t="shared" si="18"/>
        <v>0</v>
      </c>
      <c r="F70" s="7">
        <v>0</v>
      </c>
      <c r="G70" s="7">
        <v>0</v>
      </c>
      <c r="H70" s="7">
        <v>0</v>
      </c>
      <c r="I70" s="7">
        <v>0</v>
      </c>
      <c r="J70" s="7">
        <v>0</v>
      </c>
      <c r="K70" s="5"/>
      <c r="L70" s="77"/>
    </row>
    <row r="71" spans="1:12" ht="45" x14ac:dyDescent="0.2">
      <c r="A71" s="167"/>
      <c r="B71" s="169"/>
      <c r="C71" s="124" t="s">
        <v>16</v>
      </c>
      <c r="D71" s="171"/>
      <c r="E71" s="7">
        <f t="shared" si="18"/>
        <v>7500</v>
      </c>
      <c r="F71" s="7">
        <v>0</v>
      </c>
      <c r="G71" s="130">
        <v>7500</v>
      </c>
      <c r="H71" s="7">
        <v>0</v>
      </c>
      <c r="I71" s="7">
        <v>0</v>
      </c>
      <c r="J71" s="7">
        <v>0</v>
      </c>
      <c r="K71" s="5"/>
      <c r="L71" s="77"/>
    </row>
    <row r="72" spans="1:12" ht="30" x14ac:dyDescent="0.2">
      <c r="A72" s="167"/>
      <c r="B72" s="170"/>
      <c r="C72" s="124" t="s">
        <v>26</v>
      </c>
      <c r="D72" s="171"/>
      <c r="E72" s="7">
        <f t="shared" si="18"/>
        <v>0</v>
      </c>
      <c r="F72" s="7">
        <v>0</v>
      </c>
      <c r="G72" s="7">
        <v>0</v>
      </c>
      <c r="H72" s="7">
        <v>0</v>
      </c>
      <c r="I72" s="7">
        <v>0</v>
      </c>
      <c r="J72" s="7">
        <v>0</v>
      </c>
      <c r="K72" s="5"/>
      <c r="L72" s="77"/>
    </row>
    <row r="73" spans="1:12" ht="15" customHeight="1" x14ac:dyDescent="0.2">
      <c r="A73" s="167" t="s">
        <v>244</v>
      </c>
      <c r="B73" s="168" t="s">
        <v>288</v>
      </c>
      <c r="C73" s="124" t="s">
        <v>2</v>
      </c>
      <c r="D73" s="171"/>
      <c r="E73" s="7">
        <f t="shared" ref="E73:E77" si="20">SUM(F73:J73)</f>
        <v>0</v>
      </c>
      <c r="F73" s="7">
        <f t="shared" ref="F73:J73" si="21">SUM(F74:F77)</f>
        <v>0</v>
      </c>
      <c r="G73" s="7">
        <f t="shared" si="21"/>
        <v>0</v>
      </c>
      <c r="H73" s="7">
        <f t="shared" si="21"/>
        <v>0</v>
      </c>
      <c r="I73" s="7">
        <f t="shared" si="21"/>
        <v>0</v>
      </c>
      <c r="J73" s="7">
        <f t="shared" si="21"/>
        <v>0</v>
      </c>
      <c r="K73" s="5"/>
      <c r="L73" s="77"/>
    </row>
    <row r="74" spans="1:12" ht="30" x14ac:dyDescent="0.2">
      <c r="A74" s="167"/>
      <c r="B74" s="169"/>
      <c r="C74" s="124" t="s">
        <v>1</v>
      </c>
      <c r="D74" s="171"/>
      <c r="E74" s="7">
        <f t="shared" si="20"/>
        <v>0</v>
      </c>
      <c r="F74" s="7">
        <v>0</v>
      </c>
      <c r="G74" s="7">
        <v>0</v>
      </c>
      <c r="H74" s="7">
        <v>0</v>
      </c>
      <c r="I74" s="7">
        <v>0</v>
      </c>
      <c r="J74" s="7">
        <v>0</v>
      </c>
      <c r="K74" s="5"/>
      <c r="L74" s="77"/>
    </row>
    <row r="75" spans="1:12" ht="30" x14ac:dyDescent="0.2">
      <c r="A75" s="167"/>
      <c r="B75" s="169"/>
      <c r="C75" s="124" t="s">
        <v>7</v>
      </c>
      <c r="D75" s="171"/>
      <c r="E75" s="7">
        <f t="shared" si="20"/>
        <v>0</v>
      </c>
      <c r="F75" s="7">
        <v>0</v>
      </c>
      <c r="G75" s="7">
        <v>0</v>
      </c>
      <c r="H75" s="7">
        <v>0</v>
      </c>
      <c r="I75" s="7">
        <v>0</v>
      </c>
      <c r="J75" s="7">
        <v>0</v>
      </c>
      <c r="K75" s="5"/>
      <c r="L75" s="77"/>
    </row>
    <row r="76" spans="1:12" ht="45" x14ac:dyDescent="0.2">
      <c r="A76" s="167"/>
      <c r="B76" s="169"/>
      <c r="C76" s="124" t="s">
        <v>16</v>
      </c>
      <c r="D76" s="171"/>
      <c r="E76" s="7">
        <f t="shared" si="20"/>
        <v>0</v>
      </c>
      <c r="F76" s="7">
        <v>0</v>
      </c>
      <c r="G76" s="7">
        <v>0</v>
      </c>
      <c r="H76" s="7">
        <v>0</v>
      </c>
      <c r="I76" s="7">
        <v>0</v>
      </c>
      <c r="J76" s="7">
        <v>0</v>
      </c>
      <c r="K76" s="5"/>
      <c r="L76" s="77"/>
    </row>
    <row r="77" spans="1:12" ht="30" x14ac:dyDescent="0.2">
      <c r="A77" s="167"/>
      <c r="B77" s="170"/>
      <c r="C77" s="124" t="s">
        <v>26</v>
      </c>
      <c r="D77" s="171"/>
      <c r="E77" s="7">
        <f t="shared" si="20"/>
        <v>0</v>
      </c>
      <c r="F77" s="7">
        <v>0</v>
      </c>
      <c r="G77" s="7">
        <v>0</v>
      </c>
      <c r="H77" s="7">
        <v>0</v>
      </c>
      <c r="I77" s="7">
        <v>0</v>
      </c>
      <c r="J77" s="7">
        <v>0</v>
      </c>
      <c r="K77" s="5"/>
      <c r="L77" s="77"/>
    </row>
    <row r="78" spans="1:12" ht="15" customHeight="1" x14ac:dyDescent="0.2">
      <c r="A78" s="167" t="s">
        <v>245</v>
      </c>
      <c r="B78" s="168" t="s">
        <v>281</v>
      </c>
      <c r="C78" s="124" t="s">
        <v>2</v>
      </c>
      <c r="D78" s="171"/>
      <c r="E78" s="7">
        <f t="shared" ref="E78:E92" si="22">SUM(F78:J78)</f>
        <v>88362.290000000008</v>
      </c>
      <c r="F78" s="7">
        <f t="shared" ref="F78:J78" si="23">SUM(F79:F82)</f>
        <v>0</v>
      </c>
      <c r="G78" s="7">
        <f t="shared" si="23"/>
        <v>88362.290000000008</v>
      </c>
      <c r="H78" s="7">
        <f t="shared" si="23"/>
        <v>0</v>
      </c>
      <c r="I78" s="7">
        <f t="shared" si="23"/>
        <v>0</v>
      </c>
      <c r="J78" s="7">
        <f t="shared" si="23"/>
        <v>0</v>
      </c>
      <c r="K78" s="5"/>
      <c r="L78" s="77"/>
    </row>
    <row r="79" spans="1:12" ht="30" x14ac:dyDescent="0.2">
      <c r="A79" s="167"/>
      <c r="B79" s="169"/>
      <c r="C79" s="124" t="s">
        <v>1</v>
      </c>
      <c r="D79" s="171"/>
      <c r="E79" s="7">
        <f t="shared" si="22"/>
        <v>0</v>
      </c>
      <c r="F79" s="7">
        <v>0</v>
      </c>
      <c r="G79" s="7">
        <v>0</v>
      </c>
      <c r="H79" s="7">
        <v>0</v>
      </c>
      <c r="I79" s="7">
        <v>0</v>
      </c>
      <c r="J79" s="7">
        <v>0</v>
      </c>
      <c r="K79" s="5"/>
      <c r="L79" s="77"/>
    </row>
    <row r="80" spans="1:12" ht="30" x14ac:dyDescent="0.2">
      <c r="A80" s="167"/>
      <c r="B80" s="169"/>
      <c r="C80" s="124" t="s">
        <v>7</v>
      </c>
      <c r="D80" s="171"/>
      <c r="E80" s="7">
        <f t="shared" si="22"/>
        <v>57170.400000000001</v>
      </c>
      <c r="F80" s="7">
        <v>0</v>
      </c>
      <c r="G80" s="7">
        <v>57170.400000000001</v>
      </c>
      <c r="H80" s="7">
        <v>0</v>
      </c>
      <c r="I80" s="7">
        <v>0</v>
      </c>
      <c r="J80" s="7">
        <v>0</v>
      </c>
      <c r="K80" s="5"/>
      <c r="L80" s="77"/>
    </row>
    <row r="81" spans="1:12" ht="45" x14ac:dyDescent="0.2">
      <c r="A81" s="167"/>
      <c r="B81" s="169"/>
      <c r="C81" s="124" t="s">
        <v>16</v>
      </c>
      <c r="D81" s="171"/>
      <c r="E81" s="7">
        <f t="shared" si="22"/>
        <v>31191.89</v>
      </c>
      <c r="F81" s="7">
        <v>0</v>
      </c>
      <c r="G81" s="7">
        <v>31191.89</v>
      </c>
      <c r="H81" s="7">
        <v>0</v>
      </c>
      <c r="I81" s="7">
        <v>0</v>
      </c>
      <c r="J81" s="7">
        <v>0</v>
      </c>
      <c r="K81" s="5"/>
      <c r="L81" s="77"/>
    </row>
    <row r="82" spans="1:12" ht="30" x14ac:dyDescent="0.2">
      <c r="A82" s="167"/>
      <c r="B82" s="170"/>
      <c r="C82" s="124" t="s">
        <v>26</v>
      </c>
      <c r="D82" s="171"/>
      <c r="E82" s="7">
        <f t="shared" si="22"/>
        <v>0</v>
      </c>
      <c r="F82" s="7">
        <v>0</v>
      </c>
      <c r="G82" s="7">
        <v>0</v>
      </c>
      <c r="H82" s="7">
        <v>0</v>
      </c>
      <c r="I82" s="7">
        <v>0</v>
      </c>
      <c r="J82" s="7">
        <v>0</v>
      </c>
      <c r="K82" s="5"/>
      <c r="L82" s="77"/>
    </row>
    <row r="83" spans="1:12" ht="15" customHeight="1" x14ac:dyDescent="0.2">
      <c r="A83" s="173" t="s">
        <v>246</v>
      </c>
      <c r="B83" s="174" t="s">
        <v>354</v>
      </c>
      <c r="C83" s="129" t="s">
        <v>2</v>
      </c>
      <c r="D83" s="177"/>
      <c r="E83" s="130">
        <f t="shared" ref="E83:E87" si="24">SUM(F83:J83)</f>
        <v>9492.43</v>
      </c>
      <c r="F83" s="130">
        <f t="shared" ref="F83:J83" si="25">SUM(F84:F87)</f>
        <v>0</v>
      </c>
      <c r="G83" s="130">
        <f t="shared" si="25"/>
        <v>9492.43</v>
      </c>
      <c r="H83" s="130">
        <f t="shared" si="25"/>
        <v>0</v>
      </c>
      <c r="I83" s="130">
        <f t="shared" si="25"/>
        <v>0</v>
      </c>
      <c r="J83" s="130">
        <f t="shared" si="25"/>
        <v>0</v>
      </c>
      <c r="K83" s="137"/>
      <c r="L83" s="77"/>
    </row>
    <row r="84" spans="1:12" ht="30" x14ac:dyDescent="0.2">
      <c r="A84" s="173"/>
      <c r="B84" s="175"/>
      <c r="C84" s="129" t="s">
        <v>1</v>
      </c>
      <c r="D84" s="177"/>
      <c r="E84" s="130">
        <f t="shared" si="24"/>
        <v>0</v>
      </c>
      <c r="F84" s="130">
        <v>0</v>
      </c>
      <c r="G84" s="130">
        <v>0</v>
      </c>
      <c r="H84" s="130">
        <v>0</v>
      </c>
      <c r="I84" s="130">
        <v>0</v>
      </c>
      <c r="J84" s="130">
        <v>0</v>
      </c>
      <c r="K84" s="137"/>
      <c r="L84" s="77"/>
    </row>
    <row r="85" spans="1:12" ht="30" x14ac:dyDescent="0.2">
      <c r="A85" s="173"/>
      <c r="B85" s="175"/>
      <c r="C85" s="129" t="s">
        <v>7</v>
      </c>
      <c r="D85" s="177"/>
      <c r="E85" s="130">
        <f t="shared" si="24"/>
        <v>6141.6</v>
      </c>
      <c r="F85" s="130">
        <v>0</v>
      </c>
      <c r="G85" s="130">
        <v>6141.6</v>
      </c>
      <c r="H85" s="130">
        <v>0</v>
      </c>
      <c r="I85" s="130">
        <v>0</v>
      </c>
      <c r="J85" s="130">
        <v>0</v>
      </c>
      <c r="K85" s="137"/>
      <c r="L85" s="77"/>
    </row>
    <row r="86" spans="1:12" ht="45" x14ac:dyDescent="0.2">
      <c r="A86" s="173"/>
      <c r="B86" s="175"/>
      <c r="C86" s="129" t="s">
        <v>16</v>
      </c>
      <c r="D86" s="177"/>
      <c r="E86" s="130">
        <f t="shared" si="24"/>
        <v>3350.83</v>
      </c>
      <c r="F86" s="130">
        <v>0</v>
      </c>
      <c r="G86" s="130">
        <v>3350.83</v>
      </c>
      <c r="H86" s="130">
        <v>0</v>
      </c>
      <c r="I86" s="130">
        <v>0</v>
      </c>
      <c r="J86" s="130">
        <v>0</v>
      </c>
      <c r="K86" s="137"/>
      <c r="L86" s="77"/>
    </row>
    <row r="87" spans="1:12" ht="30" x14ac:dyDescent="0.2">
      <c r="A87" s="173"/>
      <c r="B87" s="176"/>
      <c r="C87" s="129" t="s">
        <v>26</v>
      </c>
      <c r="D87" s="177"/>
      <c r="E87" s="130">
        <f t="shared" si="24"/>
        <v>0</v>
      </c>
      <c r="F87" s="130">
        <v>0</v>
      </c>
      <c r="G87" s="130">
        <v>0</v>
      </c>
      <c r="H87" s="130">
        <v>0</v>
      </c>
      <c r="I87" s="130">
        <v>0</v>
      </c>
      <c r="J87" s="130">
        <v>0</v>
      </c>
      <c r="K87" s="137"/>
      <c r="L87" s="77"/>
    </row>
    <row r="88" spans="1:12" ht="15" customHeight="1" x14ac:dyDescent="0.2">
      <c r="A88" s="167" t="s">
        <v>300</v>
      </c>
      <c r="B88" s="168" t="s">
        <v>305</v>
      </c>
      <c r="C88" s="124" t="s">
        <v>2</v>
      </c>
      <c r="D88" s="171"/>
      <c r="E88" s="7">
        <f t="shared" si="22"/>
        <v>0</v>
      </c>
      <c r="F88" s="7">
        <f t="shared" ref="F88:J88" si="26">SUM(F89:F92)</f>
        <v>0</v>
      </c>
      <c r="G88" s="7">
        <f t="shared" si="26"/>
        <v>0</v>
      </c>
      <c r="H88" s="7">
        <f t="shared" si="26"/>
        <v>0</v>
      </c>
      <c r="I88" s="7">
        <f t="shared" si="26"/>
        <v>0</v>
      </c>
      <c r="J88" s="7">
        <f t="shared" si="26"/>
        <v>0</v>
      </c>
      <c r="K88" s="5"/>
      <c r="L88" s="77"/>
    </row>
    <row r="89" spans="1:12" ht="30" x14ac:dyDescent="0.2">
      <c r="A89" s="167"/>
      <c r="B89" s="169"/>
      <c r="C89" s="124" t="s">
        <v>1</v>
      </c>
      <c r="D89" s="171"/>
      <c r="E89" s="7">
        <f t="shared" si="22"/>
        <v>0</v>
      </c>
      <c r="F89" s="7">
        <v>0</v>
      </c>
      <c r="G89" s="7">
        <v>0</v>
      </c>
      <c r="H89" s="7">
        <v>0</v>
      </c>
      <c r="I89" s="7">
        <v>0</v>
      </c>
      <c r="J89" s="7">
        <v>0</v>
      </c>
      <c r="K89" s="5"/>
      <c r="L89" s="77"/>
    </row>
    <row r="90" spans="1:12" ht="30" x14ac:dyDescent="0.2">
      <c r="A90" s="167"/>
      <c r="B90" s="169"/>
      <c r="C90" s="124" t="s">
        <v>7</v>
      </c>
      <c r="D90" s="171"/>
      <c r="E90" s="7">
        <f t="shared" si="22"/>
        <v>0</v>
      </c>
      <c r="F90" s="7">
        <v>0</v>
      </c>
      <c r="G90" s="7">
        <v>0</v>
      </c>
      <c r="H90" s="7">
        <v>0</v>
      </c>
      <c r="I90" s="7">
        <v>0</v>
      </c>
      <c r="J90" s="7">
        <v>0</v>
      </c>
      <c r="K90" s="5"/>
      <c r="L90" s="77"/>
    </row>
    <row r="91" spans="1:12" ht="45" x14ac:dyDescent="0.2">
      <c r="A91" s="167"/>
      <c r="B91" s="169"/>
      <c r="C91" s="124" t="s">
        <v>16</v>
      </c>
      <c r="D91" s="171"/>
      <c r="E91" s="7">
        <f t="shared" si="22"/>
        <v>0</v>
      </c>
      <c r="F91" s="7">
        <v>0</v>
      </c>
      <c r="G91" s="7">
        <v>0</v>
      </c>
      <c r="H91" s="7">
        <v>0</v>
      </c>
      <c r="I91" s="7">
        <v>0</v>
      </c>
      <c r="J91" s="7">
        <v>0</v>
      </c>
      <c r="K91" s="5"/>
      <c r="L91" s="77"/>
    </row>
    <row r="92" spans="1:12" ht="30" x14ac:dyDescent="0.2">
      <c r="A92" s="167"/>
      <c r="B92" s="170"/>
      <c r="C92" s="124" t="s">
        <v>26</v>
      </c>
      <c r="D92" s="171"/>
      <c r="E92" s="7">
        <f t="shared" si="22"/>
        <v>0</v>
      </c>
      <c r="F92" s="7">
        <v>0</v>
      </c>
      <c r="G92" s="7">
        <v>0</v>
      </c>
      <c r="H92" s="7">
        <v>0</v>
      </c>
      <c r="I92" s="7">
        <v>0</v>
      </c>
      <c r="J92" s="7">
        <v>0</v>
      </c>
      <c r="K92" s="5"/>
      <c r="L92" s="77"/>
    </row>
    <row r="93" spans="1:12" ht="15" customHeight="1" x14ac:dyDescent="0.2">
      <c r="A93" s="167" t="s">
        <v>308</v>
      </c>
      <c r="B93" s="168" t="s">
        <v>290</v>
      </c>
      <c r="C93" s="124" t="s">
        <v>2</v>
      </c>
      <c r="D93" s="171"/>
      <c r="E93" s="7">
        <f t="shared" ref="E93:E97" si="27">SUM(F93:J93)</f>
        <v>30380</v>
      </c>
      <c r="F93" s="7">
        <f t="shared" ref="F93:J93" si="28">SUM(F94:F97)</f>
        <v>30380</v>
      </c>
      <c r="G93" s="7">
        <f t="shared" si="28"/>
        <v>0</v>
      </c>
      <c r="H93" s="7">
        <f t="shared" si="28"/>
        <v>0</v>
      </c>
      <c r="I93" s="7">
        <f t="shared" si="28"/>
        <v>0</v>
      </c>
      <c r="J93" s="7">
        <f t="shared" si="28"/>
        <v>0</v>
      </c>
      <c r="K93" s="5"/>
      <c r="L93" s="77"/>
    </row>
    <row r="94" spans="1:12" ht="30" x14ac:dyDescent="0.2">
      <c r="A94" s="167"/>
      <c r="B94" s="169"/>
      <c r="C94" s="124" t="s">
        <v>1</v>
      </c>
      <c r="D94" s="171"/>
      <c r="E94" s="7">
        <f t="shared" si="27"/>
        <v>0</v>
      </c>
      <c r="F94" s="7">
        <v>0</v>
      </c>
      <c r="G94" s="7">
        <v>0</v>
      </c>
      <c r="H94" s="7">
        <v>0</v>
      </c>
      <c r="I94" s="7">
        <v>0</v>
      </c>
      <c r="J94" s="7">
        <v>0</v>
      </c>
      <c r="K94" s="5"/>
      <c r="L94" s="77"/>
    </row>
    <row r="95" spans="1:12" ht="30" x14ac:dyDescent="0.2">
      <c r="A95" s="167"/>
      <c r="B95" s="169"/>
      <c r="C95" s="124" t="s">
        <v>7</v>
      </c>
      <c r="D95" s="171"/>
      <c r="E95" s="7">
        <f t="shared" si="27"/>
        <v>30380</v>
      </c>
      <c r="F95" s="7">
        <v>30380</v>
      </c>
      <c r="G95" s="7">
        <v>0</v>
      </c>
      <c r="H95" s="7">
        <v>0</v>
      </c>
      <c r="I95" s="7">
        <v>0</v>
      </c>
      <c r="J95" s="7">
        <v>0</v>
      </c>
      <c r="K95" s="5"/>
      <c r="L95" s="77"/>
    </row>
    <row r="96" spans="1:12" ht="45" x14ac:dyDescent="0.2">
      <c r="A96" s="167"/>
      <c r="B96" s="169"/>
      <c r="C96" s="124" t="s">
        <v>16</v>
      </c>
      <c r="D96" s="171"/>
      <c r="E96" s="7">
        <f t="shared" si="27"/>
        <v>0</v>
      </c>
      <c r="F96" s="7">
        <v>0</v>
      </c>
      <c r="G96" s="7">
        <v>0</v>
      </c>
      <c r="H96" s="7">
        <v>0</v>
      </c>
      <c r="I96" s="7">
        <v>0</v>
      </c>
      <c r="J96" s="7">
        <v>0</v>
      </c>
      <c r="K96" s="5"/>
      <c r="L96" s="77"/>
    </row>
    <row r="97" spans="1:12" ht="30" x14ac:dyDescent="0.2">
      <c r="A97" s="167"/>
      <c r="B97" s="170"/>
      <c r="C97" s="124" t="s">
        <v>26</v>
      </c>
      <c r="D97" s="171"/>
      <c r="E97" s="7">
        <f t="shared" si="27"/>
        <v>0</v>
      </c>
      <c r="F97" s="7">
        <v>0</v>
      </c>
      <c r="G97" s="7">
        <v>0</v>
      </c>
      <c r="H97" s="7">
        <v>0</v>
      </c>
      <c r="I97" s="7">
        <v>0</v>
      </c>
      <c r="J97" s="7">
        <v>0</v>
      </c>
      <c r="K97" s="5"/>
      <c r="L97" s="77"/>
    </row>
    <row r="98" spans="1:12" ht="59.25" customHeight="1" x14ac:dyDescent="0.2">
      <c r="A98" s="122" t="s">
        <v>10</v>
      </c>
      <c r="B98" s="14" t="s">
        <v>163</v>
      </c>
      <c r="C98" s="124"/>
      <c r="D98" s="124"/>
      <c r="E98" s="124"/>
      <c r="F98" s="7"/>
      <c r="G98" s="7"/>
      <c r="H98" s="124"/>
      <c r="I98" s="124"/>
      <c r="J98" s="124"/>
      <c r="K98" s="124"/>
      <c r="L98" s="76"/>
    </row>
    <row r="99" spans="1:12" ht="15" customHeight="1" x14ac:dyDescent="0.2">
      <c r="A99" s="167" t="s">
        <v>171</v>
      </c>
      <c r="B99" s="172" t="s">
        <v>301</v>
      </c>
      <c r="C99" s="124" t="s">
        <v>2</v>
      </c>
      <c r="D99" s="171" t="s">
        <v>38</v>
      </c>
      <c r="E99" s="7">
        <f t="shared" ref="E99:J99" si="29">SUM(E100:E103)</f>
        <v>0</v>
      </c>
      <c r="F99" s="7">
        <f t="shared" si="29"/>
        <v>0</v>
      </c>
      <c r="G99" s="7">
        <f t="shared" si="29"/>
        <v>0</v>
      </c>
      <c r="H99" s="7">
        <f t="shared" si="29"/>
        <v>0</v>
      </c>
      <c r="I99" s="7">
        <f t="shared" si="29"/>
        <v>0</v>
      </c>
      <c r="J99" s="7">
        <f t="shared" si="29"/>
        <v>0</v>
      </c>
      <c r="K99" s="5"/>
      <c r="L99" s="77"/>
    </row>
    <row r="100" spans="1:12" ht="30" x14ac:dyDescent="0.2">
      <c r="A100" s="167"/>
      <c r="B100" s="172"/>
      <c r="C100" s="124" t="s">
        <v>1</v>
      </c>
      <c r="D100" s="171"/>
      <c r="E100" s="81">
        <f>SUM(F100:J100)</f>
        <v>0</v>
      </c>
      <c r="F100" s="81">
        <v>0</v>
      </c>
      <c r="G100" s="81">
        <v>0</v>
      </c>
      <c r="H100" s="81">
        <v>0</v>
      </c>
      <c r="I100" s="81">
        <v>0</v>
      </c>
      <c r="J100" s="81">
        <v>0</v>
      </c>
      <c r="K100" s="5"/>
      <c r="L100" s="77"/>
    </row>
    <row r="101" spans="1:12" ht="30" x14ac:dyDescent="0.2">
      <c r="A101" s="167"/>
      <c r="B101" s="172"/>
      <c r="C101" s="124" t="s">
        <v>7</v>
      </c>
      <c r="D101" s="171"/>
      <c r="E101" s="81">
        <f t="shared" ref="E101:E103" si="30">SUM(F101:J101)</f>
        <v>0</v>
      </c>
      <c r="F101" s="81">
        <v>0</v>
      </c>
      <c r="G101" s="81">
        <v>0</v>
      </c>
      <c r="H101" s="81">
        <v>0</v>
      </c>
      <c r="I101" s="81">
        <v>0</v>
      </c>
      <c r="J101" s="81">
        <v>0</v>
      </c>
      <c r="K101" s="5"/>
      <c r="L101" s="77"/>
    </row>
    <row r="102" spans="1:12" ht="45" x14ac:dyDescent="0.2">
      <c r="A102" s="167"/>
      <c r="B102" s="172"/>
      <c r="C102" s="124" t="s">
        <v>16</v>
      </c>
      <c r="D102" s="171"/>
      <c r="E102" s="81">
        <f t="shared" si="30"/>
        <v>0</v>
      </c>
      <c r="F102" s="81">
        <v>0</v>
      </c>
      <c r="G102" s="81">
        <v>0</v>
      </c>
      <c r="H102" s="81">
        <v>0</v>
      </c>
      <c r="I102" s="81">
        <v>0</v>
      </c>
      <c r="J102" s="81">
        <v>0</v>
      </c>
      <c r="K102" s="5"/>
      <c r="L102" s="77"/>
    </row>
    <row r="103" spans="1:12" ht="30" x14ac:dyDescent="0.2">
      <c r="A103" s="167"/>
      <c r="B103" s="172"/>
      <c r="C103" s="124" t="s">
        <v>26</v>
      </c>
      <c r="D103" s="171"/>
      <c r="E103" s="81">
        <f t="shared" si="30"/>
        <v>0</v>
      </c>
      <c r="F103" s="81">
        <v>0</v>
      </c>
      <c r="G103" s="81">
        <v>0</v>
      </c>
      <c r="H103" s="81">
        <v>0</v>
      </c>
      <c r="I103" s="81">
        <v>0</v>
      </c>
      <c r="J103" s="81">
        <v>0</v>
      </c>
      <c r="K103" s="5"/>
      <c r="L103" s="77"/>
    </row>
    <row r="104" spans="1:12" ht="15" customHeight="1" x14ac:dyDescent="0.2">
      <c r="A104" s="167" t="s">
        <v>172</v>
      </c>
      <c r="B104" s="172" t="s">
        <v>238</v>
      </c>
      <c r="C104" s="124" t="s">
        <v>2</v>
      </c>
      <c r="D104" s="171" t="s">
        <v>38</v>
      </c>
      <c r="E104" s="7">
        <f t="shared" ref="E104:J104" si="31">SUM(E105:E108)</f>
        <v>742790.38</v>
      </c>
      <c r="F104" s="7">
        <f t="shared" si="31"/>
        <v>126956.02</v>
      </c>
      <c r="G104" s="130">
        <f t="shared" si="31"/>
        <v>20000</v>
      </c>
      <c r="H104" s="130">
        <f t="shared" si="31"/>
        <v>250000</v>
      </c>
      <c r="I104" s="130">
        <f t="shared" si="31"/>
        <v>345834.36</v>
      </c>
      <c r="J104" s="7">
        <f t="shared" si="31"/>
        <v>0</v>
      </c>
      <c r="K104" s="5"/>
      <c r="L104" s="77"/>
    </row>
    <row r="105" spans="1:12" ht="30" x14ac:dyDescent="0.2">
      <c r="A105" s="167"/>
      <c r="B105" s="172"/>
      <c r="C105" s="124" t="s">
        <v>1</v>
      </c>
      <c r="D105" s="171"/>
      <c r="E105" s="81">
        <f>SUM(F105:J105)</f>
        <v>107061.63</v>
      </c>
      <c r="F105" s="81">
        <v>60558.01</v>
      </c>
      <c r="G105" s="81">
        <v>0</v>
      </c>
      <c r="H105" s="81">
        <v>0</v>
      </c>
      <c r="I105" s="81">
        <v>46503.62</v>
      </c>
      <c r="J105" s="81">
        <v>0</v>
      </c>
      <c r="K105" s="5"/>
      <c r="L105" s="77"/>
    </row>
    <row r="106" spans="1:12" ht="30" x14ac:dyDescent="0.2">
      <c r="A106" s="167"/>
      <c r="B106" s="172"/>
      <c r="C106" s="124" t="s">
        <v>7</v>
      </c>
      <c r="D106" s="171"/>
      <c r="E106" s="81">
        <f t="shared" ref="E106:E108" si="32">SUM(F106:J106)</f>
        <v>372127.22</v>
      </c>
      <c r="F106" s="81">
        <v>20186.009999999998</v>
      </c>
      <c r="G106" s="131">
        <v>12940</v>
      </c>
      <c r="H106" s="131">
        <v>161750</v>
      </c>
      <c r="I106" s="131">
        <v>177251.21</v>
      </c>
      <c r="J106" s="81">
        <v>0</v>
      </c>
      <c r="K106" s="5"/>
      <c r="L106" s="77"/>
    </row>
    <row r="107" spans="1:12" ht="45" x14ac:dyDescent="0.2">
      <c r="A107" s="167"/>
      <c r="B107" s="172"/>
      <c r="C107" s="124" t="s">
        <v>16</v>
      </c>
      <c r="D107" s="171"/>
      <c r="E107" s="81">
        <f t="shared" si="32"/>
        <v>263601.53000000003</v>
      </c>
      <c r="F107" s="81">
        <v>46212</v>
      </c>
      <c r="G107" s="81">
        <v>7060</v>
      </c>
      <c r="H107" s="81">
        <v>88250</v>
      </c>
      <c r="I107" s="81">
        <v>122079.53</v>
      </c>
      <c r="J107" s="81">
        <v>0</v>
      </c>
      <c r="K107" s="5"/>
      <c r="L107" s="77"/>
    </row>
    <row r="108" spans="1:12" ht="30" x14ac:dyDescent="0.2">
      <c r="A108" s="167"/>
      <c r="B108" s="172"/>
      <c r="C108" s="124" t="s">
        <v>26</v>
      </c>
      <c r="D108" s="171"/>
      <c r="E108" s="81">
        <f t="shared" si="32"/>
        <v>0</v>
      </c>
      <c r="F108" s="81">
        <v>0</v>
      </c>
      <c r="G108" s="81">
        <v>0</v>
      </c>
      <c r="H108" s="81">
        <v>0</v>
      </c>
      <c r="I108" s="81">
        <v>0</v>
      </c>
      <c r="J108" s="81">
        <v>0</v>
      </c>
      <c r="K108" s="5"/>
      <c r="L108" s="77"/>
    </row>
    <row r="109" spans="1:12" ht="15" customHeight="1" x14ac:dyDescent="0.2">
      <c r="A109" s="167" t="s">
        <v>173</v>
      </c>
      <c r="B109" s="172" t="s">
        <v>291</v>
      </c>
      <c r="C109" s="124" t="s">
        <v>2</v>
      </c>
      <c r="D109" s="171" t="s">
        <v>38</v>
      </c>
      <c r="E109" s="7">
        <f t="shared" ref="E109:J109" si="33">SUM(E110:E113)</f>
        <v>0</v>
      </c>
      <c r="F109" s="7">
        <f t="shared" si="33"/>
        <v>0</v>
      </c>
      <c r="G109" s="7">
        <f t="shared" si="33"/>
        <v>0</v>
      </c>
      <c r="H109" s="7">
        <f t="shared" si="33"/>
        <v>0</v>
      </c>
      <c r="I109" s="7">
        <f t="shared" si="33"/>
        <v>0</v>
      </c>
      <c r="J109" s="7">
        <f t="shared" si="33"/>
        <v>0</v>
      </c>
      <c r="K109" s="5"/>
      <c r="L109" s="77"/>
    </row>
    <row r="110" spans="1:12" ht="30" x14ac:dyDescent="0.2">
      <c r="A110" s="167"/>
      <c r="B110" s="172"/>
      <c r="C110" s="124" t="s">
        <v>1</v>
      </c>
      <c r="D110" s="171"/>
      <c r="E110" s="81">
        <f>SUM(F110:J110)</f>
        <v>0</v>
      </c>
      <c r="F110" s="81">
        <v>0</v>
      </c>
      <c r="G110" s="81">
        <v>0</v>
      </c>
      <c r="H110" s="81">
        <v>0</v>
      </c>
      <c r="I110" s="81">
        <v>0</v>
      </c>
      <c r="J110" s="81">
        <v>0</v>
      </c>
      <c r="K110" s="5"/>
      <c r="L110" s="77"/>
    </row>
    <row r="111" spans="1:12" ht="30" x14ac:dyDescent="0.2">
      <c r="A111" s="167"/>
      <c r="B111" s="172"/>
      <c r="C111" s="124" t="s">
        <v>7</v>
      </c>
      <c r="D111" s="171"/>
      <c r="E111" s="81">
        <f t="shared" ref="E111:E113" si="34">SUM(F111:J111)</f>
        <v>0</v>
      </c>
      <c r="F111" s="81">
        <v>0</v>
      </c>
      <c r="G111" s="81">
        <v>0</v>
      </c>
      <c r="H111" s="81">
        <v>0</v>
      </c>
      <c r="I111" s="81">
        <v>0</v>
      </c>
      <c r="J111" s="81">
        <v>0</v>
      </c>
      <c r="K111" s="5"/>
      <c r="L111" s="77"/>
    </row>
    <row r="112" spans="1:12" ht="45" x14ac:dyDescent="0.2">
      <c r="A112" s="167"/>
      <c r="B112" s="172"/>
      <c r="C112" s="124" t="s">
        <v>16</v>
      </c>
      <c r="D112" s="171"/>
      <c r="E112" s="81">
        <f t="shared" si="34"/>
        <v>0</v>
      </c>
      <c r="F112" s="81">
        <v>0</v>
      </c>
      <c r="G112" s="81">
        <v>0</v>
      </c>
      <c r="H112" s="81">
        <v>0</v>
      </c>
      <c r="I112" s="81">
        <v>0</v>
      </c>
      <c r="J112" s="81">
        <v>0</v>
      </c>
      <c r="K112" s="5"/>
      <c r="L112" s="77"/>
    </row>
    <row r="113" spans="1:12" ht="30" x14ac:dyDescent="0.2">
      <c r="A113" s="167"/>
      <c r="B113" s="172"/>
      <c r="C113" s="124" t="s">
        <v>26</v>
      </c>
      <c r="D113" s="171"/>
      <c r="E113" s="81">
        <f t="shared" si="34"/>
        <v>0</v>
      </c>
      <c r="F113" s="81">
        <v>0</v>
      </c>
      <c r="G113" s="81">
        <v>0</v>
      </c>
      <c r="H113" s="81">
        <v>0</v>
      </c>
      <c r="I113" s="81">
        <v>0</v>
      </c>
      <c r="J113" s="81">
        <v>0</v>
      </c>
      <c r="K113" s="5"/>
      <c r="L113" s="77"/>
    </row>
    <row r="114" spans="1:12" ht="15" customHeight="1" x14ac:dyDescent="0.2">
      <c r="A114" s="167" t="s">
        <v>174</v>
      </c>
      <c r="B114" s="168" t="s">
        <v>223</v>
      </c>
      <c r="C114" s="124" t="s">
        <v>2</v>
      </c>
      <c r="D114" s="171" t="s">
        <v>38</v>
      </c>
      <c r="E114" s="7">
        <f t="shared" ref="E114:E118" si="35">SUM(F114:J114)</f>
        <v>28813.54</v>
      </c>
      <c r="F114" s="7">
        <f t="shared" ref="F114:J114" si="36">SUM(F115:F118)</f>
        <v>13884.789999999999</v>
      </c>
      <c r="G114" s="7">
        <f t="shared" si="36"/>
        <v>4928.75</v>
      </c>
      <c r="H114" s="7">
        <f t="shared" si="36"/>
        <v>5000</v>
      </c>
      <c r="I114" s="7">
        <f t="shared" si="36"/>
        <v>5000</v>
      </c>
      <c r="J114" s="7">
        <f t="shared" si="36"/>
        <v>0</v>
      </c>
      <c r="K114" s="5"/>
      <c r="L114" s="77"/>
    </row>
    <row r="115" spans="1:12" ht="30" x14ac:dyDescent="0.2">
      <c r="A115" s="167"/>
      <c r="B115" s="169"/>
      <c r="C115" s="124" t="s">
        <v>1</v>
      </c>
      <c r="D115" s="171"/>
      <c r="E115" s="7">
        <f t="shared" si="35"/>
        <v>0</v>
      </c>
      <c r="F115" s="7">
        <v>0</v>
      </c>
      <c r="G115" s="7">
        <v>0</v>
      </c>
      <c r="H115" s="7">
        <v>0</v>
      </c>
      <c r="I115" s="7">
        <v>0</v>
      </c>
      <c r="J115" s="7">
        <v>0</v>
      </c>
      <c r="K115" s="5"/>
      <c r="L115" s="77"/>
    </row>
    <row r="116" spans="1:12" ht="30" x14ac:dyDescent="0.2">
      <c r="A116" s="167"/>
      <c r="B116" s="169"/>
      <c r="C116" s="124" t="s">
        <v>7</v>
      </c>
      <c r="D116" s="171"/>
      <c r="E116" s="7">
        <f t="shared" si="35"/>
        <v>12019.46</v>
      </c>
      <c r="F116" s="7">
        <v>8830.7099999999991</v>
      </c>
      <c r="G116" s="7">
        <v>3188.75</v>
      </c>
      <c r="H116" s="7">
        <v>0</v>
      </c>
      <c r="I116" s="7">
        <v>0</v>
      </c>
      <c r="J116" s="7">
        <v>0</v>
      </c>
      <c r="K116" s="5"/>
      <c r="L116" s="77"/>
    </row>
    <row r="117" spans="1:12" ht="45" x14ac:dyDescent="0.2">
      <c r="A117" s="167"/>
      <c r="B117" s="169"/>
      <c r="C117" s="124" t="s">
        <v>16</v>
      </c>
      <c r="D117" s="171"/>
      <c r="E117" s="7">
        <f t="shared" si="35"/>
        <v>16794.080000000002</v>
      </c>
      <c r="F117" s="7">
        <v>5054.08</v>
      </c>
      <c r="G117" s="7">
        <v>1740</v>
      </c>
      <c r="H117" s="7">
        <v>5000</v>
      </c>
      <c r="I117" s="7">
        <v>5000</v>
      </c>
      <c r="J117" s="7">
        <v>0</v>
      </c>
      <c r="K117" s="5"/>
      <c r="L117" s="77"/>
    </row>
    <row r="118" spans="1:12" ht="30" x14ac:dyDescent="0.2">
      <c r="A118" s="167"/>
      <c r="B118" s="170"/>
      <c r="C118" s="124" t="s">
        <v>26</v>
      </c>
      <c r="D118" s="171"/>
      <c r="E118" s="7">
        <f t="shared" si="35"/>
        <v>0</v>
      </c>
      <c r="F118" s="7">
        <v>0</v>
      </c>
      <c r="G118" s="7">
        <v>0</v>
      </c>
      <c r="H118" s="7">
        <v>0</v>
      </c>
      <c r="I118" s="7">
        <v>0</v>
      </c>
      <c r="J118" s="7">
        <v>0</v>
      </c>
      <c r="K118" s="5"/>
      <c r="L118" s="77"/>
    </row>
    <row r="119" spans="1:12" ht="15" customHeight="1" x14ac:dyDescent="0.2">
      <c r="A119" s="167" t="s">
        <v>165</v>
      </c>
      <c r="B119" s="168" t="s">
        <v>249</v>
      </c>
      <c r="C119" s="124" t="s">
        <v>2</v>
      </c>
      <c r="D119" s="171" t="s">
        <v>38</v>
      </c>
      <c r="E119" s="7">
        <f t="shared" ref="E119:E153" si="37">SUM(F119:J119)</f>
        <v>75462.569999999992</v>
      </c>
      <c r="F119" s="7">
        <f t="shared" ref="F119:J119" si="38">SUM(F120:F123)</f>
        <v>0</v>
      </c>
      <c r="G119" s="7">
        <f t="shared" si="38"/>
        <v>22049.24</v>
      </c>
      <c r="H119" s="7">
        <f t="shared" si="38"/>
        <v>43631.07</v>
      </c>
      <c r="I119" s="7">
        <f t="shared" si="38"/>
        <v>9782.26</v>
      </c>
      <c r="J119" s="7">
        <f t="shared" si="38"/>
        <v>0</v>
      </c>
      <c r="K119" s="5"/>
      <c r="L119" s="77"/>
    </row>
    <row r="120" spans="1:12" ht="30" x14ac:dyDescent="0.2">
      <c r="A120" s="167"/>
      <c r="B120" s="169"/>
      <c r="C120" s="124" t="s">
        <v>1</v>
      </c>
      <c r="D120" s="171"/>
      <c r="E120" s="7">
        <f t="shared" si="37"/>
        <v>0</v>
      </c>
      <c r="F120" s="7">
        <v>0</v>
      </c>
      <c r="G120" s="7">
        <v>0</v>
      </c>
      <c r="H120" s="7">
        <v>0</v>
      </c>
      <c r="I120" s="7">
        <v>0</v>
      </c>
      <c r="J120" s="7">
        <v>0</v>
      </c>
      <c r="K120" s="5"/>
      <c r="L120" s="77"/>
    </row>
    <row r="121" spans="1:12" ht="30" x14ac:dyDescent="0.2">
      <c r="A121" s="167"/>
      <c r="B121" s="169"/>
      <c r="C121" s="124" t="s">
        <v>7</v>
      </c>
      <c r="D121" s="171"/>
      <c r="E121" s="7">
        <f t="shared" si="37"/>
        <v>48824.270000000004</v>
      </c>
      <c r="F121" s="7">
        <v>0</v>
      </c>
      <c r="G121" s="7">
        <v>14265.85</v>
      </c>
      <c r="H121" s="7">
        <v>28229.3</v>
      </c>
      <c r="I121" s="7">
        <v>6329.12</v>
      </c>
      <c r="J121" s="7">
        <v>0</v>
      </c>
      <c r="K121" s="5"/>
      <c r="L121" s="77"/>
    </row>
    <row r="122" spans="1:12" ht="45" x14ac:dyDescent="0.2">
      <c r="A122" s="167"/>
      <c r="B122" s="169"/>
      <c r="C122" s="124" t="s">
        <v>16</v>
      </c>
      <c r="D122" s="171"/>
      <c r="E122" s="7">
        <f t="shared" si="37"/>
        <v>26638.3</v>
      </c>
      <c r="F122" s="7">
        <v>0</v>
      </c>
      <c r="G122" s="7">
        <v>7783.39</v>
      </c>
      <c r="H122" s="7">
        <v>15401.77</v>
      </c>
      <c r="I122" s="7">
        <v>3453.14</v>
      </c>
      <c r="J122" s="7">
        <v>0</v>
      </c>
      <c r="K122" s="5"/>
      <c r="L122" s="77"/>
    </row>
    <row r="123" spans="1:12" ht="30" x14ac:dyDescent="0.2">
      <c r="A123" s="167"/>
      <c r="B123" s="170"/>
      <c r="C123" s="124" t="s">
        <v>26</v>
      </c>
      <c r="D123" s="171"/>
      <c r="E123" s="7">
        <f t="shared" si="37"/>
        <v>0</v>
      </c>
      <c r="F123" s="7">
        <v>0</v>
      </c>
      <c r="G123" s="7">
        <v>0</v>
      </c>
      <c r="H123" s="7">
        <v>0</v>
      </c>
      <c r="I123" s="7">
        <v>0</v>
      </c>
      <c r="J123" s="7">
        <v>0</v>
      </c>
      <c r="K123" s="5"/>
      <c r="L123" s="77"/>
    </row>
    <row r="124" spans="1:12" ht="15" customHeight="1" x14ac:dyDescent="0.2">
      <c r="A124" s="167" t="s">
        <v>166</v>
      </c>
      <c r="B124" s="168" t="s">
        <v>292</v>
      </c>
      <c r="C124" s="124" t="s">
        <v>2</v>
      </c>
      <c r="D124" s="171" t="s">
        <v>38</v>
      </c>
      <c r="E124" s="7">
        <f t="shared" ref="E124:E128" si="39">SUM(F124:J124)</f>
        <v>0</v>
      </c>
      <c r="F124" s="7">
        <f t="shared" ref="F124:J124" si="40">SUM(F125:F128)</f>
        <v>0</v>
      </c>
      <c r="G124" s="7">
        <f t="shared" si="40"/>
        <v>0</v>
      </c>
      <c r="H124" s="7">
        <f t="shared" si="40"/>
        <v>0</v>
      </c>
      <c r="I124" s="7">
        <f t="shared" si="40"/>
        <v>0</v>
      </c>
      <c r="J124" s="7">
        <f t="shared" si="40"/>
        <v>0</v>
      </c>
      <c r="K124" s="5"/>
      <c r="L124" s="77"/>
    </row>
    <row r="125" spans="1:12" ht="30" x14ac:dyDescent="0.2">
      <c r="A125" s="167"/>
      <c r="B125" s="169"/>
      <c r="C125" s="124" t="s">
        <v>1</v>
      </c>
      <c r="D125" s="171"/>
      <c r="E125" s="7">
        <f t="shared" si="39"/>
        <v>0</v>
      </c>
      <c r="F125" s="7">
        <v>0</v>
      </c>
      <c r="G125" s="7">
        <v>0</v>
      </c>
      <c r="H125" s="7">
        <v>0</v>
      </c>
      <c r="I125" s="7">
        <v>0</v>
      </c>
      <c r="J125" s="7">
        <v>0</v>
      </c>
      <c r="K125" s="5"/>
      <c r="L125" s="77"/>
    </row>
    <row r="126" spans="1:12" ht="30" x14ac:dyDescent="0.2">
      <c r="A126" s="167"/>
      <c r="B126" s="169"/>
      <c r="C126" s="124" t="s">
        <v>7</v>
      </c>
      <c r="D126" s="171"/>
      <c r="E126" s="7">
        <f t="shared" si="39"/>
        <v>0</v>
      </c>
      <c r="F126" s="7">
        <v>0</v>
      </c>
      <c r="G126" s="7">
        <v>0</v>
      </c>
      <c r="H126" s="7">
        <v>0</v>
      </c>
      <c r="I126" s="7">
        <v>0</v>
      </c>
      <c r="J126" s="7">
        <v>0</v>
      </c>
      <c r="K126" s="5"/>
      <c r="L126" s="77"/>
    </row>
    <row r="127" spans="1:12" ht="45" x14ac:dyDescent="0.2">
      <c r="A127" s="167"/>
      <c r="B127" s="169"/>
      <c r="C127" s="124" t="s">
        <v>16</v>
      </c>
      <c r="D127" s="171"/>
      <c r="E127" s="7">
        <f t="shared" si="39"/>
        <v>0</v>
      </c>
      <c r="F127" s="7">
        <v>0</v>
      </c>
      <c r="G127" s="7">
        <v>0</v>
      </c>
      <c r="H127" s="7">
        <v>0</v>
      </c>
      <c r="I127" s="7">
        <v>0</v>
      </c>
      <c r="J127" s="7">
        <v>0</v>
      </c>
      <c r="K127" s="5"/>
      <c r="L127" s="77"/>
    </row>
    <row r="128" spans="1:12" ht="30" x14ac:dyDescent="0.2">
      <c r="A128" s="167"/>
      <c r="B128" s="170"/>
      <c r="C128" s="124" t="s">
        <v>26</v>
      </c>
      <c r="D128" s="171"/>
      <c r="E128" s="7">
        <f t="shared" si="39"/>
        <v>0</v>
      </c>
      <c r="F128" s="7">
        <v>0</v>
      </c>
      <c r="G128" s="7">
        <v>0</v>
      </c>
      <c r="H128" s="7">
        <v>0</v>
      </c>
      <c r="I128" s="7">
        <v>0</v>
      </c>
      <c r="J128" s="7">
        <v>0</v>
      </c>
      <c r="K128" s="5"/>
      <c r="L128" s="77"/>
    </row>
    <row r="129" spans="1:12" ht="15" customHeight="1" x14ac:dyDescent="0.2">
      <c r="A129" s="167" t="s">
        <v>175</v>
      </c>
      <c r="B129" s="168" t="s">
        <v>250</v>
      </c>
      <c r="C129" s="124" t="s">
        <v>2</v>
      </c>
      <c r="D129" s="171" t="s">
        <v>38</v>
      </c>
      <c r="E129" s="7">
        <f t="shared" ref="E129:E148" si="41">SUM(F129:J129)</f>
        <v>17866.669999999998</v>
      </c>
      <c r="F129" s="7">
        <f t="shared" ref="F129:J129" si="42">SUM(F130:F133)</f>
        <v>17866.669999999998</v>
      </c>
      <c r="G129" s="7">
        <f t="shared" si="42"/>
        <v>0</v>
      </c>
      <c r="H129" s="7">
        <f t="shared" si="42"/>
        <v>0</v>
      </c>
      <c r="I129" s="7">
        <f t="shared" si="42"/>
        <v>0</v>
      </c>
      <c r="J129" s="7">
        <f t="shared" si="42"/>
        <v>0</v>
      </c>
      <c r="K129" s="5"/>
      <c r="L129" s="77"/>
    </row>
    <row r="130" spans="1:12" ht="30" x14ac:dyDescent="0.2">
      <c r="A130" s="167"/>
      <c r="B130" s="169"/>
      <c r="C130" s="124" t="s">
        <v>1</v>
      </c>
      <c r="D130" s="171"/>
      <c r="E130" s="7">
        <f t="shared" si="41"/>
        <v>0</v>
      </c>
      <c r="F130" s="7">
        <v>0</v>
      </c>
      <c r="G130" s="7">
        <v>0</v>
      </c>
      <c r="H130" s="7">
        <v>0</v>
      </c>
      <c r="I130" s="7">
        <v>0</v>
      </c>
      <c r="J130" s="7">
        <v>0</v>
      </c>
      <c r="K130" s="5"/>
      <c r="L130" s="77"/>
    </row>
    <row r="131" spans="1:12" ht="30" x14ac:dyDescent="0.2">
      <c r="A131" s="167"/>
      <c r="B131" s="169"/>
      <c r="C131" s="124" t="s">
        <v>7</v>
      </c>
      <c r="D131" s="171"/>
      <c r="E131" s="7">
        <f t="shared" si="41"/>
        <v>5360</v>
      </c>
      <c r="F131" s="6">
        <v>5360</v>
      </c>
      <c r="G131" s="7">
        <v>0</v>
      </c>
      <c r="H131" s="7">
        <v>0</v>
      </c>
      <c r="I131" s="7">
        <v>0</v>
      </c>
      <c r="J131" s="7">
        <v>0</v>
      </c>
      <c r="K131" s="5"/>
      <c r="L131" s="77"/>
    </row>
    <row r="132" spans="1:12" ht="45" x14ac:dyDescent="0.2">
      <c r="A132" s="167"/>
      <c r="B132" s="169"/>
      <c r="C132" s="124" t="s">
        <v>16</v>
      </c>
      <c r="D132" s="171"/>
      <c r="E132" s="7">
        <f t="shared" si="41"/>
        <v>12506.67</v>
      </c>
      <c r="F132" s="6">
        <v>12506.67</v>
      </c>
      <c r="G132" s="7">
        <v>0</v>
      </c>
      <c r="H132" s="7">
        <v>0</v>
      </c>
      <c r="I132" s="7">
        <v>0</v>
      </c>
      <c r="J132" s="7">
        <v>0</v>
      </c>
      <c r="K132" s="5"/>
      <c r="L132" s="77"/>
    </row>
    <row r="133" spans="1:12" ht="30" x14ac:dyDescent="0.2">
      <c r="A133" s="167"/>
      <c r="B133" s="170"/>
      <c r="C133" s="124" t="s">
        <v>26</v>
      </c>
      <c r="D133" s="171"/>
      <c r="E133" s="7">
        <f t="shared" si="41"/>
        <v>0</v>
      </c>
      <c r="F133" s="7">
        <v>0</v>
      </c>
      <c r="G133" s="7">
        <v>0</v>
      </c>
      <c r="H133" s="7">
        <v>0</v>
      </c>
      <c r="I133" s="7">
        <v>0</v>
      </c>
      <c r="J133" s="7">
        <v>0</v>
      </c>
      <c r="K133" s="5"/>
      <c r="L133" s="77"/>
    </row>
    <row r="134" spans="1:12" ht="15" customHeight="1" x14ac:dyDescent="0.2">
      <c r="A134" s="167" t="s">
        <v>186</v>
      </c>
      <c r="B134" s="168" t="s">
        <v>251</v>
      </c>
      <c r="C134" s="124" t="s">
        <v>2</v>
      </c>
      <c r="D134" s="171" t="s">
        <v>38</v>
      </c>
      <c r="E134" s="7">
        <f t="shared" si="41"/>
        <v>0</v>
      </c>
      <c r="F134" s="7">
        <f t="shared" ref="F134:J134" si="43">SUM(F135:F138)</f>
        <v>0</v>
      </c>
      <c r="G134" s="7">
        <f t="shared" si="43"/>
        <v>0</v>
      </c>
      <c r="H134" s="7">
        <f t="shared" si="43"/>
        <v>0</v>
      </c>
      <c r="I134" s="7">
        <f t="shared" si="43"/>
        <v>0</v>
      </c>
      <c r="J134" s="7">
        <f t="shared" si="43"/>
        <v>0</v>
      </c>
      <c r="K134" s="5"/>
      <c r="L134" s="77"/>
    </row>
    <row r="135" spans="1:12" ht="30" x14ac:dyDescent="0.2">
      <c r="A135" s="167"/>
      <c r="B135" s="169"/>
      <c r="C135" s="124" t="s">
        <v>1</v>
      </c>
      <c r="D135" s="171"/>
      <c r="E135" s="7">
        <f t="shared" si="41"/>
        <v>0</v>
      </c>
      <c r="F135" s="7">
        <v>0</v>
      </c>
      <c r="G135" s="7">
        <v>0</v>
      </c>
      <c r="H135" s="7">
        <v>0</v>
      </c>
      <c r="I135" s="7">
        <v>0</v>
      </c>
      <c r="J135" s="7">
        <v>0</v>
      </c>
      <c r="K135" s="5"/>
      <c r="L135" s="77"/>
    </row>
    <row r="136" spans="1:12" ht="30" x14ac:dyDescent="0.2">
      <c r="A136" s="167"/>
      <c r="B136" s="169"/>
      <c r="C136" s="124" t="s">
        <v>7</v>
      </c>
      <c r="D136" s="171"/>
      <c r="E136" s="7">
        <f t="shared" si="41"/>
        <v>0</v>
      </c>
      <c r="F136" s="7">
        <v>0</v>
      </c>
      <c r="G136" s="7">
        <v>0</v>
      </c>
      <c r="H136" s="7">
        <v>0</v>
      </c>
      <c r="I136" s="7">
        <v>0</v>
      </c>
      <c r="J136" s="7">
        <v>0</v>
      </c>
      <c r="K136" s="5"/>
      <c r="L136" s="77"/>
    </row>
    <row r="137" spans="1:12" ht="45" x14ac:dyDescent="0.2">
      <c r="A137" s="167"/>
      <c r="B137" s="169"/>
      <c r="C137" s="124" t="s">
        <v>16</v>
      </c>
      <c r="D137" s="171"/>
      <c r="E137" s="7">
        <f t="shared" si="41"/>
        <v>0</v>
      </c>
      <c r="F137" s="7">
        <v>0</v>
      </c>
      <c r="G137" s="7">
        <v>0</v>
      </c>
      <c r="H137" s="7">
        <v>0</v>
      </c>
      <c r="I137" s="7">
        <v>0</v>
      </c>
      <c r="J137" s="7">
        <v>0</v>
      </c>
      <c r="K137" s="5"/>
      <c r="L137" s="77"/>
    </row>
    <row r="138" spans="1:12" ht="30" x14ac:dyDescent="0.2">
      <c r="A138" s="167"/>
      <c r="B138" s="170"/>
      <c r="C138" s="124" t="s">
        <v>26</v>
      </c>
      <c r="D138" s="171"/>
      <c r="E138" s="7">
        <f t="shared" si="41"/>
        <v>0</v>
      </c>
      <c r="F138" s="7">
        <v>0</v>
      </c>
      <c r="G138" s="7">
        <v>0</v>
      </c>
      <c r="H138" s="7">
        <v>0</v>
      </c>
      <c r="I138" s="7">
        <v>0</v>
      </c>
      <c r="J138" s="7">
        <v>0</v>
      </c>
      <c r="K138" s="5"/>
      <c r="L138" s="77"/>
    </row>
    <row r="139" spans="1:12" ht="15" customHeight="1" x14ac:dyDescent="0.2">
      <c r="A139" s="183" t="s">
        <v>306</v>
      </c>
      <c r="B139" s="168" t="s">
        <v>252</v>
      </c>
      <c r="C139" s="124" t="s">
        <v>2</v>
      </c>
      <c r="D139" s="171" t="s">
        <v>38</v>
      </c>
      <c r="E139" s="7">
        <f t="shared" si="41"/>
        <v>27777.78</v>
      </c>
      <c r="F139" s="7">
        <f t="shared" ref="F139:J139" si="44">SUM(F140:F143)</f>
        <v>0</v>
      </c>
      <c r="G139" s="7">
        <f t="shared" si="44"/>
        <v>27777.78</v>
      </c>
      <c r="H139" s="7">
        <f t="shared" si="44"/>
        <v>0</v>
      </c>
      <c r="I139" s="7">
        <f t="shared" si="44"/>
        <v>0</v>
      </c>
      <c r="J139" s="7">
        <f t="shared" si="44"/>
        <v>0</v>
      </c>
      <c r="K139" s="5"/>
      <c r="L139" s="77"/>
    </row>
    <row r="140" spans="1:12" ht="30" x14ac:dyDescent="0.2">
      <c r="A140" s="184"/>
      <c r="B140" s="169"/>
      <c r="C140" s="124" t="s">
        <v>1</v>
      </c>
      <c r="D140" s="171"/>
      <c r="E140" s="7">
        <f t="shared" si="41"/>
        <v>0</v>
      </c>
      <c r="F140" s="7">
        <v>0</v>
      </c>
      <c r="G140" s="7">
        <v>0</v>
      </c>
      <c r="H140" s="7">
        <v>0</v>
      </c>
      <c r="I140" s="7">
        <v>0</v>
      </c>
      <c r="J140" s="7">
        <v>0</v>
      </c>
      <c r="K140" s="5"/>
      <c r="L140" s="77"/>
    </row>
    <row r="141" spans="1:12" ht="30" x14ac:dyDescent="0.2">
      <c r="A141" s="184"/>
      <c r="B141" s="169"/>
      <c r="C141" s="124" t="s">
        <v>7</v>
      </c>
      <c r="D141" s="171"/>
      <c r="E141" s="7">
        <f t="shared" si="41"/>
        <v>27500</v>
      </c>
      <c r="F141" s="7">
        <v>0</v>
      </c>
      <c r="G141" s="7">
        <v>27500</v>
      </c>
      <c r="H141" s="7">
        <v>0</v>
      </c>
      <c r="I141" s="7">
        <v>0</v>
      </c>
      <c r="J141" s="7">
        <v>0</v>
      </c>
      <c r="K141" s="5"/>
      <c r="L141" s="77"/>
    </row>
    <row r="142" spans="1:12" ht="45" x14ac:dyDescent="0.2">
      <c r="A142" s="184"/>
      <c r="B142" s="169"/>
      <c r="C142" s="124" t="s">
        <v>16</v>
      </c>
      <c r="D142" s="171"/>
      <c r="E142" s="7">
        <f t="shared" si="41"/>
        <v>277.77999999999997</v>
      </c>
      <c r="F142" s="7">
        <v>0</v>
      </c>
      <c r="G142" s="7">
        <v>277.77999999999997</v>
      </c>
      <c r="H142" s="7">
        <v>0</v>
      </c>
      <c r="I142" s="7">
        <v>0</v>
      </c>
      <c r="J142" s="7">
        <v>0</v>
      </c>
      <c r="K142" s="5"/>
      <c r="L142" s="77"/>
    </row>
    <row r="143" spans="1:12" ht="30" x14ac:dyDescent="0.2">
      <c r="A143" s="185"/>
      <c r="B143" s="170"/>
      <c r="C143" s="124" t="s">
        <v>26</v>
      </c>
      <c r="D143" s="171"/>
      <c r="E143" s="7">
        <f t="shared" si="41"/>
        <v>0</v>
      </c>
      <c r="F143" s="7">
        <v>0</v>
      </c>
      <c r="G143" s="7">
        <v>0</v>
      </c>
      <c r="H143" s="7">
        <v>0</v>
      </c>
      <c r="I143" s="7">
        <v>0</v>
      </c>
      <c r="J143" s="7">
        <v>0</v>
      </c>
      <c r="K143" s="5"/>
      <c r="L143" s="77"/>
    </row>
    <row r="144" spans="1:12" ht="15" customHeight="1" x14ac:dyDescent="0.2">
      <c r="A144" s="167" t="s">
        <v>190</v>
      </c>
      <c r="B144" s="168" t="s">
        <v>253</v>
      </c>
      <c r="C144" s="124" t="s">
        <v>2</v>
      </c>
      <c r="D144" s="171" t="s">
        <v>38</v>
      </c>
      <c r="E144" s="7">
        <f t="shared" si="41"/>
        <v>16407.02</v>
      </c>
      <c r="F144" s="7">
        <f t="shared" ref="F144:J144" si="45">SUM(F145:F148)</f>
        <v>16407.02</v>
      </c>
      <c r="G144" s="7">
        <f t="shared" si="45"/>
        <v>0</v>
      </c>
      <c r="H144" s="7">
        <f t="shared" si="45"/>
        <v>0</v>
      </c>
      <c r="I144" s="7">
        <f t="shared" si="45"/>
        <v>0</v>
      </c>
      <c r="J144" s="7">
        <f t="shared" si="45"/>
        <v>0</v>
      </c>
      <c r="K144" s="5"/>
      <c r="L144" s="77"/>
    </row>
    <row r="145" spans="1:12" ht="30" x14ac:dyDescent="0.2">
      <c r="A145" s="167"/>
      <c r="B145" s="169"/>
      <c r="C145" s="124" t="s">
        <v>1</v>
      </c>
      <c r="D145" s="171"/>
      <c r="E145" s="7">
        <f t="shared" si="41"/>
        <v>0</v>
      </c>
      <c r="F145" s="7">
        <v>0</v>
      </c>
      <c r="G145" s="7">
        <v>0</v>
      </c>
      <c r="H145" s="7">
        <v>0</v>
      </c>
      <c r="I145" s="7">
        <v>0</v>
      </c>
      <c r="J145" s="7">
        <v>0</v>
      </c>
      <c r="K145" s="5"/>
      <c r="L145" s="77"/>
    </row>
    <row r="146" spans="1:12" ht="30" x14ac:dyDescent="0.2">
      <c r="A146" s="167"/>
      <c r="B146" s="169"/>
      <c r="C146" s="124" t="s">
        <v>7</v>
      </c>
      <c r="D146" s="171"/>
      <c r="E146" s="7">
        <f t="shared" si="41"/>
        <v>16242.94</v>
      </c>
      <c r="F146" s="7">
        <v>16242.94</v>
      </c>
      <c r="G146" s="7">
        <v>0</v>
      </c>
      <c r="H146" s="7">
        <v>0</v>
      </c>
      <c r="I146" s="7">
        <v>0</v>
      </c>
      <c r="J146" s="7">
        <v>0</v>
      </c>
      <c r="K146" s="5"/>
      <c r="L146" s="77"/>
    </row>
    <row r="147" spans="1:12" ht="45" x14ac:dyDescent="0.2">
      <c r="A147" s="167"/>
      <c r="B147" s="169"/>
      <c r="C147" s="124" t="s">
        <v>16</v>
      </c>
      <c r="D147" s="171"/>
      <c r="E147" s="7">
        <f t="shared" si="41"/>
        <v>164.08</v>
      </c>
      <c r="F147" s="7">
        <v>164.08</v>
      </c>
      <c r="G147" s="7">
        <v>0</v>
      </c>
      <c r="H147" s="7">
        <v>0</v>
      </c>
      <c r="I147" s="7">
        <v>0</v>
      </c>
      <c r="J147" s="7">
        <v>0</v>
      </c>
      <c r="K147" s="5"/>
      <c r="L147" s="77"/>
    </row>
    <row r="148" spans="1:12" ht="30" x14ac:dyDescent="0.2">
      <c r="A148" s="167"/>
      <c r="B148" s="170"/>
      <c r="C148" s="124" t="s">
        <v>26</v>
      </c>
      <c r="D148" s="171"/>
      <c r="E148" s="7">
        <f t="shared" si="41"/>
        <v>0</v>
      </c>
      <c r="F148" s="7">
        <v>0</v>
      </c>
      <c r="G148" s="7">
        <v>0</v>
      </c>
      <c r="H148" s="7">
        <v>0</v>
      </c>
      <c r="I148" s="7">
        <v>0</v>
      </c>
      <c r="J148" s="7">
        <v>0</v>
      </c>
      <c r="K148" s="5"/>
      <c r="L148" s="77"/>
    </row>
    <row r="149" spans="1:12" ht="15" customHeight="1" x14ac:dyDescent="0.2">
      <c r="A149" s="186" t="s">
        <v>248</v>
      </c>
      <c r="B149" s="168" t="s">
        <v>254</v>
      </c>
      <c r="C149" s="124" t="s">
        <v>247</v>
      </c>
      <c r="D149" s="171" t="s">
        <v>38</v>
      </c>
      <c r="E149" s="7">
        <f t="shared" si="37"/>
        <v>0</v>
      </c>
      <c r="F149" s="7">
        <f t="shared" ref="F149:J149" si="46">SUM(F150:F153)</f>
        <v>0</v>
      </c>
      <c r="G149" s="7">
        <f t="shared" si="46"/>
        <v>0</v>
      </c>
      <c r="H149" s="7">
        <f t="shared" si="46"/>
        <v>0</v>
      </c>
      <c r="I149" s="7">
        <f t="shared" si="46"/>
        <v>0</v>
      </c>
      <c r="J149" s="7">
        <f t="shared" si="46"/>
        <v>0</v>
      </c>
      <c r="K149" s="5"/>
      <c r="L149" s="77"/>
    </row>
    <row r="150" spans="1:12" ht="30" x14ac:dyDescent="0.2">
      <c r="A150" s="187"/>
      <c r="B150" s="169"/>
      <c r="C150" s="124" t="s">
        <v>1</v>
      </c>
      <c r="D150" s="171"/>
      <c r="E150" s="7">
        <f t="shared" si="37"/>
        <v>0</v>
      </c>
      <c r="F150" s="7">
        <v>0</v>
      </c>
      <c r="G150" s="7">
        <v>0</v>
      </c>
      <c r="H150" s="7">
        <v>0</v>
      </c>
      <c r="I150" s="7">
        <v>0</v>
      </c>
      <c r="J150" s="7">
        <v>0</v>
      </c>
      <c r="K150" s="5"/>
      <c r="L150" s="77"/>
    </row>
    <row r="151" spans="1:12" ht="30" x14ac:dyDescent="0.2">
      <c r="A151" s="187"/>
      <c r="B151" s="169"/>
      <c r="C151" s="124" t="s">
        <v>7</v>
      </c>
      <c r="D151" s="171"/>
      <c r="E151" s="7">
        <f t="shared" si="37"/>
        <v>0</v>
      </c>
      <c r="F151" s="7">
        <v>0</v>
      </c>
      <c r="G151" s="7">
        <v>0</v>
      </c>
      <c r="H151" s="7">
        <v>0</v>
      </c>
      <c r="I151" s="7">
        <v>0</v>
      </c>
      <c r="J151" s="7">
        <v>0</v>
      </c>
      <c r="K151" s="5"/>
      <c r="L151" s="77"/>
    </row>
    <row r="152" spans="1:12" ht="45" x14ac:dyDescent="0.2">
      <c r="A152" s="187"/>
      <c r="B152" s="169"/>
      <c r="C152" s="124" t="s">
        <v>16</v>
      </c>
      <c r="D152" s="171"/>
      <c r="E152" s="7">
        <f t="shared" si="37"/>
        <v>0</v>
      </c>
      <c r="F152" s="7">
        <v>0</v>
      </c>
      <c r="G152" s="7">
        <v>0</v>
      </c>
      <c r="H152" s="7">
        <v>0</v>
      </c>
      <c r="I152" s="7">
        <v>0</v>
      </c>
      <c r="J152" s="7">
        <v>0</v>
      </c>
      <c r="K152" s="5"/>
      <c r="L152" s="77"/>
    </row>
    <row r="153" spans="1:12" ht="30" x14ac:dyDescent="0.2">
      <c r="A153" s="188"/>
      <c r="B153" s="170"/>
      <c r="C153" s="124" t="s">
        <v>26</v>
      </c>
      <c r="D153" s="171"/>
      <c r="E153" s="7">
        <f t="shared" si="37"/>
        <v>0</v>
      </c>
      <c r="F153" s="7">
        <v>0</v>
      </c>
      <c r="G153" s="7">
        <v>0</v>
      </c>
      <c r="H153" s="7">
        <v>0</v>
      </c>
      <c r="I153" s="7">
        <v>0</v>
      </c>
      <c r="J153" s="7">
        <v>0</v>
      </c>
      <c r="K153" s="5"/>
      <c r="L153" s="77"/>
    </row>
    <row r="154" spans="1:12" ht="15" customHeight="1" x14ac:dyDescent="0.2">
      <c r="A154" s="186" t="s">
        <v>272</v>
      </c>
      <c r="B154" s="168" t="s">
        <v>273</v>
      </c>
      <c r="C154" s="124" t="s">
        <v>247</v>
      </c>
      <c r="D154" s="171" t="s">
        <v>38</v>
      </c>
      <c r="E154" s="7">
        <f t="shared" ref="E154:E158" si="47">SUM(F154:J154)</f>
        <v>25820.760000000002</v>
      </c>
      <c r="F154" s="7">
        <f t="shared" ref="F154:J154" si="48">SUM(F155:F158)</f>
        <v>5820.76</v>
      </c>
      <c r="G154" s="7">
        <f t="shared" si="48"/>
        <v>20000</v>
      </c>
      <c r="H154" s="7">
        <f t="shared" si="48"/>
        <v>0</v>
      </c>
      <c r="I154" s="7">
        <f t="shared" si="48"/>
        <v>0</v>
      </c>
      <c r="J154" s="7">
        <f t="shared" si="48"/>
        <v>0</v>
      </c>
      <c r="K154" s="5"/>
      <c r="L154" s="77"/>
    </row>
    <row r="155" spans="1:12" ht="30" x14ac:dyDescent="0.2">
      <c r="A155" s="187"/>
      <c r="B155" s="169"/>
      <c r="C155" s="124" t="s">
        <v>1</v>
      </c>
      <c r="D155" s="171"/>
      <c r="E155" s="7">
        <f t="shared" si="47"/>
        <v>0</v>
      </c>
      <c r="F155" s="7">
        <v>0</v>
      </c>
      <c r="G155" s="7">
        <v>0</v>
      </c>
      <c r="H155" s="7">
        <v>0</v>
      </c>
      <c r="I155" s="7">
        <v>0</v>
      </c>
      <c r="J155" s="7">
        <v>0</v>
      </c>
      <c r="K155" s="5"/>
      <c r="L155" s="77"/>
    </row>
    <row r="156" spans="1:12" ht="30" x14ac:dyDescent="0.2">
      <c r="A156" s="187"/>
      <c r="B156" s="169"/>
      <c r="C156" s="124" t="s">
        <v>7</v>
      </c>
      <c r="D156" s="171"/>
      <c r="E156" s="7">
        <f t="shared" si="47"/>
        <v>9702</v>
      </c>
      <c r="F156" s="81">
        <v>3702</v>
      </c>
      <c r="G156" s="81">
        <v>6000</v>
      </c>
      <c r="H156" s="7">
        <v>0</v>
      </c>
      <c r="I156" s="7">
        <v>0</v>
      </c>
      <c r="J156" s="7">
        <v>0</v>
      </c>
      <c r="K156" s="5"/>
      <c r="L156" s="77"/>
    </row>
    <row r="157" spans="1:12" ht="45" x14ac:dyDescent="0.2">
      <c r="A157" s="187"/>
      <c r="B157" s="169"/>
      <c r="C157" s="124" t="s">
        <v>16</v>
      </c>
      <c r="D157" s="171"/>
      <c r="E157" s="7">
        <f t="shared" si="47"/>
        <v>16118.76</v>
      </c>
      <c r="F157" s="81">
        <v>2118.7600000000002</v>
      </c>
      <c r="G157" s="81">
        <v>14000</v>
      </c>
      <c r="H157" s="7">
        <v>0</v>
      </c>
      <c r="I157" s="7">
        <v>0</v>
      </c>
      <c r="J157" s="7">
        <v>0</v>
      </c>
      <c r="K157" s="5"/>
      <c r="L157" s="77"/>
    </row>
    <row r="158" spans="1:12" ht="30" x14ac:dyDescent="0.2">
      <c r="A158" s="188"/>
      <c r="B158" s="170"/>
      <c r="C158" s="124" t="s">
        <v>26</v>
      </c>
      <c r="D158" s="171"/>
      <c r="E158" s="7">
        <f t="shared" si="47"/>
        <v>0</v>
      </c>
      <c r="F158" s="7">
        <v>0</v>
      </c>
      <c r="G158" s="7">
        <v>0</v>
      </c>
      <c r="H158" s="7">
        <v>0</v>
      </c>
      <c r="I158" s="7">
        <v>0</v>
      </c>
      <c r="J158" s="7">
        <v>0</v>
      </c>
      <c r="K158" s="5"/>
      <c r="L158" s="77"/>
    </row>
    <row r="159" spans="1:12" ht="15" customHeight="1" x14ac:dyDescent="0.2">
      <c r="A159" s="186" t="s">
        <v>307</v>
      </c>
      <c r="B159" s="168" t="s">
        <v>264</v>
      </c>
      <c r="C159" s="124" t="s">
        <v>247</v>
      </c>
      <c r="D159" s="171" t="s">
        <v>38</v>
      </c>
      <c r="E159" s="7">
        <f t="shared" ref="E159:E163" si="49">SUM(F159:J159)</f>
        <v>0</v>
      </c>
      <c r="F159" s="7">
        <f t="shared" ref="F159:J159" si="50">SUM(F160:F163)</f>
        <v>0</v>
      </c>
      <c r="G159" s="7">
        <f t="shared" si="50"/>
        <v>0</v>
      </c>
      <c r="H159" s="7">
        <f t="shared" si="50"/>
        <v>0</v>
      </c>
      <c r="I159" s="7">
        <f t="shared" si="50"/>
        <v>0</v>
      </c>
      <c r="J159" s="7">
        <f t="shared" si="50"/>
        <v>0</v>
      </c>
      <c r="K159" s="5"/>
      <c r="L159" s="77"/>
    </row>
    <row r="160" spans="1:12" ht="30" x14ac:dyDescent="0.2">
      <c r="A160" s="187"/>
      <c r="B160" s="169"/>
      <c r="C160" s="124" t="s">
        <v>1</v>
      </c>
      <c r="D160" s="171"/>
      <c r="E160" s="7">
        <f t="shared" si="49"/>
        <v>0</v>
      </c>
      <c r="F160" s="7">
        <v>0</v>
      </c>
      <c r="G160" s="81">
        <v>0</v>
      </c>
      <c r="H160" s="7">
        <v>0</v>
      </c>
      <c r="I160" s="7">
        <v>0</v>
      </c>
      <c r="J160" s="7">
        <v>0</v>
      </c>
      <c r="K160" s="5"/>
      <c r="L160" s="77"/>
    </row>
    <row r="161" spans="1:15" ht="30" x14ac:dyDescent="0.2">
      <c r="A161" s="187"/>
      <c r="B161" s="169"/>
      <c r="C161" s="124" t="s">
        <v>7</v>
      </c>
      <c r="D161" s="171"/>
      <c r="E161" s="7">
        <f t="shared" si="49"/>
        <v>0</v>
      </c>
      <c r="F161" s="7">
        <v>0</v>
      </c>
      <c r="G161" s="81">
        <v>0</v>
      </c>
      <c r="H161" s="7">
        <v>0</v>
      </c>
      <c r="I161" s="7">
        <v>0</v>
      </c>
      <c r="J161" s="7">
        <v>0</v>
      </c>
      <c r="K161" s="5"/>
      <c r="L161" s="77"/>
    </row>
    <row r="162" spans="1:15" ht="45" x14ac:dyDescent="0.2">
      <c r="A162" s="187"/>
      <c r="B162" s="169"/>
      <c r="C162" s="124" t="s">
        <v>16</v>
      </c>
      <c r="D162" s="171"/>
      <c r="E162" s="7">
        <f t="shared" si="49"/>
        <v>0</v>
      </c>
      <c r="F162" s="7">
        <v>0</v>
      </c>
      <c r="G162" s="81">
        <v>0</v>
      </c>
      <c r="H162" s="7">
        <v>0</v>
      </c>
      <c r="I162" s="7">
        <v>0</v>
      </c>
      <c r="J162" s="7">
        <v>0</v>
      </c>
      <c r="K162" s="5"/>
      <c r="L162" s="77"/>
    </row>
    <row r="163" spans="1:15" ht="30" x14ac:dyDescent="0.2">
      <c r="A163" s="188"/>
      <c r="B163" s="170"/>
      <c r="C163" s="124" t="s">
        <v>26</v>
      </c>
      <c r="D163" s="171"/>
      <c r="E163" s="7">
        <f t="shared" si="49"/>
        <v>0</v>
      </c>
      <c r="F163" s="7">
        <v>0</v>
      </c>
      <c r="G163" s="81">
        <v>0</v>
      </c>
      <c r="H163" s="7">
        <v>0</v>
      </c>
      <c r="I163" s="7">
        <v>0</v>
      </c>
      <c r="J163" s="7">
        <v>0</v>
      </c>
      <c r="K163" s="5"/>
      <c r="L163" s="77"/>
    </row>
    <row r="164" spans="1:15" ht="15.75" customHeight="1" x14ac:dyDescent="0.2">
      <c r="A164" s="62"/>
      <c r="B164" s="190" t="s">
        <v>140</v>
      </c>
      <c r="C164" s="191"/>
      <c r="D164" s="191"/>
      <c r="E164" s="191"/>
      <c r="F164" s="191"/>
      <c r="G164" s="191"/>
      <c r="H164" s="191"/>
      <c r="I164" s="191"/>
      <c r="J164" s="191"/>
      <c r="K164" s="192"/>
      <c r="L164" s="75"/>
    </row>
    <row r="165" spans="1:15" ht="75" x14ac:dyDescent="0.2">
      <c r="A165" s="122" t="s">
        <v>6</v>
      </c>
      <c r="B165" s="14" t="s">
        <v>224</v>
      </c>
      <c r="C165" s="124"/>
      <c r="D165" s="124"/>
      <c r="E165" s="124"/>
      <c r="F165" s="7"/>
      <c r="G165" s="7"/>
      <c r="H165" s="124"/>
      <c r="I165" s="124"/>
      <c r="J165" s="124"/>
      <c r="K165" s="124"/>
      <c r="L165" s="76"/>
    </row>
    <row r="166" spans="1:15" ht="15" customHeight="1" x14ac:dyDescent="0.2">
      <c r="A166" s="167" t="s">
        <v>168</v>
      </c>
      <c r="B166" s="168" t="s">
        <v>239</v>
      </c>
      <c r="C166" s="124" t="s">
        <v>2</v>
      </c>
      <c r="D166" s="171" t="s">
        <v>38</v>
      </c>
      <c r="E166" s="7">
        <f t="shared" ref="E166:J166" si="51">SUM(E167:E170)</f>
        <v>991797.4</v>
      </c>
      <c r="F166" s="7">
        <f t="shared" si="51"/>
        <v>241801</v>
      </c>
      <c r="G166" s="130">
        <f t="shared" si="51"/>
        <v>268934.59999999998</v>
      </c>
      <c r="H166" s="7">
        <f t="shared" si="51"/>
        <v>240530.9</v>
      </c>
      <c r="I166" s="7">
        <f t="shared" si="51"/>
        <v>240530.9</v>
      </c>
      <c r="J166" s="7">
        <f t="shared" si="51"/>
        <v>0</v>
      </c>
      <c r="K166" s="5"/>
      <c r="L166" s="77"/>
    </row>
    <row r="167" spans="1:15" ht="34.5" customHeight="1" x14ac:dyDescent="0.2">
      <c r="A167" s="167"/>
      <c r="B167" s="169"/>
      <c r="C167" s="124" t="s">
        <v>1</v>
      </c>
      <c r="D167" s="171"/>
      <c r="E167" s="7">
        <f t="shared" ref="E167:E210" si="52">SUM(F167:J167)</f>
        <v>0</v>
      </c>
      <c r="F167" s="6">
        <v>0</v>
      </c>
      <c r="G167" s="6">
        <v>0</v>
      </c>
      <c r="H167" s="6">
        <v>0</v>
      </c>
      <c r="I167" s="6">
        <v>0</v>
      </c>
      <c r="J167" s="6">
        <v>0</v>
      </c>
      <c r="K167" s="5"/>
      <c r="L167" s="77"/>
    </row>
    <row r="168" spans="1:15" ht="30" x14ac:dyDescent="0.2">
      <c r="A168" s="167"/>
      <c r="B168" s="169"/>
      <c r="C168" s="124" t="s">
        <v>7</v>
      </c>
      <c r="D168" s="171"/>
      <c r="E168" s="7">
        <f t="shared" si="52"/>
        <v>0</v>
      </c>
      <c r="F168" s="6">
        <v>0</v>
      </c>
      <c r="G168" s="6">
        <v>0</v>
      </c>
      <c r="H168" s="6">
        <v>0</v>
      </c>
      <c r="I168" s="6">
        <v>0</v>
      </c>
      <c r="J168" s="6">
        <v>0</v>
      </c>
      <c r="K168" s="5"/>
      <c r="L168" s="77"/>
    </row>
    <row r="169" spans="1:15" ht="45" x14ac:dyDescent="0.2">
      <c r="A169" s="167"/>
      <c r="B169" s="169"/>
      <c r="C169" s="124" t="s">
        <v>16</v>
      </c>
      <c r="D169" s="171"/>
      <c r="E169" s="7">
        <f t="shared" si="52"/>
        <v>991797.4</v>
      </c>
      <c r="F169" s="6">
        <v>241801</v>
      </c>
      <c r="G169" s="133">
        <v>268934.59999999998</v>
      </c>
      <c r="H169" s="6">
        <v>240530.9</v>
      </c>
      <c r="I169" s="6">
        <v>240530.9</v>
      </c>
      <c r="J169" s="6">
        <v>0</v>
      </c>
      <c r="K169" s="5"/>
      <c r="L169" s="77"/>
    </row>
    <row r="170" spans="1:15" ht="30" x14ac:dyDescent="0.2">
      <c r="A170" s="167"/>
      <c r="B170" s="170"/>
      <c r="C170" s="124" t="s">
        <v>26</v>
      </c>
      <c r="D170" s="171"/>
      <c r="E170" s="7">
        <f t="shared" si="52"/>
        <v>0</v>
      </c>
      <c r="F170" s="6">
        <v>0</v>
      </c>
      <c r="G170" s="6">
        <v>0</v>
      </c>
      <c r="H170" s="6">
        <v>0</v>
      </c>
      <c r="I170" s="6">
        <v>0</v>
      </c>
      <c r="J170" s="6">
        <v>0</v>
      </c>
      <c r="K170" s="5"/>
      <c r="L170" s="77"/>
    </row>
    <row r="171" spans="1:15" ht="18.75" customHeight="1" x14ac:dyDescent="0.2">
      <c r="A171" s="167" t="s">
        <v>170</v>
      </c>
      <c r="B171" s="168" t="s">
        <v>226</v>
      </c>
      <c r="C171" s="124" t="s">
        <v>2</v>
      </c>
      <c r="D171" s="171" t="s">
        <v>38</v>
      </c>
      <c r="E171" s="7">
        <f t="shared" si="52"/>
        <v>707270.5</v>
      </c>
      <c r="F171" s="7">
        <f t="shared" ref="F171:J171" si="53">SUM(F172:F175)</f>
        <v>171015.5</v>
      </c>
      <c r="G171" s="7">
        <f t="shared" si="53"/>
        <v>181055</v>
      </c>
      <c r="H171" s="7">
        <f t="shared" si="53"/>
        <v>177600</v>
      </c>
      <c r="I171" s="7">
        <f t="shared" si="53"/>
        <v>177600</v>
      </c>
      <c r="J171" s="7">
        <f t="shared" si="53"/>
        <v>0</v>
      </c>
      <c r="K171" s="5"/>
      <c r="L171" s="77"/>
    </row>
    <row r="172" spans="1:15" ht="30" x14ac:dyDescent="0.2">
      <c r="A172" s="167"/>
      <c r="B172" s="169"/>
      <c r="C172" s="124" t="s">
        <v>1</v>
      </c>
      <c r="D172" s="171"/>
      <c r="E172" s="7">
        <f t="shared" si="52"/>
        <v>0</v>
      </c>
      <c r="F172" s="6">
        <v>0</v>
      </c>
      <c r="G172" s="6">
        <v>0</v>
      </c>
      <c r="H172" s="6">
        <v>0</v>
      </c>
      <c r="I172" s="6">
        <v>0</v>
      </c>
      <c r="J172" s="6">
        <v>0</v>
      </c>
      <c r="K172" s="5"/>
      <c r="L172" s="77"/>
    </row>
    <row r="173" spans="1:15" ht="30" x14ac:dyDescent="0.2">
      <c r="A173" s="167"/>
      <c r="B173" s="169"/>
      <c r="C173" s="124" t="s">
        <v>7</v>
      </c>
      <c r="D173" s="171"/>
      <c r="E173" s="7">
        <f t="shared" si="52"/>
        <v>0</v>
      </c>
      <c r="F173" s="6">
        <v>0</v>
      </c>
      <c r="G173" s="6">
        <v>0</v>
      </c>
      <c r="H173" s="6">
        <v>0</v>
      </c>
      <c r="I173" s="6">
        <v>0</v>
      </c>
      <c r="J173" s="6">
        <v>0</v>
      </c>
      <c r="K173" s="5"/>
      <c r="L173" s="77"/>
    </row>
    <row r="174" spans="1:15" ht="45" x14ac:dyDescent="0.2">
      <c r="A174" s="167"/>
      <c r="B174" s="169"/>
      <c r="C174" s="124" t="s">
        <v>16</v>
      </c>
      <c r="D174" s="171"/>
      <c r="E174" s="7">
        <f t="shared" si="52"/>
        <v>707270.5</v>
      </c>
      <c r="F174" s="6">
        <v>171015.5</v>
      </c>
      <c r="G174" s="6">
        <v>181055</v>
      </c>
      <c r="H174" s="6">
        <v>177600</v>
      </c>
      <c r="I174" s="6">
        <v>177600</v>
      </c>
      <c r="J174" s="6">
        <v>0</v>
      </c>
      <c r="K174" s="5"/>
      <c r="L174" s="77"/>
      <c r="O174" s="15"/>
    </row>
    <row r="175" spans="1:15" ht="30" x14ac:dyDescent="0.2">
      <c r="A175" s="167"/>
      <c r="B175" s="170"/>
      <c r="C175" s="124" t="s">
        <v>26</v>
      </c>
      <c r="D175" s="171"/>
      <c r="E175" s="7">
        <f t="shared" si="52"/>
        <v>0</v>
      </c>
      <c r="F175" s="6">
        <v>0</v>
      </c>
      <c r="G175" s="6">
        <v>0</v>
      </c>
      <c r="H175" s="6">
        <v>0</v>
      </c>
      <c r="I175" s="6">
        <v>0</v>
      </c>
      <c r="J175" s="6">
        <v>0</v>
      </c>
      <c r="K175" s="5"/>
      <c r="L175" s="77"/>
    </row>
    <row r="176" spans="1:15" ht="15" customHeight="1" x14ac:dyDescent="0.2">
      <c r="A176" s="167" t="s">
        <v>167</v>
      </c>
      <c r="B176" s="168" t="s">
        <v>227</v>
      </c>
      <c r="C176" s="124" t="s">
        <v>2</v>
      </c>
      <c r="D176" s="171" t="s">
        <v>38</v>
      </c>
      <c r="E176" s="7">
        <f t="shared" si="52"/>
        <v>62600</v>
      </c>
      <c r="F176" s="7">
        <f t="shared" ref="F176:J176" si="54">SUM(F177:F180)</f>
        <v>15000</v>
      </c>
      <c r="G176" s="7">
        <f t="shared" si="54"/>
        <v>15600</v>
      </c>
      <c r="H176" s="7">
        <f t="shared" si="54"/>
        <v>16000</v>
      </c>
      <c r="I176" s="7">
        <f t="shared" si="54"/>
        <v>16000</v>
      </c>
      <c r="J176" s="7">
        <f t="shared" si="54"/>
        <v>0</v>
      </c>
      <c r="K176" s="5"/>
      <c r="L176" s="77"/>
    </row>
    <row r="177" spans="1:12" ht="30" x14ac:dyDescent="0.2">
      <c r="A177" s="167"/>
      <c r="B177" s="169"/>
      <c r="C177" s="124" t="s">
        <v>1</v>
      </c>
      <c r="D177" s="171"/>
      <c r="E177" s="7">
        <f t="shared" si="52"/>
        <v>0</v>
      </c>
      <c r="F177" s="6">
        <v>0</v>
      </c>
      <c r="G177" s="6">
        <v>0</v>
      </c>
      <c r="H177" s="6">
        <v>0</v>
      </c>
      <c r="I177" s="6">
        <v>0</v>
      </c>
      <c r="J177" s="6">
        <v>0</v>
      </c>
      <c r="K177" s="5"/>
      <c r="L177" s="77"/>
    </row>
    <row r="178" spans="1:12" ht="30" x14ac:dyDescent="0.2">
      <c r="A178" s="167"/>
      <c r="B178" s="169"/>
      <c r="C178" s="124" t="s">
        <v>7</v>
      </c>
      <c r="D178" s="171"/>
      <c r="E178" s="7">
        <f t="shared" si="52"/>
        <v>0</v>
      </c>
      <c r="F178" s="6">
        <v>0</v>
      </c>
      <c r="G178" s="6">
        <v>0</v>
      </c>
      <c r="H178" s="6">
        <v>0</v>
      </c>
      <c r="I178" s="6">
        <v>0</v>
      </c>
      <c r="J178" s="6">
        <v>0</v>
      </c>
      <c r="K178" s="5"/>
      <c r="L178" s="77"/>
    </row>
    <row r="179" spans="1:12" ht="45" x14ac:dyDescent="0.2">
      <c r="A179" s="167"/>
      <c r="B179" s="169"/>
      <c r="C179" s="124" t="s">
        <v>16</v>
      </c>
      <c r="D179" s="171"/>
      <c r="E179" s="7">
        <f t="shared" si="52"/>
        <v>62600</v>
      </c>
      <c r="F179" s="6">
        <v>15000</v>
      </c>
      <c r="G179" s="6">
        <v>15600</v>
      </c>
      <c r="H179" s="6">
        <v>16000</v>
      </c>
      <c r="I179" s="6">
        <v>16000</v>
      </c>
      <c r="J179" s="6">
        <v>0</v>
      </c>
      <c r="K179" s="5"/>
      <c r="L179" s="77"/>
    </row>
    <row r="180" spans="1:12" ht="30" x14ac:dyDescent="0.2">
      <c r="A180" s="167"/>
      <c r="B180" s="170"/>
      <c r="C180" s="124" t="s">
        <v>26</v>
      </c>
      <c r="D180" s="171"/>
      <c r="E180" s="7">
        <f t="shared" si="52"/>
        <v>0</v>
      </c>
      <c r="F180" s="6">
        <v>0</v>
      </c>
      <c r="G180" s="6">
        <v>0</v>
      </c>
      <c r="H180" s="6">
        <v>0</v>
      </c>
      <c r="I180" s="6">
        <v>0</v>
      </c>
      <c r="J180" s="6">
        <v>0</v>
      </c>
      <c r="K180" s="5"/>
      <c r="L180" s="77"/>
    </row>
    <row r="181" spans="1:12" ht="15" customHeight="1" x14ac:dyDescent="0.2">
      <c r="A181" s="167" t="s">
        <v>167</v>
      </c>
      <c r="B181" s="168" t="s">
        <v>293</v>
      </c>
      <c r="C181" s="124" t="s">
        <v>2</v>
      </c>
      <c r="D181" s="171" t="s">
        <v>38</v>
      </c>
      <c r="E181" s="7">
        <f t="shared" ref="E181:E190" si="55">SUM(F181:J181)</f>
        <v>0</v>
      </c>
      <c r="F181" s="7">
        <f t="shared" ref="F181:J181" si="56">SUM(F182:F185)</f>
        <v>0</v>
      </c>
      <c r="G181" s="7">
        <f t="shared" si="56"/>
        <v>0</v>
      </c>
      <c r="H181" s="7">
        <f t="shared" si="56"/>
        <v>0</v>
      </c>
      <c r="I181" s="7">
        <f t="shared" si="56"/>
        <v>0</v>
      </c>
      <c r="J181" s="7">
        <f t="shared" si="56"/>
        <v>0</v>
      </c>
      <c r="K181" s="5"/>
      <c r="L181" s="77"/>
    </row>
    <row r="182" spans="1:12" ht="30" x14ac:dyDescent="0.2">
      <c r="A182" s="167"/>
      <c r="B182" s="169"/>
      <c r="C182" s="124" t="s">
        <v>1</v>
      </c>
      <c r="D182" s="171"/>
      <c r="E182" s="7">
        <f t="shared" si="55"/>
        <v>0</v>
      </c>
      <c r="F182" s="6">
        <v>0</v>
      </c>
      <c r="G182" s="6">
        <v>0</v>
      </c>
      <c r="H182" s="6">
        <v>0</v>
      </c>
      <c r="I182" s="6">
        <v>0</v>
      </c>
      <c r="J182" s="6">
        <v>0</v>
      </c>
      <c r="K182" s="5"/>
      <c r="L182" s="77"/>
    </row>
    <row r="183" spans="1:12" ht="30" x14ac:dyDescent="0.2">
      <c r="A183" s="167"/>
      <c r="B183" s="169"/>
      <c r="C183" s="124" t="s">
        <v>7</v>
      </c>
      <c r="D183" s="171"/>
      <c r="E183" s="7">
        <f t="shared" si="55"/>
        <v>0</v>
      </c>
      <c r="F183" s="6">
        <v>0</v>
      </c>
      <c r="G183" s="6">
        <v>0</v>
      </c>
      <c r="H183" s="6">
        <v>0</v>
      </c>
      <c r="I183" s="6">
        <v>0</v>
      </c>
      <c r="J183" s="6">
        <v>0</v>
      </c>
      <c r="K183" s="5"/>
      <c r="L183" s="77"/>
    </row>
    <row r="184" spans="1:12" ht="45" x14ac:dyDescent="0.2">
      <c r="A184" s="167"/>
      <c r="B184" s="169"/>
      <c r="C184" s="124" t="s">
        <v>16</v>
      </c>
      <c r="D184" s="171"/>
      <c r="E184" s="7">
        <f t="shared" si="55"/>
        <v>0</v>
      </c>
      <c r="F184" s="6">
        <v>0</v>
      </c>
      <c r="G184" s="6">
        <v>0</v>
      </c>
      <c r="H184" s="6">
        <v>0</v>
      </c>
      <c r="I184" s="6">
        <v>0</v>
      </c>
      <c r="J184" s="6">
        <v>0</v>
      </c>
      <c r="K184" s="5"/>
      <c r="L184" s="77"/>
    </row>
    <row r="185" spans="1:12" ht="30" x14ac:dyDescent="0.2">
      <c r="A185" s="167"/>
      <c r="B185" s="170"/>
      <c r="C185" s="124" t="s">
        <v>26</v>
      </c>
      <c r="D185" s="171"/>
      <c r="E185" s="7">
        <f t="shared" si="55"/>
        <v>0</v>
      </c>
      <c r="F185" s="6">
        <v>0</v>
      </c>
      <c r="G185" s="6">
        <v>0</v>
      </c>
      <c r="H185" s="6">
        <v>0</v>
      </c>
      <c r="I185" s="6">
        <v>0</v>
      </c>
      <c r="J185" s="6">
        <v>0</v>
      </c>
      <c r="K185" s="5"/>
      <c r="L185" s="77"/>
    </row>
    <row r="186" spans="1:12" ht="15" customHeight="1" x14ac:dyDescent="0.2">
      <c r="A186" s="167" t="s">
        <v>169</v>
      </c>
      <c r="B186" s="168" t="s">
        <v>294</v>
      </c>
      <c r="C186" s="124" t="s">
        <v>2</v>
      </c>
      <c r="D186" s="171" t="s">
        <v>38</v>
      </c>
      <c r="E186" s="7">
        <f t="shared" si="55"/>
        <v>0</v>
      </c>
      <c r="F186" s="7">
        <f t="shared" ref="F186:J186" si="57">SUM(F187:F190)</f>
        <v>0</v>
      </c>
      <c r="G186" s="7">
        <f t="shared" si="57"/>
        <v>0</v>
      </c>
      <c r="H186" s="7">
        <f t="shared" si="57"/>
        <v>0</v>
      </c>
      <c r="I186" s="7">
        <f t="shared" si="57"/>
        <v>0</v>
      </c>
      <c r="J186" s="7">
        <f t="shared" si="57"/>
        <v>0</v>
      </c>
      <c r="K186" s="5"/>
      <c r="L186" s="77"/>
    </row>
    <row r="187" spans="1:12" ht="30" x14ac:dyDescent="0.2">
      <c r="A187" s="167"/>
      <c r="B187" s="169"/>
      <c r="C187" s="124" t="s">
        <v>1</v>
      </c>
      <c r="D187" s="171"/>
      <c r="E187" s="7">
        <f t="shared" si="55"/>
        <v>0</v>
      </c>
      <c r="F187" s="6">
        <v>0</v>
      </c>
      <c r="G187" s="6">
        <v>0</v>
      </c>
      <c r="H187" s="6">
        <v>0</v>
      </c>
      <c r="I187" s="6">
        <v>0</v>
      </c>
      <c r="J187" s="6">
        <v>0</v>
      </c>
      <c r="K187" s="5"/>
      <c r="L187" s="77"/>
    </row>
    <row r="188" spans="1:12" ht="30" x14ac:dyDescent="0.2">
      <c r="A188" s="167"/>
      <c r="B188" s="169"/>
      <c r="C188" s="124" t="s">
        <v>7</v>
      </c>
      <c r="D188" s="171"/>
      <c r="E188" s="7">
        <f t="shared" si="55"/>
        <v>0</v>
      </c>
      <c r="F188" s="6">
        <v>0</v>
      </c>
      <c r="G188" s="6">
        <v>0</v>
      </c>
      <c r="H188" s="6">
        <v>0</v>
      </c>
      <c r="I188" s="6">
        <v>0</v>
      </c>
      <c r="J188" s="6">
        <v>0</v>
      </c>
      <c r="K188" s="5"/>
      <c r="L188" s="77"/>
    </row>
    <row r="189" spans="1:12" ht="45" x14ac:dyDescent="0.2">
      <c r="A189" s="167"/>
      <c r="B189" s="169"/>
      <c r="C189" s="124" t="s">
        <v>16</v>
      </c>
      <c r="D189" s="171"/>
      <c r="E189" s="7">
        <f t="shared" si="55"/>
        <v>0</v>
      </c>
      <c r="F189" s="6">
        <v>0</v>
      </c>
      <c r="G189" s="6">
        <v>0</v>
      </c>
      <c r="H189" s="6">
        <v>0</v>
      </c>
      <c r="I189" s="6">
        <v>0</v>
      </c>
      <c r="J189" s="6">
        <v>0</v>
      </c>
      <c r="K189" s="5"/>
      <c r="L189" s="77"/>
    </row>
    <row r="190" spans="1:12" ht="30" x14ac:dyDescent="0.2">
      <c r="A190" s="167"/>
      <c r="B190" s="170"/>
      <c r="C190" s="124" t="s">
        <v>26</v>
      </c>
      <c r="D190" s="171"/>
      <c r="E190" s="7">
        <f t="shared" si="55"/>
        <v>0</v>
      </c>
      <c r="F190" s="6">
        <v>0</v>
      </c>
      <c r="G190" s="6">
        <v>0</v>
      </c>
      <c r="H190" s="6">
        <v>0</v>
      </c>
      <c r="I190" s="6">
        <v>0</v>
      </c>
      <c r="J190" s="6">
        <v>0</v>
      </c>
      <c r="K190" s="5"/>
      <c r="L190" s="77"/>
    </row>
    <row r="191" spans="1:12" ht="15" customHeight="1" x14ac:dyDescent="0.2">
      <c r="A191" s="167" t="s">
        <v>179</v>
      </c>
      <c r="B191" s="168" t="s">
        <v>296</v>
      </c>
      <c r="C191" s="124" t="s">
        <v>2</v>
      </c>
      <c r="D191" s="171" t="s">
        <v>38</v>
      </c>
      <c r="E191" s="7">
        <f t="shared" ref="E191:E195" si="58">SUM(F191:J191)</f>
        <v>0</v>
      </c>
      <c r="F191" s="7">
        <f t="shared" ref="F191:J191" si="59">SUM(F192:F195)</f>
        <v>0</v>
      </c>
      <c r="G191" s="7">
        <f t="shared" si="59"/>
        <v>0</v>
      </c>
      <c r="H191" s="7">
        <f t="shared" si="59"/>
        <v>0</v>
      </c>
      <c r="I191" s="7">
        <f t="shared" si="59"/>
        <v>0</v>
      </c>
      <c r="J191" s="7">
        <f t="shared" si="59"/>
        <v>0</v>
      </c>
      <c r="K191" s="5"/>
      <c r="L191" s="77"/>
    </row>
    <row r="192" spans="1:12" ht="30" x14ac:dyDescent="0.2">
      <c r="A192" s="167"/>
      <c r="B192" s="169"/>
      <c r="C192" s="124" t="s">
        <v>1</v>
      </c>
      <c r="D192" s="171"/>
      <c r="E192" s="7">
        <f t="shared" si="58"/>
        <v>0</v>
      </c>
      <c r="F192" s="6">
        <v>0</v>
      </c>
      <c r="G192" s="6">
        <v>0</v>
      </c>
      <c r="H192" s="6">
        <v>0</v>
      </c>
      <c r="I192" s="6">
        <v>0</v>
      </c>
      <c r="J192" s="6">
        <v>0</v>
      </c>
      <c r="K192" s="5"/>
      <c r="L192" s="77"/>
    </row>
    <row r="193" spans="1:12" ht="30" x14ac:dyDescent="0.2">
      <c r="A193" s="167"/>
      <c r="B193" s="169"/>
      <c r="C193" s="124" t="s">
        <v>7</v>
      </c>
      <c r="D193" s="171"/>
      <c r="E193" s="7">
        <f t="shared" si="58"/>
        <v>0</v>
      </c>
      <c r="F193" s="6">
        <v>0</v>
      </c>
      <c r="G193" s="6">
        <v>0</v>
      </c>
      <c r="H193" s="6">
        <v>0</v>
      </c>
      <c r="I193" s="6">
        <v>0</v>
      </c>
      <c r="J193" s="6">
        <v>0</v>
      </c>
      <c r="K193" s="5"/>
      <c r="L193" s="77"/>
    </row>
    <row r="194" spans="1:12" ht="45" x14ac:dyDescent="0.2">
      <c r="A194" s="167"/>
      <c r="B194" s="169"/>
      <c r="C194" s="124" t="s">
        <v>16</v>
      </c>
      <c r="D194" s="171"/>
      <c r="E194" s="7">
        <f t="shared" si="58"/>
        <v>0</v>
      </c>
      <c r="F194" s="6">
        <v>0</v>
      </c>
      <c r="G194" s="6">
        <v>0</v>
      </c>
      <c r="H194" s="6">
        <v>0</v>
      </c>
      <c r="I194" s="6">
        <v>0</v>
      </c>
      <c r="J194" s="6">
        <v>0</v>
      </c>
      <c r="K194" s="5"/>
      <c r="L194" s="77"/>
    </row>
    <row r="195" spans="1:12" ht="30" x14ac:dyDescent="0.2">
      <c r="A195" s="167"/>
      <c r="B195" s="170"/>
      <c r="C195" s="124" t="s">
        <v>26</v>
      </c>
      <c r="D195" s="171"/>
      <c r="E195" s="7">
        <f t="shared" si="58"/>
        <v>0</v>
      </c>
      <c r="F195" s="6">
        <v>0</v>
      </c>
      <c r="G195" s="6">
        <v>0</v>
      </c>
      <c r="H195" s="6">
        <v>0</v>
      </c>
      <c r="I195" s="6">
        <v>0</v>
      </c>
      <c r="J195" s="6">
        <v>0</v>
      </c>
      <c r="K195" s="5"/>
      <c r="L195" s="77"/>
    </row>
    <row r="196" spans="1:12" ht="18.75" customHeight="1" x14ac:dyDescent="0.2">
      <c r="A196" s="167" t="s">
        <v>183</v>
      </c>
      <c r="B196" s="168" t="s">
        <v>255</v>
      </c>
      <c r="C196" s="124" t="s">
        <v>2</v>
      </c>
      <c r="D196" s="171" t="s">
        <v>38</v>
      </c>
      <c r="E196" s="7">
        <f t="shared" si="52"/>
        <v>5213</v>
      </c>
      <c r="F196" s="7">
        <f t="shared" ref="F196:J196" si="60">SUM(F197:F200)</f>
        <v>5213</v>
      </c>
      <c r="G196" s="7">
        <f t="shared" si="60"/>
        <v>0</v>
      </c>
      <c r="H196" s="7">
        <f t="shared" si="60"/>
        <v>0</v>
      </c>
      <c r="I196" s="7">
        <f t="shared" si="60"/>
        <v>0</v>
      </c>
      <c r="J196" s="7">
        <f t="shared" si="60"/>
        <v>0</v>
      </c>
      <c r="K196" s="5"/>
      <c r="L196" s="77"/>
    </row>
    <row r="197" spans="1:12" ht="30" x14ac:dyDescent="0.2">
      <c r="A197" s="167"/>
      <c r="B197" s="169"/>
      <c r="C197" s="124" t="s">
        <v>1</v>
      </c>
      <c r="D197" s="171"/>
      <c r="E197" s="7">
        <f t="shared" si="52"/>
        <v>0</v>
      </c>
      <c r="F197" s="6">
        <v>0</v>
      </c>
      <c r="G197" s="6">
        <v>0</v>
      </c>
      <c r="H197" s="6">
        <v>0</v>
      </c>
      <c r="I197" s="6">
        <v>0</v>
      </c>
      <c r="J197" s="6">
        <v>0</v>
      </c>
      <c r="K197" s="5"/>
      <c r="L197" s="77"/>
    </row>
    <row r="198" spans="1:12" ht="30" x14ac:dyDescent="0.2">
      <c r="A198" s="167"/>
      <c r="B198" s="169"/>
      <c r="C198" s="124" t="s">
        <v>7</v>
      </c>
      <c r="D198" s="171"/>
      <c r="E198" s="7">
        <f t="shared" si="52"/>
        <v>0</v>
      </c>
      <c r="F198" s="6">
        <v>0</v>
      </c>
      <c r="G198" s="6">
        <v>0</v>
      </c>
      <c r="H198" s="6">
        <v>0</v>
      </c>
      <c r="I198" s="6">
        <v>0</v>
      </c>
      <c r="J198" s="6">
        <v>0</v>
      </c>
      <c r="K198" s="5"/>
      <c r="L198" s="77"/>
    </row>
    <row r="199" spans="1:12" ht="45" x14ac:dyDescent="0.2">
      <c r="A199" s="167"/>
      <c r="B199" s="169"/>
      <c r="C199" s="124" t="s">
        <v>16</v>
      </c>
      <c r="D199" s="171"/>
      <c r="E199" s="7">
        <f t="shared" si="52"/>
        <v>5213</v>
      </c>
      <c r="F199" s="6">
        <v>5213</v>
      </c>
      <c r="G199" s="6">
        <v>0</v>
      </c>
      <c r="H199" s="6">
        <v>0</v>
      </c>
      <c r="I199" s="6">
        <v>0</v>
      </c>
      <c r="J199" s="6">
        <v>0</v>
      </c>
      <c r="K199" s="5"/>
      <c r="L199" s="77"/>
    </row>
    <row r="200" spans="1:12" ht="30" x14ac:dyDescent="0.2">
      <c r="A200" s="167"/>
      <c r="B200" s="170"/>
      <c r="C200" s="124" t="s">
        <v>26</v>
      </c>
      <c r="D200" s="171"/>
      <c r="E200" s="7">
        <f t="shared" si="52"/>
        <v>0</v>
      </c>
      <c r="F200" s="6">
        <v>0</v>
      </c>
      <c r="G200" s="6">
        <v>0</v>
      </c>
      <c r="H200" s="6">
        <v>0</v>
      </c>
      <c r="I200" s="6">
        <v>0</v>
      </c>
      <c r="J200" s="6">
        <v>0</v>
      </c>
      <c r="K200" s="5"/>
      <c r="L200" s="77"/>
    </row>
    <row r="201" spans="1:12" ht="15" customHeight="1" x14ac:dyDescent="0.2">
      <c r="A201" s="167" t="s">
        <v>185</v>
      </c>
      <c r="B201" s="168" t="s">
        <v>256</v>
      </c>
      <c r="C201" s="124" t="s">
        <v>2</v>
      </c>
      <c r="D201" s="171" t="s">
        <v>38</v>
      </c>
      <c r="E201" s="7">
        <f t="shared" si="52"/>
        <v>44306.200000000004</v>
      </c>
      <c r="F201" s="7">
        <f t="shared" ref="F201:J201" si="61">SUM(F202:F205)</f>
        <v>10450</v>
      </c>
      <c r="G201" s="7">
        <f t="shared" si="61"/>
        <v>11285.4</v>
      </c>
      <c r="H201" s="7">
        <f t="shared" si="61"/>
        <v>11285.4</v>
      </c>
      <c r="I201" s="7">
        <f t="shared" si="61"/>
        <v>11285.4</v>
      </c>
      <c r="J201" s="7">
        <f t="shared" si="61"/>
        <v>0</v>
      </c>
      <c r="K201" s="5"/>
      <c r="L201" s="77"/>
    </row>
    <row r="202" spans="1:12" ht="30" x14ac:dyDescent="0.2">
      <c r="A202" s="167"/>
      <c r="B202" s="169"/>
      <c r="C202" s="124" t="s">
        <v>1</v>
      </c>
      <c r="D202" s="171"/>
      <c r="E202" s="7">
        <f t="shared" si="52"/>
        <v>0</v>
      </c>
      <c r="F202" s="6">
        <v>0</v>
      </c>
      <c r="G202" s="6">
        <v>0</v>
      </c>
      <c r="H202" s="6">
        <v>0</v>
      </c>
      <c r="I202" s="6">
        <v>0</v>
      </c>
      <c r="J202" s="6">
        <v>0</v>
      </c>
      <c r="K202" s="5"/>
      <c r="L202" s="77"/>
    </row>
    <row r="203" spans="1:12" ht="30" x14ac:dyDescent="0.2">
      <c r="A203" s="167"/>
      <c r="B203" s="169"/>
      <c r="C203" s="124" t="s">
        <v>7</v>
      </c>
      <c r="D203" s="171"/>
      <c r="E203" s="7">
        <f t="shared" si="52"/>
        <v>0</v>
      </c>
      <c r="F203" s="6">
        <v>0</v>
      </c>
      <c r="G203" s="6">
        <v>0</v>
      </c>
      <c r="H203" s="6">
        <v>0</v>
      </c>
      <c r="I203" s="6">
        <v>0</v>
      </c>
      <c r="J203" s="6">
        <v>0</v>
      </c>
      <c r="K203" s="5"/>
      <c r="L203" s="77"/>
    </row>
    <row r="204" spans="1:12" ht="45" x14ac:dyDescent="0.2">
      <c r="A204" s="167"/>
      <c r="B204" s="169"/>
      <c r="C204" s="124" t="s">
        <v>16</v>
      </c>
      <c r="D204" s="171"/>
      <c r="E204" s="7">
        <f t="shared" si="52"/>
        <v>44306.200000000004</v>
      </c>
      <c r="F204" s="6">
        <v>10450</v>
      </c>
      <c r="G204" s="6">
        <v>11285.4</v>
      </c>
      <c r="H204" s="6">
        <v>11285.4</v>
      </c>
      <c r="I204" s="6">
        <v>11285.4</v>
      </c>
      <c r="J204" s="6">
        <v>0</v>
      </c>
      <c r="K204" s="5"/>
      <c r="L204" s="77"/>
    </row>
    <row r="205" spans="1:12" ht="30" x14ac:dyDescent="0.2">
      <c r="A205" s="167"/>
      <c r="B205" s="170"/>
      <c r="C205" s="124" t="s">
        <v>26</v>
      </c>
      <c r="D205" s="171"/>
      <c r="E205" s="7">
        <f t="shared" si="52"/>
        <v>0</v>
      </c>
      <c r="F205" s="6">
        <v>0</v>
      </c>
      <c r="G205" s="6">
        <v>0</v>
      </c>
      <c r="H205" s="6">
        <v>0</v>
      </c>
      <c r="I205" s="6">
        <v>0</v>
      </c>
      <c r="J205" s="6">
        <v>0</v>
      </c>
      <c r="K205" s="5"/>
      <c r="L205" s="77"/>
    </row>
    <row r="206" spans="1:12" ht="15" customHeight="1" x14ac:dyDescent="0.2">
      <c r="A206" s="167" t="s">
        <v>187</v>
      </c>
      <c r="B206" s="168" t="s">
        <v>257</v>
      </c>
      <c r="C206" s="124" t="s">
        <v>2</v>
      </c>
      <c r="D206" s="171" t="s">
        <v>38</v>
      </c>
      <c r="E206" s="7">
        <f t="shared" si="52"/>
        <v>0</v>
      </c>
      <c r="F206" s="7">
        <f t="shared" ref="F206:J206" si="62">SUM(F207:F210)</f>
        <v>0</v>
      </c>
      <c r="G206" s="7">
        <f t="shared" si="62"/>
        <v>0</v>
      </c>
      <c r="H206" s="7">
        <f t="shared" si="62"/>
        <v>0</v>
      </c>
      <c r="I206" s="7">
        <f t="shared" si="62"/>
        <v>0</v>
      </c>
      <c r="J206" s="7">
        <f t="shared" si="62"/>
        <v>0</v>
      </c>
      <c r="K206" s="5"/>
      <c r="L206" s="77"/>
    </row>
    <row r="207" spans="1:12" ht="30" x14ac:dyDescent="0.2">
      <c r="A207" s="167"/>
      <c r="B207" s="169"/>
      <c r="C207" s="124" t="s">
        <v>1</v>
      </c>
      <c r="D207" s="171"/>
      <c r="E207" s="7">
        <f t="shared" si="52"/>
        <v>0</v>
      </c>
      <c r="F207" s="6">
        <v>0</v>
      </c>
      <c r="G207" s="6">
        <v>0</v>
      </c>
      <c r="H207" s="6">
        <v>0</v>
      </c>
      <c r="I207" s="6">
        <v>0</v>
      </c>
      <c r="J207" s="6">
        <v>0</v>
      </c>
      <c r="K207" s="5"/>
      <c r="L207" s="77"/>
    </row>
    <row r="208" spans="1:12" ht="30" x14ac:dyDescent="0.2">
      <c r="A208" s="167"/>
      <c r="B208" s="169"/>
      <c r="C208" s="124" t="s">
        <v>7</v>
      </c>
      <c r="D208" s="171"/>
      <c r="E208" s="7">
        <f t="shared" si="52"/>
        <v>0</v>
      </c>
      <c r="F208" s="6">
        <v>0</v>
      </c>
      <c r="G208" s="6">
        <v>0</v>
      </c>
      <c r="H208" s="6">
        <v>0</v>
      </c>
      <c r="I208" s="6">
        <v>0</v>
      </c>
      <c r="J208" s="6">
        <v>0</v>
      </c>
      <c r="K208" s="5"/>
      <c r="L208" s="77"/>
    </row>
    <row r="209" spans="1:12" ht="45" x14ac:dyDescent="0.2">
      <c r="A209" s="167"/>
      <c r="B209" s="169"/>
      <c r="C209" s="124" t="s">
        <v>16</v>
      </c>
      <c r="D209" s="171"/>
      <c r="E209" s="7">
        <f t="shared" si="52"/>
        <v>0</v>
      </c>
      <c r="F209" s="6">
        <v>0</v>
      </c>
      <c r="G209" s="6">
        <v>0</v>
      </c>
      <c r="H209" s="6">
        <v>0</v>
      </c>
      <c r="I209" s="6">
        <v>0</v>
      </c>
      <c r="J209" s="6">
        <v>0</v>
      </c>
      <c r="K209" s="5"/>
      <c r="L209" s="77"/>
    </row>
    <row r="210" spans="1:12" ht="30" x14ac:dyDescent="0.2">
      <c r="A210" s="167"/>
      <c r="B210" s="170"/>
      <c r="C210" s="124" t="s">
        <v>26</v>
      </c>
      <c r="D210" s="171"/>
      <c r="E210" s="7">
        <f t="shared" si="52"/>
        <v>0</v>
      </c>
      <c r="F210" s="6">
        <v>0</v>
      </c>
      <c r="G210" s="6">
        <v>0</v>
      </c>
      <c r="H210" s="6">
        <v>0</v>
      </c>
      <c r="I210" s="6">
        <v>0</v>
      </c>
      <c r="J210" s="6">
        <v>0</v>
      </c>
      <c r="K210" s="5"/>
      <c r="L210" s="77"/>
    </row>
    <row r="211" spans="1:12" ht="15" customHeight="1" x14ac:dyDescent="0.2">
      <c r="A211" s="167" t="s">
        <v>188</v>
      </c>
      <c r="B211" s="168" t="s">
        <v>258</v>
      </c>
      <c r="C211" s="124" t="s">
        <v>2</v>
      </c>
      <c r="D211" s="171" t="s">
        <v>38</v>
      </c>
      <c r="E211" s="7">
        <f t="shared" ref="E211:E215" si="63">SUM(F211:J211)</f>
        <v>4750</v>
      </c>
      <c r="F211" s="7">
        <f t="shared" ref="F211:J211" si="64">SUM(F212:F215)</f>
        <v>4750</v>
      </c>
      <c r="G211" s="7">
        <f t="shared" si="64"/>
        <v>0</v>
      </c>
      <c r="H211" s="7">
        <f t="shared" si="64"/>
        <v>0</v>
      </c>
      <c r="I211" s="7">
        <f t="shared" si="64"/>
        <v>0</v>
      </c>
      <c r="J211" s="7">
        <f t="shared" si="64"/>
        <v>0</v>
      </c>
      <c r="K211" s="5"/>
      <c r="L211" s="77"/>
    </row>
    <row r="212" spans="1:12" ht="30" x14ac:dyDescent="0.2">
      <c r="A212" s="167"/>
      <c r="B212" s="169"/>
      <c r="C212" s="124" t="s">
        <v>1</v>
      </c>
      <c r="D212" s="171"/>
      <c r="E212" s="7">
        <f t="shared" si="63"/>
        <v>0</v>
      </c>
      <c r="F212" s="6">
        <v>0</v>
      </c>
      <c r="G212" s="6">
        <v>0</v>
      </c>
      <c r="H212" s="6">
        <v>0</v>
      </c>
      <c r="I212" s="6">
        <v>0</v>
      </c>
      <c r="J212" s="6">
        <v>0</v>
      </c>
      <c r="K212" s="5"/>
      <c r="L212" s="77"/>
    </row>
    <row r="213" spans="1:12" ht="30" x14ac:dyDescent="0.2">
      <c r="A213" s="167"/>
      <c r="B213" s="169"/>
      <c r="C213" s="124" t="s">
        <v>7</v>
      </c>
      <c r="D213" s="171"/>
      <c r="E213" s="7">
        <f t="shared" si="63"/>
        <v>0</v>
      </c>
      <c r="F213" s="6">
        <v>0</v>
      </c>
      <c r="G213" s="6">
        <v>0</v>
      </c>
      <c r="H213" s="6">
        <v>0</v>
      </c>
      <c r="I213" s="6">
        <v>0</v>
      </c>
      <c r="J213" s="6">
        <v>0</v>
      </c>
      <c r="K213" s="5"/>
      <c r="L213" s="77"/>
    </row>
    <row r="214" spans="1:12" ht="45" x14ac:dyDescent="0.2">
      <c r="A214" s="167"/>
      <c r="B214" s="169"/>
      <c r="C214" s="124" t="s">
        <v>16</v>
      </c>
      <c r="D214" s="171"/>
      <c r="E214" s="7">
        <f t="shared" si="63"/>
        <v>4750</v>
      </c>
      <c r="F214" s="6">
        <v>4750</v>
      </c>
      <c r="G214" s="6">
        <v>0</v>
      </c>
      <c r="H214" s="6">
        <v>0</v>
      </c>
      <c r="I214" s="6">
        <v>0</v>
      </c>
      <c r="J214" s="6">
        <v>0</v>
      </c>
      <c r="K214" s="5"/>
      <c r="L214" s="77"/>
    </row>
    <row r="215" spans="1:12" ht="30" x14ac:dyDescent="0.2">
      <c r="A215" s="167"/>
      <c r="B215" s="170"/>
      <c r="C215" s="124" t="s">
        <v>26</v>
      </c>
      <c r="D215" s="171"/>
      <c r="E215" s="7">
        <f t="shared" si="63"/>
        <v>0</v>
      </c>
      <c r="F215" s="6">
        <v>0</v>
      </c>
      <c r="G215" s="6">
        <v>0</v>
      </c>
      <c r="H215" s="6">
        <v>0</v>
      </c>
      <c r="I215" s="6">
        <v>0</v>
      </c>
      <c r="J215" s="6">
        <v>0</v>
      </c>
      <c r="K215" s="5"/>
      <c r="L215" s="77"/>
    </row>
    <row r="216" spans="1:12" ht="15" customHeight="1" x14ac:dyDescent="0.2">
      <c r="A216" s="167" t="s">
        <v>189</v>
      </c>
      <c r="B216" s="168" t="s">
        <v>259</v>
      </c>
      <c r="C216" s="124" t="s">
        <v>2</v>
      </c>
      <c r="D216" s="171" t="s">
        <v>38</v>
      </c>
      <c r="E216" s="7">
        <f t="shared" ref="E216:E220" si="65">SUM(F216:J216)</f>
        <v>3861</v>
      </c>
      <c r="F216" s="7">
        <f t="shared" ref="F216:J216" si="66">SUM(F217:F220)</f>
        <v>3861</v>
      </c>
      <c r="G216" s="7">
        <f t="shared" si="66"/>
        <v>0</v>
      </c>
      <c r="H216" s="7">
        <f t="shared" si="66"/>
        <v>0</v>
      </c>
      <c r="I216" s="7">
        <f t="shared" si="66"/>
        <v>0</v>
      </c>
      <c r="J216" s="7">
        <f t="shared" si="66"/>
        <v>0</v>
      </c>
      <c r="K216" s="5"/>
      <c r="L216" s="77"/>
    </row>
    <row r="217" spans="1:12" ht="30" x14ac:dyDescent="0.2">
      <c r="A217" s="167"/>
      <c r="B217" s="169"/>
      <c r="C217" s="124" t="s">
        <v>1</v>
      </c>
      <c r="D217" s="171"/>
      <c r="E217" s="7">
        <f t="shared" si="65"/>
        <v>0</v>
      </c>
      <c r="F217" s="6">
        <v>0</v>
      </c>
      <c r="G217" s="6">
        <v>0</v>
      </c>
      <c r="H217" s="6">
        <v>0</v>
      </c>
      <c r="I217" s="6">
        <v>0</v>
      </c>
      <c r="J217" s="6">
        <v>0</v>
      </c>
      <c r="K217" s="5"/>
      <c r="L217" s="77"/>
    </row>
    <row r="218" spans="1:12" ht="30" x14ac:dyDescent="0.2">
      <c r="A218" s="167"/>
      <c r="B218" s="169"/>
      <c r="C218" s="124" t="s">
        <v>7</v>
      </c>
      <c r="D218" s="171"/>
      <c r="E218" s="7">
        <f t="shared" si="65"/>
        <v>0</v>
      </c>
      <c r="F218" s="6">
        <v>0</v>
      </c>
      <c r="G218" s="6">
        <v>0</v>
      </c>
      <c r="H218" s="6">
        <v>0</v>
      </c>
      <c r="I218" s="6">
        <v>0</v>
      </c>
      <c r="J218" s="6">
        <v>0</v>
      </c>
      <c r="K218" s="5"/>
      <c r="L218" s="77"/>
    </row>
    <row r="219" spans="1:12" ht="45" x14ac:dyDescent="0.2">
      <c r="A219" s="167"/>
      <c r="B219" s="169"/>
      <c r="C219" s="124" t="s">
        <v>16</v>
      </c>
      <c r="D219" s="171"/>
      <c r="E219" s="7">
        <f t="shared" si="65"/>
        <v>3861</v>
      </c>
      <c r="F219" s="6">
        <v>3861</v>
      </c>
      <c r="G219" s="6">
        <v>0</v>
      </c>
      <c r="H219" s="6">
        <v>0</v>
      </c>
      <c r="I219" s="6">
        <v>0</v>
      </c>
      <c r="J219" s="6">
        <v>0</v>
      </c>
      <c r="K219" s="5"/>
      <c r="L219" s="77"/>
    </row>
    <row r="220" spans="1:12" ht="30.75" customHeight="1" x14ac:dyDescent="0.2">
      <c r="A220" s="167"/>
      <c r="B220" s="170"/>
      <c r="C220" s="124" t="s">
        <v>26</v>
      </c>
      <c r="D220" s="171"/>
      <c r="E220" s="7">
        <f t="shared" si="65"/>
        <v>0</v>
      </c>
      <c r="F220" s="6">
        <v>0</v>
      </c>
      <c r="G220" s="6">
        <v>0</v>
      </c>
      <c r="H220" s="6">
        <v>0</v>
      </c>
      <c r="I220" s="6">
        <v>0</v>
      </c>
      <c r="J220" s="6">
        <v>0</v>
      </c>
      <c r="K220" s="5"/>
      <c r="L220" s="77"/>
    </row>
    <row r="221" spans="1:12" ht="15" customHeight="1" x14ac:dyDescent="0.2">
      <c r="A221" s="167" t="s">
        <v>191</v>
      </c>
      <c r="B221" s="168" t="s">
        <v>260</v>
      </c>
      <c r="C221" s="124" t="s">
        <v>2</v>
      </c>
      <c r="D221" s="171" t="s">
        <v>38</v>
      </c>
      <c r="E221" s="7">
        <f t="shared" ref="E221:E225" si="67">SUM(F221:J221)</f>
        <v>5079.2</v>
      </c>
      <c r="F221" s="7">
        <f t="shared" ref="F221:J221" si="68">SUM(F222:F225)</f>
        <v>4002.4</v>
      </c>
      <c r="G221" s="130">
        <f t="shared" si="68"/>
        <v>1076.8</v>
      </c>
      <c r="H221" s="7">
        <f t="shared" si="68"/>
        <v>0</v>
      </c>
      <c r="I221" s="7">
        <f t="shared" si="68"/>
        <v>0</v>
      </c>
      <c r="J221" s="7">
        <f t="shared" si="68"/>
        <v>0</v>
      </c>
      <c r="K221" s="5"/>
      <c r="L221" s="77"/>
    </row>
    <row r="222" spans="1:12" ht="30" x14ac:dyDescent="0.2">
      <c r="A222" s="167"/>
      <c r="B222" s="169"/>
      <c r="C222" s="124" t="s">
        <v>1</v>
      </c>
      <c r="D222" s="171"/>
      <c r="E222" s="7">
        <f t="shared" si="67"/>
        <v>0</v>
      </c>
      <c r="F222" s="6">
        <v>0</v>
      </c>
      <c r="G222" s="6">
        <v>0</v>
      </c>
      <c r="H222" s="6">
        <v>0</v>
      </c>
      <c r="I222" s="6">
        <v>0</v>
      </c>
      <c r="J222" s="6">
        <v>0</v>
      </c>
      <c r="K222" s="5"/>
      <c r="L222" s="77"/>
    </row>
    <row r="223" spans="1:12" ht="30" x14ac:dyDescent="0.2">
      <c r="A223" s="167"/>
      <c r="B223" s="169"/>
      <c r="C223" s="124" t="s">
        <v>7</v>
      </c>
      <c r="D223" s="171"/>
      <c r="E223" s="7">
        <f t="shared" si="67"/>
        <v>0</v>
      </c>
      <c r="F223" s="6">
        <v>0</v>
      </c>
      <c r="G223" s="6">
        <v>0</v>
      </c>
      <c r="H223" s="6">
        <v>0</v>
      </c>
      <c r="I223" s="6">
        <v>0</v>
      </c>
      <c r="J223" s="6">
        <v>0</v>
      </c>
      <c r="K223" s="5"/>
      <c r="L223" s="77"/>
    </row>
    <row r="224" spans="1:12" ht="45" x14ac:dyDescent="0.2">
      <c r="A224" s="167"/>
      <c r="B224" s="169"/>
      <c r="C224" s="124" t="s">
        <v>16</v>
      </c>
      <c r="D224" s="171"/>
      <c r="E224" s="7">
        <f t="shared" si="67"/>
        <v>5079.2</v>
      </c>
      <c r="F224" s="6">
        <v>4002.4</v>
      </c>
      <c r="G224" s="133">
        <v>1076.8</v>
      </c>
      <c r="H224" s="6">
        <v>0</v>
      </c>
      <c r="I224" s="6">
        <v>0</v>
      </c>
      <c r="J224" s="6">
        <v>0</v>
      </c>
      <c r="K224" s="5"/>
      <c r="L224" s="77"/>
    </row>
    <row r="225" spans="1:12" ht="30" x14ac:dyDescent="0.2">
      <c r="A225" s="167"/>
      <c r="B225" s="170"/>
      <c r="C225" s="124" t="s">
        <v>26</v>
      </c>
      <c r="D225" s="171"/>
      <c r="E225" s="7">
        <f t="shared" si="67"/>
        <v>0</v>
      </c>
      <c r="F225" s="6">
        <v>0</v>
      </c>
      <c r="G225" s="6">
        <v>0</v>
      </c>
      <c r="H225" s="6">
        <v>0</v>
      </c>
      <c r="I225" s="6">
        <v>0</v>
      </c>
      <c r="J225" s="6">
        <v>0</v>
      </c>
      <c r="K225" s="5"/>
      <c r="L225" s="77"/>
    </row>
    <row r="226" spans="1:12" ht="15" customHeight="1" x14ac:dyDescent="0.2">
      <c r="A226" s="167" t="s">
        <v>204</v>
      </c>
      <c r="B226" s="168" t="s">
        <v>269</v>
      </c>
      <c r="C226" s="124" t="s">
        <v>2</v>
      </c>
      <c r="D226" s="171" t="s">
        <v>38</v>
      </c>
      <c r="E226" s="7">
        <f t="shared" ref="E226:E230" si="69">SUM(F226:J226)</f>
        <v>386</v>
      </c>
      <c r="F226" s="7">
        <f t="shared" ref="F226:J226" si="70">SUM(F227:F230)</f>
        <v>386</v>
      </c>
      <c r="G226" s="7">
        <f t="shared" si="70"/>
        <v>0</v>
      </c>
      <c r="H226" s="7">
        <f t="shared" si="70"/>
        <v>0</v>
      </c>
      <c r="I226" s="7">
        <f t="shared" si="70"/>
        <v>0</v>
      </c>
      <c r="J226" s="7">
        <f t="shared" si="70"/>
        <v>0</v>
      </c>
      <c r="K226" s="5"/>
      <c r="L226" s="77"/>
    </row>
    <row r="227" spans="1:12" ht="30" x14ac:dyDescent="0.2">
      <c r="A227" s="167"/>
      <c r="B227" s="169"/>
      <c r="C227" s="124" t="s">
        <v>1</v>
      </c>
      <c r="D227" s="171"/>
      <c r="E227" s="7">
        <f t="shared" si="69"/>
        <v>0</v>
      </c>
      <c r="F227" s="6">
        <v>0</v>
      </c>
      <c r="G227" s="6">
        <v>0</v>
      </c>
      <c r="H227" s="6">
        <v>0</v>
      </c>
      <c r="I227" s="6">
        <v>0</v>
      </c>
      <c r="J227" s="6">
        <v>0</v>
      </c>
      <c r="K227" s="5"/>
      <c r="L227" s="77"/>
    </row>
    <row r="228" spans="1:12" ht="30" x14ac:dyDescent="0.2">
      <c r="A228" s="167"/>
      <c r="B228" s="169"/>
      <c r="C228" s="124" t="s">
        <v>7</v>
      </c>
      <c r="D228" s="171"/>
      <c r="E228" s="7">
        <f t="shared" si="69"/>
        <v>0</v>
      </c>
      <c r="F228" s="6">
        <v>0</v>
      </c>
      <c r="G228" s="6">
        <v>0</v>
      </c>
      <c r="H228" s="6">
        <v>0</v>
      </c>
      <c r="I228" s="6">
        <v>0</v>
      </c>
      <c r="J228" s="6">
        <v>0</v>
      </c>
      <c r="K228" s="5"/>
      <c r="L228" s="77"/>
    </row>
    <row r="229" spans="1:12" ht="45" x14ac:dyDescent="0.2">
      <c r="A229" s="167"/>
      <c r="B229" s="169"/>
      <c r="C229" s="124" t="s">
        <v>16</v>
      </c>
      <c r="D229" s="171"/>
      <c r="E229" s="7">
        <f t="shared" si="69"/>
        <v>386</v>
      </c>
      <c r="F229" s="6">
        <v>386</v>
      </c>
      <c r="G229" s="6">
        <v>0</v>
      </c>
      <c r="H229" s="6">
        <v>0</v>
      </c>
      <c r="I229" s="6">
        <v>0</v>
      </c>
      <c r="J229" s="6">
        <v>0</v>
      </c>
      <c r="K229" s="5"/>
      <c r="L229" s="77"/>
    </row>
    <row r="230" spans="1:12" ht="30" x14ac:dyDescent="0.2">
      <c r="A230" s="167"/>
      <c r="B230" s="170"/>
      <c r="C230" s="124" t="s">
        <v>26</v>
      </c>
      <c r="D230" s="171"/>
      <c r="E230" s="7">
        <f t="shared" si="69"/>
        <v>0</v>
      </c>
      <c r="F230" s="6">
        <v>0</v>
      </c>
      <c r="G230" s="6">
        <v>0</v>
      </c>
      <c r="H230" s="6">
        <v>0</v>
      </c>
      <c r="I230" s="6">
        <v>0</v>
      </c>
      <c r="J230" s="6">
        <v>0</v>
      </c>
      <c r="K230" s="5"/>
      <c r="L230" s="77"/>
    </row>
    <row r="231" spans="1:12" ht="15" customHeight="1" x14ac:dyDescent="0.2">
      <c r="A231" s="167" t="s">
        <v>244</v>
      </c>
      <c r="B231" s="168" t="s">
        <v>261</v>
      </c>
      <c r="C231" s="124" t="s">
        <v>2</v>
      </c>
      <c r="D231" s="171" t="s">
        <v>38</v>
      </c>
      <c r="E231" s="7">
        <f t="shared" ref="E231:E235" si="71">SUM(F231:J231)</f>
        <v>24400</v>
      </c>
      <c r="F231" s="7">
        <f t="shared" ref="F231:J231" si="72">SUM(F232:F235)</f>
        <v>24400</v>
      </c>
      <c r="G231" s="7">
        <f t="shared" si="72"/>
        <v>0</v>
      </c>
      <c r="H231" s="7">
        <f t="shared" si="72"/>
        <v>0</v>
      </c>
      <c r="I231" s="7">
        <f t="shared" si="72"/>
        <v>0</v>
      </c>
      <c r="J231" s="7">
        <f t="shared" si="72"/>
        <v>0</v>
      </c>
      <c r="K231" s="5"/>
      <c r="L231" s="77"/>
    </row>
    <row r="232" spans="1:12" ht="30" x14ac:dyDescent="0.2">
      <c r="A232" s="167"/>
      <c r="B232" s="169"/>
      <c r="C232" s="124" t="s">
        <v>1</v>
      </c>
      <c r="D232" s="171"/>
      <c r="E232" s="7">
        <f t="shared" si="71"/>
        <v>0</v>
      </c>
      <c r="F232" s="6">
        <v>0</v>
      </c>
      <c r="G232" s="6">
        <v>0</v>
      </c>
      <c r="H232" s="6">
        <v>0</v>
      </c>
      <c r="I232" s="6">
        <v>0</v>
      </c>
      <c r="J232" s="6">
        <v>0</v>
      </c>
      <c r="K232" s="5"/>
      <c r="L232" s="77"/>
    </row>
    <row r="233" spans="1:12" ht="30" x14ac:dyDescent="0.2">
      <c r="A233" s="167"/>
      <c r="B233" s="169"/>
      <c r="C233" s="124" t="s">
        <v>7</v>
      </c>
      <c r="D233" s="171"/>
      <c r="E233" s="7">
        <f t="shared" si="71"/>
        <v>0</v>
      </c>
      <c r="F233" s="6">
        <v>0</v>
      </c>
      <c r="G233" s="6">
        <v>0</v>
      </c>
      <c r="H233" s="6">
        <v>0</v>
      </c>
      <c r="I233" s="6">
        <v>0</v>
      </c>
      <c r="J233" s="6">
        <v>0</v>
      </c>
      <c r="K233" s="5"/>
      <c r="L233" s="77"/>
    </row>
    <row r="234" spans="1:12" ht="45" x14ac:dyDescent="0.2">
      <c r="A234" s="167"/>
      <c r="B234" s="169"/>
      <c r="C234" s="124" t="s">
        <v>16</v>
      </c>
      <c r="D234" s="171"/>
      <c r="E234" s="7">
        <f t="shared" si="71"/>
        <v>24400</v>
      </c>
      <c r="F234" s="6">
        <v>24400</v>
      </c>
      <c r="G234" s="6">
        <v>0</v>
      </c>
      <c r="H234" s="6">
        <v>0</v>
      </c>
      <c r="I234" s="6">
        <v>0</v>
      </c>
      <c r="J234" s="6">
        <v>0</v>
      </c>
      <c r="K234" s="5"/>
      <c r="L234" s="77"/>
    </row>
    <row r="235" spans="1:12" ht="30" x14ac:dyDescent="0.2">
      <c r="A235" s="167"/>
      <c r="B235" s="170"/>
      <c r="C235" s="124" t="s">
        <v>26</v>
      </c>
      <c r="D235" s="171"/>
      <c r="E235" s="7">
        <f t="shared" si="71"/>
        <v>0</v>
      </c>
      <c r="F235" s="6">
        <v>0</v>
      </c>
      <c r="G235" s="6">
        <v>0</v>
      </c>
      <c r="H235" s="6">
        <v>0</v>
      </c>
      <c r="I235" s="6">
        <v>0</v>
      </c>
      <c r="J235" s="6">
        <v>0</v>
      </c>
      <c r="K235" s="5"/>
      <c r="L235" s="77"/>
    </row>
    <row r="236" spans="1:12" ht="15" customHeight="1" x14ac:dyDescent="0.2">
      <c r="A236" s="167" t="s">
        <v>245</v>
      </c>
      <c r="B236" s="168" t="s">
        <v>265</v>
      </c>
      <c r="C236" s="124" t="s">
        <v>2</v>
      </c>
      <c r="D236" s="171" t="s">
        <v>38</v>
      </c>
      <c r="E236" s="7">
        <f t="shared" ref="E236:E250" si="73">SUM(F236:J236)</f>
        <v>590.95000000000005</v>
      </c>
      <c r="F236" s="7">
        <f t="shared" ref="F236:J236" si="74">SUM(F237:F240)</f>
        <v>590.95000000000005</v>
      </c>
      <c r="G236" s="7">
        <f t="shared" si="74"/>
        <v>0</v>
      </c>
      <c r="H236" s="7">
        <f t="shared" si="74"/>
        <v>0</v>
      </c>
      <c r="I236" s="7">
        <f t="shared" si="74"/>
        <v>0</v>
      </c>
      <c r="J236" s="7">
        <f t="shared" si="74"/>
        <v>0</v>
      </c>
      <c r="K236" s="5"/>
      <c r="L236" s="77"/>
    </row>
    <row r="237" spans="1:12" ht="30" x14ac:dyDescent="0.2">
      <c r="A237" s="167"/>
      <c r="B237" s="169"/>
      <c r="C237" s="124" t="s">
        <v>1</v>
      </c>
      <c r="D237" s="171"/>
      <c r="E237" s="7">
        <f t="shared" si="73"/>
        <v>0</v>
      </c>
      <c r="F237" s="6">
        <v>0</v>
      </c>
      <c r="G237" s="6">
        <v>0</v>
      </c>
      <c r="H237" s="6">
        <v>0</v>
      </c>
      <c r="I237" s="6">
        <v>0</v>
      </c>
      <c r="J237" s="6">
        <v>0</v>
      </c>
      <c r="K237" s="5"/>
      <c r="L237" s="77"/>
    </row>
    <row r="238" spans="1:12" ht="30" x14ac:dyDescent="0.2">
      <c r="A238" s="167"/>
      <c r="B238" s="169"/>
      <c r="C238" s="124" t="s">
        <v>7</v>
      </c>
      <c r="D238" s="171"/>
      <c r="E238" s="7">
        <f t="shared" si="73"/>
        <v>0</v>
      </c>
      <c r="F238" s="6">
        <v>0</v>
      </c>
      <c r="G238" s="6">
        <v>0</v>
      </c>
      <c r="H238" s="6">
        <v>0</v>
      </c>
      <c r="I238" s="6">
        <v>0</v>
      </c>
      <c r="J238" s="6">
        <v>0</v>
      </c>
      <c r="K238" s="5"/>
      <c r="L238" s="77"/>
    </row>
    <row r="239" spans="1:12" ht="45" x14ac:dyDescent="0.2">
      <c r="A239" s="167"/>
      <c r="B239" s="169"/>
      <c r="C239" s="124" t="s">
        <v>16</v>
      </c>
      <c r="D239" s="171"/>
      <c r="E239" s="7">
        <f t="shared" si="73"/>
        <v>590.95000000000005</v>
      </c>
      <c r="F239" s="6">
        <v>590.95000000000005</v>
      </c>
      <c r="G239" s="6">
        <v>0</v>
      </c>
      <c r="H239" s="6">
        <v>0</v>
      </c>
      <c r="I239" s="6">
        <v>0</v>
      </c>
      <c r="J239" s="6">
        <v>0</v>
      </c>
      <c r="K239" s="5"/>
      <c r="L239" s="77"/>
    </row>
    <row r="240" spans="1:12" ht="30" x14ac:dyDescent="0.2">
      <c r="A240" s="167"/>
      <c r="B240" s="170"/>
      <c r="C240" s="124" t="s">
        <v>26</v>
      </c>
      <c r="D240" s="171"/>
      <c r="E240" s="7">
        <f t="shared" si="73"/>
        <v>0</v>
      </c>
      <c r="F240" s="6">
        <v>0</v>
      </c>
      <c r="G240" s="6">
        <v>0</v>
      </c>
      <c r="H240" s="6">
        <v>0</v>
      </c>
      <c r="I240" s="6">
        <v>0</v>
      </c>
      <c r="J240" s="6">
        <v>0</v>
      </c>
      <c r="K240" s="5"/>
      <c r="L240" s="77"/>
    </row>
    <row r="241" spans="1:12" ht="15" customHeight="1" x14ac:dyDescent="0.2">
      <c r="A241" s="186" t="s">
        <v>246</v>
      </c>
      <c r="B241" s="168" t="s">
        <v>266</v>
      </c>
      <c r="C241" s="124" t="s">
        <v>2</v>
      </c>
      <c r="D241" s="171" t="s">
        <v>38</v>
      </c>
      <c r="E241" s="7">
        <f t="shared" si="73"/>
        <v>170</v>
      </c>
      <c r="F241" s="7">
        <f t="shared" ref="F241:J241" si="75">SUM(F242:F245)</f>
        <v>0</v>
      </c>
      <c r="G241" s="7">
        <f t="shared" si="75"/>
        <v>170</v>
      </c>
      <c r="H241" s="7">
        <f t="shared" si="75"/>
        <v>0</v>
      </c>
      <c r="I241" s="7">
        <f t="shared" si="75"/>
        <v>0</v>
      </c>
      <c r="J241" s="7">
        <f t="shared" si="75"/>
        <v>0</v>
      </c>
      <c r="K241" s="5"/>
      <c r="L241" s="77"/>
    </row>
    <row r="242" spans="1:12" ht="30" x14ac:dyDescent="0.2">
      <c r="A242" s="187"/>
      <c r="B242" s="169"/>
      <c r="C242" s="124" t="s">
        <v>1</v>
      </c>
      <c r="D242" s="171"/>
      <c r="E242" s="7">
        <f t="shared" si="73"/>
        <v>0</v>
      </c>
      <c r="F242" s="6">
        <v>0</v>
      </c>
      <c r="G242" s="6">
        <v>0</v>
      </c>
      <c r="H242" s="6">
        <v>0</v>
      </c>
      <c r="I242" s="6">
        <v>0</v>
      </c>
      <c r="J242" s="6">
        <v>0</v>
      </c>
      <c r="K242" s="5"/>
      <c r="L242" s="77"/>
    </row>
    <row r="243" spans="1:12" ht="30" x14ac:dyDescent="0.2">
      <c r="A243" s="187"/>
      <c r="B243" s="169"/>
      <c r="C243" s="124" t="s">
        <v>7</v>
      </c>
      <c r="D243" s="171"/>
      <c r="E243" s="7">
        <f t="shared" si="73"/>
        <v>0</v>
      </c>
      <c r="F243" s="6">
        <v>0</v>
      </c>
      <c r="G243" s="6">
        <v>0</v>
      </c>
      <c r="H243" s="6">
        <v>0</v>
      </c>
      <c r="I243" s="6">
        <v>0</v>
      </c>
      <c r="J243" s="6">
        <v>0</v>
      </c>
      <c r="K243" s="5"/>
      <c r="L243" s="77"/>
    </row>
    <row r="244" spans="1:12" ht="45" x14ac:dyDescent="0.2">
      <c r="A244" s="187"/>
      <c r="B244" s="169"/>
      <c r="C244" s="124" t="s">
        <v>16</v>
      </c>
      <c r="D244" s="171"/>
      <c r="E244" s="7">
        <f t="shared" si="73"/>
        <v>170</v>
      </c>
      <c r="F244" s="6">
        <v>0</v>
      </c>
      <c r="G244" s="6">
        <v>170</v>
      </c>
      <c r="H244" s="6">
        <v>0</v>
      </c>
      <c r="I244" s="6">
        <v>0</v>
      </c>
      <c r="J244" s="6">
        <v>0</v>
      </c>
      <c r="K244" s="5"/>
      <c r="L244" s="77"/>
    </row>
    <row r="245" spans="1:12" ht="30" x14ac:dyDescent="0.2">
      <c r="A245" s="188"/>
      <c r="B245" s="170"/>
      <c r="C245" s="124" t="s">
        <v>26</v>
      </c>
      <c r="D245" s="171"/>
      <c r="E245" s="7">
        <f t="shared" si="73"/>
        <v>0</v>
      </c>
      <c r="F245" s="6">
        <v>0</v>
      </c>
      <c r="G245" s="6">
        <v>0</v>
      </c>
      <c r="H245" s="6">
        <v>0</v>
      </c>
      <c r="I245" s="6">
        <v>0</v>
      </c>
      <c r="J245" s="6">
        <v>0</v>
      </c>
      <c r="K245" s="5"/>
      <c r="L245" s="77"/>
    </row>
    <row r="246" spans="1:12" ht="15" customHeight="1" x14ac:dyDescent="0.2">
      <c r="A246" s="186" t="s">
        <v>300</v>
      </c>
      <c r="B246" s="168" t="s">
        <v>267</v>
      </c>
      <c r="C246" s="124" t="s">
        <v>2</v>
      </c>
      <c r="D246" s="171" t="s">
        <v>38</v>
      </c>
      <c r="E246" s="7">
        <f t="shared" si="73"/>
        <v>427</v>
      </c>
      <c r="F246" s="7">
        <f t="shared" ref="F246:J246" si="76">SUM(F247:F250)</f>
        <v>0</v>
      </c>
      <c r="G246" s="7">
        <f t="shared" si="76"/>
        <v>427</v>
      </c>
      <c r="H246" s="7">
        <f t="shared" si="76"/>
        <v>0</v>
      </c>
      <c r="I246" s="7">
        <f t="shared" si="76"/>
        <v>0</v>
      </c>
      <c r="J246" s="7">
        <f t="shared" si="76"/>
        <v>0</v>
      </c>
      <c r="K246" s="5"/>
      <c r="L246" s="77"/>
    </row>
    <row r="247" spans="1:12" ht="30" x14ac:dyDescent="0.2">
      <c r="A247" s="187"/>
      <c r="B247" s="169"/>
      <c r="C247" s="124" t="s">
        <v>1</v>
      </c>
      <c r="D247" s="171"/>
      <c r="E247" s="7">
        <f t="shared" si="73"/>
        <v>0</v>
      </c>
      <c r="F247" s="6">
        <v>0</v>
      </c>
      <c r="G247" s="6">
        <v>0</v>
      </c>
      <c r="H247" s="6">
        <v>0</v>
      </c>
      <c r="I247" s="6">
        <v>0</v>
      </c>
      <c r="J247" s="6">
        <v>0</v>
      </c>
      <c r="K247" s="5"/>
      <c r="L247" s="77"/>
    </row>
    <row r="248" spans="1:12" ht="30" x14ac:dyDescent="0.2">
      <c r="A248" s="187"/>
      <c r="B248" s="169"/>
      <c r="C248" s="124" t="s">
        <v>7</v>
      </c>
      <c r="D248" s="171"/>
      <c r="E248" s="7">
        <f t="shared" si="73"/>
        <v>0</v>
      </c>
      <c r="F248" s="6">
        <v>0</v>
      </c>
      <c r="G248" s="6">
        <v>0</v>
      </c>
      <c r="H248" s="6">
        <v>0</v>
      </c>
      <c r="I248" s="6">
        <v>0</v>
      </c>
      <c r="J248" s="6">
        <v>0</v>
      </c>
      <c r="K248" s="5"/>
      <c r="L248" s="77"/>
    </row>
    <row r="249" spans="1:12" ht="45" x14ac:dyDescent="0.2">
      <c r="A249" s="187"/>
      <c r="B249" s="169"/>
      <c r="C249" s="124" t="s">
        <v>16</v>
      </c>
      <c r="D249" s="171"/>
      <c r="E249" s="7">
        <f t="shared" si="73"/>
        <v>427</v>
      </c>
      <c r="F249" s="6">
        <v>0</v>
      </c>
      <c r="G249" s="6">
        <v>427</v>
      </c>
      <c r="H249" s="6">
        <v>0</v>
      </c>
      <c r="I249" s="6">
        <v>0</v>
      </c>
      <c r="J249" s="6">
        <v>0</v>
      </c>
      <c r="K249" s="5"/>
      <c r="L249" s="77"/>
    </row>
    <row r="250" spans="1:12" ht="30" x14ac:dyDescent="0.2">
      <c r="A250" s="188"/>
      <c r="B250" s="170"/>
      <c r="C250" s="124" t="s">
        <v>26</v>
      </c>
      <c r="D250" s="171"/>
      <c r="E250" s="7">
        <f t="shared" si="73"/>
        <v>0</v>
      </c>
      <c r="F250" s="6">
        <v>0</v>
      </c>
      <c r="G250" s="6">
        <v>0</v>
      </c>
      <c r="H250" s="6">
        <v>0</v>
      </c>
      <c r="I250" s="6">
        <v>0</v>
      </c>
      <c r="J250" s="6">
        <v>0</v>
      </c>
      <c r="K250" s="5"/>
      <c r="L250" s="77"/>
    </row>
    <row r="251" spans="1:12" ht="15" customHeight="1" x14ac:dyDescent="0.2">
      <c r="A251" s="186" t="s">
        <v>308</v>
      </c>
      <c r="B251" s="168" t="s">
        <v>268</v>
      </c>
      <c r="C251" s="124" t="s">
        <v>2</v>
      </c>
      <c r="D251" s="171" t="s">
        <v>38</v>
      </c>
      <c r="E251" s="7">
        <f t="shared" ref="E251:E255" si="77">SUM(F251:J251)</f>
        <v>2000</v>
      </c>
      <c r="F251" s="7">
        <f t="shared" ref="F251:J251" si="78">SUM(F252:F255)</f>
        <v>0</v>
      </c>
      <c r="G251" s="7">
        <f t="shared" si="78"/>
        <v>2000</v>
      </c>
      <c r="H251" s="7">
        <f t="shared" si="78"/>
        <v>0</v>
      </c>
      <c r="I251" s="7">
        <f t="shared" si="78"/>
        <v>0</v>
      </c>
      <c r="J251" s="7">
        <f t="shared" si="78"/>
        <v>0</v>
      </c>
      <c r="K251" s="5"/>
      <c r="L251" s="77"/>
    </row>
    <row r="252" spans="1:12" ht="30" x14ac:dyDescent="0.2">
      <c r="A252" s="187"/>
      <c r="B252" s="169"/>
      <c r="C252" s="124" t="s">
        <v>1</v>
      </c>
      <c r="D252" s="171"/>
      <c r="E252" s="7">
        <f t="shared" si="77"/>
        <v>0</v>
      </c>
      <c r="F252" s="6">
        <v>0</v>
      </c>
      <c r="G252" s="6">
        <v>0</v>
      </c>
      <c r="H252" s="6">
        <v>0</v>
      </c>
      <c r="I252" s="6">
        <v>0</v>
      </c>
      <c r="J252" s="6">
        <v>0</v>
      </c>
      <c r="K252" s="5"/>
      <c r="L252" s="77"/>
    </row>
    <row r="253" spans="1:12" ht="30" x14ac:dyDescent="0.2">
      <c r="A253" s="187"/>
      <c r="B253" s="169"/>
      <c r="C253" s="124" t="s">
        <v>7</v>
      </c>
      <c r="D253" s="171"/>
      <c r="E253" s="7">
        <f t="shared" si="77"/>
        <v>0</v>
      </c>
      <c r="F253" s="6">
        <v>0</v>
      </c>
      <c r="G253" s="6">
        <v>0</v>
      </c>
      <c r="H253" s="6">
        <v>0</v>
      </c>
      <c r="I253" s="6">
        <v>0</v>
      </c>
      <c r="J253" s="6">
        <v>0</v>
      </c>
      <c r="K253" s="5"/>
      <c r="L253" s="77"/>
    </row>
    <row r="254" spans="1:12" ht="45" x14ac:dyDescent="0.2">
      <c r="A254" s="187"/>
      <c r="B254" s="169"/>
      <c r="C254" s="124" t="s">
        <v>16</v>
      </c>
      <c r="D254" s="171"/>
      <c r="E254" s="7">
        <f t="shared" si="77"/>
        <v>2000</v>
      </c>
      <c r="F254" s="6">
        <v>0</v>
      </c>
      <c r="G254" s="6">
        <v>2000</v>
      </c>
      <c r="H254" s="6">
        <v>0</v>
      </c>
      <c r="I254" s="6">
        <v>0</v>
      </c>
      <c r="J254" s="6">
        <v>0</v>
      </c>
      <c r="K254" s="5"/>
      <c r="L254" s="77"/>
    </row>
    <row r="255" spans="1:12" ht="30" x14ac:dyDescent="0.2">
      <c r="A255" s="188"/>
      <c r="B255" s="170"/>
      <c r="C255" s="124" t="s">
        <v>26</v>
      </c>
      <c r="D255" s="171"/>
      <c r="E255" s="7">
        <f t="shared" si="77"/>
        <v>0</v>
      </c>
      <c r="F255" s="6">
        <v>0</v>
      </c>
      <c r="G255" s="6">
        <v>0</v>
      </c>
      <c r="H255" s="6">
        <v>0</v>
      </c>
      <c r="I255" s="6">
        <v>0</v>
      </c>
      <c r="J255" s="6">
        <v>0</v>
      </c>
      <c r="K255" s="5"/>
      <c r="L255" s="77"/>
    </row>
    <row r="256" spans="1:12" ht="15.75" customHeight="1" x14ac:dyDescent="0.2">
      <c r="A256" s="62"/>
      <c r="B256" s="190" t="s">
        <v>276</v>
      </c>
      <c r="C256" s="191"/>
      <c r="D256" s="191"/>
      <c r="E256" s="191"/>
      <c r="F256" s="191"/>
      <c r="G256" s="191"/>
      <c r="H256" s="191"/>
      <c r="I256" s="191"/>
      <c r="J256" s="191"/>
      <c r="K256" s="192"/>
      <c r="L256" s="75"/>
    </row>
    <row r="257" spans="1:12" ht="60" x14ac:dyDescent="0.2">
      <c r="A257" s="122" t="s">
        <v>6</v>
      </c>
      <c r="B257" s="14" t="s">
        <v>240</v>
      </c>
      <c r="C257" s="124"/>
      <c r="D257" s="124"/>
      <c r="E257" s="124"/>
      <c r="F257" s="7"/>
      <c r="G257" s="7"/>
      <c r="H257" s="124"/>
      <c r="I257" s="124"/>
      <c r="J257" s="124"/>
      <c r="K257" s="124"/>
      <c r="L257" s="76"/>
    </row>
    <row r="258" spans="1:12" ht="15" customHeight="1" x14ac:dyDescent="0.2">
      <c r="A258" s="183" t="s">
        <v>168</v>
      </c>
      <c r="B258" s="189" t="s">
        <v>229</v>
      </c>
      <c r="C258" s="124" t="s">
        <v>2</v>
      </c>
      <c r="D258" s="171" t="s">
        <v>38</v>
      </c>
      <c r="E258" s="7">
        <f t="shared" ref="E258:E262" si="79">SUM(F258:J258)</f>
        <v>10732.619999999999</v>
      </c>
      <c r="F258" s="7">
        <f t="shared" ref="F258:J258" si="80">SUM(F259:F262)</f>
        <v>2306.1099999999997</v>
      </c>
      <c r="G258" s="130">
        <f t="shared" si="80"/>
        <v>8426.51</v>
      </c>
      <c r="H258" s="7">
        <f t="shared" si="80"/>
        <v>0</v>
      </c>
      <c r="I258" s="7">
        <f t="shared" si="80"/>
        <v>0</v>
      </c>
      <c r="J258" s="7">
        <f t="shared" si="80"/>
        <v>0</v>
      </c>
      <c r="K258" s="5"/>
      <c r="L258" s="77"/>
    </row>
    <row r="259" spans="1:12" ht="30" x14ac:dyDescent="0.2">
      <c r="A259" s="184"/>
      <c r="B259" s="189"/>
      <c r="C259" s="124" t="s">
        <v>1</v>
      </c>
      <c r="D259" s="171"/>
      <c r="E259" s="7">
        <f t="shared" si="79"/>
        <v>0</v>
      </c>
      <c r="F259" s="6">
        <v>0</v>
      </c>
      <c r="G259" s="6">
        <v>0</v>
      </c>
      <c r="H259" s="6">
        <v>0</v>
      </c>
      <c r="I259" s="6">
        <v>0</v>
      </c>
      <c r="J259" s="6">
        <v>0</v>
      </c>
      <c r="K259" s="5"/>
      <c r="L259" s="77"/>
    </row>
    <row r="260" spans="1:12" ht="30" x14ac:dyDescent="0.2">
      <c r="A260" s="184"/>
      <c r="B260" s="189"/>
      <c r="C260" s="124" t="s">
        <v>7</v>
      </c>
      <c r="D260" s="171"/>
      <c r="E260" s="7">
        <f t="shared" si="79"/>
        <v>6148.62</v>
      </c>
      <c r="F260" s="6">
        <v>696.67</v>
      </c>
      <c r="G260" s="133">
        <v>5451.95</v>
      </c>
      <c r="H260" s="6">
        <v>0</v>
      </c>
      <c r="I260" s="6">
        <v>0</v>
      </c>
      <c r="J260" s="6">
        <v>0</v>
      </c>
      <c r="K260" s="5"/>
      <c r="L260" s="77"/>
    </row>
    <row r="261" spans="1:12" ht="45" x14ac:dyDescent="0.2">
      <c r="A261" s="184"/>
      <c r="B261" s="189"/>
      <c r="C261" s="124" t="s">
        <v>16</v>
      </c>
      <c r="D261" s="171"/>
      <c r="E261" s="7">
        <f t="shared" si="79"/>
        <v>3373.3</v>
      </c>
      <c r="F261" s="6">
        <v>398.74</v>
      </c>
      <c r="G261" s="6">
        <v>2974.56</v>
      </c>
      <c r="H261" s="6">
        <v>0</v>
      </c>
      <c r="I261" s="6">
        <v>0</v>
      </c>
      <c r="J261" s="6">
        <v>0</v>
      </c>
      <c r="K261" s="5"/>
      <c r="L261" s="77"/>
    </row>
    <row r="262" spans="1:12" ht="30" x14ac:dyDescent="0.2">
      <c r="A262" s="185"/>
      <c r="B262" s="189"/>
      <c r="C262" s="124" t="s">
        <v>26</v>
      </c>
      <c r="D262" s="171"/>
      <c r="E262" s="7">
        <f t="shared" si="79"/>
        <v>1210.7</v>
      </c>
      <c r="F262" s="6">
        <v>1210.7</v>
      </c>
      <c r="G262" s="6">
        <v>0</v>
      </c>
      <c r="H262" s="6">
        <v>0</v>
      </c>
      <c r="I262" s="6">
        <v>0</v>
      </c>
      <c r="J262" s="6">
        <v>0</v>
      </c>
      <c r="K262" s="5"/>
      <c r="L262" s="77"/>
    </row>
    <row r="263" spans="1:12" ht="105" x14ac:dyDescent="0.2">
      <c r="A263" s="62" t="s">
        <v>10</v>
      </c>
      <c r="B263" s="14" t="s">
        <v>230</v>
      </c>
      <c r="C263" s="124"/>
      <c r="D263" s="124"/>
      <c r="E263" s="124"/>
      <c r="F263" s="7"/>
      <c r="G263" s="7"/>
      <c r="H263" s="124"/>
      <c r="I263" s="124"/>
      <c r="J263" s="124"/>
      <c r="K263" s="124"/>
      <c r="L263" s="76"/>
    </row>
    <row r="264" spans="1:12" ht="15" customHeight="1" x14ac:dyDescent="0.2">
      <c r="A264" s="183" t="s">
        <v>171</v>
      </c>
      <c r="B264" s="189" t="s">
        <v>241</v>
      </c>
      <c r="C264" s="124" t="s">
        <v>2</v>
      </c>
      <c r="D264" s="171" t="s">
        <v>38</v>
      </c>
      <c r="E264" s="7">
        <f t="shared" ref="E264:E267" si="81">SUM(F264:J264)</f>
        <v>0</v>
      </c>
      <c r="F264" s="7">
        <f t="shared" ref="F264:J264" si="82">SUM(F265:F268)</f>
        <v>0</v>
      </c>
      <c r="G264" s="7">
        <f t="shared" si="82"/>
        <v>0</v>
      </c>
      <c r="H264" s="7">
        <f t="shared" si="82"/>
        <v>0</v>
      </c>
      <c r="I264" s="7">
        <f t="shared" si="82"/>
        <v>0</v>
      </c>
      <c r="J264" s="7">
        <f t="shared" si="82"/>
        <v>0</v>
      </c>
      <c r="K264" s="5"/>
      <c r="L264" s="77"/>
    </row>
    <row r="265" spans="1:12" ht="30" x14ac:dyDescent="0.2">
      <c r="A265" s="184"/>
      <c r="B265" s="189"/>
      <c r="C265" s="124" t="s">
        <v>1</v>
      </c>
      <c r="D265" s="171"/>
      <c r="E265" s="7">
        <f t="shared" si="81"/>
        <v>0</v>
      </c>
      <c r="F265" s="7">
        <v>0</v>
      </c>
      <c r="G265" s="6">
        <v>0</v>
      </c>
      <c r="H265" s="6">
        <v>0</v>
      </c>
      <c r="I265" s="6">
        <v>0</v>
      </c>
      <c r="J265" s="6">
        <v>0</v>
      </c>
      <c r="K265" s="5"/>
      <c r="L265" s="77"/>
    </row>
    <row r="266" spans="1:12" ht="30" x14ac:dyDescent="0.2">
      <c r="A266" s="184"/>
      <c r="B266" s="189"/>
      <c r="C266" s="124" t="s">
        <v>7</v>
      </c>
      <c r="D266" s="171"/>
      <c r="E266" s="7">
        <f t="shared" si="81"/>
        <v>0</v>
      </c>
      <c r="F266" s="7">
        <v>0</v>
      </c>
      <c r="G266" s="6">
        <v>0</v>
      </c>
      <c r="H266" s="6">
        <v>0</v>
      </c>
      <c r="I266" s="6">
        <v>0</v>
      </c>
      <c r="J266" s="6">
        <v>0</v>
      </c>
      <c r="K266" s="5"/>
      <c r="L266" s="77"/>
    </row>
    <row r="267" spans="1:12" ht="45" x14ac:dyDescent="0.2">
      <c r="A267" s="184"/>
      <c r="B267" s="189"/>
      <c r="C267" s="124" t="s">
        <v>16</v>
      </c>
      <c r="D267" s="171"/>
      <c r="E267" s="7">
        <f t="shared" si="81"/>
        <v>0</v>
      </c>
      <c r="F267" s="7">
        <v>0</v>
      </c>
      <c r="G267" s="6">
        <v>0</v>
      </c>
      <c r="H267" s="6">
        <v>0</v>
      </c>
      <c r="I267" s="6">
        <v>0</v>
      </c>
      <c r="J267" s="6">
        <v>0</v>
      </c>
      <c r="K267" s="5"/>
      <c r="L267" s="77"/>
    </row>
    <row r="268" spans="1:12" ht="30" x14ac:dyDescent="0.2">
      <c r="A268" s="185"/>
      <c r="B268" s="189"/>
      <c r="C268" s="124" t="s">
        <v>26</v>
      </c>
      <c r="D268" s="171"/>
      <c r="E268" s="7">
        <v>0</v>
      </c>
      <c r="F268" s="7">
        <v>0</v>
      </c>
      <c r="G268" s="7">
        <v>0</v>
      </c>
      <c r="H268" s="7">
        <v>0</v>
      </c>
      <c r="I268" s="7">
        <v>0</v>
      </c>
      <c r="J268" s="6">
        <v>0</v>
      </c>
      <c r="K268" s="5"/>
      <c r="L268" s="77"/>
    </row>
    <row r="269" spans="1:12" ht="15" customHeight="1" x14ac:dyDescent="0.2">
      <c r="A269" s="183" t="s">
        <v>172</v>
      </c>
      <c r="B269" s="189" t="s">
        <v>309</v>
      </c>
      <c r="C269" s="124" t="s">
        <v>2</v>
      </c>
      <c r="D269" s="171" t="s">
        <v>38</v>
      </c>
      <c r="E269" s="7">
        <f t="shared" ref="E269:E272" si="83">SUM(F269:J269)</f>
        <v>1471.21</v>
      </c>
      <c r="F269" s="7">
        <f t="shared" ref="F269:J269" si="84">SUM(F270:F273)</f>
        <v>1471.21</v>
      </c>
      <c r="G269" s="7">
        <f t="shared" si="84"/>
        <v>0</v>
      </c>
      <c r="H269" s="7">
        <f t="shared" si="84"/>
        <v>0</v>
      </c>
      <c r="I269" s="7">
        <f t="shared" si="84"/>
        <v>0</v>
      </c>
      <c r="J269" s="7">
        <f t="shared" si="84"/>
        <v>0</v>
      </c>
      <c r="K269" s="5"/>
      <c r="L269" s="77"/>
    </row>
    <row r="270" spans="1:12" ht="30" x14ac:dyDescent="0.2">
      <c r="A270" s="184"/>
      <c r="B270" s="189"/>
      <c r="C270" s="124" t="s">
        <v>1</v>
      </c>
      <c r="D270" s="171"/>
      <c r="E270" s="7">
        <f t="shared" si="83"/>
        <v>0</v>
      </c>
      <c r="F270" s="7">
        <v>0</v>
      </c>
      <c r="G270" s="6">
        <v>0</v>
      </c>
      <c r="H270" s="6">
        <v>0</v>
      </c>
      <c r="I270" s="6">
        <v>0</v>
      </c>
      <c r="J270" s="6">
        <v>0</v>
      </c>
      <c r="K270" s="5"/>
      <c r="L270" s="77"/>
    </row>
    <row r="271" spans="1:12" ht="30" x14ac:dyDescent="0.2">
      <c r="A271" s="184"/>
      <c r="B271" s="189"/>
      <c r="C271" s="124" t="s">
        <v>7</v>
      </c>
      <c r="D271" s="171"/>
      <c r="E271" s="7">
        <f t="shared" si="83"/>
        <v>935.68</v>
      </c>
      <c r="F271" s="7">
        <v>935.68</v>
      </c>
      <c r="G271" s="6">
        <v>0</v>
      </c>
      <c r="H271" s="6">
        <v>0</v>
      </c>
      <c r="I271" s="6">
        <v>0</v>
      </c>
      <c r="J271" s="6">
        <v>0</v>
      </c>
      <c r="K271" s="5"/>
      <c r="L271" s="77"/>
    </row>
    <row r="272" spans="1:12" ht="45" x14ac:dyDescent="0.2">
      <c r="A272" s="184"/>
      <c r="B272" s="189"/>
      <c r="C272" s="124" t="s">
        <v>16</v>
      </c>
      <c r="D272" s="171"/>
      <c r="E272" s="7">
        <f t="shared" si="83"/>
        <v>535.53</v>
      </c>
      <c r="F272" s="7">
        <v>535.53</v>
      </c>
      <c r="G272" s="6">
        <v>0</v>
      </c>
      <c r="H272" s="6">
        <v>0</v>
      </c>
      <c r="I272" s="6">
        <v>0</v>
      </c>
      <c r="J272" s="6">
        <v>0</v>
      </c>
      <c r="K272" s="5"/>
      <c r="L272" s="77"/>
    </row>
    <row r="273" spans="1:12" ht="30" x14ac:dyDescent="0.2">
      <c r="A273" s="185"/>
      <c r="B273" s="189"/>
      <c r="C273" s="124" t="s">
        <v>26</v>
      </c>
      <c r="D273" s="171"/>
      <c r="E273" s="7">
        <v>0</v>
      </c>
      <c r="F273" s="7">
        <v>0</v>
      </c>
      <c r="G273" s="7">
        <v>0</v>
      </c>
      <c r="H273" s="7">
        <v>0</v>
      </c>
      <c r="I273" s="7">
        <v>0</v>
      </c>
      <c r="J273" s="6">
        <v>0</v>
      </c>
      <c r="K273" s="5"/>
      <c r="L273" s="77"/>
    </row>
    <row r="274" spans="1:12" ht="15" customHeight="1" x14ac:dyDescent="0.2">
      <c r="A274" s="183" t="s">
        <v>28</v>
      </c>
      <c r="B274" s="193" t="s">
        <v>262</v>
      </c>
      <c r="C274" s="124" t="s">
        <v>2</v>
      </c>
      <c r="D274" s="171" t="s">
        <v>38</v>
      </c>
      <c r="E274" s="7">
        <f t="shared" ref="E274:E278" si="85">SUM(F274:J274)</f>
        <v>19455</v>
      </c>
      <c r="F274" s="7">
        <f t="shared" ref="F274:J274" si="86">SUM(F275:F278)</f>
        <v>4455</v>
      </c>
      <c r="G274" s="7">
        <f t="shared" si="86"/>
        <v>5000</v>
      </c>
      <c r="H274" s="7">
        <f t="shared" si="86"/>
        <v>5000</v>
      </c>
      <c r="I274" s="7">
        <f t="shared" si="86"/>
        <v>5000</v>
      </c>
      <c r="J274" s="7">
        <f t="shared" si="86"/>
        <v>0</v>
      </c>
      <c r="K274" s="5"/>
      <c r="L274" s="77"/>
    </row>
    <row r="275" spans="1:12" ht="30" x14ac:dyDescent="0.2">
      <c r="A275" s="184"/>
      <c r="B275" s="194"/>
      <c r="C275" s="124" t="s">
        <v>1</v>
      </c>
      <c r="D275" s="171"/>
      <c r="E275" s="7">
        <f t="shared" si="85"/>
        <v>0</v>
      </c>
      <c r="F275" s="7">
        <v>0</v>
      </c>
      <c r="G275" s="6">
        <v>0</v>
      </c>
      <c r="H275" s="6">
        <v>0</v>
      </c>
      <c r="I275" s="6">
        <v>0</v>
      </c>
      <c r="J275" s="6">
        <v>0</v>
      </c>
      <c r="K275" s="5"/>
      <c r="L275" s="77"/>
    </row>
    <row r="276" spans="1:12" ht="30" x14ac:dyDescent="0.2">
      <c r="A276" s="184"/>
      <c r="B276" s="194"/>
      <c r="C276" s="124" t="s">
        <v>7</v>
      </c>
      <c r="D276" s="171"/>
      <c r="E276" s="7">
        <f t="shared" si="85"/>
        <v>0</v>
      </c>
      <c r="F276" s="7">
        <v>0</v>
      </c>
      <c r="G276" s="6">
        <v>0</v>
      </c>
      <c r="H276" s="6">
        <v>0</v>
      </c>
      <c r="I276" s="6">
        <v>0</v>
      </c>
      <c r="J276" s="6">
        <v>0</v>
      </c>
      <c r="K276" s="5"/>
      <c r="L276" s="77"/>
    </row>
    <row r="277" spans="1:12" ht="45" x14ac:dyDescent="0.2">
      <c r="A277" s="184"/>
      <c r="B277" s="194"/>
      <c r="C277" s="124" t="s">
        <v>16</v>
      </c>
      <c r="D277" s="171"/>
      <c r="E277" s="7">
        <f t="shared" si="85"/>
        <v>19455</v>
      </c>
      <c r="F277" s="7">
        <v>4455</v>
      </c>
      <c r="G277" s="6">
        <v>5000</v>
      </c>
      <c r="H277" s="6">
        <v>5000</v>
      </c>
      <c r="I277" s="6">
        <v>5000</v>
      </c>
      <c r="J277" s="6">
        <v>0</v>
      </c>
      <c r="K277" s="5"/>
      <c r="L277" s="77"/>
    </row>
    <row r="278" spans="1:12" ht="33.75" customHeight="1" x14ac:dyDescent="0.2">
      <c r="A278" s="185"/>
      <c r="B278" s="195"/>
      <c r="C278" s="124" t="s">
        <v>26</v>
      </c>
      <c r="D278" s="171"/>
      <c r="E278" s="7">
        <f t="shared" si="85"/>
        <v>0</v>
      </c>
      <c r="F278" s="7">
        <v>0</v>
      </c>
      <c r="G278" s="6">
        <v>0</v>
      </c>
      <c r="H278" s="6">
        <v>0</v>
      </c>
      <c r="I278" s="6">
        <v>0</v>
      </c>
      <c r="J278" s="6">
        <v>0</v>
      </c>
      <c r="K278" s="5"/>
      <c r="L278" s="77"/>
    </row>
    <row r="279" spans="1:12" ht="15" customHeight="1" x14ac:dyDescent="0.2">
      <c r="A279" s="183" t="s">
        <v>174</v>
      </c>
      <c r="B279" s="189" t="s">
        <v>263</v>
      </c>
      <c r="C279" s="124" t="s">
        <v>2</v>
      </c>
      <c r="D279" s="171" t="s">
        <v>38</v>
      </c>
      <c r="E279" s="7">
        <f t="shared" ref="E279:E283" si="87">SUM(F279:J279)</f>
        <v>0</v>
      </c>
      <c r="F279" s="7">
        <f t="shared" ref="F279:J279" si="88">SUM(F280:F283)</f>
        <v>0</v>
      </c>
      <c r="G279" s="7">
        <f t="shared" si="88"/>
        <v>0</v>
      </c>
      <c r="H279" s="7">
        <f t="shared" si="88"/>
        <v>0</v>
      </c>
      <c r="I279" s="7">
        <f t="shared" si="88"/>
        <v>0</v>
      </c>
      <c r="J279" s="7">
        <f t="shared" si="88"/>
        <v>0</v>
      </c>
      <c r="K279" s="5"/>
      <c r="L279" s="77"/>
    </row>
    <row r="280" spans="1:12" ht="30" x14ac:dyDescent="0.2">
      <c r="A280" s="184"/>
      <c r="B280" s="189"/>
      <c r="C280" s="124" t="s">
        <v>1</v>
      </c>
      <c r="D280" s="171"/>
      <c r="E280" s="7">
        <f t="shared" si="87"/>
        <v>0</v>
      </c>
      <c r="F280" s="7">
        <v>0</v>
      </c>
      <c r="G280" s="6">
        <v>0</v>
      </c>
      <c r="H280" s="6">
        <v>0</v>
      </c>
      <c r="I280" s="6">
        <v>0</v>
      </c>
      <c r="J280" s="6">
        <v>0</v>
      </c>
      <c r="K280" s="5"/>
      <c r="L280" s="77"/>
    </row>
    <row r="281" spans="1:12" ht="30" x14ac:dyDescent="0.2">
      <c r="A281" s="184"/>
      <c r="B281" s="189"/>
      <c r="C281" s="124" t="s">
        <v>7</v>
      </c>
      <c r="D281" s="171"/>
      <c r="E281" s="7">
        <f t="shared" si="87"/>
        <v>0</v>
      </c>
      <c r="F281" s="7">
        <v>0</v>
      </c>
      <c r="G281" s="6">
        <v>0</v>
      </c>
      <c r="H281" s="6">
        <v>0</v>
      </c>
      <c r="I281" s="6">
        <v>0</v>
      </c>
      <c r="J281" s="6">
        <v>0</v>
      </c>
      <c r="K281" s="5"/>
      <c r="L281" s="77"/>
    </row>
    <row r="282" spans="1:12" ht="45" x14ac:dyDescent="0.2">
      <c r="A282" s="184"/>
      <c r="B282" s="189"/>
      <c r="C282" s="124" t="s">
        <v>16</v>
      </c>
      <c r="D282" s="171"/>
      <c r="E282" s="7">
        <f t="shared" si="87"/>
        <v>0</v>
      </c>
      <c r="F282" s="7">
        <v>0</v>
      </c>
      <c r="G282" s="6">
        <v>0</v>
      </c>
      <c r="H282" s="6">
        <v>0</v>
      </c>
      <c r="I282" s="6">
        <v>0</v>
      </c>
      <c r="J282" s="6">
        <v>0</v>
      </c>
      <c r="K282" s="5"/>
      <c r="L282" s="77"/>
    </row>
    <row r="283" spans="1:12" ht="30" x14ac:dyDescent="0.2">
      <c r="A283" s="185"/>
      <c r="B283" s="189"/>
      <c r="C283" s="124" t="s">
        <v>26</v>
      </c>
      <c r="D283" s="171"/>
      <c r="E283" s="7">
        <f t="shared" si="87"/>
        <v>0</v>
      </c>
      <c r="F283" s="7">
        <v>0</v>
      </c>
      <c r="G283" s="6">
        <v>0</v>
      </c>
      <c r="H283" s="6">
        <v>0</v>
      </c>
      <c r="I283" s="6">
        <v>0</v>
      </c>
      <c r="J283" s="6">
        <v>0</v>
      </c>
      <c r="K283" s="5"/>
      <c r="L283" s="77"/>
    </row>
  </sheetData>
  <mergeCells count="175">
    <mergeCell ref="A119:A123"/>
    <mergeCell ref="B13:B17"/>
    <mergeCell ref="D13:D17"/>
    <mergeCell ref="A9:A10"/>
    <mergeCell ref="A104:A108"/>
    <mergeCell ref="B114:B118"/>
    <mergeCell ref="D114:D118"/>
    <mergeCell ref="A13:A17"/>
    <mergeCell ref="A114:A118"/>
    <mergeCell ref="B18:B22"/>
    <mergeCell ref="D18:D22"/>
    <mergeCell ref="A58:A62"/>
    <mergeCell ref="A23:A27"/>
    <mergeCell ref="A73:A77"/>
    <mergeCell ref="B11:K11"/>
    <mergeCell ref="A28:A32"/>
    <mergeCell ref="A18:A22"/>
    <mergeCell ref="A43:A47"/>
    <mergeCell ref="B43:B47"/>
    <mergeCell ref="D43:D47"/>
    <mergeCell ref="A78:A82"/>
    <mergeCell ref="B78:B82"/>
    <mergeCell ref="A48:A52"/>
    <mergeCell ref="B119:B123"/>
    <mergeCell ref="D119:D123"/>
    <mergeCell ref="B23:B27"/>
    <mergeCell ref="D23:D27"/>
    <mergeCell ref="D104:D108"/>
    <mergeCell ref="B104:B108"/>
    <mergeCell ref="B58:B62"/>
    <mergeCell ref="D58:D62"/>
    <mergeCell ref="B73:B77"/>
    <mergeCell ref="D73:D77"/>
    <mergeCell ref="B28:B32"/>
    <mergeCell ref="D28:D32"/>
    <mergeCell ref="D78:D82"/>
    <mergeCell ref="B48:B52"/>
    <mergeCell ref="D48:D52"/>
    <mergeCell ref="B196:B200"/>
    <mergeCell ref="D196:D200"/>
    <mergeCell ref="B206:B210"/>
    <mergeCell ref="A144:A148"/>
    <mergeCell ref="D166:D170"/>
    <mergeCell ref="B164:K164"/>
    <mergeCell ref="B149:B153"/>
    <mergeCell ref="D149:D153"/>
    <mergeCell ref="A159:A163"/>
    <mergeCell ref="B154:B158"/>
    <mergeCell ref="D154:D158"/>
    <mergeCell ref="B191:B195"/>
    <mergeCell ref="D191:D195"/>
    <mergeCell ref="B274:B278"/>
    <mergeCell ref="D274:D278"/>
    <mergeCell ref="A211:A215"/>
    <mergeCell ref="B211:B215"/>
    <mergeCell ref="D211:D215"/>
    <mergeCell ref="A231:A235"/>
    <mergeCell ref="B231:B235"/>
    <mergeCell ref="D231:D235"/>
    <mergeCell ref="A201:A205"/>
    <mergeCell ref="A258:A262"/>
    <mergeCell ref="A264:A268"/>
    <mergeCell ref="B269:B273"/>
    <mergeCell ref="D269:D273"/>
    <mergeCell ref="B236:B240"/>
    <mergeCell ref="D236:D240"/>
    <mergeCell ref="B241:B245"/>
    <mergeCell ref="D241:D245"/>
    <mergeCell ref="B246:B250"/>
    <mergeCell ref="D246:D250"/>
    <mergeCell ref="B251:B255"/>
    <mergeCell ref="D251:D255"/>
    <mergeCell ref="B279:B283"/>
    <mergeCell ref="B166:B170"/>
    <mergeCell ref="D279:D283"/>
    <mergeCell ref="B176:B180"/>
    <mergeCell ref="B264:B268"/>
    <mergeCell ref="B139:B143"/>
    <mergeCell ref="D139:D143"/>
    <mergeCell ref="B144:B148"/>
    <mergeCell ref="D144:D148"/>
    <mergeCell ref="D264:D268"/>
    <mergeCell ref="B258:B262"/>
    <mergeCell ref="D171:D175"/>
    <mergeCell ref="D258:D262"/>
    <mergeCell ref="B256:K256"/>
    <mergeCell ref="B201:B205"/>
    <mergeCell ref="D201:D205"/>
    <mergeCell ref="B216:B220"/>
    <mergeCell ref="D216:D220"/>
    <mergeCell ref="D206:D210"/>
    <mergeCell ref="B221:B225"/>
    <mergeCell ref="B171:B175"/>
    <mergeCell ref="D221:D225"/>
    <mergeCell ref="B226:B230"/>
    <mergeCell ref="D226:D230"/>
    <mergeCell ref="A279:A283"/>
    <mergeCell ref="A129:A133"/>
    <mergeCell ref="A166:A170"/>
    <mergeCell ref="A171:A175"/>
    <mergeCell ref="A176:A180"/>
    <mergeCell ref="A134:A138"/>
    <mergeCell ref="A196:A200"/>
    <mergeCell ref="A206:A210"/>
    <mergeCell ref="A221:A225"/>
    <mergeCell ref="A216:A220"/>
    <mergeCell ref="A226:A230"/>
    <mergeCell ref="A139:A143"/>
    <mergeCell ref="A149:A153"/>
    <mergeCell ref="A274:A278"/>
    <mergeCell ref="A269:A273"/>
    <mergeCell ref="A236:A240"/>
    <mergeCell ref="A241:A245"/>
    <mergeCell ref="A246:A250"/>
    <mergeCell ref="A251:A255"/>
    <mergeCell ref="A154:A158"/>
    <mergeCell ref="A191:A195"/>
    <mergeCell ref="F1:K1"/>
    <mergeCell ref="I2:L2"/>
    <mergeCell ref="A33:A37"/>
    <mergeCell ref="B33:B37"/>
    <mergeCell ref="D33:D37"/>
    <mergeCell ref="A38:A42"/>
    <mergeCell ref="B38:B42"/>
    <mergeCell ref="D38:D42"/>
    <mergeCell ref="A53:A57"/>
    <mergeCell ref="B53:B57"/>
    <mergeCell ref="D53:D57"/>
    <mergeCell ref="F3:K3"/>
    <mergeCell ref="F4:K4"/>
    <mergeCell ref="C5:K5"/>
    <mergeCell ref="B7:K7"/>
    <mergeCell ref="C9:C10"/>
    <mergeCell ref="D9:D10"/>
    <mergeCell ref="K9:K10"/>
    <mergeCell ref="B9:B10"/>
    <mergeCell ref="F6:K6"/>
    <mergeCell ref="E9:J9"/>
    <mergeCell ref="A63:A67"/>
    <mergeCell ref="B63:B67"/>
    <mergeCell ref="D63:D67"/>
    <mergeCell ref="A68:A72"/>
    <mergeCell ref="B68:B72"/>
    <mergeCell ref="D68:D72"/>
    <mergeCell ref="A88:A92"/>
    <mergeCell ref="B88:B92"/>
    <mergeCell ref="D88:D92"/>
    <mergeCell ref="A83:A87"/>
    <mergeCell ref="B83:B87"/>
    <mergeCell ref="D83:D87"/>
    <mergeCell ref="A93:A97"/>
    <mergeCell ref="B93:B97"/>
    <mergeCell ref="D93:D97"/>
    <mergeCell ref="A99:A103"/>
    <mergeCell ref="B99:B103"/>
    <mergeCell ref="D99:D103"/>
    <mergeCell ref="A109:A113"/>
    <mergeCell ref="B109:B113"/>
    <mergeCell ref="D109:D113"/>
    <mergeCell ref="A124:A128"/>
    <mergeCell ref="B124:B128"/>
    <mergeCell ref="D124:D128"/>
    <mergeCell ref="A181:A185"/>
    <mergeCell ref="B181:B185"/>
    <mergeCell ref="D181:D185"/>
    <mergeCell ref="A186:A190"/>
    <mergeCell ref="B186:B190"/>
    <mergeCell ref="D186:D190"/>
    <mergeCell ref="D176:D180"/>
    <mergeCell ref="B159:B163"/>
    <mergeCell ref="D159:D163"/>
    <mergeCell ref="B129:B133"/>
    <mergeCell ref="B134:B138"/>
    <mergeCell ref="D134:D138"/>
    <mergeCell ref="D129:D133"/>
  </mergeCells>
  <pageMargins left="0.23622047244094491" right="0.23622047244094491" top="0.23622047244094491" bottom="0.47244094488188981" header="0.15748031496062992" footer="0.15748031496062992"/>
  <pageSetup paperSize="9" scale="73" fitToWidth="0" fitToHeight="0" orientation="landscape" r:id="rId1"/>
  <headerFooter alignWithMargins="0"/>
  <rowBreaks count="12" manualBreakCount="12">
    <brk id="27" max="10" man="1"/>
    <brk id="52" max="10" man="1"/>
    <brk id="77" max="10" man="1"/>
    <brk id="97" max="10" man="1"/>
    <brk id="118" max="10" man="1"/>
    <brk id="143" max="10" man="1"/>
    <brk id="163" max="10" man="1"/>
    <brk id="185" max="10" man="1"/>
    <brk id="205" max="10" man="1"/>
    <brk id="230" max="10" man="1"/>
    <brk id="255" max="10" man="1"/>
    <brk id="27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6"/>
  <sheetViews>
    <sheetView view="pageBreakPreview" topLeftCell="A307" zoomScale="80" zoomScaleNormal="80" zoomScaleSheetLayoutView="80" workbookViewId="0">
      <selection activeCell="L11" sqref="L11:L12"/>
    </sheetView>
  </sheetViews>
  <sheetFormatPr defaultColWidth="9.140625" defaultRowHeight="14.25" x14ac:dyDescent="0.2"/>
  <cols>
    <col min="1" max="1" width="7.5703125" style="86" customWidth="1"/>
    <col min="2" max="2" width="34.7109375" style="86" customWidth="1"/>
    <col min="3" max="3" width="22.28515625" style="86" customWidth="1"/>
    <col min="4" max="4" width="19.42578125" style="86" customWidth="1"/>
    <col min="5" max="5" width="20.5703125" style="10" customWidth="1"/>
    <col min="6" max="6" width="14.5703125" style="83" customWidth="1"/>
    <col min="7" max="7" width="14.85546875" style="83" customWidth="1"/>
    <col min="8" max="8" width="14.5703125" style="10" customWidth="1"/>
    <col min="9" max="9" width="14.7109375" style="10" customWidth="1"/>
    <col min="10" max="10" width="15" style="10" customWidth="1"/>
    <col min="11" max="11" width="12.85546875" style="10" customWidth="1"/>
    <col min="12" max="12" width="12" style="87" customWidth="1"/>
    <col min="13" max="13" width="40.28515625" style="86" customWidth="1"/>
    <col min="14" max="14" width="10.140625" style="86" bestFit="1" customWidth="1"/>
    <col min="15" max="15" width="10.7109375" style="86" bestFit="1" customWidth="1"/>
    <col min="16" max="16" width="13.7109375" style="86" customWidth="1"/>
    <col min="17" max="17" width="9.85546875" style="86" bestFit="1" customWidth="1"/>
    <col min="18" max="16384" width="9.140625" style="86"/>
  </cols>
  <sheetData>
    <row r="1" spans="1:15" s="109" customFormat="1" ht="18" customHeight="1" x14ac:dyDescent="0.25">
      <c r="A1" s="108"/>
      <c r="C1" s="110"/>
      <c r="D1" s="117"/>
      <c r="E1" s="117"/>
      <c r="F1" s="111"/>
      <c r="G1" s="111"/>
      <c r="H1" s="141"/>
      <c r="I1" s="141"/>
      <c r="J1" s="141"/>
      <c r="K1" s="141"/>
      <c r="L1" s="141"/>
      <c r="M1" s="117"/>
      <c r="N1" s="117"/>
      <c r="O1" s="117"/>
    </row>
    <row r="2" spans="1:15" s="109" customFormat="1" ht="18" customHeight="1" x14ac:dyDescent="0.25">
      <c r="A2" s="108"/>
      <c r="C2" s="110"/>
      <c r="D2" s="117"/>
      <c r="E2" s="117"/>
      <c r="F2" s="111"/>
      <c r="G2" s="111"/>
      <c r="H2" s="141" t="s">
        <v>311</v>
      </c>
      <c r="I2" s="141"/>
      <c r="J2" s="141"/>
      <c r="K2" s="141"/>
      <c r="L2" s="141"/>
      <c r="M2" s="117"/>
      <c r="N2" s="117"/>
      <c r="O2" s="117"/>
    </row>
    <row r="3" spans="1:15" s="109" customFormat="1" ht="18" customHeight="1" x14ac:dyDescent="0.25">
      <c r="A3" s="108"/>
      <c r="C3" s="110"/>
      <c r="D3" s="117"/>
      <c r="E3" s="117"/>
      <c r="F3" s="111"/>
      <c r="G3" s="111"/>
      <c r="H3" s="134"/>
      <c r="I3" s="134"/>
      <c r="J3" s="141" t="s">
        <v>381</v>
      </c>
      <c r="K3" s="141"/>
      <c r="L3" s="141"/>
      <c r="M3" s="117"/>
      <c r="N3" s="117"/>
      <c r="O3" s="117"/>
    </row>
    <row r="4" spans="1:15" s="11" customFormat="1" ht="15" customHeight="1" x14ac:dyDescent="0.25">
      <c r="D4" s="12"/>
      <c r="E4" s="10"/>
      <c r="F4" s="141" t="s">
        <v>180</v>
      </c>
      <c r="G4" s="141"/>
      <c r="H4" s="141"/>
      <c r="I4" s="141"/>
      <c r="J4" s="141"/>
      <c r="K4" s="141"/>
      <c r="L4" s="141"/>
    </row>
    <row r="5" spans="1:15" s="11" customFormat="1" ht="15" x14ac:dyDescent="0.25">
      <c r="D5" s="12"/>
      <c r="E5" s="10"/>
      <c r="F5" s="233" t="s">
        <v>137</v>
      </c>
      <c r="G5" s="233"/>
      <c r="H5" s="233"/>
      <c r="I5" s="233"/>
      <c r="J5" s="233"/>
      <c r="K5" s="233"/>
      <c r="L5" s="233"/>
    </row>
    <row r="6" spans="1:15" s="11" customFormat="1" ht="14.1" customHeight="1" x14ac:dyDescent="0.25">
      <c r="C6" s="233" t="s">
        <v>29</v>
      </c>
      <c r="D6" s="233"/>
      <c r="E6" s="233"/>
      <c r="F6" s="233"/>
      <c r="G6" s="233"/>
      <c r="H6" s="233"/>
      <c r="I6" s="233"/>
      <c r="J6" s="233"/>
      <c r="K6" s="233"/>
      <c r="L6" s="233"/>
    </row>
    <row r="7" spans="1:15" s="11" customFormat="1" ht="15" customHeight="1" x14ac:dyDescent="0.25">
      <c r="D7" s="12"/>
      <c r="E7" s="10"/>
      <c r="F7" s="141" t="s">
        <v>270</v>
      </c>
      <c r="G7" s="141"/>
      <c r="H7" s="141"/>
      <c r="I7" s="141"/>
      <c r="J7" s="141"/>
      <c r="K7" s="141"/>
      <c r="L7" s="141"/>
    </row>
    <row r="8" spans="1:15" s="84" customFormat="1" ht="15.75" customHeight="1" x14ac:dyDescent="0.2">
      <c r="A8" s="163" t="s">
        <v>158</v>
      </c>
      <c r="B8" s="163"/>
      <c r="C8" s="163"/>
      <c r="D8" s="163"/>
      <c r="E8" s="163"/>
      <c r="F8" s="163"/>
      <c r="G8" s="163"/>
      <c r="H8" s="163"/>
      <c r="I8" s="163"/>
      <c r="J8" s="163"/>
      <c r="K8" s="163"/>
      <c r="L8" s="163"/>
      <c r="M8" s="163"/>
    </row>
    <row r="9" spans="1:15" s="84" customFormat="1" ht="15.75" customHeight="1" x14ac:dyDescent="0.2">
      <c r="A9" s="120"/>
      <c r="B9" s="120"/>
      <c r="C9" s="120"/>
      <c r="D9" s="120"/>
      <c r="E9" s="163" t="s">
        <v>138</v>
      </c>
      <c r="F9" s="163"/>
      <c r="G9" s="163"/>
      <c r="H9" s="163"/>
      <c r="I9" s="163"/>
      <c r="J9" s="135"/>
      <c r="K9" s="135"/>
      <c r="L9" s="120"/>
      <c r="M9" s="120"/>
    </row>
    <row r="10" spans="1:15" s="84" customFormat="1" ht="15.75" x14ac:dyDescent="0.2">
      <c r="A10" s="13"/>
      <c r="B10" s="13"/>
      <c r="C10" s="13"/>
      <c r="D10" s="13"/>
      <c r="E10" s="9"/>
      <c r="F10" s="78"/>
      <c r="G10" s="78"/>
      <c r="H10" s="9"/>
      <c r="I10" s="9"/>
      <c r="J10" s="9"/>
      <c r="K10" s="9"/>
      <c r="L10" s="85"/>
    </row>
    <row r="11" spans="1:15" ht="18" customHeight="1" x14ac:dyDescent="0.2">
      <c r="A11" s="196" t="s">
        <v>4</v>
      </c>
      <c r="B11" s="196" t="s">
        <v>21</v>
      </c>
      <c r="C11" s="196" t="s">
        <v>22</v>
      </c>
      <c r="D11" s="196" t="s">
        <v>8</v>
      </c>
      <c r="E11" s="241" t="s">
        <v>41</v>
      </c>
      <c r="F11" s="245" t="s">
        <v>23</v>
      </c>
      <c r="G11" s="242" t="s">
        <v>9</v>
      </c>
      <c r="H11" s="243"/>
      <c r="I11" s="243"/>
      <c r="J11" s="243"/>
      <c r="K11" s="244"/>
      <c r="L11" s="200" t="s">
        <v>11</v>
      </c>
      <c r="M11" s="197" t="s">
        <v>15</v>
      </c>
    </row>
    <row r="12" spans="1:15" ht="111" customHeight="1" x14ac:dyDescent="0.2">
      <c r="A12" s="196"/>
      <c r="B12" s="196"/>
      <c r="C12" s="196"/>
      <c r="D12" s="196"/>
      <c r="E12" s="241"/>
      <c r="F12" s="246"/>
      <c r="G12" s="105" t="s">
        <v>146</v>
      </c>
      <c r="H12" s="7" t="s">
        <v>147</v>
      </c>
      <c r="I12" s="7" t="s">
        <v>148</v>
      </c>
      <c r="J12" s="7" t="s">
        <v>149</v>
      </c>
      <c r="K12" s="7" t="s">
        <v>150</v>
      </c>
      <c r="L12" s="200"/>
      <c r="M12" s="199"/>
    </row>
    <row r="13" spans="1:15" ht="15" x14ac:dyDescent="0.2">
      <c r="A13" s="125">
        <v>1</v>
      </c>
      <c r="B13" s="125">
        <v>2</v>
      </c>
      <c r="C13" s="125">
        <v>3</v>
      </c>
      <c r="D13" s="125">
        <v>4</v>
      </c>
      <c r="E13" s="19">
        <v>5</v>
      </c>
      <c r="F13" s="52">
        <v>6</v>
      </c>
      <c r="G13" s="52">
        <v>7</v>
      </c>
      <c r="H13" s="52">
        <v>8</v>
      </c>
      <c r="I13" s="52">
        <v>9</v>
      </c>
      <c r="J13" s="52">
        <v>10</v>
      </c>
      <c r="K13" s="52">
        <v>11</v>
      </c>
      <c r="L13" s="52">
        <v>14</v>
      </c>
      <c r="M13" s="125">
        <v>15</v>
      </c>
    </row>
    <row r="14" spans="1:15" ht="22.5" customHeight="1" x14ac:dyDescent="0.2">
      <c r="A14" s="234" t="s">
        <v>136</v>
      </c>
      <c r="B14" s="235"/>
      <c r="C14" s="235"/>
      <c r="D14" s="235"/>
      <c r="E14" s="235"/>
      <c r="F14" s="235"/>
      <c r="G14" s="235"/>
      <c r="H14" s="235"/>
      <c r="I14" s="235"/>
      <c r="J14" s="235"/>
      <c r="K14" s="235"/>
      <c r="L14" s="235"/>
      <c r="M14" s="236"/>
    </row>
    <row r="15" spans="1:15" ht="15" customHeight="1" x14ac:dyDescent="0.2">
      <c r="A15" s="237" t="s">
        <v>6</v>
      </c>
      <c r="B15" s="229" t="s">
        <v>218</v>
      </c>
      <c r="C15" s="213" t="s">
        <v>133</v>
      </c>
      <c r="D15" s="126" t="s">
        <v>2</v>
      </c>
      <c r="E15" s="16">
        <v>0</v>
      </c>
      <c r="F15" s="127">
        <f>SUM(G15:K15)</f>
        <v>312445.50099999999</v>
      </c>
      <c r="G15" s="16">
        <f t="shared" ref="G15:K15" si="0">SUM(G16:G19)</f>
        <v>39824.275999999998</v>
      </c>
      <c r="H15" s="16">
        <f t="shared" si="0"/>
        <v>258463.22500000001</v>
      </c>
      <c r="I15" s="16">
        <f t="shared" si="0"/>
        <v>14158</v>
      </c>
      <c r="J15" s="16">
        <f t="shared" si="0"/>
        <v>0</v>
      </c>
      <c r="K15" s="16">
        <f t="shared" si="0"/>
        <v>0</v>
      </c>
      <c r="L15" s="200" t="s">
        <v>33</v>
      </c>
      <c r="M15" s="238" t="s">
        <v>379</v>
      </c>
    </row>
    <row r="16" spans="1:15" ht="45" x14ac:dyDescent="0.2">
      <c r="A16" s="237"/>
      <c r="B16" s="229"/>
      <c r="C16" s="213"/>
      <c r="D16" s="126" t="s">
        <v>1</v>
      </c>
      <c r="E16" s="16">
        <v>0</v>
      </c>
      <c r="F16" s="127">
        <f>SUM(G16:K16)</f>
        <v>0</v>
      </c>
      <c r="G16" s="16">
        <f>G21+G26+G31+G36+G51+G46+G56+G61+G66+G71+G76+G81+G86+G91+G101</f>
        <v>0</v>
      </c>
      <c r="H16" s="16">
        <f>H21+H26+H31+H36+H51+H46+H56+H61+H66+H71+H76+H81+H86+H91+H101</f>
        <v>0</v>
      </c>
      <c r="I16" s="16">
        <f>I21+I26+I31+I36+I51+I46+I56+I61+I66+I71+I76+I81+I86+I91+I101</f>
        <v>0</v>
      </c>
      <c r="J16" s="16">
        <f>J21+J26+J31+J36+J51+J46+J56+J61+J66+J71+J76+J81+J86+J91+J101</f>
        <v>0</v>
      </c>
      <c r="K16" s="16">
        <f>K21+K26+K31+K36+K51+K46+K56+K61+K66+K71+K76+K81+K86+K91+K101</f>
        <v>0</v>
      </c>
      <c r="L16" s="200"/>
      <c r="M16" s="239"/>
    </row>
    <row r="17" spans="1:13" ht="60" x14ac:dyDescent="0.2">
      <c r="A17" s="237"/>
      <c r="B17" s="229"/>
      <c r="C17" s="213"/>
      <c r="D17" s="126" t="s">
        <v>7</v>
      </c>
      <c r="E17" s="16">
        <v>0</v>
      </c>
      <c r="F17" s="127">
        <f>SUM(G17:K17)</f>
        <v>107142</v>
      </c>
      <c r="G17" s="16">
        <f t="shared" ref="G17:H19" si="1">G22+G27+G32+G37+G52+G47+G57+G62+G67+G72+G77+G82+G87+G92+G102</f>
        <v>30380</v>
      </c>
      <c r="H17" s="16">
        <f t="shared" si="1"/>
        <v>63312</v>
      </c>
      <c r="I17" s="16">
        <f t="shared" ref="I17:K17" si="2">I22+I27+I32+I37+I52+I47+I57+I62+I67+I72+I77+I82+I87+I92+I102</f>
        <v>13450</v>
      </c>
      <c r="J17" s="16">
        <f t="shared" si="2"/>
        <v>0</v>
      </c>
      <c r="K17" s="16">
        <f t="shared" si="2"/>
        <v>0</v>
      </c>
      <c r="L17" s="200"/>
      <c r="M17" s="239"/>
    </row>
    <row r="18" spans="1:13" ht="60" x14ac:dyDescent="0.2">
      <c r="A18" s="237"/>
      <c r="B18" s="229"/>
      <c r="C18" s="213"/>
      <c r="D18" s="126" t="s">
        <v>16</v>
      </c>
      <c r="E18" s="16">
        <v>0</v>
      </c>
      <c r="F18" s="127">
        <f>SUM(G18:K18)</f>
        <v>205303.50100000002</v>
      </c>
      <c r="G18" s="16">
        <f t="shared" si="1"/>
        <v>9444.2759999999998</v>
      </c>
      <c r="H18" s="16">
        <f t="shared" si="1"/>
        <v>195151.22500000001</v>
      </c>
      <c r="I18" s="16">
        <f t="shared" ref="I18:K18" si="3">I23+I28+I33+I38+I53+I48+I58+I63+I68+I73+I78+I83+I88+I93+I103</f>
        <v>708</v>
      </c>
      <c r="J18" s="16">
        <f t="shared" si="3"/>
        <v>0</v>
      </c>
      <c r="K18" s="16">
        <f t="shared" si="3"/>
        <v>0</v>
      </c>
      <c r="L18" s="200"/>
      <c r="M18" s="239"/>
    </row>
    <row r="19" spans="1:13" ht="33" customHeight="1" x14ac:dyDescent="0.2">
      <c r="A19" s="237"/>
      <c r="B19" s="229"/>
      <c r="C19" s="213"/>
      <c r="D19" s="126" t="s">
        <v>30</v>
      </c>
      <c r="E19" s="16">
        <v>0</v>
      </c>
      <c r="F19" s="127">
        <f>SUM(G19:K19)</f>
        <v>0</v>
      </c>
      <c r="G19" s="16">
        <f t="shared" si="1"/>
        <v>0</v>
      </c>
      <c r="H19" s="16">
        <f t="shared" si="1"/>
        <v>0</v>
      </c>
      <c r="I19" s="16">
        <f t="shared" ref="I19:K19" si="4">I24+I29+I34+I39+I54+I49+I59+I64+I69+I74+I79+I84+I89+I94+I104</f>
        <v>0</v>
      </c>
      <c r="J19" s="16">
        <f t="shared" si="4"/>
        <v>0</v>
      </c>
      <c r="K19" s="16">
        <f t="shared" si="4"/>
        <v>0</v>
      </c>
      <c r="L19" s="200"/>
      <c r="M19" s="240"/>
    </row>
    <row r="20" spans="1:13" ht="15" customHeight="1" x14ac:dyDescent="0.2">
      <c r="A20" s="186" t="s">
        <v>12</v>
      </c>
      <c r="B20" s="168" t="s">
        <v>219</v>
      </c>
      <c r="C20" s="197" t="s">
        <v>133</v>
      </c>
      <c r="D20" s="124" t="s">
        <v>2</v>
      </c>
      <c r="E20" s="7">
        <f>SUM(E21:E24)</f>
        <v>1000</v>
      </c>
      <c r="F20" s="81">
        <f t="shared" ref="F20:F29" si="5">SUM(G20:K20)</f>
        <v>14158</v>
      </c>
      <c r="G20" s="81">
        <f t="shared" ref="G20:K20" si="6">SUM(G21:G24)</f>
        <v>0</v>
      </c>
      <c r="H20" s="7">
        <f t="shared" si="6"/>
        <v>0</v>
      </c>
      <c r="I20" s="7">
        <f t="shared" si="6"/>
        <v>14158</v>
      </c>
      <c r="J20" s="7">
        <f t="shared" si="6"/>
        <v>0</v>
      </c>
      <c r="K20" s="7">
        <f t="shared" si="6"/>
        <v>0</v>
      </c>
      <c r="L20" s="201"/>
      <c r="M20" s="197"/>
    </row>
    <row r="21" spans="1:13" ht="45" x14ac:dyDescent="0.2">
      <c r="A21" s="187"/>
      <c r="B21" s="169"/>
      <c r="C21" s="198"/>
      <c r="D21" s="124" t="s">
        <v>1</v>
      </c>
      <c r="E21" s="7">
        <v>0</v>
      </c>
      <c r="F21" s="81">
        <f t="shared" si="5"/>
        <v>0</v>
      </c>
      <c r="G21" s="81">
        <v>0</v>
      </c>
      <c r="H21" s="7">
        <v>0</v>
      </c>
      <c r="I21" s="7">
        <v>0</v>
      </c>
      <c r="J21" s="7">
        <v>0</v>
      </c>
      <c r="K21" s="7">
        <v>0</v>
      </c>
      <c r="L21" s="202"/>
      <c r="M21" s="198"/>
    </row>
    <row r="22" spans="1:13" ht="45" x14ac:dyDescent="0.2">
      <c r="A22" s="187"/>
      <c r="B22" s="169"/>
      <c r="C22" s="198"/>
      <c r="D22" s="124" t="s">
        <v>7</v>
      </c>
      <c r="E22" s="7">
        <v>950</v>
      </c>
      <c r="F22" s="81">
        <f t="shared" si="5"/>
        <v>13450</v>
      </c>
      <c r="G22" s="81">
        <v>0</v>
      </c>
      <c r="H22" s="7">
        <v>0</v>
      </c>
      <c r="I22" s="7">
        <v>13450</v>
      </c>
      <c r="J22" s="7">
        <v>0</v>
      </c>
      <c r="K22" s="7">
        <v>0</v>
      </c>
      <c r="L22" s="202"/>
      <c r="M22" s="198"/>
    </row>
    <row r="23" spans="1:13" ht="45" x14ac:dyDescent="0.2">
      <c r="A23" s="187"/>
      <c r="B23" s="169"/>
      <c r="C23" s="198"/>
      <c r="D23" s="124" t="s">
        <v>16</v>
      </c>
      <c r="E23" s="7">
        <v>50</v>
      </c>
      <c r="F23" s="81">
        <f t="shared" si="5"/>
        <v>708</v>
      </c>
      <c r="G23" s="81">
        <v>0</v>
      </c>
      <c r="H23" s="7">
        <v>0</v>
      </c>
      <c r="I23" s="7">
        <v>708</v>
      </c>
      <c r="J23" s="7">
        <v>0</v>
      </c>
      <c r="K23" s="7">
        <v>0</v>
      </c>
      <c r="L23" s="202"/>
      <c r="M23" s="198"/>
    </row>
    <row r="24" spans="1:13" ht="63.75" customHeight="1" x14ac:dyDescent="0.2">
      <c r="A24" s="188"/>
      <c r="B24" s="170"/>
      <c r="C24" s="199"/>
      <c r="D24" s="124" t="s">
        <v>26</v>
      </c>
      <c r="E24" s="7">
        <v>0</v>
      </c>
      <c r="F24" s="81">
        <f t="shared" si="5"/>
        <v>0</v>
      </c>
      <c r="G24" s="81">
        <v>0</v>
      </c>
      <c r="H24" s="7">
        <v>0</v>
      </c>
      <c r="I24" s="7">
        <v>0</v>
      </c>
      <c r="J24" s="7">
        <v>0</v>
      </c>
      <c r="K24" s="7">
        <v>0</v>
      </c>
      <c r="L24" s="203"/>
      <c r="M24" s="199"/>
    </row>
    <row r="25" spans="1:13" ht="15" customHeight="1" x14ac:dyDescent="0.2">
      <c r="A25" s="186" t="s">
        <v>24</v>
      </c>
      <c r="B25" s="168" t="s">
        <v>220</v>
      </c>
      <c r="C25" s="197"/>
      <c r="D25" s="124" t="s">
        <v>2</v>
      </c>
      <c r="E25" s="7">
        <f>SUM(E26:E29)</f>
        <v>0</v>
      </c>
      <c r="F25" s="81">
        <f t="shared" si="5"/>
        <v>147392.505</v>
      </c>
      <c r="G25" s="81">
        <f t="shared" ref="G25:K25" si="7">SUM(G26:G29)</f>
        <v>7081</v>
      </c>
      <c r="H25" s="130">
        <f t="shared" si="7"/>
        <v>140311.505</v>
      </c>
      <c r="I25" s="7">
        <f t="shared" si="7"/>
        <v>0</v>
      </c>
      <c r="J25" s="7">
        <f t="shared" si="7"/>
        <v>0</v>
      </c>
      <c r="K25" s="7">
        <f t="shared" si="7"/>
        <v>0</v>
      </c>
      <c r="L25" s="201"/>
      <c r="M25" s="197"/>
    </row>
    <row r="26" spans="1:13" ht="45" x14ac:dyDescent="0.2">
      <c r="A26" s="187"/>
      <c r="B26" s="169"/>
      <c r="C26" s="198"/>
      <c r="D26" s="124" t="s">
        <v>1</v>
      </c>
      <c r="E26" s="7">
        <v>0</v>
      </c>
      <c r="F26" s="81">
        <f t="shared" si="5"/>
        <v>0</v>
      </c>
      <c r="G26" s="82">
        <v>0</v>
      </c>
      <c r="H26" s="6">
        <v>0</v>
      </c>
      <c r="I26" s="6">
        <v>0</v>
      </c>
      <c r="J26" s="6">
        <v>0</v>
      </c>
      <c r="K26" s="6">
        <v>0</v>
      </c>
      <c r="L26" s="202"/>
      <c r="M26" s="198"/>
    </row>
    <row r="27" spans="1:13" ht="45" x14ac:dyDescent="0.2">
      <c r="A27" s="187"/>
      <c r="B27" s="169"/>
      <c r="C27" s="198"/>
      <c r="D27" s="124" t="s">
        <v>7</v>
      </c>
      <c r="E27" s="7">
        <v>0</v>
      </c>
      <c r="F27" s="81">
        <f t="shared" si="5"/>
        <v>0</v>
      </c>
      <c r="G27" s="82">
        <v>0</v>
      </c>
      <c r="H27" s="6">
        <v>0</v>
      </c>
      <c r="I27" s="6">
        <v>0</v>
      </c>
      <c r="J27" s="6">
        <v>0</v>
      </c>
      <c r="K27" s="6">
        <v>0</v>
      </c>
      <c r="L27" s="203"/>
      <c r="M27" s="199"/>
    </row>
    <row r="28" spans="1:13" ht="45" x14ac:dyDescent="0.2">
      <c r="A28" s="187"/>
      <c r="B28" s="169"/>
      <c r="C28" s="198"/>
      <c r="D28" s="124" t="s">
        <v>16</v>
      </c>
      <c r="E28" s="7">
        <v>0</v>
      </c>
      <c r="F28" s="81">
        <f t="shared" si="5"/>
        <v>147392.505</v>
      </c>
      <c r="G28" s="82">
        <v>7081</v>
      </c>
      <c r="H28" s="133">
        <v>140311.505</v>
      </c>
      <c r="I28" s="6">
        <v>0</v>
      </c>
      <c r="J28" s="6">
        <v>0</v>
      </c>
      <c r="K28" s="6">
        <v>0</v>
      </c>
      <c r="L28" s="200"/>
      <c r="M28" s="196"/>
    </row>
    <row r="29" spans="1:13" ht="30.75" customHeight="1" x14ac:dyDescent="0.2">
      <c r="A29" s="188"/>
      <c r="B29" s="170"/>
      <c r="C29" s="199"/>
      <c r="D29" s="124" t="s">
        <v>26</v>
      </c>
      <c r="E29" s="7">
        <v>0</v>
      </c>
      <c r="F29" s="81">
        <f t="shared" si="5"/>
        <v>0</v>
      </c>
      <c r="G29" s="82">
        <v>0</v>
      </c>
      <c r="H29" s="6">
        <v>0</v>
      </c>
      <c r="I29" s="6">
        <v>0</v>
      </c>
      <c r="J29" s="6">
        <v>0</v>
      </c>
      <c r="K29" s="6">
        <v>0</v>
      </c>
      <c r="L29" s="200"/>
      <c r="M29" s="196"/>
    </row>
    <row r="30" spans="1:13" ht="15" customHeight="1" x14ac:dyDescent="0.2">
      <c r="A30" s="186" t="s">
        <v>167</v>
      </c>
      <c r="B30" s="168" t="s">
        <v>221</v>
      </c>
      <c r="C30" s="197"/>
      <c r="D30" s="124" t="s">
        <v>2</v>
      </c>
      <c r="E30" s="7">
        <f>SUM(E31:E34)</f>
        <v>0</v>
      </c>
      <c r="F30" s="81">
        <f t="shared" ref="F30:F34" si="8">SUM(G30:K30)</f>
        <v>0</v>
      </c>
      <c r="G30" s="81">
        <f t="shared" ref="G30:K30" si="9">SUM(G31:G34)</f>
        <v>0</v>
      </c>
      <c r="H30" s="7">
        <f t="shared" si="9"/>
        <v>0</v>
      </c>
      <c r="I30" s="7">
        <f t="shared" si="9"/>
        <v>0</v>
      </c>
      <c r="J30" s="7">
        <f t="shared" si="9"/>
        <v>0</v>
      </c>
      <c r="K30" s="7">
        <f t="shared" si="9"/>
        <v>0</v>
      </c>
      <c r="L30" s="200"/>
      <c r="M30" s="196"/>
    </row>
    <row r="31" spans="1:13" ht="45" x14ac:dyDescent="0.2">
      <c r="A31" s="187"/>
      <c r="B31" s="169"/>
      <c r="C31" s="198"/>
      <c r="D31" s="124" t="s">
        <v>1</v>
      </c>
      <c r="E31" s="7">
        <v>0</v>
      </c>
      <c r="F31" s="81">
        <f t="shared" si="8"/>
        <v>0</v>
      </c>
      <c r="G31" s="82">
        <v>0</v>
      </c>
      <c r="H31" s="6">
        <v>0</v>
      </c>
      <c r="I31" s="6">
        <v>0</v>
      </c>
      <c r="J31" s="6">
        <v>0</v>
      </c>
      <c r="K31" s="6">
        <v>0</v>
      </c>
      <c r="L31" s="200"/>
      <c r="M31" s="196"/>
    </row>
    <row r="32" spans="1:13" ht="45" x14ac:dyDescent="0.2">
      <c r="A32" s="187"/>
      <c r="B32" s="169"/>
      <c r="C32" s="198"/>
      <c r="D32" s="124" t="s">
        <v>7</v>
      </c>
      <c r="E32" s="7">
        <v>0</v>
      </c>
      <c r="F32" s="81">
        <f t="shared" si="8"/>
        <v>0</v>
      </c>
      <c r="G32" s="82">
        <v>0</v>
      </c>
      <c r="H32" s="6">
        <v>0</v>
      </c>
      <c r="I32" s="6">
        <v>0</v>
      </c>
      <c r="J32" s="6">
        <v>0</v>
      </c>
      <c r="K32" s="6">
        <v>0</v>
      </c>
      <c r="L32" s="200"/>
      <c r="M32" s="196"/>
    </row>
    <row r="33" spans="1:16" ht="45" x14ac:dyDescent="0.2">
      <c r="A33" s="187"/>
      <c r="B33" s="169"/>
      <c r="C33" s="198"/>
      <c r="D33" s="124" t="s">
        <v>16</v>
      </c>
      <c r="E33" s="7">
        <v>0</v>
      </c>
      <c r="F33" s="81">
        <f t="shared" si="8"/>
        <v>0</v>
      </c>
      <c r="G33" s="82">
        <v>0</v>
      </c>
      <c r="H33" s="6">
        <v>0</v>
      </c>
      <c r="I33" s="6">
        <v>0</v>
      </c>
      <c r="J33" s="6">
        <v>0</v>
      </c>
      <c r="K33" s="6">
        <v>0</v>
      </c>
      <c r="L33" s="200"/>
      <c r="M33" s="196"/>
      <c r="O33" s="88"/>
      <c r="P33" s="88"/>
    </row>
    <row r="34" spans="1:16" ht="30" x14ac:dyDescent="0.2">
      <c r="A34" s="188"/>
      <c r="B34" s="170"/>
      <c r="C34" s="199"/>
      <c r="D34" s="124" t="s">
        <v>26</v>
      </c>
      <c r="E34" s="7">
        <v>0</v>
      </c>
      <c r="F34" s="81">
        <f t="shared" si="8"/>
        <v>0</v>
      </c>
      <c r="G34" s="82">
        <v>0</v>
      </c>
      <c r="H34" s="6">
        <v>0</v>
      </c>
      <c r="I34" s="6">
        <v>0</v>
      </c>
      <c r="J34" s="6">
        <v>0</v>
      </c>
      <c r="K34" s="6">
        <v>0</v>
      </c>
      <c r="L34" s="200"/>
      <c r="M34" s="196"/>
    </row>
    <row r="35" spans="1:16" ht="15" customHeight="1" x14ac:dyDescent="0.2">
      <c r="A35" s="186" t="s">
        <v>169</v>
      </c>
      <c r="B35" s="168" t="s">
        <v>222</v>
      </c>
      <c r="C35" s="213" t="s">
        <v>133</v>
      </c>
      <c r="D35" s="124" t="s">
        <v>2</v>
      </c>
      <c r="E35" s="7">
        <f>SUM(E36:E39)</f>
        <v>0</v>
      </c>
      <c r="F35" s="81">
        <f t="shared" ref="F35:F49" si="10">SUM(G35:K35)</f>
        <v>0</v>
      </c>
      <c r="G35" s="81">
        <f t="shared" ref="G35:K35" si="11">SUM(G36:G39)</f>
        <v>0</v>
      </c>
      <c r="H35" s="7">
        <f t="shared" si="11"/>
        <v>0</v>
      </c>
      <c r="I35" s="7">
        <f t="shared" si="11"/>
        <v>0</v>
      </c>
      <c r="J35" s="7">
        <f t="shared" si="11"/>
        <v>0</v>
      </c>
      <c r="K35" s="7">
        <f t="shared" si="11"/>
        <v>0</v>
      </c>
      <c r="L35" s="200"/>
      <c r="M35" s="196"/>
    </row>
    <row r="36" spans="1:16" ht="45" x14ac:dyDescent="0.2">
      <c r="A36" s="187"/>
      <c r="B36" s="169"/>
      <c r="C36" s="213"/>
      <c r="D36" s="124" t="s">
        <v>1</v>
      </c>
      <c r="E36" s="7">
        <v>0</v>
      </c>
      <c r="F36" s="81">
        <f t="shared" si="10"/>
        <v>0</v>
      </c>
      <c r="G36" s="82">
        <v>0</v>
      </c>
      <c r="H36" s="6">
        <v>0</v>
      </c>
      <c r="I36" s="6">
        <v>0</v>
      </c>
      <c r="J36" s="6">
        <v>0</v>
      </c>
      <c r="K36" s="6">
        <v>0</v>
      </c>
      <c r="L36" s="200"/>
      <c r="M36" s="196"/>
    </row>
    <row r="37" spans="1:16" ht="45" x14ac:dyDescent="0.2">
      <c r="A37" s="187"/>
      <c r="B37" s="169"/>
      <c r="C37" s="213"/>
      <c r="D37" s="124" t="s">
        <v>7</v>
      </c>
      <c r="E37" s="7">
        <v>0</v>
      </c>
      <c r="F37" s="81">
        <f t="shared" si="10"/>
        <v>0</v>
      </c>
      <c r="G37" s="82">
        <v>0</v>
      </c>
      <c r="H37" s="6">
        <v>0</v>
      </c>
      <c r="I37" s="6">
        <v>0</v>
      </c>
      <c r="J37" s="6">
        <v>0</v>
      </c>
      <c r="K37" s="6">
        <v>0</v>
      </c>
      <c r="L37" s="200"/>
      <c r="M37" s="196"/>
    </row>
    <row r="38" spans="1:16" ht="45" x14ac:dyDescent="0.2">
      <c r="A38" s="187"/>
      <c r="B38" s="169"/>
      <c r="C38" s="213"/>
      <c r="D38" s="124" t="s">
        <v>16</v>
      </c>
      <c r="E38" s="7">
        <v>0</v>
      </c>
      <c r="F38" s="81">
        <f t="shared" si="10"/>
        <v>0</v>
      </c>
      <c r="G38" s="82">
        <v>0</v>
      </c>
      <c r="H38" s="6">
        <v>0</v>
      </c>
      <c r="I38" s="6">
        <v>0</v>
      </c>
      <c r="J38" s="6">
        <v>0</v>
      </c>
      <c r="K38" s="6">
        <v>0</v>
      </c>
      <c r="L38" s="200"/>
      <c r="M38" s="196"/>
      <c r="P38" s="88"/>
    </row>
    <row r="39" spans="1:16" ht="30" x14ac:dyDescent="0.2">
      <c r="A39" s="188"/>
      <c r="B39" s="170"/>
      <c r="C39" s="213"/>
      <c r="D39" s="124" t="s">
        <v>26</v>
      </c>
      <c r="E39" s="7">
        <v>0</v>
      </c>
      <c r="F39" s="81">
        <f t="shared" si="10"/>
        <v>0</v>
      </c>
      <c r="G39" s="82">
        <v>0</v>
      </c>
      <c r="H39" s="6">
        <v>0</v>
      </c>
      <c r="I39" s="6">
        <v>0</v>
      </c>
      <c r="J39" s="6">
        <v>0</v>
      </c>
      <c r="K39" s="6">
        <v>0</v>
      </c>
      <c r="L39" s="200"/>
      <c r="M39" s="196"/>
    </row>
    <row r="40" spans="1:16" ht="15" customHeight="1" x14ac:dyDescent="0.2">
      <c r="A40" s="186" t="s">
        <v>179</v>
      </c>
      <c r="B40" s="168" t="s">
        <v>297</v>
      </c>
      <c r="C40" s="213" t="s">
        <v>133</v>
      </c>
      <c r="D40" s="124" t="s">
        <v>2</v>
      </c>
      <c r="E40" s="7">
        <f>SUM(E41:E44)</f>
        <v>0</v>
      </c>
      <c r="F40" s="81">
        <f t="shared" ref="F40:F44" si="12">SUM(G40:K40)</f>
        <v>0</v>
      </c>
      <c r="G40" s="81">
        <f t="shared" ref="G40:K40" si="13">SUM(G41:G44)</f>
        <v>0</v>
      </c>
      <c r="H40" s="7">
        <f t="shared" si="13"/>
        <v>0</v>
      </c>
      <c r="I40" s="7">
        <f t="shared" si="13"/>
        <v>0</v>
      </c>
      <c r="J40" s="7">
        <f t="shared" si="13"/>
        <v>0</v>
      </c>
      <c r="K40" s="7">
        <f t="shared" si="13"/>
        <v>0</v>
      </c>
      <c r="L40" s="200"/>
      <c r="M40" s="196"/>
    </row>
    <row r="41" spans="1:16" ht="45" x14ac:dyDescent="0.2">
      <c r="A41" s="187"/>
      <c r="B41" s="169"/>
      <c r="C41" s="213"/>
      <c r="D41" s="124" t="s">
        <v>1</v>
      </c>
      <c r="E41" s="7">
        <v>0</v>
      </c>
      <c r="F41" s="81">
        <f t="shared" si="12"/>
        <v>0</v>
      </c>
      <c r="G41" s="82">
        <v>0</v>
      </c>
      <c r="H41" s="6">
        <v>0</v>
      </c>
      <c r="I41" s="6">
        <v>0</v>
      </c>
      <c r="J41" s="6">
        <v>0</v>
      </c>
      <c r="K41" s="6">
        <v>0</v>
      </c>
      <c r="L41" s="200"/>
      <c r="M41" s="196"/>
    </row>
    <row r="42" spans="1:16" ht="45" x14ac:dyDescent="0.2">
      <c r="A42" s="187"/>
      <c r="B42" s="169"/>
      <c r="C42" s="213"/>
      <c r="D42" s="124" t="s">
        <v>7</v>
      </c>
      <c r="E42" s="7">
        <v>0</v>
      </c>
      <c r="F42" s="81">
        <f t="shared" si="12"/>
        <v>0</v>
      </c>
      <c r="G42" s="82">
        <v>0</v>
      </c>
      <c r="H42" s="6">
        <v>0</v>
      </c>
      <c r="I42" s="6">
        <v>0</v>
      </c>
      <c r="J42" s="6">
        <v>0</v>
      </c>
      <c r="K42" s="6">
        <v>0</v>
      </c>
      <c r="L42" s="200"/>
      <c r="M42" s="196"/>
    </row>
    <row r="43" spans="1:16" ht="45" x14ac:dyDescent="0.2">
      <c r="A43" s="187"/>
      <c r="B43" s="169"/>
      <c r="C43" s="213"/>
      <c r="D43" s="124" t="s">
        <v>16</v>
      </c>
      <c r="E43" s="7">
        <v>0</v>
      </c>
      <c r="F43" s="81">
        <f t="shared" si="12"/>
        <v>0</v>
      </c>
      <c r="G43" s="82">
        <v>0</v>
      </c>
      <c r="H43" s="6">
        <v>0</v>
      </c>
      <c r="I43" s="6">
        <v>0</v>
      </c>
      <c r="J43" s="6">
        <v>0</v>
      </c>
      <c r="K43" s="6">
        <v>0</v>
      </c>
      <c r="L43" s="200"/>
      <c r="M43" s="196"/>
      <c r="P43" s="88"/>
    </row>
    <row r="44" spans="1:16" ht="30" x14ac:dyDescent="0.2">
      <c r="A44" s="188"/>
      <c r="B44" s="170"/>
      <c r="C44" s="213"/>
      <c r="D44" s="124" t="s">
        <v>26</v>
      </c>
      <c r="E44" s="7">
        <v>0</v>
      </c>
      <c r="F44" s="81">
        <f t="shared" si="12"/>
        <v>0</v>
      </c>
      <c r="G44" s="82">
        <v>0</v>
      </c>
      <c r="H44" s="6">
        <v>0</v>
      </c>
      <c r="I44" s="6">
        <v>0</v>
      </c>
      <c r="J44" s="6">
        <v>0</v>
      </c>
      <c r="K44" s="6">
        <v>0</v>
      </c>
      <c r="L44" s="200"/>
      <c r="M44" s="196"/>
    </row>
    <row r="45" spans="1:16" ht="15" customHeight="1" x14ac:dyDescent="0.2">
      <c r="A45" s="186" t="s">
        <v>298</v>
      </c>
      <c r="B45" s="168" t="s">
        <v>282</v>
      </c>
      <c r="C45" s="213" t="s">
        <v>133</v>
      </c>
      <c r="D45" s="124" t="s">
        <v>2</v>
      </c>
      <c r="E45" s="7">
        <f>SUM(E46:E49)</f>
        <v>0</v>
      </c>
      <c r="F45" s="81">
        <f t="shared" si="10"/>
        <v>1450</v>
      </c>
      <c r="G45" s="81">
        <f t="shared" ref="G45:K45" si="14">SUM(G46:G49)</f>
        <v>653</v>
      </c>
      <c r="H45" s="7">
        <f t="shared" si="14"/>
        <v>797</v>
      </c>
      <c r="I45" s="7">
        <f t="shared" si="14"/>
        <v>0</v>
      </c>
      <c r="J45" s="7">
        <f t="shared" si="14"/>
        <v>0</v>
      </c>
      <c r="K45" s="7">
        <f t="shared" si="14"/>
        <v>0</v>
      </c>
      <c r="L45" s="200"/>
      <c r="M45" s="196"/>
    </row>
    <row r="46" spans="1:16" ht="45" x14ac:dyDescent="0.2">
      <c r="A46" s="187"/>
      <c r="B46" s="169"/>
      <c r="C46" s="213"/>
      <c r="D46" s="124" t="s">
        <v>1</v>
      </c>
      <c r="E46" s="7">
        <v>0</v>
      </c>
      <c r="F46" s="81">
        <f t="shared" si="10"/>
        <v>0</v>
      </c>
      <c r="G46" s="82">
        <v>0</v>
      </c>
      <c r="H46" s="6">
        <v>0</v>
      </c>
      <c r="I46" s="6">
        <v>0</v>
      </c>
      <c r="J46" s="6">
        <v>0</v>
      </c>
      <c r="K46" s="6">
        <v>0</v>
      </c>
      <c r="L46" s="200"/>
      <c r="M46" s="196"/>
    </row>
    <row r="47" spans="1:16" ht="45" x14ac:dyDescent="0.2">
      <c r="A47" s="187"/>
      <c r="B47" s="169"/>
      <c r="C47" s="213"/>
      <c r="D47" s="124" t="s">
        <v>7</v>
      </c>
      <c r="E47" s="7">
        <v>0</v>
      </c>
      <c r="F47" s="81">
        <f t="shared" si="10"/>
        <v>0</v>
      </c>
      <c r="G47" s="82">
        <v>0</v>
      </c>
      <c r="H47" s="6">
        <v>0</v>
      </c>
      <c r="I47" s="6">
        <v>0</v>
      </c>
      <c r="J47" s="6">
        <v>0</v>
      </c>
      <c r="K47" s="6">
        <v>0</v>
      </c>
      <c r="L47" s="200"/>
      <c r="M47" s="196"/>
    </row>
    <row r="48" spans="1:16" ht="45" x14ac:dyDescent="0.2">
      <c r="A48" s="187"/>
      <c r="B48" s="169"/>
      <c r="C48" s="213"/>
      <c r="D48" s="124" t="s">
        <v>16</v>
      </c>
      <c r="E48" s="7">
        <v>0</v>
      </c>
      <c r="F48" s="81">
        <f t="shared" si="10"/>
        <v>1450</v>
      </c>
      <c r="G48" s="82">
        <v>653</v>
      </c>
      <c r="H48" s="6">
        <v>797</v>
      </c>
      <c r="I48" s="6">
        <v>0</v>
      </c>
      <c r="J48" s="6">
        <v>0</v>
      </c>
      <c r="K48" s="6">
        <v>0</v>
      </c>
      <c r="L48" s="200"/>
      <c r="M48" s="196"/>
      <c r="P48" s="88"/>
    </row>
    <row r="49" spans="1:16" ht="30" x14ac:dyDescent="0.2">
      <c r="A49" s="188"/>
      <c r="B49" s="170"/>
      <c r="C49" s="213"/>
      <c r="D49" s="124" t="s">
        <v>26</v>
      </c>
      <c r="E49" s="7">
        <v>0</v>
      </c>
      <c r="F49" s="81">
        <f t="shared" si="10"/>
        <v>0</v>
      </c>
      <c r="G49" s="82">
        <v>0</v>
      </c>
      <c r="H49" s="6">
        <v>0</v>
      </c>
      <c r="I49" s="6">
        <v>0</v>
      </c>
      <c r="J49" s="6">
        <v>0</v>
      </c>
      <c r="K49" s="6">
        <v>0</v>
      </c>
      <c r="L49" s="200"/>
      <c r="M49" s="196"/>
    </row>
    <row r="50" spans="1:16" ht="15" customHeight="1" x14ac:dyDescent="0.2">
      <c r="A50" s="186" t="s">
        <v>185</v>
      </c>
      <c r="B50" s="168" t="s">
        <v>277</v>
      </c>
      <c r="C50" s="213" t="s">
        <v>133</v>
      </c>
      <c r="D50" s="124" t="s">
        <v>2</v>
      </c>
      <c r="E50" s="7">
        <f>SUM(E51:E54)</f>
        <v>0</v>
      </c>
      <c r="F50" s="81">
        <f t="shared" ref="F50:F54" si="15">SUM(G50:K50)</f>
        <v>12000</v>
      </c>
      <c r="G50" s="81">
        <f t="shared" ref="G50:K50" si="16">SUM(G51:G54)</f>
        <v>0</v>
      </c>
      <c r="H50" s="7">
        <f t="shared" si="16"/>
        <v>12000</v>
      </c>
      <c r="I50" s="7">
        <f t="shared" si="16"/>
        <v>0</v>
      </c>
      <c r="J50" s="7">
        <f t="shared" si="16"/>
        <v>0</v>
      </c>
      <c r="K50" s="7">
        <f t="shared" si="16"/>
        <v>0</v>
      </c>
      <c r="L50" s="201"/>
      <c r="M50" s="197"/>
    </row>
    <row r="51" spans="1:16" ht="45" x14ac:dyDescent="0.2">
      <c r="A51" s="187"/>
      <c r="B51" s="169"/>
      <c r="C51" s="213"/>
      <c r="D51" s="124" t="s">
        <v>1</v>
      </c>
      <c r="E51" s="7">
        <v>0</v>
      </c>
      <c r="F51" s="81">
        <f t="shared" si="15"/>
        <v>0</v>
      </c>
      <c r="G51" s="82">
        <v>0</v>
      </c>
      <c r="H51" s="6">
        <v>0</v>
      </c>
      <c r="I51" s="6">
        <v>0</v>
      </c>
      <c r="J51" s="6">
        <v>0</v>
      </c>
      <c r="K51" s="6">
        <v>0</v>
      </c>
      <c r="L51" s="202"/>
      <c r="M51" s="198"/>
    </row>
    <row r="52" spans="1:16" ht="45" x14ac:dyDescent="0.2">
      <c r="A52" s="187"/>
      <c r="B52" s="169"/>
      <c r="C52" s="213"/>
      <c r="D52" s="124" t="s">
        <v>7</v>
      </c>
      <c r="E52" s="7">
        <v>0</v>
      </c>
      <c r="F52" s="81">
        <f t="shared" si="15"/>
        <v>0</v>
      </c>
      <c r="G52" s="82">
        <v>0</v>
      </c>
      <c r="H52" s="6">
        <v>0</v>
      </c>
      <c r="I52" s="6">
        <v>0</v>
      </c>
      <c r="J52" s="6">
        <v>0</v>
      </c>
      <c r="K52" s="6">
        <v>0</v>
      </c>
      <c r="L52" s="203"/>
      <c r="M52" s="199"/>
    </row>
    <row r="53" spans="1:16" ht="45" x14ac:dyDescent="0.2">
      <c r="A53" s="187"/>
      <c r="B53" s="169"/>
      <c r="C53" s="213"/>
      <c r="D53" s="124" t="s">
        <v>16</v>
      </c>
      <c r="E53" s="7">
        <v>0</v>
      </c>
      <c r="F53" s="81">
        <f t="shared" si="15"/>
        <v>12000</v>
      </c>
      <c r="G53" s="82">
        <v>0</v>
      </c>
      <c r="H53" s="6">
        <v>12000</v>
      </c>
      <c r="I53" s="6">
        <v>0</v>
      </c>
      <c r="J53" s="6">
        <v>0</v>
      </c>
      <c r="K53" s="6">
        <v>0</v>
      </c>
      <c r="L53" s="200"/>
      <c r="M53" s="196"/>
      <c r="P53" s="88"/>
    </row>
    <row r="54" spans="1:16" ht="30" x14ac:dyDescent="0.2">
      <c r="A54" s="188"/>
      <c r="B54" s="170"/>
      <c r="C54" s="213"/>
      <c r="D54" s="124" t="s">
        <v>26</v>
      </c>
      <c r="E54" s="7">
        <v>0</v>
      </c>
      <c r="F54" s="81">
        <f t="shared" si="15"/>
        <v>0</v>
      </c>
      <c r="G54" s="82">
        <v>0</v>
      </c>
      <c r="H54" s="6">
        <v>0</v>
      </c>
      <c r="I54" s="6">
        <v>0</v>
      </c>
      <c r="J54" s="6">
        <v>0</v>
      </c>
      <c r="K54" s="6">
        <v>0</v>
      </c>
      <c r="L54" s="200"/>
      <c r="M54" s="196"/>
    </row>
    <row r="55" spans="1:16" ht="15" customHeight="1" x14ac:dyDescent="0.2">
      <c r="A55" s="186" t="s">
        <v>284</v>
      </c>
      <c r="B55" s="168" t="s">
        <v>283</v>
      </c>
      <c r="C55" s="213" t="s">
        <v>133</v>
      </c>
      <c r="D55" s="124" t="s">
        <v>2</v>
      </c>
      <c r="E55" s="7">
        <f>SUM(E56:E59)</f>
        <v>0</v>
      </c>
      <c r="F55" s="81">
        <f t="shared" ref="F55:F59" si="17">SUM(G55:K55)</f>
        <v>0</v>
      </c>
      <c r="G55" s="81">
        <f t="shared" ref="G55:K55" si="18">SUM(G56:G59)</f>
        <v>0</v>
      </c>
      <c r="H55" s="7">
        <f t="shared" si="18"/>
        <v>0</v>
      </c>
      <c r="I55" s="7">
        <f t="shared" si="18"/>
        <v>0</v>
      </c>
      <c r="J55" s="7">
        <f t="shared" si="18"/>
        <v>0</v>
      </c>
      <c r="K55" s="7">
        <f t="shared" si="18"/>
        <v>0</v>
      </c>
      <c r="L55" s="200"/>
      <c r="M55" s="196"/>
    </row>
    <row r="56" spans="1:16" ht="45" x14ac:dyDescent="0.2">
      <c r="A56" s="187"/>
      <c r="B56" s="169"/>
      <c r="C56" s="213"/>
      <c r="D56" s="124" t="s">
        <v>1</v>
      </c>
      <c r="E56" s="7">
        <v>0</v>
      </c>
      <c r="F56" s="81">
        <f t="shared" si="17"/>
        <v>0</v>
      </c>
      <c r="G56" s="82">
        <v>0</v>
      </c>
      <c r="H56" s="6">
        <v>0</v>
      </c>
      <c r="I56" s="6">
        <v>0</v>
      </c>
      <c r="J56" s="6">
        <v>0</v>
      </c>
      <c r="K56" s="6">
        <v>0</v>
      </c>
      <c r="L56" s="200"/>
      <c r="M56" s="196"/>
    </row>
    <row r="57" spans="1:16" ht="45" x14ac:dyDescent="0.2">
      <c r="A57" s="187"/>
      <c r="B57" s="169"/>
      <c r="C57" s="213"/>
      <c r="D57" s="124" t="s">
        <v>7</v>
      </c>
      <c r="E57" s="7">
        <v>0</v>
      </c>
      <c r="F57" s="81">
        <f t="shared" si="17"/>
        <v>0</v>
      </c>
      <c r="G57" s="82">
        <v>0</v>
      </c>
      <c r="H57" s="6">
        <v>0</v>
      </c>
      <c r="I57" s="6">
        <v>0</v>
      </c>
      <c r="J57" s="6">
        <v>0</v>
      </c>
      <c r="K57" s="6">
        <v>0</v>
      </c>
      <c r="L57" s="200"/>
      <c r="M57" s="196"/>
    </row>
    <row r="58" spans="1:16" ht="45" x14ac:dyDescent="0.2">
      <c r="A58" s="187"/>
      <c r="B58" s="169"/>
      <c r="C58" s="213"/>
      <c r="D58" s="124" t="s">
        <v>16</v>
      </c>
      <c r="E58" s="7">
        <v>0</v>
      </c>
      <c r="F58" s="81">
        <f t="shared" si="17"/>
        <v>0</v>
      </c>
      <c r="G58" s="82">
        <v>0</v>
      </c>
      <c r="H58" s="6">
        <v>0</v>
      </c>
      <c r="I58" s="6">
        <v>0</v>
      </c>
      <c r="J58" s="6">
        <v>0</v>
      </c>
      <c r="K58" s="6">
        <v>0</v>
      </c>
      <c r="L58" s="200"/>
      <c r="M58" s="196"/>
      <c r="P58" s="88"/>
    </row>
    <row r="59" spans="1:16" ht="30" x14ac:dyDescent="0.2">
      <c r="A59" s="188"/>
      <c r="B59" s="170"/>
      <c r="C59" s="213"/>
      <c r="D59" s="124" t="s">
        <v>26</v>
      </c>
      <c r="E59" s="7">
        <v>0</v>
      </c>
      <c r="F59" s="81">
        <f t="shared" si="17"/>
        <v>0</v>
      </c>
      <c r="G59" s="82">
        <v>0</v>
      </c>
      <c r="H59" s="6">
        <v>0</v>
      </c>
      <c r="I59" s="6">
        <v>0</v>
      </c>
      <c r="J59" s="6">
        <v>0</v>
      </c>
      <c r="K59" s="6">
        <v>0</v>
      </c>
      <c r="L59" s="200"/>
      <c r="M59" s="196"/>
    </row>
    <row r="60" spans="1:16" ht="15" customHeight="1" x14ac:dyDescent="0.2">
      <c r="A60" s="186" t="s">
        <v>299</v>
      </c>
      <c r="B60" s="168" t="s">
        <v>285</v>
      </c>
      <c r="C60" s="213" t="s">
        <v>133</v>
      </c>
      <c r="D60" s="124" t="s">
        <v>2</v>
      </c>
      <c r="E60" s="7">
        <f>SUM(E61:E64)</f>
        <v>0</v>
      </c>
      <c r="F60" s="81">
        <f t="shared" ref="F60:F64" si="19">SUM(G60:K60)</f>
        <v>0</v>
      </c>
      <c r="G60" s="81">
        <f t="shared" ref="G60:K60" si="20">SUM(G61:G64)</f>
        <v>0</v>
      </c>
      <c r="H60" s="7">
        <f t="shared" si="20"/>
        <v>0</v>
      </c>
      <c r="I60" s="7">
        <f t="shared" si="20"/>
        <v>0</v>
      </c>
      <c r="J60" s="7">
        <f t="shared" si="20"/>
        <v>0</v>
      </c>
      <c r="K60" s="7">
        <f t="shared" si="20"/>
        <v>0</v>
      </c>
      <c r="L60" s="200"/>
      <c r="M60" s="196"/>
    </row>
    <row r="61" spans="1:16" ht="45" x14ac:dyDescent="0.2">
      <c r="A61" s="187"/>
      <c r="B61" s="169"/>
      <c r="C61" s="213"/>
      <c r="D61" s="124" t="s">
        <v>1</v>
      </c>
      <c r="E61" s="7">
        <v>0</v>
      </c>
      <c r="F61" s="81">
        <f t="shared" si="19"/>
        <v>0</v>
      </c>
      <c r="G61" s="82">
        <v>0</v>
      </c>
      <c r="H61" s="6">
        <v>0</v>
      </c>
      <c r="I61" s="6">
        <v>0</v>
      </c>
      <c r="J61" s="6">
        <v>0</v>
      </c>
      <c r="K61" s="6">
        <v>0</v>
      </c>
      <c r="L61" s="200"/>
      <c r="M61" s="196"/>
    </row>
    <row r="62" spans="1:16" ht="45" x14ac:dyDescent="0.2">
      <c r="A62" s="187"/>
      <c r="B62" s="169"/>
      <c r="C62" s="213"/>
      <c r="D62" s="124" t="s">
        <v>7</v>
      </c>
      <c r="E62" s="7">
        <v>0</v>
      </c>
      <c r="F62" s="81">
        <f t="shared" si="19"/>
        <v>0</v>
      </c>
      <c r="G62" s="82">
        <v>0</v>
      </c>
      <c r="H62" s="6">
        <v>0</v>
      </c>
      <c r="I62" s="6">
        <v>0</v>
      </c>
      <c r="J62" s="6">
        <v>0</v>
      </c>
      <c r="K62" s="6">
        <v>0</v>
      </c>
      <c r="L62" s="200"/>
      <c r="M62" s="196"/>
    </row>
    <row r="63" spans="1:16" ht="45" x14ac:dyDescent="0.2">
      <c r="A63" s="187"/>
      <c r="B63" s="169"/>
      <c r="C63" s="213"/>
      <c r="D63" s="124" t="s">
        <v>16</v>
      </c>
      <c r="E63" s="7">
        <v>0</v>
      </c>
      <c r="F63" s="81">
        <f t="shared" si="19"/>
        <v>0</v>
      </c>
      <c r="G63" s="82">
        <v>0</v>
      </c>
      <c r="H63" s="6">
        <v>0</v>
      </c>
      <c r="I63" s="6">
        <v>0</v>
      </c>
      <c r="J63" s="6">
        <v>0</v>
      </c>
      <c r="K63" s="6">
        <v>0</v>
      </c>
      <c r="L63" s="200"/>
      <c r="M63" s="196"/>
      <c r="P63" s="88"/>
    </row>
    <row r="64" spans="1:16" ht="30" x14ac:dyDescent="0.2">
      <c r="A64" s="188"/>
      <c r="B64" s="170"/>
      <c r="C64" s="213"/>
      <c r="D64" s="124" t="s">
        <v>26</v>
      </c>
      <c r="E64" s="7">
        <v>0</v>
      </c>
      <c r="F64" s="81">
        <f t="shared" si="19"/>
        <v>0</v>
      </c>
      <c r="G64" s="82">
        <v>0</v>
      </c>
      <c r="H64" s="6">
        <v>0</v>
      </c>
      <c r="I64" s="6">
        <v>0</v>
      </c>
      <c r="J64" s="6">
        <v>0</v>
      </c>
      <c r="K64" s="6">
        <v>0</v>
      </c>
      <c r="L64" s="200"/>
      <c r="M64" s="196"/>
    </row>
    <row r="65" spans="1:16" ht="15" customHeight="1" x14ac:dyDescent="0.2">
      <c r="A65" s="186" t="s">
        <v>189</v>
      </c>
      <c r="B65" s="168" t="s">
        <v>278</v>
      </c>
      <c r="C65" s="213" t="s">
        <v>133</v>
      </c>
      <c r="D65" s="124" t="s">
        <v>2</v>
      </c>
      <c r="E65" s="7">
        <f>SUM(E66:E69)</f>
        <v>0</v>
      </c>
      <c r="F65" s="81">
        <f t="shared" ref="F65:F69" si="21">SUM(G65:K65)</f>
        <v>1710.2760000000001</v>
      </c>
      <c r="G65" s="81">
        <f t="shared" ref="G65:K65" si="22">SUM(G66:G69)</f>
        <v>1710.2760000000001</v>
      </c>
      <c r="H65" s="7">
        <f t="shared" si="22"/>
        <v>0</v>
      </c>
      <c r="I65" s="7">
        <f t="shared" si="22"/>
        <v>0</v>
      </c>
      <c r="J65" s="7">
        <f t="shared" si="22"/>
        <v>0</v>
      </c>
      <c r="K65" s="7">
        <f t="shared" si="22"/>
        <v>0</v>
      </c>
      <c r="L65" s="201"/>
      <c r="M65" s="197"/>
    </row>
    <row r="66" spans="1:16" ht="45" x14ac:dyDescent="0.2">
      <c r="A66" s="187"/>
      <c r="B66" s="169"/>
      <c r="C66" s="213"/>
      <c r="D66" s="124" t="s">
        <v>1</v>
      </c>
      <c r="E66" s="7">
        <v>0</v>
      </c>
      <c r="F66" s="81">
        <f t="shared" si="21"/>
        <v>0</v>
      </c>
      <c r="G66" s="82">
        <v>0</v>
      </c>
      <c r="H66" s="6">
        <v>0</v>
      </c>
      <c r="I66" s="6">
        <v>0</v>
      </c>
      <c r="J66" s="6">
        <v>0</v>
      </c>
      <c r="K66" s="6">
        <v>0</v>
      </c>
      <c r="L66" s="202"/>
      <c r="M66" s="198"/>
    </row>
    <row r="67" spans="1:16" ht="45" x14ac:dyDescent="0.2">
      <c r="A67" s="187"/>
      <c r="B67" s="169"/>
      <c r="C67" s="213"/>
      <c r="D67" s="124" t="s">
        <v>7</v>
      </c>
      <c r="E67" s="7">
        <v>0</v>
      </c>
      <c r="F67" s="81">
        <f t="shared" si="21"/>
        <v>0</v>
      </c>
      <c r="G67" s="82">
        <v>0</v>
      </c>
      <c r="H67" s="6">
        <v>0</v>
      </c>
      <c r="I67" s="6">
        <v>0</v>
      </c>
      <c r="J67" s="6">
        <v>0</v>
      </c>
      <c r="K67" s="6">
        <v>0</v>
      </c>
      <c r="L67" s="203"/>
      <c r="M67" s="199"/>
    </row>
    <row r="68" spans="1:16" ht="45" x14ac:dyDescent="0.2">
      <c r="A68" s="187"/>
      <c r="B68" s="169"/>
      <c r="C68" s="213"/>
      <c r="D68" s="124" t="s">
        <v>16</v>
      </c>
      <c r="E68" s="7">
        <v>0</v>
      </c>
      <c r="F68" s="81">
        <f t="shared" si="21"/>
        <v>1710.2760000000001</v>
      </c>
      <c r="G68" s="82">
        <v>1710.2760000000001</v>
      </c>
      <c r="H68" s="6">
        <v>0</v>
      </c>
      <c r="I68" s="6">
        <v>0</v>
      </c>
      <c r="J68" s="6">
        <v>0</v>
      </c>
      <c r="K68" s="6">
        <v>0</v>
      </c>
      <c r="L68" s="200"/>
      <c r="M68" s="196"/>
      <c r="P68" s="88"/>
    </row>
    <row r="69" spans="1:16" ht="30" x14ac:dyDescent="0.2">
      <c r="A69" s="188"/>
      <c r="B69" s="170"/>
      <c r="C69" s="213"/>
      <c r="D69" s="124" t="s">
        <v>26</v>
      </c>
      <c r="E69" s="7">
        <v>0</v>
      </c>
      <c r="F69" s="81">
        <f t="shared" si="21"/>
        <v>0</v>
      </c>
      <c r="G69" s="82">
        <v>0</v>
      </c>
      <c r="H69" s="6">
        <v>0</v>
      </c>
      <c r="I69" s="6">
        <v>0</v>
      </c>
      <c r="J69" s="6">
        <v>0</v>
      </c>
      <c r="K69" s="6">
        <v>0</v>
      </c>
      <c r="L69" s="200"/>
      <c r="M69" s="196"/>
    </row>
    <row r="70" spans="1:16" ht="15" customHeight="1" x14ac:dyDescent="0.2">
      <c r="A70" s="186" t="s">
        <v>191</v>
      </c>
      <c r="B70" s="168" t="s">
        <v>286</v>
      </c>
      <c r="C70" s="213" t="s">
        <v>133</v>
      </c>
      <c r="D70" s="124" t="s">
        <v>2</v>
      </c>
      <c r="E70" s="7">
        <f>SUM(E71:E74)</f>
        <v>0</v>
      </c>
      <c r="F70" s="81">
        <f t="shared" ref="F70:F74" si="23">SUM(G70:K70)</f>
        <v>0</v>
      </c>
      <c r="G70" s="81">
        <f t="shared" ref="G70:K70" si="24">SUM(G71:G74)</f>
        <v>0</v>
      </c>
      <c r="H70" s="7">
        <f t="shared" si="24"/>
        <v>0</v>
      </c>
      <c r="I70" s="7">
        <f t="shared" si="24"/>
        <v>0</v>
      </c>
      <c r="J70" s="7">
        <f t="shared" si="24"/>
        <v>0</v>
      </c>
      <c r="K70" s="7">
        <f t="shared" si="24"/>
        <v>0</v>
      </c>
      <c r="L70" s="201"/>
      <c r="M70" s="197"/>
    </row>
    <row r="71" spans="1:16" ht="45" x14ac:dyDescent="0.2">
      <c r="A71" s="187"/>
      <c r="B71" s="169"/>
      <c r="C71" s="213"/>
      <c r="D71" s="124" t="s">
        <v>1</v>
      </c>
      <c r="E71" s="7">
        <v>0</v>
      </c>
      <c r="F71" s="81">
        <f t="shared" si="23"/>
        <v>0</v>
      </c>
      <c r="G71" s="82">
        <v>0</v>
      </c>
      <c r="H71" s="6">
        <v>0</v>
      </c>
      <c r="I71" s="6">
        <v>0</v>
      </c>
      <c r="J71" s="6">
        <v>0</v>
      </c>
      <c r="K71" s="6">
        <v>0</v>
      </c>
      <c r="L71" s="202"/>
      <c r="M71" s="198"/>
    </row>
    <row r="72" spans="1:16" ht="45" x14ac:dyDescent="0.2">
      <c r="A72" s="187"/>
      <c r="B72" s="169"/>
      <c r="C72" s="213"/>
      <c r="D72" s="124" t="s">
        <v>7</v>
      </c>
      <c r="E72" s="7">
        <v>0</v>
      </c>
      <c r="F72" s="81">
        <f t="shared" si="23"/>
        <v>0</v>
      </c>
      <c r="G72" s="82">
        <v>0</v>
      </c>
      <c r="H72" s="6">
        <v>0</v>
      </c>
      <c r="I72" s="6">
        <v>0</v>
      </c>
      <c r="J72" s="6">
        <v>0</v>
      </c>
      <c r="K72" s="6">
        <v>0</v>
      </c>
      <c r="L72" s="203"/>
      <c r="M72" s="199"/>
    </row>
    <row r="73" spans="1:16" ht="45" x14ac:dyDescent="0.2">
      <c r="A73" s="187"/>
      <c r="B73" s="169"/>
      <c r="C73" s="213"/>
      <c r="D73" s="124" t="s">
        <v>16</v>
      </c>
      <c r="E73" s="7">
        <v>0</v>
      </c>
      <c r="F73" s="81">
        <f t="shared" si="23"/>
        <v>0</v>
      </c>
      <c r="G73" s="82">
        <v>0</v>
      </c>
      <c r="H73" s="6">
        <v>0</v>
      </c>
      <c r="I73" s="6">
        <v>0</v>
      </c>
      <c r="J73" s="6">
        <v>0</v>
      </c>
      <c r="K73" s="6">
        <v>0</v>
      </c>
      <c r="L73" s="200"/>
      <c r="M73" s="196"/>
      <c r="P73" s="88"/>
    </row>
    <row r="74" spans="1:16" ht="30" x14ac:dyDescent="0.2">
      <c r="A74" s="188"/>
      <c r="B74" s="170"/>
      <c r="C74" s="213"/>
      <c r="D74" s="124" t="s">
        <v>26</v>
      </c>
      <c r="E74" s="7">
        <v>0</v>
      </c>
      <c r="F74" s="81">
        <f t="shared" si="23"/>
        <v>0</v>
      </c>
      <c r="G74" s="82">
        <v>0</v>
      </c>
      <c r="H74" s="6">
        <v>0</v>
      </c>
      <c r="I74" s="6">
        <v>0</v>
      </c>
      <c r="J74" s="6">
        <v>0</v>
      </c>
      <c r="K74" s="6">
        <v>0</v>
      </c>
      <c r="L74" s="200"/>
      <c r="M74" s="196"/>
    </row>
    <row r="75" spans="1:16" ht="15" customHeight="1" x14ac:dyDescent="0.2">
      <c r="A75" s="186" t="s">
        <v>204</v>
      </c>
      <c r="B75" s="168" t="s">
        <v>287</v>
      </c>
      <c r="C75" s="213" t="s">
        <v>133</v>
      </c>
      <c r="D75" s="124" t="s">
        <v>2</v>
      </c>
      <c r="E75" s="7">
        <f>SUM(E76:E79)</f>
        <v>0</v>
      </c>
      <c r="F75" s="81">
        <f t="shared" ref="F75:F79" si="25">SUM(G75:K75)</f>
        <v>7500</v>
      </c>
      <c r="G75" s="81">
        <f t="shared" ref="G75:K75" si="26">SUM(G76:G79)</f>
        <v>0</v>
      </c>
      <c r="H75" s="130">
        <f t="shared" si="26"/>
        <v>7500</v>
      </c>
      <c r="I75" s="7">
        <f t="shared" si="26"/>
        <v>0</v>
      </c>
      <c r="J75" s="7">
        <f t="shared" si="26"/>
        <v>0</v>
      </c>
      <c r="K75" s="7">
        <f t="shared" si="26"/>
        <v>0</v>
      </c>
      <c r="L75" s="201"/>
      <c r="M75" s="197"/>
    </row>
    <row r="76" spans="1:16" ht="45" x14ac:dyDescent="0.2">
      <c r="A76" s="187"/>
      <c r="B76" s="169"/>
      <c r="C76" s="213"/>
      <c r="D76" s="124" t="s">
        <v>1</v>
      </c>
      <c r="E76" s="7">
        <v>0</v>
      </c>
      <c r="F76" s="81">
        <f t="shared" si="25"/>
        <v>0</v>
      </c>
      <c r="G76" s="82">
        <v>0</v>
      </c>
      <c r="H76" s="6">
        <v>0</v>
      </c>
      <c r="I76" s="6">
        <v>0</v>
      </c>
      <c r="J76" s="6">
        <v>0</v>
      </c>
      <c r="K76" s="6">
        <v>0</v>
      </c>
      <c r="L76" s="202"/>
      <c r="M76" s="198"/>
    </row>
    <row r="77" spans="1:16" ht="45" x14ac:dyDescent="0.2">
      <c r="A77" s="187"/>
      <c r="B77" s="169"/>
      <c r="C77" s="213"/>
      <c r="D77" s="124" t="s">
        <v>7</v>
      </c>
      <c r="E77" s="7">
        <v>0</v>
      </c>
      <c r="F77" s="81">
        <f t="shared" si="25"/>
        <v>0</v>
      </c>
      <c r="G77" s="82">
        <v>0</v>
      </c>
      <c r="H77" s="6">
        <v>0</v>
      </c>
      <c r="I77" s="6">
        <v>0</v>
      </c>
      <c r="J77" s="6">
        <v>0</v>
      </c>
      <c r="K77" s="6">
        <v>0</v>
      </c>
      <c r="L77" s="203"/>
      <c r="M77" s="199"/>
    </row>
    <row r="78" spans="1:16" ht="45" x14ac:dyDescent="0.2">
      <c r="A78" s="187"/>
      <c r="B78" s="169"/>
      <c r="C78" s="213"/>
      <c r="D78" s="124" t="s">
        <v>16</v>
      </c>
      <c r="E78" s="7">
        <v>0</v>
      </c>
      <c r="F78" s="81">
        <f t="shared" si="25"/>
        <v>7500</v>
      </c>
      <c r="G78" s="82">
        <v>0</v>
      </c>
      <c r="H78" s="133">
        <v>7500</v>
      </c>
      <c r="I78" s="6">
        <v>0</v>
      </c>
      <c r="J78" s="6">
        <v>0</v>
      </c>
      <c r="K78" s="6">
        <v>0</v>
      </c>
      <c r="L78" s="200"/>
      <c r="M78" s="196"/>
      <c r="P78" s="88"/>
    </row>
    <row r="79" spans="1:16" ht="30" x14ac:dyDescent="0.2">
      <c r="A79" s="188"/>
      <c r="B79" s="170"/>
      <c r="C79" s="213"/>
      <c r="D79" s="124" t="s">
        <v>26</v>
      </c>
      <c r="E79" s="7">
        <v>0</v>
      </c>
      <c r="F79" s="81">
        <f t="shared" si="25"/>
        <v>0</v>
      </c>
      <c r="G79" s="82">
        <v>0</v>
      </c>
      <c r="H79" s="6">
        <v>0</v>
      </c>
      <c r="I79" s="6">
        <v>0</v>
      </c>
      <c r="J79" s="6">
        <v>0</v>
      </c>
      <c r="K79" s="6">
        <v>0</v>
      </c>
      <c r="L79" s="200"/>
      <c r="M79" s="196"/>
    </row>
    <row r="80" spans="1:16" ht="15" customHeight="1" x14ac:dyDescent="0.2">
      <c r="A80" s="186" t="s">
        <v>244</v>
      </c>
      <c r="B80" s="168" t="s">
        <v>288</v>
      </c>
      <c r="C80" s="213" t="s">
        <v>133</v>
      </c>
      <c r="D80" s="124" t="s">
        <v>2</v>
      </c>
      <c r="E80" s="7">
        <f>SUM(E81:E84)</f>
        <v>0</v>
      </c>
      <c r="F80" s="81">
        <f t="shared" ref="F80:F84" si="27">SUM(G80:K80)</f>
        <v>0</v>
      </c>
      <c r="G80" s="81">
        <f t="shared" ref="G80:K80" si="28">SUM(G81:G84)</f>
        <v>0</v>
      </c>
      <c r="H80" s="7">
        <f t="shared" si="28"/>
        <v>0</v>
      </c>
      <c r="I80" s="7">
        <f t="shared" si="28"/>
        <v>0</v>
      </c>
      <c r="J80" s="7">
        <f t="shared" si="28"/>
        <v>0</v>
      </c>
      <c r="K80" s="7">
        <f t="shared" si="28"/>
        <v>0</v>
      </c>
      <c r="L80" s="201"/>
      <c r="M80" s="197"/>
    </row>
    <row r="81" spans="1:16" ht="45" x14ac:dyDescent="0.2">
      <c r="A81" s="187"/>
      <c r="B81" s="169"/>
      <c r="C81" s="213"/>
      <c r="D81" s="124" t="s">
        <v>1</v>
      </c>
      <c r="E81" s="7">
        <v>0</v>
      </c>
      <c r="F81" s="81">
        <f t="shared" si="27"/>
        <v>0</v>
      </c>
      <c r="G81" s="82">
        <v>0</v>
      </c>
      <c r="H81" s="6">
        <v>0</v>
      </c>
      <c r="I81" s="6">
        <v>0</v>
      </c>
      <c r="J81" s="6">
        <v>0</v>
      </c>
      <c r="K81" s="6">
        <v>0</v>
      </c>
      <c r="L81" s="202"/>
      <c r="M81" s="198"/>
    </row>
    <row r="82" spans="1:16" ht="45" x14ac:dyDescent="0.2">
      <c r="A82" s="187"/>
      <c r="B82" s="169"/>
      <c r="C82" s="213"/>
      <c r="D82" s="124" t="s">
        <v>7</v>
      </c>
      <c r="E82" s="7">
        <v>0</v>
      </c>
      <c r="F82" s="81">
        <f t="shared" si="27"/>
        <v>0</v>
      </c>
      <c r="G82" s="82">
        <v>0</v>
      </c>
      <c r="H82" s="6">
        <v>0</v>
      </c>
      <c r="I82" s="6">
        <v>0</v>
      </c>
      <c r="J82" s="6">
        <v>0</v>
      </c>
      <c r="K82" s="6">
        <v>0</v>
      </c>
      <c r="L82" s="203"/>
      <c r="M82" s="199"/>
    </row>
    <row r="83" spans="1:16" ht="45" x14ac:dyDescent="0.2">
      <c r="A83" s="187"/>
      <c r="B83" s="169"/>
      <c r="C83" s="213"/>
      <c r="D83" s="124" t="s">
        <v>16</v>
      </c>
      <c r="E83" s="7">
        <v>0</v>
      </c>
      <c r="F83" s="81">
        <f t="shared" si="27"/>
        <v>0</v>
      </c>
      <c r="G83" s="82">
        <v>0</v>
      </c>
      <c r="H83" s="6">
        <v>0</v>
      </c>
      <c r="I83" s="6">
        <v>0</v>
      </c>
      <c r="J83" s="6">
        <v>0</v>
      </c>
      <c r="K83" s="6">
        <v>0</v>
      </c>
      <c r="L83" s="200"/>
      <c r="M83" s="196"/>
      <c r="P83" s="88"/>
    </row>
    <row r="84" spans="1:16" ht="30" x14ac:dyDescent="0.2">
      <c r="A84" s="188"/>
      <c r="B84" s="170"/>
      <c r="C84" s="213"/>
      <c r="D84" s="124" t="s">
        <v>26</v>
      </c>
      <c r="E84" s="7">
        <v>0</v>
      </c>
      <c r="F84" s="81">
        <f t="shared" si="27"/>
        <v>0</v>
      </c>
      <c r="G84" s="82">
        <v>0</v>
      </c>
      <c r="H84" s="6">
        <v>0</v>
      </c>
      <c r="I84" s="6">
        <v>0</v>
      </c>
      <c r="J84" s="6">
        <v>0</v>
      </c>
      <c r="K84" s="6">
        <v>0</v>
      </c>
      <c r="L84" s="200"/>
      <c r="M84" s="196"/>
    </row>
    <row r="85" spans="1:16" ht="15" customHeight="1" x14ac:dyDescent="0.2">
      <c r="A85" s="186" t="s">
        <v>245</v>
      </c>
      <c r="B85" s="168" t="s">
        <v>281</v>
      </c>
      <c r="C85" s="213" t="s">
        <v>133</v>
      </c>
      <c r="D85" s="124" t="s">
        <v>2</v>
      </c>
      <c r="E85" s="7">
        <f>SUM(E86:E89)</f>
        <v>0</v>
      </c>
      <c r="F85" s="81">
        <f t="shared" ref="F85:F99" si="29">SUM(G85:K85)</f>
        <v>88362.290000000008</v>
      </c>
      <c r="G85" s="81">
        <f t="shared" ref="G85:K85" si="30">SUM(G86:G89)</f>
        <v>0</v>
      </c>
      <c r="H85" s="7">
        <f t="shared" si="30"/>
        <v>88362.290000000008</v>
      </c>
      <c r="I85" s="7">
        <f t="shared" si="30"/>
        <v>0</v>
      </c>
      <c r="J85" s="7">
        <f t="shared" si="30"/>
        <v>0</v>
      </c>
      <c r="K85" s="7">
        <f t="shared" si="30"/>
        <v>0</v>
      </c>
      <c r="L85" s="201"/>
      <c r="M85" s="197"/>
    </row>
    <row r="86" spans="1:16" ht="45" x14ac:dyDescent="0.2">
      <c r="A86" s="187"/>
      <c r="B86" s="169"/>
      <c r="C86" s="213"/>
      <c r="D86" s="124" t="s">
        <v>1</v>
      </c>
      <c r="E86" s="7">
        <v>0</v>
      </c>
      <c r="F86" s="81">
        <f t="shared" si="29"/>
        <v>0</v>
      </c>
      <c r="G86" s="82">
        <v>0</v>
      </c>
      <c r="H86" s="6">
        <v>0</v>
      </c>
      <c r="I86" s="6">
        <v>0</v>
      </c>
      <c r="J86" s="6">
        <v>0</v>
      </c>
      <c r="K86" s="6">
        <v>0</v>
      </c>
      <c r="L86" s="202"/>
      <c r="M86" s="198"/>
    </row>
    <row r="87" spans="1:16" ht="45" x14ac:dyDescent="0.2">
      <c r="A87" s="187"/>
      <c r="B87" s="169"/>
      <c r="C87" s="213"/>
      <c r="D87" s="124" t="s">
        <v>7</v>
      </c>
      <c r="E87" s="7">
        <v>0</v>
      </c>
      <c r="F87" s="81">
        <f t="shared" si="29"/>
        <v>57170.400000000001</v>
      </c>
      <c r="G87" s="82">
        <v>0</v>
      </c>
      <c r="H87" s="6">
        <v>57170.400000000001</v>
      </c>
      <c r="I87" s="6">
        <v>0</v>
      </c>
      <c r="J87" s="6">
        <v>0</v>
      </c>
      <c r="K87" s="6">
        <v>0</v>
      </c>
      <c r="L87" s="203"/>
      <c r="M87" s="199"/>
    </row>
    <row r="88" spans="1:16" ht="45" x14ac:dyDescent="0.2">
      <c r="A88" s="187"/>
      <c r="B88" s="169"/>
      <c r="C88" s="213"/>
      <c r="D88" s="124" t="s">
        <v>16</v>
      </c>
      <c r="E88" s="7">
        <v>0</v>
      </c>
      <c r="F88" s="81">
        <f t="shared" si="29"/>
        <v>31191.89</v>
      </c>
      <c r="G88" s="82">
        <v>0</v>
      </c>
      <c r="H88" s="6">
        <v>31191.89</v>
      </c>
      <c r="I88" s="6">
        <v>0</v>
      </c>
      <c r="J88" s="6">
        <v>0</v>
      </c>
      <c r="K88" s="6">
        <v>0</v>
      </c>
      <c r="L88" s="200"/>
      <c r="M88" s="196"/>
      <c r="P88" s="88"/>
    </row>
    <row r="89" spans="1:16" ht="30" x14ac:dyDescent="0.2">
      <c r="A89" s="188"/>
      <c r="B89" s="170"/>
      <c r="C89" s="213"/>
      <c r="D89" s="124" t="s">
        <v>26</v>
      </c>
      <c r="E89" s="7">
        <v>0</v>
      </c>
      <c r="F89" s="81">
        <f t="shared" si="29"/>
        <v>0</v>
      </c>
      <c r="G89" s="82">
        <v>0</v>
      </c>
      <c r="H89" s="6">
        <v>0</v>
      </c>
      <c r="I89" s="6">
        <v>0</v>
      </c>
      <c r="J89" s="6">
        <v>0</v>
      </c>
      <c r="K89" s="6">
        <v>0</v>
      </c>
      <c r="L89" s="200"/>
      <c r="M89" s="196"/>
    </row>
    <row r="90" spans="1:16" ht="15" customHeight="1" x14ac:dyDescent="0.2">
      <c r="A90" s="247" t="s">
        <v>246</v>
      </c>
      <c r="B90" s="174" t="s">
        <v>354</v>
      </c>
      <c r="C90" s="258" t="s">
        <v>133</v>
      </c>
      <c r="D90" s="129" t="s">
        <v>2</v>
      </c>
      <c r="E90" s="130">
        <f>SUM(E91:E94)</f>
        <v>0</v>
      </c>
      <c r="F90" s="131">
        <f t="shared" ref="F90:F94" si="31">SUM(G90:K90)</f>
        <v>9492.43</v>
      </c>
      <c r="G90" s="131">
        <f t="shared" ref="G90:K90" si="32">SUM(G91:G94)</f>
        <v>0</v>
      </c>
      <c r="H90" s="130">
        <f t="shared" si="32"/>
        <v>9492.43</v>
      </c>
      <c r="I90" s="130">
        <f t="shared" si="32"/>
        <v>0</v>
      </c>
      <c r="J90" s="130">
        <f t="shared" si="32"/>
        <v>0</v>
      </c>
      <c r="K90" s="130">
        <f t="shared" si="32"/>
        <v>0</v>
      </c>
      <c r="L90" s="259"/>
      <c r="M90" s="262"/>
    </row>
    <row r="91" spans="1:16" ht="45" x14ac:dyDescent="0.2">
      <c r="A91" s="248"/>
      <c r="B91" s="175"/>
      <c r="C91" s="258"/>
      <c r="D91" s="129" t="s">
        <v>1</v>
      </c>
      <c r="E91" s="130">
        <v>0</v>
      </c>
      <c r="F91" s="131">
        <f t="shared" si="31"/>
        <v>0</v>
      </c>
      <c r="G91" s="132">
        <v>0</v>
      </c>
      <c r="H91" s="133">
        <v>0</v>
      </c>
      <c r="I91" s="133">
        <v>0</v>
      </c>
      <c r="J91" s="133">
        <v>0</v>
      </c>
      <c r="K91" s="133">
        <v>0</v>
      </c>
      <c r="L91" s="260"/>
      <c r="M91" s="263"/>
    </row>
    <row r="92" spans="1:16" ht="45" x14ac:dyDescent="0.2">
      <c r="A92" s="248"/>
      <c r="B92" s="175"/>
      <c r="C92" s="258"/>
      <c r="D92" s="129" t="s">
        <v>7</v>
      </c>
      <c r="E92" s="130">
        <v>0</v>
      </c>
      <c r="F92" s="131">
        <f t="shared" si="31"/>
        <v>6141.6</v>
      </c>
      <c r="G92" s="132">
        <v>0</v>
      </c>
      <c r="H92" s="133">
        <v>6141.6</v>
      </c>
      <c r="I92" s="133">
        <v>0</v>
      </c>
      <c r="J92" s="133">
        <v>0</v>
      </c>
      <c r="K92" s="133">
        <v>0</v>
      </c>
      <c r="L92" s="261"/>
      <c r="M92" s="264"/>
      <c r="P92" s="138"/>
    </row>
    <row r="93" spans="1:16" ht="45" x14ac:dyDescent="0.2">
      <c r="A93" s="248"/>
      <c r="B93" s="175"/>
      <c r="C93" s="258"/>
      <c r="D93" s="129" t="s">
        <v>16</v>
      </c>
      <c r="E93" s="130">
        <v>0</v>
      </c>
      <c r="F93" s="131">
        <f t="shared" si="31"/>
        <v>3350.83</v>
      </c>
      <c r="G93" s="132">
        <v>0</v>
      </c>
      <c r="H93" s="133">
        <v>3350.83</v>
      </c>
      <c r="I93" s="133">
        <v>0</v>
      </c>
      <c r="J93" s="133">
        <v>0</v>
      </c>
      <c r="K93" s="133">
        <v>0</v>
      </c>
      <c r="L93" s="265"/>
      <c r="M93" s="266"/>
      <c r="P93" s="88"/>
    </row>
    <row r="94" spans="1:16" ht="30" x14ac:dyDescent="0.2">
      <c r="A94" s="249"/>
      <c r="B94" s="176"/>
      <c r="C94" s="258"/>
      <c r="D94" s="129" t="s">
        <v>26</v>
      </c>
      <c r="E94" s="130">
        <v>0</v>
      </c>
      <c r="F94" s="131">
        <f t="shared" si="31"/>
        <v>0</v>
      </c>
      <c r="G94" s="132">
        <v>0</v>
      </c>
      <c r="H94" s="133">
        <v>0</v>
      </c>
      <c r="I94" s="133">
        <v>0</v>
      </c>
      <c r="J94" s="133">
        <v>0</v>
      </c>
      <c r="K94" s="133">
        <v>0</v>
      </c>
      <c r="L94" s="265"/>
      <c r="M94" s="266"/>
    </row>
    <row r="95" spans="1:16" ht="15" customHeight="1" x14ac:dyDescent="0.2">
      <c r="A95" s="186" t="s">
        <v>300</v>
      </c>
      <c r="B95" s="168" t="s">
        <v>289</v>
      </c>
      <c r="C95" s="213" t="s">
        <v>133</v>
      </c>
      <c r="D95" s="124" t="s">
        <v>2</v>
      </c>
      <c r="E95" s="7">
        <f>SUM(E96:E99)</f>
        <v>0</v>
      </c>
      <c r="F95" s="81">
        <f t="shared" si="29"/>
        <v>0</v>
      </c>
      <c r="G95" s="81">
        <f t="shared" ref="G95:K95" si="33">SUM(G96:G99)</f>
        <v>0</v>
      </c>
      <c r="H95" s="7">
        <f t="shared" si="33"/>
        <v>0</v>
      </c>
      <c r="I95" s="7">
        <f t="shared" si="33"/>
        <v>0</v>
      </c>
      <c r="J95" s="7">
        <f t="shared" si="33"/>
        <v>0</v>
      </c>
      <c r="K95" s="7">
        <f t="shared" si="33"/>
        <v>0</v>
      </c>
      <c r="L95" s="201"/>
      <c r="M95" s="197"/>
    </row>
    <row r="96" spans="1:16" ht="45" x14ac:dyDescent="0.2">
      <c r="A96" s="187"/>
      <c r="B96" s="169"/>
      <c r="C96" s="213"/>
      <c r="D96" s="124" t="s">
        <v>1</v>
      </c>
      <c r="E96" s="7">
        <v>0</v>
      </c>
      <c r="F96" s="81">
        <f t="shared" si="29"/>
        <v>0</v>
      </c>
      <c r="G96" s="82">
        <v>0</v>
      </c>
      <c r="H96" s="6">
        <v>0</v>
      </c>
      <c r="I96" s="6">
        <v>0</v>
      </c>
      <c r="J96" s="6">
        <v>0</v>
      </c>
      <c r="K96" s="6">
        <v>0</v>
      </c>
      <c r="L96" s="202"/>
      <c r="M96" s="198"/>
    </row>
    <row r="97" spans="1:16" ht="45" x14ac:dyDescent="0.2">
      <c r="A97" s="187"/>
      <c r="B97" s="169"/>
      <c r="C97" s="213"/>
      <c r="D97" s="124" t="s">
        <v>7</v>
      </c>
      <c r="E97" s="7">
        <v>0</v>
      </c>
      <c r="F97" s="81">
        <f t="shared" si="29"/>
        <v>0</v>
      </c>
      <c r="G97" s="82">
        <v>0</v>
      </c>
      <c r="H97" s="6">
        <v>0</v>
      </c>
      <c r="I97" s="6">
        <v>0</v>
      </c>
      <c r="J97" s="6">
        <v>0</v>
      </c>
      <c r="K97" s="6">
        <v>0</v>
      </c>
      <c r="L97" s="203"/>
      <c r="M97" s="199"/>
    </row>
    <row r="98" spans="1:16" ht="45" x14ac:dyDescent="0.2">
      <c r="A98" s="187"/>
      <c r="B98" s="169"/>
      <c r="C98" s="213"/>
      <c r="D98" s="124" t="s">
        <v>16</v>
      </c>
      <c r="E98" s="7">
        <v>0</v>
      </c>
      <c r="F98" s="81">
        <f t="shared" si="29"/>
        <v>0</v>
      </c>
      <c r="G98" s="82">
        <v>0</v>
      </c>
      <c r="H98" s="6">
        <v>0</v>
      </c>
      <c r="I98" s="6">
        <v>0</v>
      </c>
      <c r="J98" s="6">
        <v>0</v>
      </c>
      <c r="K98" s="6">
        <v>0</v>
      </c>
      <c r="L98" s="200"/>
      <c r="M98" s="196"/>
      <c r="P98" s="88"/>
    </row>
    <row r="99" spans="1:16" ht="30" x14ac:dyDescent="0.2">
      <c r="A99" s="188"/>
      <c r="B99" s="170"/>
      <c r="C99" s="213"/>
      <c r="D99" s="124" t="s">
        <v>26</v>
      </c>
      <c r="E99" s="7">
        <v>0</v>
      </c>
      <c r="F99" s="81">
        <f t="shared" si="29"/>
        <v>0</v>
      </c>
      <c r="G99" s="82">
        <v>0</v>
      </c>
      <c r="H99" s="6">
        <v>0</v>
      </c>
      <c r="I99" s="6">
        <v>0</v>
      </c>
      <c r="J99" s="6">
        <v>0</v>
      </c>
      <c r="K99" s="6">
        <v>0</v>
      </c>
      <c r="L99" s="200"/>
      <c r="M99" s="196"/>
    </row>
    <row r="100" spans="1:16" ht="15" customHeight="1" x14ac:dyDescent="0.2">
      <c r="A100" s="186" t="s">
        <v>308</v>
      </c>
      <c r="B100" s="168" t="s">
        <v>290</v>
      </c>
      <c r="C100" s="213" t="s">
        <v>133</v>
      </c>
      <c r="D100" s="124" t="s">
        <v>2</v>
      </c>
      <c r="E100" s="7">
        <f>SUM(E101:E104)</f>
        <v>0</v>
      </c>
      <c r="F100" s="81">
        <f t="shared" ref="F100:F104" si="34">SUM(G100:K100)</f>
        <v>30380</v>
      </c>
      <c r="G100" s="81">
        <f t="shared" ref="G100:K100" si="35">SUM(G101:G104)</f>
        <v>30380</v>
      </c>
      <c r="H100" s="7">
        <f t="shared" si="35"/>
        <v>0</v>
      </c>
      <c r="I100" s="7">
        <f t="shared" si="35"/>
        <v>0</v>
      </c>
      <c r="J100" s="7">
        <f t="shared" si="35"/>
        <v>0</v>
      </c>
      <c r="K100" s="7">
        <f t="shared" si="35"/>
        <v>0</v>
      </c>
      <c r="L100" s="201"/>
      <c r="M100" s="197"/>
    </row>
    <row r="101" spans="1:16" ht="45" x14ac:dyDescent="0.2">
      <c r="A101" s="187"/>
      <c r="B101" s="169"/>
      <c r="C101" s="213"/>
      <c r="D101" s="124" t="s">
        <v>1</v>
      </c>
      <c r="E101" s="7">
        <v>0</v>
      </c>
      <c r="F101" s="81">
        <f t="shared" si="34"/>
        <v>0</v>
      </c>
      <c r="G101" s="82">
        <v>0</v>
      </c>
      <c r="H101" s="6">
        <v>0</v>
      </c>
      <c r="I101" s="6">
        <v>0</v>
      </c>
      <c r="J101" s="6">
        <v>0</v>
      </c>
      <c r="K101" s="6">
        <v>0</v>
      </c>
      <c r="L101" s="202"/>
      <c r="M101" s="198"/>
    </row>
    <row r="102" spans="1:16" ht="45" x14ac:dyDescent="0.2">
      <c r="A102" s="187"/>
      <c r="B102" s="169"/>
      <c r="C102" s="213"/>
      <c r="D102" s="124" t="s">
        <v>7</v>
      </c>
      <c r="E102" s="7">
        <v>0</v>
      </c>
      <c r="F102" s="81">
        <f t="shared" si="34"/>
        <v>30380</v>
      </c>
      <c r="G102" s="82">
        <v>30380</v>
      </c>
      <c r="H102" s="6">
        <v>0</v>
      </c>
      <c r="I102" s="6">
        <v>0</v>
      </c>
      <c r="J102" s="6">
        <v>0</v>
      </c>
      <c r="K102" s="6">
        <v>0</v>
      </c>
      <c r="L102" s="203"/>
      <c r="M102" s="199"/>
    </row>
    <row r="103" spans="1:16" ht="45" x14ac:dyDescent="0.2">
      <c r="A103" s="187"/>
      <c r="B103" s="169"/>
      <c r="C103" s="213"/>
      <c r="D103" s="124" t="s">
        <v>16</v>
      </c>
      <c r="E103" s="7">
        <v>0</v>
      </c>
      <c r="F103" s="81">
        <f t="shared" si="34"/>
        <v>0</v>
      </c>
      <c r="G103" s="82">
        <v>0</v>
      </c>
      <c r="H103" s="6">
        <v>0</v>
      </c>
      <c r="I103" s="6">
        <v>0</v>
      </c>
      <c r="J103" s="6">
        <v>0</v>
      </c>
      <c r="K103" s="6">
        <v>0</v>
      </c>
      <c r="L103" s="200"/>
      <c r="M103" s="196"/>
      <c r="P103" s="88"/>
    </row>
    <row r="104" spans="1:16" ht="30" x14ac:dyDescent="0.2">
      <c r="A104" s="188"/>
      <c r="B104" s="170"/>
      <c r="C104" s="213"/>
      <c r="D104" s="124" t="s">
        <v>26</v>
      </c>
      <c r="E104" s="7">
        <v>0</v>
      </c>
      <c r="F104" s="81">
        <f t="shared" si="34"/>
        <v>0</v>
      </c>
      <c r="G104" s="82">
        <v>0</v>
      </c>
      <c r="H104" s="6">
        <v>0</v>
      </c>
      <c r="I104" s="6">
        <v>0</v>
      </c>
      <c r="J104" s="6">
        <v>0</v>
      </c>
      <c r="K104" s="6">
        <v>0</v>
      </c>
      <c r="L104" s="200"/>
      <c r="M104" s="196"/>
    </row>
    <row r="105" spans="1:16" ht="30" customHeight="1" x14ac:dyDescent="0.2">
      <c r="A105" s="220" t="s">
        <v>10</v>
      </c>
      <c r="B105" s="250" t="s">
        <v>163</v>
      </c>
      <c r="C105" s="213" t="s">
        <v>133</v>
      </c>
      <c r="D105" s="126" t="s">
        <v>2</v>
      </c>
      <c r="E105" s="127">
        <f>SUM(E106:E109)</f>
        <v>146883</v>
      </c>
      <c r="F105" s="127">
        <f t="shared" ref="F105:H105" si="36">SUM(F106:F109)</f>
        <v>934938.72</v>
      </c>
      <c r="G105" s="127">
        <f t="shared" si="36"/>
        <v>180935.26</v>
      </c>
      <c r="H105" s="128">
        <f t="shared" si="36"/>
        <v>94755.76999999999</v>
      </c>
      <c r="I105" s="128">
        <f t="shared" ref="I105:K105" si="37">SUM(I106:I109)</f>
        <v>298631.07</v>
      </c>
      <c r="J105" s="128">
        <f t="shared" si="37"/>
        <v>360616.62</v>
      </c>
      <c r="K105" s="128">
        <f t="shared" si="37"/>
        <v>0</v>
      </c>
      <c r="L105" s="200" t="s">
        <v>33</v>
      </c>
      <c r="M105" s="267" t="s">
        <v>372</v>
      </c>
    </row>
    <row r="106" spans="1:16" ht="74.25" customHeight="1" x14ac:dyDescent="0.2">
      <c r="A106" s="221"/>
      <c r="B106" s="251"/>
      <c r="C106" s="213"/>
      <c r="D106" s="126" t="s">
        <v>1</v>
      </c>
      <c r="E106" s="127">
        <f>E116</f>
        <v>0</v>
      </c>
      <c r="F106" s="127">
        <f>SUM(G106:K106)</f>
        <v>107061.63</v>
      </c>
      <c r="G106" s="127">
        <f>G116+G121+G126+G131+G136+G141+G146+G151+G156+G161+G166+G171</f>
        <v>60558.01</v>
      </c>
      <c r="H106" s="128">
        <f>H116+H121+H126+H131+H136+H141+H146+H151+H156+H161+H166+H171</f>
        <v>0</v>
      </c>
      <c r="I106" s="128">
        <f>I116+I121+I126+I131+I136+I141+I146+I151+I156+I161+I166+I171</f>
        <v>0</v>
      </c>
      <c r="J106" s="128">
        <f>J116+J121+J126+J131+J136+J141+J146+J151+J156+J161+J166+J171</f>
        <v>46503.62</v>
      </c>
      <c r="K106" s="128">
        <f>K116+K121+K126+K131+K136+K141+K146+K151+K156+K161+K166+K171</f>
        <v>0</v>
      </c>
      <c r="L106" s="200"/>
      <c r="M106" s="268"/>
    </row>
    <row r="107" spans="1:16" ht="63.75" customHeight="1" x14ac:dyDescent="0.2">
      <c r="A107" s="221"/>
      <c r="B107" s="251"/>
      <c r="C107" s="213"/>
      <c r="D107" s="126" t="s">
        <v>7</v>
      </c>
      <c r="E107" s="127">
        <f t="shared" ref="E107" si="38">E117</f>
        <v>103497</v>
      </c>
      <c r="F107" s="127">
        <f t="shared" ref="F107:F109" si="39">SUM(G107:K107)</f>
        <v>491775.89</v>
      </c>
      <c r="G107" s="127">
        <f t="shared" ref="G107:K109" si="40">G117+G122+G127+G132+G137+G142+G147+G152+G157+G162+G167+G172</f>
        <v>54321.66</v>
      </c>
      <c r="H107" s="128">
        <f t="shared" si="40"/>
        <v>63894.6</v>
      </c>
      <c r="I107" s="128">
        <f t="shared" si="40"/>
        <v>189979.3</v>
      </c>
      <c r="J107" s="128">
        <f t="shared" si="40"/>
        <v>183580.33</v>
      </c>
      <c r="K107" s="128">
        <f t="shared" si="40"/>
        <v>0</v>
      </c>
      <c r="L107" s="200"/>
      <c r="M107" s="268"/>
    </row>
    <row r="108" spans="1:16" ht="73.5" customHeight="1" x14ac:dyDescent="0.2">
      <c r="A108" s="221"/>
      <c r="B108" s="251"/>
      <c r="C108" s="213"/>
      <c r="D108" s="126" t="s">
        <v>16</v>
      </c>
      <c r="E108" s="127">
        <f t="shared" ref="E108" si="41">E118</f>
        <v>43386</v>
      </c>
      <c r="F108" s="127">
        <f t="shared" si="39"/>
        <v>336101.2</v>
      </c>
      <c r="G108" s="127">
        <f t="shared" si="40"/>
        <v>66055.59</v>
      </c>
      <c r="H108" s="128">
        <f t="shared" si="40"/>
        <v>30861.17</v>
      </c>
      <c r="I108" s="128">
        <f t="shared" si="40"/>
        <v>108651.77</v>
      </c>
      <c r="J108" s="128">
        <f t="shared" si="40"/>
        <v>130532.67</v>
      </c>
      <c r="K108" s="128">
        <f t="shared" si="40"/>
        <v>0</v>
      </c>
      <c r="L108" s="200"/>
      <c r="M108" s="268"/>
    </row>
    <row r="109" spans="1:16" ht="70.5" customHeight="1" x14ac:dyDescent="0.2">
      <c r="A109" s="222"/>
      <c r="B109" s="252"/>
      <c r="C109" s="213"/>
      <c r="D109" s="126" t="s">
        <v>26</v>
      </c>
      <c r="E109" s="127">
        <f t="shared" ref="E109" si="42">E119</f>
        <v>0</v>
      </c>
      <c r="F109" s="127">
        <f t="shared" si="39"/>
        <v>0</v>
      </c>
      <c r="G109" s="127">
        <f t="shared" si="40"/>
        <v>0</v>
      </c>
      <c r="H109" s="128">
        <f t="shared" si="40"/>
        <v>0</v>
      </c>
      <c r="I109" s="128">
        <f t="shared" si="40"/>
        <v>0</v>
      </c>
      <c r="J109" s="128">
        <f t="shared" si="40"/>
        <v>0</v>
      </c>
      <c r="K109" s="128">
        <f t="shared" si="40"/>
        <v>0</v>
      </c>
      <c r="L109" s="200"/>
      <c r="M109" s="269"/>
    </row>
    <row r="110" spans="1:16" ht="15" customHeight="1" x14ac:dyDescent="0.2">
      <c r="A110" s="220" t="s">
        <v>13</v>
      </c>
      <c r="B110" s="172" t="s">
        <v>301</v>
      </c>
      <c r="C110" s="197" t="s">
        <v>133</v>
      </c>
      <c r="D110" s="124" t="s">
        <v>2</v>
      </c>
      <c r="E110" s="7">
        <v>0</v>
      </c>
      <c r="F110" s="81">
        <f t="shared" ref="F110:K110" si="43">SUM(F111:F114)</f>
        <v>0</v>
      </c>
      <c r="G110" s="81">
        <f t="shared" si="43"/>
        <v>0</v>
      </c>
      <c r="H110" s="7">
        <f t="shared" si="43"/>
        <v>0</v>
      </c>
      <c r="I110" s="7">
        <f t="shared" si="43"/>
        <v>0</v>
      </c>
      <c r="J110" s="7">
        <f t="shared" si="43"/>
        <v>0</v>
      </c>
      <c r="K110" s="7">
        <f t="shared" si="43"/>
        <v>0</v>
      </c>
      <c r="L110" s="200"/>
      <c r="M110" s="197"/>
    </row>
    <row r="111" spans="1:16" ht="45" x14ac:dyDescent="0.2">
      <c r="A111" s="221"/>
      <c r="B111" s="172"/>
      <c r="C111" s="198"/>
      <c r="D111" s="124" t="s">
        <v>1</v>
      </c>
      <c r="E111" s="7">
        <v>0</v>
      </c>
      <c r="F111" s="81">
        <v>0</v>
      </c>
      <c r="G111" s="81">
        <v>0</v>
      </c>
      <c r="H111" s="7">
        <v>0</v>
      </c>
      <c r="I111" s="7">
        <v>0</v>
      </c>
      <c r="J111" s="7">
        <v>0</v>
      </c>
      <c r="K111" s="7">
        <v>0</v>
      </c>
      <c r="L111" s="200"/>
      <c r="M111" s="198"/>
    </row>
    <row r="112" spans="1:16" ht="45" x14ac:dyDescent="0.2">
      <c r="A112" s="221"/>
      <c r="B112" s="172"/>
      <c r="C112" s="198"/>
      <c r="D112" s="124" t="s">
        <v>7</v>
      </c>
      <c r="E112" s="7">
        <v>0</v>
      </c>
      <c r="F112" s="81">
        <v>0</v>
      </c>
      <c r="G112" s="81">
        <v>0</v>
      </c>
      <c r="H112" s="7">
        <v>0</v>
      </c>
      <c r="I112" s="7">
        <v>0</v>
      </c>
      <c r="J112" s="7">
        <v>0</v>
      </c>
      <c r="K112" s="7">
        <v>0</v>
      </c>
      <c r="L112" s="200"/>
      <c r="M112" s="198"/>
    </row>
    <row r="113" spans="1:15" ht="45" x14ac:dyDescent="0.2">
      <c r="A113" s="221"/>
      <c r="B113" s="172"/>
      <c r="C113" s="198"/>
      <c r="D113" s="124" t="s">
        <v>16</v>
      </c>
      <c r="E113" s="7">
        <v>0</v>
      </c>
      <c r="F113" s="81">
        <v>0</v>
      </c>
      <c r="G113" s="81">
        <v>0</v>
      </c>
      <c r="H113" s="7">
        <v>0</v>
      </c>
      <c r="I113" s="7">
        <v>0</v>
      </c>
      <c r="J113" s="7">
        <v>0</v>
      </c>
      <c r="K113" s="7">
        <v>0</v>
      </c>
      <c r="L113" s="200"/>
      <c r="M113" s="198"/>
    </row>
    <row r="114" spans="1:15" ht="33" customHeight="1" x14ac:dyDescent="0.2">
      <c r="A114" s="222"/>
      <c r="B114" s="172"/>
      <c r="C114" s="199"/>
      <c r="D114" s="124" t="s">
        <v>26</v>
      </c>
      <c r="E114" s="7">
        <v>0</v>
      </c>
      <c r="F114" s="81">
        <f t="shared" ref="F114" si="44">SUM(G114:K114)</f>
        <v>0</v>
      </c>
      <c r="G114" s="81">
        <v>0</v>
      </c>
      <c r="H114" s="7">
        <v>0</v>
      </c>
      <c r="I114" s="7">
        <v>0</v>
      </c>
      <c r="J114" s="7">
        <v>0</v>
      </c>
      <c r="K114" s="7">
        <v>0</v>
      </c>
      <c r="L114" s="200"/>
      <c r="M114" s="199"/>
    </row>
    <row r="115" spans="1:15" ht="15" customHeight="1" x14ac:dyDescent="0.2">
      <c r="A115" s="220" t="s">
        <v>13</v>
      </c>
      <c r="B115" s="172" t="s">
        <v>238</v>
      </c>
      <c r="C115" s="197" t="s">
        <v>133</v>
      </c>
      <c r="D115" s="124" t="s">
        <v>2</v>
      </c>
      <c r="E115" s="7">
        <v>146883</v>
      </c>
      <c r="F115" s="81">
        <f t="shared" ref="F115:K115" si="45">SUM(F116:F119)</f>
        <v>742790.38</v>
      </c>
      <c r="G115" s="81">
        <f t="shared" si="45"/>
        <v>126956.02</v>
      </c>
      <c r="H115" s="130">
        <f t="shared" si="45"/>
        <v>20000</v>
      </c>
      <c r="I115" s="130">
        <f t="shared" si="45"/>
        <v>250000</v>
      </c>
      <c r="J115" s="130">
        <f t="shared" si="45"/>
        <v>345834.36</v>
      </c>
      <c r="K115" s="7">
        <f t="shared" si="45"/>
        <v>0</v>
      </c>
      <c r="L115" s="200"/>
      <c r="M115" s="197"/>
    </row>
    <row r="116" spans="1:15" ht="45" x14ac:dyDescent="0.2">
      <c r="A116" s="221"/>
      <c r="B116" s="172"/>
      <c r="C116" s="198"/>
      <c r="D116" s="124" t="s">
        <v>1</v>
      </c>
      <c r="E116" s="7">
        <v>0</v>
      </c>
      <c r="F116" s="81">
        <f>SUM(G116:K116)</f>
        <v>107061.63</v>
      </c>
      <c r="G116" s="81">
        <v>60558.01</v>
      </c>
      <c r="H116" s="7">
        <v>0</v>
      </c>
      <c r="I116" s="7">
        <v>0</v>
      </c>
      <c r="J116" s="7">
        <v>46503.62</v>
      </c>
      <c r="K116" s="7">
        <v>0</v>
      </c>
      <c r="L116" s="200"/>
      <c r="M116" s="198"/>
    </row>
    <row r="117" spans="1:15" ht="45" x14ac:dyDescent="0.2">
      <c r="A117" s="221"/>
      <c r="B117" s="172"/>
      <c r="C117" s="198"/>
      <c r="D117" s="124" t="s">
        <v>7</v>
      </c>
      <c r="E117" s="7">
        <v>103497</v>
      </c>
      <c r="F117" s="81">
        <f t="shared" ref="F117:F119" si="46">SUM(G117:K117)</f>
        <v>372127.22</v>
      </c>
      <c r="G117" s="81">
        <v>20186.009999999998</v>
      </c>
      <c r="H117" s="130">
        <v>12940</v>
      </c>
      <c r="I117" s="130">
        <v>161750</v>
      </c>
      <c r="J117" s="130">
        <v>177251.21</v>
      </c>
      <c r="K117" s="7">
        <v>0</v>
      </c>
      <c r="L117" s="200"/>
      <c r="M117" s="198"/>
    </row>
    <row r="118" spans="1:15" ht="45" x14ac:dyDescent="0.2">
      <c r="A118" s="221"/>
      <c r="B118" s="172"/>
      <c r="C118" s="198"/>
      <c r="D118" s="124" t="s">
        <v>16</v>
      </c>
      <c r="E118" s="7">
        <v>43386</v>
      </c>
      <c r="F118" s="81">
        <f t="shared" si="46"/>
        <v>263601.53000000003</v>
      </c>
      <c r="G118" s="81">
        <v>46212</v>
      </c>
      <c r="H118" s="7">
        <v>7060</v>
      </c>
      <c r="I118" s="7">
        <v>88250</v>
      </c>
      <c r="J118" s="7">
        <v>122079.53</v>
      </c>
      <c r="K118" s="7">
        <v>0</v>
      </c>
      <c r="L118" s="200"/>
      <c r="M118" s="198"/>
      <c r="O118" s="88"/>
    </row>
    <row r="119" spans="1:15" ht="33" customHeight="1" x14ac:dyDescent="0.2">
      <c r="A119" s="222"/>
      <c r="B119" s="172"/>
      <c r="C119" s="199"/>
      <c r="D119" s="124" t="s">
        <v>26</v>
      </c>
      <c r="E119" s="7">
        <v>0</v>
      </c>
      <c r="F119" s="81">
        <f t="shared" si="46"/>
        <v>0</v>
      </c>
      <c r="G119" s="81">
        <v>0</v>
      </c>
      <c r="H119" s="7">
        <v>0</v>
      </c>
      <c r="I119" s="7">
        <v>0</v>
      </c>
      <c r="J119" s="7">
        <v>0</v>
      </c>
      <c r="K119" s="7">
        <v>0</v>
      </c>
      <c r="L119" s="200"/>
      <c r="M119" s="199"/>
    </row>
    <row r="120" spans="1:15" ht="15" customHeight="1" x14ac:dyDescent="0.2">
      <c r="A120" s="220" t="s">
        <v>25</v>
      </c>
      <c r="B120" s="172" t="s">
        <v>291</v>
      </c>
      <c r="C120" s="197" t="s">
        <v>133</v>
      </c>
      <c r="D120" s="124" t="s">
        <v>2</v>
      </c>
      <c r="E120" s="7">
        <v>0</v>
      </c>
      <c r="F120" s="81">
        <f t="shared" ref="F120:K120" si="47">SUM(F121:F124)</f>
        <v>0</v>
      </c>
      <c r="G120" s="81">
        <f t="shared" si="47"/>
        <v>0</v>
      </c>
      <c r="H120" s="7">
        <f t="shared" si="47"/>
        <v>0</v>
      </c>
      <c r="I120" s="7">
        <f t="shared" si="47"/>
        <v>0</v>
      </c>
      <c r="J120" s="7">
        <f t="shared" si="47"/>
        <v>0</v>
      </c>
      <c r="K120" s="7">
        <f t="shared" si="47"/>
        <v>0</v>
      </c>
      <c r="L120" s="200"/>
      <c r="M120" s="197"/>
    </row>
    <row r="121" spans="1:15" ht="45" x14ac:dyDescent="0.2">
      <c r="A121" s="221"/>
      <c r="B121" s="172"/>
      <c r="C121" s="198"/>
      <c r="D121" s="124" t="s">
        <v>1</v>
      </c>
      <c r="E121" s="7">
        <v>0</v>
      </c>
      <c r="F121" s="81">
        <f>SUM(G121:K121)</f>
        <v>0</v>
      </c>
      <c r="G121" s="81">
        <v>0</v>
      </c>
      <c r="H121" s="7">
        <v>0</v>
      </c>
      <c r="I121" s="7">
        <v>0</v>
      </c>
      <c r="J121" s="7">
        <v>0</v>
      </c>
      <c r="K121" s="7">
        <v>0</v>
      </c>
      <c r="L121" s="200"/>
      <c r="M121" s="198"/>
    </row>
    <row r="122" spans="1:15" ht="45" x14ac:dyDescent="0.2">
      <c r="A122" s="221"/>
      <c r="B122" s="172"/>
      <c r="C122" s="198"/>
      <c r="D122" s="124" t="s">
        <v>7</v>
      </c>
      <c r="E122" s="7">
        <v>0</v>
      </c>
      <c r="F122" s="81">
        <v>0</v>
      </c>
      <c r="G122" s="81">
        <v>0</v>
      </c>
      <c r="H122" s="7">
        <v>0</v>
      </c>
      <c r="I122" s="7">
        <v>0</v>
      </c>
      <c r="J122" s="7">
        <v>0</v>
      </c>
      <c r="K122" s="7">
        <v>0</v>
      </c>
      <c r="L122" s="200"/>
      <c r="M122" s="198"/>
    </row>
    <row r="123" spans="1:15" ht="45" x14ac:dyDescent="0.2">
      <c r="A123" s="221"/>
      <c r="B123" s="172"/>
      <c r="C123" s="198"/>
      <c r="D123" s="124" t="s">
        <v>16</v>
      </c>
      <c r="E123" s="7">
        <v>0</v>
      </c>
      <c r="F123" s="81">
        <v>0</v>
      </c>
      <c r="G123" s="81">
        <v>0</v>
      </c>
      <c r="H123" s="7">
        <v>0</v>
      </c>
      <c r="I123" s="7">
        <v>0</v>
      </c>
      <c r="J123" s="7">
        <v>0</v>
      </c>
      <c r="K123" s="7">
        <v>0</v>
      </c>
      <c r="L123" s="200"/>
      <c r="M123" s="198"/>
    </row>
    <row r="124" spans="1:15" ht="33" customHeight="1" x14ac:dyDescent="0.2">
      <c r="A124" s="222"/>
      <c r="B124" s="172"/>
      <c r="C124" s="199"/>
      <c r="D124" s="124" t="s">
        <v>26</v>
      </c>
      <c r="E124" s="7">
        <v>0</v>
      </c>
      <c r="F124" s="81">
        <f t="shared" ref="F124" si="48">SUM(G124:K124)</f>
        <v>0</v>
      </c>
      <c r="G124" s="81">
        <v>0</v>
      </c>
      <c r="H124" s="7">
        <v>0</v>
      </c>
      <c r="I124" s="7">
        <v>0</v>
      </c>
      <c r="J124" s="7">
        <v>0</v>
      </c>
      <c r="K124" s="7">
        <v>0</v>
      </c>
      <c r="L124" s="200"/>
      <c r="M124" s="199"/>
    </row>
    <row r="125" spans="1:15" ht="15" customHeight="1" x14ac:dyDescent="0.2">
      <c r="A125" s="220" t="s">
        <v>28</v>
      </c>
      <c r="B125" s="168" t="s">
        <v>223</v>
      </c>
      <c r="C125" s="197" t="s">
        <v>133</v>
      </c>
      <c r="D125" s="124" t="s">
        <v>2</v>
      </c>
      <c r="E125" s="7">
        <f>SUM(E126:E129)</f>
        <v>13537.03</v>
      </c>
      <c r="F125" s="81">
        <f t="shared" ref="F125:F129" si="49">SUM(G125:K125)</f>
        <v>28813.54</v>
      </c>
      <c r="G125" s="81">
        <f t="shared" ref="G125:K125" si="50">SUM(G126:G129)</f>
        <v>13884.789999999999</v>
      </c>
      <c r="H125" s="7">
        <f t="shared" si="50"/>
        <v>4928.75</v>
      </c>
      <c r="I125" s="7">
        <f t="shared" si="50"/>
        <v>5000</v>
      </c>
      <c r="J125" s="7">
        <f t="shared" si="50"/>
        <v>5000</v>
      </c>
      <c r="K125" s="7">
        <f t="shared" si="50"/>
        <v>0</v>
      </c>
      <c r="L125" s="200"/>
      <c r="M125" s="196"/>
    </row>
    <row r="126" spans="1:15" ht="56.25" customHeight="1" x14ac:dyDescent="0.2">
      <c r="A126" s="221"/>
      <c r="B126" s="169"/>
      <c r="C126" s="198"/>
      <c r="D126" s="124" t="s">
        <v>1</v>
      </c>
      <c r="E126" s="7">
        <v>0</v>
      </c>
      <c r="F126" s="81">
        <f t="shared" si="49"/>
        <v>0</v>
      </c>
      <c r="G126" s="81">
        <v>0</v>
      </c>
      <c r="H126" s="7">
        <v>0</v>
      </c>
      <c r="I126" s="7">
        <v>0</v>
      </c>
      <c r="J126" s="7">
        <v>0</v>
      </c>
      <c r="K126" s="7">
        <v>0</v>
      </c>
      <c r="L126" s="200"/>
      <c r="M126" s="196"/>
    </row>
    <row r="127" spans="1:15" ht="51" customHeight="1" x14ac:dyDescent="0.2">
      <c r="A127" s="221"/>
      <c r="B127" s="169"/>
      <c r="C127" s="198"/>
      <c r="D127" s="124" t="s">
        <v>7</v>
      </c>
      <c r="E127" s="7">
        <v>8537.0300000000007</v>
      </c>
      <c r="F127" s="81">
        <f t="shared" si="49"/>
        <v>12019.46</v>
      </c>
      <c r="G127" s="81">
        <v>8830.7099999999991</v>
      </c>
      <c r="H127" s="7">
        <v>3188.75</v>
      </c>
      <c r="I127" s="7">
        <v>0</v>
      </c>
      <c r="J127" s="7">
        <v>0</v>
      </c>
      <c r="K127" s="7">
        <v>0</v>
      </c>
      <c r="L127" s="200"/>
      <c r="M127" s="196"/>
      <c r="N127" s="88"/>
    </row>
    <row r="128" spans="1:15" ht="52.5" customHeight="1" x14ac:dyDescent="0.2">
      <c r="A128" s="221"/>
      <c r="B128" s="169"/>
      <c r="C128" s="198"/>
      <c r="D128" s="124" t="s">
        <v>16</v>
      </c>
      <c r="E128" s="7">
        <v>5000</v>
      </c>
      <c r="F128" s="81">
        <f t="shared" si="49"/>
        <v>16794.080000000002</v>
      </c>
      <c r="G128" s="81">
        <v>5054.08</v>
      </c>
      <c r="H128" s="7">
        <v>1740</v>
      </c>
      <c r="I128" s="7">
        <v>5000</v>
      </c>
      <c r="J128" s="7">
        <v>5000</v>
      </c>
      <c r="K128" s="7">
        <v>0</v>
      </c>
      <c r="L128" s="200"/>
      <c r="M128" s="196"/>
      <c r="N128" s="88"/>
      <c r="O128" s="87"/>
    </row>
    <row r="129" spans="1:13" ht="50.25" customHeight="1" x14ac:dyDescent="0.2">
      <c r="A129" s="222"/>
      <c r="B129" s="170"/>
      <c r="C129" s="199"/>
      <c r="D129" s="124" t="s">
        <v>26</v>
      </c>
      <c r="E129" s="7">
        <v>0</v>
      </c>
      <c r="F129" s="81">
        <f t="shared" si="49"/>
        <v>0</v>
      </c>
      <c r="G129" s="81">
        <v>0</v>
      </c>
      <c r="H129" s="7">
        <v>0</v>
      </c>
      <c r="I129" s="7">
        <v>0</v>
      </c>
      <c r="J129" s="7">
        <v>0</v>
      </c>
      <c r="K129" s="7">
        <v>0</v>
      </c>
      <c r="L129" s="200"/>
      <c r="M129" s="196"/>
    </row>
    <row r="130" spans="1:13" ht="15" customHeight="1" x14ac:dyDescent="0.2">
      <c r="A130" s="220" t="s">
        <v>164</v>
      </c>
      <c r="B130" s="168" t="s">
        <v>249</v>
      </c>
      <c r="C130" s="197" t="s">
        <v>133</v>
      </c>
      <c r="D130" s="124" t="s">
        <v>2</v>
      </c>
      <c r="E130" s="7">
        <f>SUM(E131:E134)</f>
        <v>0</v>
      </c>
      <c r="F130" s="81">
        <f t="shared" ref="F130:F134" si="51">SUM(G130:K130)</f>
        <v>75462.569999999992</v>
      </c>
      <c r="G130" s="81">
        <f t="shared" ref="G130:K130" si="52">SUM(G131:G134)</f>
        <v>0</v>
      </c>
      <c r="H130" s="7">
        <f t="shared" si="52"/>
        <v>22049.24</v>
      </c>
      <c r="I130" s="7">
        <f t="shared" si="52"/>
        <v>43631.07</v>
      </c>
      <c r="J130" s="7">
        <f t="shared" si="52"/>
        <v>9782.26</v>
      </c>
      <c r="K130" s="7">
        <f t="shared" si="52"/>
        <v>0</v>
      </c>
      <c r="L130" s="200"/>
      <c r="M130" s="196"/>
    </row>
    <row r="131" spans="1:13" ht="45" x14ac:dyDescent="0.2">
      <c r="A131" s="221"/>
      <c r="B131" s="169"/>
      <c r="C131" s="198"/>
      <c r="D131" s="124" t="s">
        <v>1</v>
      </c>
      <c r="E131" s="7">
        <v>0</v>
      </c>
      <c r="F131" s="81">
        <f t="shared" si="51"/>
        <v>0</v>
      </c>
      <c r="G131" s="81">
        <v>0</v>
      </c>
      <c r="H131" s="7">
        <v>0</v>
      </c>
      <c r="I131" s="7">
        <v>0</v>
      </c>
      <c r="J131" s="7">
        <v>0</v>
      </c>
      <c r="K131" s="7">
        <v>0</v>
      </c>
      <c r="L131" s="200"/>
      <c r="M131" s="196"/>
    </row>
    <row r="132" spans="1:13" ht="45" x14ac:dyDescent="0.2">
      <c r="A132" s="221"/>
      <c r="B132" s="169"/>
      <c r="C132" s="198"/>
      <c r="D132" s="124" t="s">
        <v>7</v>
      </c>
      <c r="E132" s="7">
        <v>0</v>
      </c>
      <c r="F132" s="81">
        <f t="shared" si="51"/>
        <v>48824.270000000004</v>
      </c>
      <c r="G132" s="81">
        <v>0</v>
      </c>
      <c r="H132" s="7">
        <v>14265.85</v>
      </c>
      <c r="I132" s="7">
        <v>28229.3</v>
      </c>
      <c r="J132" s="7">
        <v>6329.12</v>
      </c>
      <c r="K132" s="7">
        <v>0</v>
      </c>
      <c r="L132" s="200"/>
      <c r="M132" s="196"/>
    </row>
    <row r="133" spans="1:13" ht="45" x14ac:dyDescent="0.2">
      <c r="A133" s="221"/>
      <c r="B133" s="169"/>
      <c r="C133" s="198"/>
      <c r="D133" s="124" t="s">
        <v>16</v>
      </c>
      <c r="E133" s="7">
        <v>0</v>
      </c>
      <c r="F133" s="81">
        <f t="shared" si="51"/>
        <v>26638.3</v>
      </c>
      <c r="G133" s="81">
        <v>0</v>
      </c>
      <c r="H133" s="7">
        <v>7783.39</v>
      </c>
      <c r="I133" s="7">
        <v>15401.77</v>
      </c>
      <c r="J133" s="7">
        <v>3453.14</v>
      </c>
      <c r="K133" s="7">
        <v>0</v>
      </c>
      <c r="L133" s="200"/>
      <c r="M133" s="196"/>
    </row>
    <row r="134" spans="1:13" ht="30" x14ac:dyDescent="0.2">
      <c r="A134" s="222"/>
      <c r="B134" s="170"/>
      <c r="C134" s="199"/>
      <c r="D134" s="124" t="s">
        <v>26</v>
      </c>
      <c r="E134" s="7">
        <v>0</v>
      </c>
      <c r="F134" s="81">
        <f t="shared" si="51"/>
        <v>0</v>
      </c>
      <c r="G134" s="81">
        <v>0</v>
      </c>
      <c r="H134" s="7">
        <v>0</v>
      </c>
      <c r="I134" s="7">
        <v>0</v>
      </c>
      <c r="J134" s="7">
        <v>0</v>
      </c>
      <c r="K134" s="7">
        <v>0</v>
      </c>
      <c r="L134" s="200"/>
      <c r="M134" s="196"/>
    </row>
    <row r="135" spans="1:13" ht="15" customHeight="1" x14ac:dyDescent="0.2">
      <c r="A135" s="220" t="s">
        <v>164</v>
      </c>
      <c r="B135" s="168" t="s">
        <v>292</v>
      </c>
      <c r="C135" s="197" t="s">
        <v>133</v>
      </c>
      <c r="D135" s="124" t="s">
        <v>2</v>
      </c>
      <c r="E135" s="7">
        <f>SUM(E136:E139)</f>
        <v>0</v>
      </c>
      <c r="F135" s="81">
        <f t="shared" ref="F135:F139" si="53">SUM(G135:K135)</f>
        <v>0</v>
      </c>
      <c r="G135" s="81">
        <f t="shared" ref="G135:K135" si="54">SUM(G136:G139)</f>
        <v>0</v>
      </c>
      <c r="H135" s="7">
        <f t="shared" si="54"/>
        <v>0</v>
      </c>
      <c r="I135" s="7">
        <f t="shared" si="54"/>
        <v>0</v>
      </c>
      <c r="J135" s="7">
        <f t="shared" si="54"/>
        <v>0</v>
      </c>
      <c r="K135" s="7">
        <f t="shared" si="54"/>
        <v>0</v>
      </c>
      <c r="L135" s="200"/>
      <c r="M135" s="196"/>
    </row>
    <row r="136" spans="1:13" ht="45" x14ac:dyDescent="0.2">
      <c r="A136" s="221"/>
      <c r="B136" s="169"/>
      <c r="C136" s="198"/>
      <c r="D136" s="124" t="s">
        <v>1</v>
      </c>
      <c r="E136" s="7">
        <v>0</v>
      </c>
      <c r="F136" s="81">
        <f t="shared" si="53"/>
        <v>0</v>
      </c>
      <c r="G136" s="81">
        <v>0</v>
      </c>
      <c r="H136" s="7">
        <v>0</v>
      </c>
      <c r="I136" s="7">
        <v>0</v>
      </c>
      <c r="J136" s="7">
        <v>0</v>
      </c>
      <c r="K136" s="7">
        <v>0</v>
      </c>
      <c r="L136" s="200"/>
      <c r="M136" s="196"/>
    </row>
    <row r="137" spans="1:13" ht="45" x14ac:dyDescent="0.2">
      <c r="A137" s="221"/>
      <c r="B137" s="169"/>
      <c r="C137" s="198"/>
      <c r="D137" s="124" t="s">
        <v>7</v>
      </c>
      <c r="E137" s="7">
        <v>0</v>
      </c>
      <c r="F137" s="81">
        <f t="shared" si="53"/>
        <v>0</v>
      </c>
      <c r="G137" s="81">
        <v>0</v>
      </c>
      <c r="H137" s="7">
        <v>0</v>
      </c>
      <c r="I137" s="7">
        <v>0</v>
      </c>
      <c r="J137" s="7">
        <v>0</v>
      </c>
      <c r="K137" s="7">
        <v>0</v>
      </c>
      <c r="L137" s="200"/>
      <c r="M137" s="196"/>
    </row>
    <row r="138" spans="1:13" ht="45" x14ac:dyDescent="0.2">
      <c r="A138" s="221"/>
      <c r="B138" s="169"/>
      <c r="C138" s="198"/>
      <c r="D138" s="124" t="s">
        <v>16</v>
      </c>
      <c r="E138" s="7">
        <v>0</v>
      </c>
      <c r="F138" s="81">
        <f t="shared" si="53"/>
        <v>0</v>
      </c>
      <c r="G138" s="81">
        <v>0</v>
      </c>
      <c r="H138" s="7">
        <v>0</v>
      </c>
      <c r="I138" s="7">
        <v>0</v>
      </c>
      <c r="J138" s="7">
        <v>0</v>
      </c>
      <c r="K138" s="7">
        <v>0</v>
      </c>
      <c r="L138" s="200"/>
      <c r="M138" s="196"/>
    </row>
    <row r="139" spans="1:13" ht="30" x14ac:dyDescent="0.2">
      <c r="A139" s="222"/>
      <c r="B139" s="170"/>
      <c r="C139" s="199"/>
      <c r="D139" s="124" t="s">
        <v>26</v>
      </c>
      <c r="E139" s="7">
        <v>0</v>
      </c>
      <c r="F139" s="81">
        <f t="shared" si="53"/>
        <v>0</v>
      </c>
      <c r="G139" s="81">
        <v>0</v>
      </c>
      <c r="H139" s="7">
        <v>0</v>
      </c>
      <c r="I139" s="7">
        <v>0</v>
      </c>
      <c r="J139" s="7">
        <v>0</v>
      </c>
      <c r="K139" s="7">
        <v>0</v>
      </c>
      <c r="L139" s="200"/>
      <c r="M139" s="196"/>
    </row>
    <row r="140" spans="1:13" ht="15" customHeight="1" x14ac:dyDescent="0.2">
      <c r="A140" s="220" t="s">
        <v>165</v>
      </c>
      <c r="B140" s="168" t="s">
        <v>250</v>
      </c>
      <c r="C140" s="197" t="s">
        <v>133</v>
      </c>
      <c r="D140" s="124" t="s">
        <v>2</v>
      </c>
      <c r="E140" s="7">
        <f>SUM(E141:E144)</f>
        <v>0</v>
      </c>
      <c r="F140" s="81">
        <f t="shared" ref="F140:F144" si="55">SUM(G140:K140)</f>
        <v>17866.669999999998</v>
      </c>
      <c r="G140" s="81">
        <f t="shared" ref="G140:K140" si="56">SUM(G141:G144)</f>
        <v>17866.669999999998</v>
      </c>
      <c r="H140" s="7">
        <f t="shared" si="56"/>
        <v>0</v>
      </c>
      <c r="I140" s="7">
        <f t="shared" si="56"/>
        <v>0</v>
      </c>
      <c r="J140" s="7">
        <f t="shared" si="56"/>
        <v>0</v>
      </c>
      <c r="K140" s="7">
        <f t="shared" si="56"/>
        <v>0</v>
      </c>
      <c r="L140" s="200"/>
      <c r="M140" s="196"/>
    </row>
    <row r="141" spans="1:13" ht="54" customHeight="1" x14ac:dyDescent="0.2">
      <c r="A141" s="221"/>
      <c r="B141" s="169"/>
      <c r="C141" s="198"/>
      <c r="D141" s="124" t="s">
        <v>1</v>
      </c>
      <c r="E141" s="7">
        <v>0</v>
      </c>
      <c r="F141" s="81">
        <f t="shared" si="55"/>
        <v>0</v>
      </c>
      <c r="G141" s="81">
        <v>0</v>
      </c>
      <c r="H141" s="7">
        <v>0</v>
      </c>
      <c r="I141" s="7">
        <v>0</v>
      </c>
      <c r="J141" s="7">
        <v>0</v>
      </c>
      <c r="K141" s="7">
        <v>0</v>
      </c>
      <c r="L141" s="200"/>
      <c r="M141" s="196"/>
    </row>
    <row r="142" spans="1:13" ht="45.75" customHeight="1" x14ac:dyDescent="0.2">
      <c r="A142" s="221"/>
      <c r="B142" s="169"/>
      <c r="C142" s="198"/>
      <c r="D142" s="124" t="s">
        <v>7</v>
      </c>
      <c r="E142" s="7">
        <v>0</v>
      </c>
      <c r="F142" s="81">
        <f t="shared" si="55"/>
        <v>5360</v>
      </c>
      <c r="G142" s="82">
        <v>5360</v>
      </c>
      <c r="H142" s="7">
        <v>0</v>
      </c>
      <c r="I142" s="7">
        <v>0</v>
      </c>
      <c r="J142" s="7">
        <v>0</v>
      </c>
      <c r="K142" s="7">
        <v>0</v>
      </c>
      <c r="L142" s="200"/>
      <c r="M142" s="196"/>
    </row>
    <row r="143" spans="1:13" ht="51.75" customHeight="1" x14ac:dyDescent="0.2">
      <c r="A143" s="221"/>
      <c r="B143" s="169"/>
      <c r="C143" s="198"/>
      <c r="D143" s="124" t="s">
        <v>16</v>
      </c>
      <c r="E143" s="7">
        <v>0</v>
      </c>
      <c r="F143" s="81">
        <f t="shared" si="55"/>
        <v>12506.67</v>
      </c>
      <c r="G143" s="82">
        <v>12506.67</v>
      </c>
      <c r="H143" s="7">
        <v>0</v>
      </c>
      <c r="I143" s="7">
        <v>0</v>
      </c>
      <c r="J143" s="7">
        <v>0</v>
      </c>
      <c r="K143" s="7">
        <v>0</v>
      </c>
      <c r="L143" s="200"/>
      <c r="M143" s="196"/>
    </row>
    <row r="144" spans="1:13" ht="36.75" customHeight="1" x14ac:dyDescent="0.2">
      <c r="A144" s="222"/>
      <c r="B144" s="170"/>
      <c r="C144" s="199"/>
      <c r="D144" s="124" t="s">
        <v>26</v>
      </c>
      <c r="E144" s="7">
        <v>0</v>
      </c>
      <c r="F144" s="81">
        <f t="shared" si="55"/>
        <v>0</v>
      </c>
      <c r="G144" s="81">
        <v>0</v>
      </c>
      <c r="H144" s="7">
        <v>0</v>
      </c>
      <c r="I144" s="7">
        <v>0</v>
      </c>
      <c r="J144" s="7">
        <v>0</v>
      </c>
      <c r="K144" s="7">
        <v>0</v>
      </c>
      <c r="L144" s="200"/>
      <c r="M144" s="196"/>
    </row>
    <row r="145" spans="1:13" ht="15" customHeight="1" x14ac:dyDescent="0.2">
      <c r="A145" s="220" t="s">
        <v>166</v>
      </c>
      <c r="B145" s="168" t="s">
        <v>251</v>
      </c>
      <c r="C145" s="197" t="s">
        <v>133</v>
      </c>
      <c r="D145" s="124" t="s">
        <v>2</v>
      </c>
      <c r="E145" s="7">
        <f>SUM(E146:E149)</f>
        <v>0</v>
      </c>
      <c r="F145" s="81">
        <f>SUM(F146:F149)</f>
        <v>0</v>
      </c>
      <c r="G145" s="81">
        <f t="shared" ref="G145:K145" si="57">SUM(G146:G149)</f>
        <v>0</v>
      </c>
      <c r="H145" s="7">
        <f t="shared" si="57"/>
        <v>0</v>
      </c>
      <c r="I145" s="7">
        <f t="shared" si="57"/>
        <v>0</v>
      </c>
      <c r="J145" s="7">
        <f t="shared" si="57"/>
        <v>0</v>
      </c>
      <c r="K145" s="7">
        <f t="shared" si="57"/>
        <v>0</v>
      </c>
      <c r="L145" s="200"/>
      <c r="M145" s="196"/>
    </row>
    <row r="146" spans="1:13" ht="54" customHeight="1" x14ac:dyDescent="0.2">
      <c r="A146" s="221"/>
      <c r="B146" s="169"/>
      <c r="C146" s="198"/>
      <c r="D146" s="124" t="s">
        <v>1</v>
      </c>
      <c r="E146" s="7">
        <v>0</v>
      </c>
      <c r="F146" s="81">
        <f t="shared" ref="F146:F149" si="58">SUM(G146:K146)</f>
        <v>0</v>
      </c>
      <c r="G146" s="81">
        <v>0</v>
      </c>
      <c r="H146" s="7">
        <v>0</v>
      </c>
      <c r="I146" s="7">
        <v>0</v>
      </c>
      <c r="J146" s="7">
        <v>0</v>
      </c>
      <c r="K146" s="7">
        <v>0</v>
      </c>
      <c r="L146" s="200"/>
      <c r="M146" s="196"/>
    </row>
    <row r="147" spans="1:13" ht="34.5" customHeight="1" x14ac:dyDescent="0.2">
      <c r="A147" s="221"/>
      <c r="B147" s="169"/>
      <c r="C147" s="198"/>
      <c r="D147" s="124" t="s">
        <v>7</v>
      </c>
      <c r="E147" s="7">
        <v>0</v>
      </c>
      <c r="F147" s="81">
        <v>0</v>
      </c>
      <c r="G147" s="81">
        <v>0</v>
      </c>
      <c r="H147" s="7">
        <v>0</v>
      </c>
      <c r="I147" s="7">
        <v>0</v>
      </c>
      <c r="J147" s="7">
        <v>0</v>
      </c>
      <c r="K147" s="7">
        <v>0</v>
      </c>
      <c r="L147" s="200"/>
      <c r="M147" s="196"/>
    </row>
    <row r="148" spans="1:13" ht="51.75" customHeight="1" x14ac:dyDescent="0.2">
      <c r="A148" s="221"/>
      <c r="B148" s="169"/>
      <c r="C148" s="198"/>
      <c r="D148" s="124" t="s">
        <v>16</v>
      </c>
      <c r="E148" s="7">
        <v>0</v>
      </c>
      <c r="F148" s="81">
        <v>0</v>
      </c>
      <c r="G148" s="81">
        <v>0</v>
      </c>
      <c r="H148" s="7">
        <v>0</v>
      </c>
      <c r="I148" s="7">
        <v>0</v>
      </c>
      <c r="J148" s="7">
        <v>0</v>
      </c>
      <c r="K148" s="7">
        <v>0</v>
      </c>
      <c r="L148" s="200"/>
      <c r="M148" s="196"/>
    </row>
    <row r="149" spans="1:13" ht="40.5" customHeight="1" x14ac:dyDescent="0.2">
      <c r="A149" s="222"/>
      <c r="B149" s="170"/>
      <c r="C149" s="199"/>
      <c r="D149" s="124" t="s">
        <v>26</v>
      </c>
      <c r="E149" s="7">
        <v>0</v>
      </c>
      <c r="F149" s="81">
        <f t="shared" si="58"/>
        <v>0</v>
      </c>
      <c r="G149" s="81">
        <v>0</v>
      </c>
      <c r="H149" s="7">
        <v>0</v>
      </c>
      <c r="I149" s="7">
        <v>0</v>
      </c>
      <c r="J149" s="7">
        <v>0</v>
      </c>
      <c r="K149" s="7">
        <v>0</v>
      </c>
      <c r="L149" s="200"/>
      <c r="M149" s="196"/>
    </row>
    <row r="150" spans="1:13" ht="15" customHeight="1" x14ac:dyDescent="0.2">
      <c r="A150" s="220" t="s">
        <v>175</v>
      </c>
      <c r="B150" s="168" t="s">
        <v>252</v>
      </c>
      <c r="C150" s="197" t="s">
        <v>133</v>
      </c>
      <c r="D150" s="124" t="s">
        <v>2</v>
      </c>
      <c r="E150" s="7">
        <f>SUM(E151:E154)</f>
        <v>0</v>
      </c>
      <c r="F150" s="81">
        <f t="shared" ref="F150" si="59">SUM(F151:F154)</f>
        <v>27777.78</v>
      </c>
      <c r="G150" s="81">
        <f t="shared" ref="G150:K150" si="60">SUM(G151:G154)</f>
        <v>0</v>
      </c>
      <c r="H150" s="7">
        <f t="shared" si="60"/>
        <v>27777.78</v>
      </c>
      <c r="I150" s="7">
        <f t="shared" si="60"/>
        <v>0</v>
      </c>
      <c r="J150" s="7">
        <f t="shared" si="60"/>
        <v>0</v>
      </c>
      <c r="K150" s="7">
        <f t="shared" si="60"/>
        <v>0</v>
      </c>
      <c r="L150" s="200"/>
      <c r="M150" s="196"/>
    </row>
    <row r="151" spans="1:13" ht="54" customHeight="1" x14ac:dyDescent="0.2">
      <c r="A151" s="221"/>
      <c r="B151" s="169"/>
      <c r="C151" s="198"/>
      <c r="D151" s="124" t="s">
        <v>1</v>
      </c>
      <c r="E151" s="7">
        <v>0</v>
      </c>
      <c r="F151" s="81">
        <f t="shared" ref="F151:F154" si="61">SUM(G151:K151)</f>
        <v>0</v>
      </c>
      <c r="G151" s="81">
        <v>0</v>
      </c>
      <c r="H151" s="7">
        <v>0</v>
      </c>
      <c r="I151" s="7">
        <v>0</v>
      </c>
      <c r="J151" s="7">
        <v>0</v>
      </c>
      <c r="K151" s="7">
        <v>0</v>
      </c>
      <c r="L151" s="200"/>
      <c r="M151" s="196"/>
    </row>
    <row r="152" spans="1:13" ht="34.5" customHeight="1" x14ac:dyDescent="0.2">
      <c r="A152" s="221"/>
      <c r="B152" s="169"/>
      <c r="C152" s="198"/>
      <c r="D152" s="124" t="s">
        <v>7</v>
      </c>
      <c r="E152" s="7">
        <v>0</v>
      </c>
      <c r="F152" s="81">
        <f t="shared" si="61"/>
        <v>27500</v>
      </c>
      <c r="G152" s="81">
        <v>0</v>
      </c>
      <c r="H152" s="7">
        <v>27500</v>
      </c>
      <c r="I152" s="7">
        <v>0</v>
      </c>
      <c r="J152" s="7">
        <v>0</v>
      </c>
      <c r="K152" s="7">
        <v>0</v>
      </c>
      <c r="L152" s="200"/>
      <c r="M152" s="196"/>
    </row>
    <row r="153" spans="1:13" ht="51.75" customHeight="1" x14ac:dyDescent="0.2">
      <c r="A153" s="221"/>
      <c r="B153" s="169"/>
      <c r="C153" s="198"/>
      <c r="D153" s="124" t="s">
        <v>16</v>
      </c>
      <c r="E153" s="7">
        <v>0</v>
      </c>
      <c r="F153" s="81">
        <f t="shared" si="61"/>
        <v>277.77999999999997</v>
      </c>
      <c r="G153" s="81">
        <v>0</v>
      </c>
      <c r="H153" s="7">
        <v>277.77999999999997</v>
      </c>
      <c r="I153" s="7">
        <v>0</v>
      </c>
      <c r="J153" s="7">
        <v>0</v>
      </c>
      <c r="K153" s="7">
        <v>0</v>
      </c>
      <c r="L153" s="200"/>
      <c r="M153" s="196"/>
    </row>
    <row r="154" spans="1:13" ht="40.5" customHeight="1" x14ac:dyDescent="0.2">
      <c r="A154" s="222"/>
      <c r="B154" s="170"/>
      <c r="C154" s="199"/>
      <c r="D154" s="124" t="s">
        <v>26</v>
      </c>
      <c r="E154" s="7">
        <v>0</v>
      </c>
      <c r="F154" s="81">
        <f t="shared" si="61"/>
        <v>0</v>
      </c>
      <c r="G154" s="81">
        <v>0</v>
      </c>
      <c r="H154" s="7">
        <v>0</v>
      </c>
      <c r="I154" s="7">
        <v>0</v>
      </c>
      <c r="J154" s="7">
        <v>0</v>
      </c>
      <c r="K154" s="7">
        <v>0</v>
      </c>
      <c r="L154" s="200"/>
      <c r="M154" s="196"/>
    </row>
    <row r="155" spans="1:13" ht="15" customHeight="1" x14ac:dyDescent="0.2">
      <c r="A155" s="220" t="s">
        <v>186</v>
      </c>
      <c r="B155" s="168" t="s">
        <v>253</v>
      </c>
      <c r="C155" s="197"/>
      <c r="D155" s="124" t="s">
        <v>2</v>
      </c>
      <c r="E155" s="7">
        <f>SUM(E156:E159)</f>
        <v>0</v>
      </c>
      <c r="F155" s="81">
        <f t="shared" ref="F155:F159" si="62">SUM(G155:K155)</f>
        <v>16407.02</v>
      </c>
      <c r="G155" s="81">
        <f t="shared" ref="G155:K155" si="63">SUM(G156:G159)</f>
        <v>16407.02</v>
      </c>
      <c r="H155" s="7">
        <f t="shared" si="63"/>
        <v>0</v>
      </c>
      <c r="I155" s="7">
        <f t="shared" si="63"/>
        <v>0</v>
      </c>
      <c r="J155" s="7">
        <f t="shared" si="63"/>
        <v>0</v>
      </c>
      <c r="K155" s="7">
        <f t="shared" si="63"/>
        <v>0</v>
      </c>
      <c r="L155" s="200"/>
      <c r="M155" s="196"/>
    </row>
    <row r="156" spans="1:13" ht="45" x14ac:dyDescent="0.2">
      <c r="A156" s="221"/>
      <c r="B156" s="169"/>
      <c r="C156" s="198"/>
      <c r="D156" s="124" t="s">
        <v>1</v>
      </c>
      <c r="E156" s="7">
        <v>0</v>
      </c>
      <c r="F156" s="81">
        <f t="shared" si="62"/>
        <v>0</v>
      </c>
      <c r="G156" s="82">
        <v>0</v>
      </c>
      <c r="H156" s="6">
        <v>0</v>
      </c>
      <c r="I156" s="6">
        <v>0</v>
      </c>
      <c r="J156" s="6">
        <v>0</v>
      </c>
      <c r="K156" s="6">
        <v>0</v>
      </c>
      <c r="L156" s="200"/>
      <c r="M156" s="196"/>
    </row>
    <row r="157" spans="1:13" ht="45" x14ac:dyDescent="0.2">
      <c r="A157" s="221"/>
      <c r="B157" s="169"/>
      <c r="C157" s="198"/>
      <c r="D157" s="124" t="s">
        <v>7</v>
      </c>
      <c r="E157" s="7">
        <v>0</v>
      </c>
      <c r="F157" s="81">
        <f t="shared" si="62"/>
        <v>16242.94</v>
      </c>
      <c r="G157" s="82">
        <v>16242.94</v>
      </c>
      <c r="H157" s="6">
        <v>0</v>
      </c>
      <c r="I157" s="6">
        <v>0</v>
      </c>
      <c r="J157" s="6">
        <v>0</v>
      </c>
      <c r="K157" s="6">
        <v>0</v>
      </c>
      <c r="L157" s="200"/>
      <c r="M157" s="196"/>
    </row>
    <row r="158" spans="1:13" ht="45" x14ac:dyDescent="0.2">
      <c r="A158" s="221"/>
      <c r="B158" s="169"/>
      <c r="C158" s="198"/>
      <c r="D158" s="124" t="s">
        <v>16</v>
      </c>
      <c r="E158" s="7">
        <v>0</v>
      </c>
      <c r="F158" s="81">
        <f t="shared" si="62"/>
        <v>164.08</v>
      </c>
      <c r="G158" s="82">
        <v>164.08</v>
      </c>
      <c r="H158" s="6">
        <v>0</v>
      </c>
      <c r="I158" s="6">
        <v>0</v>
      </c>
      <c r="J158" s="6">
        <v>0</v>
      </c>
      <c r="K158" s="6">
        <v>0</v>
      </c>
      <c r="L158" s="200"/>
      <c r="M158" s="196"/>
    </row>
    <row r="159" spans="1:13" ht="30" x14ac:dyDescent="0.2">
      <c r="A159" s="222"/>
      <c r="B159" s="170"/>
      <c r="C159" s="199"/>
      <c r="D159" s="124" t="s">
        <v>26</v>
      </c>
      <c r="E159" s="7">
        <v>0</v>
      </c>
      <c r="F159" s="81">
        <f t="shared" si="62"/>
        <v>0</v>
      </c>
      <c r="G159" s="82">
        <v>0</v>
      </c>
      <c r="H159" s="6">
        <v>0</v>
      </c>
      <c r="I159" s="6">
        <v>0</v>
      </c>
      <c r="J159" s="6">
        <v>0</v>
      </c>
      <c r="K159" s="6">
        <v>0</v>
      </c>
      <c r="L159" s="200"/>
      <c r="M159" s="196"/>
    </row>
    <row r="160" spans="1:13" ht="15" customHeight="1" x14ac:dyDescent="0.2">
      <c r="A160" s="220" t="s">
        <v>190</v>
      </c>
      <c r="B160" s="168" t="s">
        <v>254</v>
      </c>
      <c r="C160" s="197" t="s">
        <v>133</v>
      </c>
      <c r="D160" s="124" t="s">
        <v>2</v>
      </c>
      <c r="E160" s="7">
        <f>SUM(E161:E164)</f>
        <v>0</v>
      </c>
      <c r="F160" s="81">
        <f>SUM(F161:F164)</f>
        <v>0</v>
      </c>
      <c r="G160" s="81">
        <f t="shared" ref="G160:K160" si="64">SUM(G161:G164)</f>
        <v>0</v>
      </c>
      <c r="H160" s="7">
        <f t="shared" si="64"/>
        <v>0</v>
      </c>
      <c r="I160" s="7">
        <f t="shared" si="64"/>
        <v>0</v>
      </c>
      <c r="J160" s="7">
        <f t="shared" si="64"/>
        <v>0</v>
      </c>
      <c r="K160" s="7">
        <f t="shared" si="64"/>
        <v>0</v>
      </c>
      <c r="L160" s="200"/>
      <c r="M160" s="196"/>
    </row>
    <row r="161" spans="1:16" ht="54" customHeight="1" x14ac:dyDescent="0.2">
      <c r="A161" s="221"/>
      <c r="B161" s="169"/>
      <c r="C161" s="198"/>
      <c r="D161" s="124" t="s">
        <v>1</v>
      </c>
      <c r="E161" s="7">
        <v>0</v>
      </c>
      <c r="F161" s="81">
        <f t="shared" ref="F161" si="65">SUM(G161:K161)</f>
        <v>0</v>
      </c>
      <c r="G161" s="81">
        <v>0</v>
      </c>
      <c r="H161" s="7">
        <v>0</v>
      </c>
      <c r="I161" s="7">
        <v>0</v>
      </c>
      <c r="J161" s="7">
        <v>0</v>
      </c>
      <c r="K161" s="7">
        <v>0</v>
      </c>
      <c r="L161" s="200"/>
      <c r="M161" s="196"/>
    </row>
    <row r="162" spans="1:16" ht="45" customHeight="1" x14ac:dyDescent="0.2">
      <c r="A162" s="221"/>
      <c r="B162" s="169"/>
      <c r="C162" s="198"/>
      <c r="D162" s="124" t="s">
        <v>7</v>
      </c>
      <c r="E162" s="7">
        <v>0</v>
      </c>
      <c r="F162" s="81">
        <v>0</v>
      </c>
      <c r="G162" s="81">
        <v>0</v>
      </c>
      <c r="H162" s="7">
        <v>0</v>
      </c>
      <c r="I162" s="7">
        <v>0</v>
      </c>
      <c r="J162" s="7">
        <v>0</v>
      </c>
      <c r="K162" s="7">
        <v>0</v>
      </c>
      <c r="L162" s="200"/>
      <c r="M162" s="196"/>
    </row>
    <row r="163" spans="1:16" ht="54" customHeight="1" x14ac:dyDescent="0.2">
      <c r="A163" s="221"/>
      <c r="B163" s="169"/>
      <c r="C163" s="198"/>
      <c r="D163" s="124" t="s">
        <v>16</v>
      </c>
      <c r="E163" s="7">
        <v>0</v>
      </c>
      <c r="F163" s="81">
        <v>0</v>
      </c>
      <c r="G163" s="81">
        <v>0</v>
      </c>
      <c r="H163" s="7">
        <v>0</v>
      </c>
      <c r="I163" s="7">
        <v>0</v>
      </c>
      <c r="J163" s="7">
        <v>0</v>
      </c>
      <c r="K163" s="7">
        <v>0</v>
      </c>
      <c r="L163" s="200"/>
      <c r="M163" s="196"/>
    </row>
    <row r="164" spans="1:16" ht="34.5" customHeight="1" x14ac:dyDescent="0.2">
      <c r="A164" s="222"/>
      <c r="B164" s="170"/>
      <c r="C164" s="199"/>
      <c r="D164" s="124" t="s">
        <v>26</v>
      </c>
      <c r="E164" s="7">
        <v>0</v>
      </c>
      <c r="F164" s="81">
        <f t="shared" ref="F164" si="66">SUM(G164:K164)</f>
        <v>0</v>
      </c>
      <c r="G164" s="81">
        <v>0</v>
      </c>
      <c r="H164" s="7">
        <v>0</v>
      </c>
      <c r="I164" s="7">
        <v>0</v>
      </c>
      <c r="J164" s="7">
        <v>0</v>
      </c>
      <c r="K164" s="7">
        <v>0</v>
      </c>
      <c r="L164" s="200"/>
      <c r="M164" s="196"/>
    </row>
    <row r="165" spans="1:16" ht="15" customHeight="1" x14ac:dyDescent="0.2">
      <c r="A165" s="220" t="s">
        <v>243</v>
      </c>
      <c r="B165" s="168" t="s">
        <v>273</v>
      </c>
      <c r="C165" s="197" t="s">
        <v>133</v>
      </c>
      <c r="D165" s="124" t="s">
        <v>2</v>
      </c>
      <c r="E165" s="7">
        <f>SUM(E166:E169)</f>
        <v>0</v>
      </c>
      <c r="F165" s="81">
        <f>SUM(F166:F169)</f>
        <v>25820.760000000002</v>
      </c>
      <c r="G165" s="81">
        <f t="shared" ref="G165:K165" si="67">SUM(G166:G169)</f>
        <v>5820.76</v>
      </c>
      <c r="H165" s="7">
        <f t="shared" si="67"/>
        <v>20000</v>
      </c>
      <c r="I165" s="7">
        <f t="shared" si="67"/>
        <v>0</v>
      </c>
      <c r="J165" s="7">
        <f t="shared" si="67"/>
        <v>0</v>
      </c>
      <c r="K165" s="7">
        <f t="shared" si="67"/>
        <v>0</v>
      </c>
      <c r="L165" s="200"/>
      <c r="M165" s="196"/>
    </row>
    <row r="166" spans="1:16" ht="54" customHeight="1" x14ac:dyDescent="0.2">
      <c r="A166" s="221"/>
      <c r="B166" s="169"/>
      <c r="C166" s="198"/>
      <c r="D166" s="124" t="s">
        <v>1</v>
      </c>
      <c r="E166" s="7">
        <v>0</v>
      </c>
      <c r="F166" s="81">
        <f t="shared" ref="F166:F169" si="68">SUM(G166:K166)</f>
        <v>0</v>
      </c>
      <c r="G166" s="81">
        <v>0</v>
      </c>
      <c r="H166" s="7">
        <v>0</v>
      </c>
      <c r="I166" s="7">
        <v>0</v>
      </c>
      <c r="J166" s="7">
        <v>0</v>
      </c>
      <c r="K166" s="7">
        <v>0</v>
      </c>
      <c r="L166" s="200"/>
      <c r="M166" s="196"/>
    </row>
    <row r="167" spans="1:16" ht="45" customHeight="1" x14ac:dyDescent="0.2">
      <c r="A167" s="221"/>
      <c r="B167" s="169"/>
      <c r="C167" s="198"/>
      <c r="D167" s="124" t="s">
        <v>7</v>
      </c>
      <c r="E167" s="7">
        <v>0</v>
      </c>
      <c r="F167" s="81">
        <f t="shared" si="68"/>
        <v>9702</v>
      </c>
      <c r="G167" s="81">
        <v>3702</v>
      </c>
      <c r="H167" s="7">
        <v>6000</v>
      </c>
      <c r="I167" s="7">
        <v>0</v>
      </c>
      <c r="J167" s="7">
        <v>0</v>
      </c>
      <c r="K167" s="7">
        <v>0</v>
      </c>
      <c r="L167" s="200"/>
      <c r="M167" s="196"/>
    </row>
    <row r="168" spans="1:16" ht="54" customHeight="1" x14ac:dyDescent="0.2">
      <c r="A168" s="221"/>
      <c r="B168" s="169"/>
      <c r="C168" s="198"/>
      <c r="D168" s="124" t="s">
        <v>16</v>
      </c>
      <c r="E168" s="7">
        <v>0</v>
      </c>
      <c r="F168" s="81">
        <f t="shared" si="68"/>
        <v>16118.76</v>
      </c>
      <c r="G168" s="81">
        <v>2118.7600000000002</v>
      </c>
      <c r="H168" s="7">
        <v>14000</v>
      </c>
      <c r="I168" s="7">
        <v>0</v>
      </c>
      <c r="J168" s="7">
        <v>0</v>
      </c>
      <c r="K168" s="7">
        <v>0</v>
      </c>
      <c r="L168" s="200"/>
      <c r="M168" s="196"/>
    </row>
    <row r="169" spans="1:16" ht="34.5" customHeight="1" x14ac:dyDescent="0.2">
      <c r="A169" s="222"/>
      <c r="B169" s="170"/>
      <c r="C169" s="199"/>
      <c r="D169" s="124" t="s">
        <v>26</v>
      </c>
      <c r="E169" s="7">
        <v>0</v>
      </c>
      <c r="F169" s="81">
        <f t="shared" si="68"/>
        <v>0</v>
      </c>
      <c r="G169" s="81">
        <v>0</v>
      </c>
      <c r="H169" s="7">
        <v>0</v>
      </c>
      <c r="I169" s="7">
        <v>0</v>
      </c>
      <c r="J169" s="7">
        <v>0</v>
      </c>
      <c r="K169" s="7">
        <v>0</v>
      </c>
      <c r="L169" s="200"/>
      <c r="M169" s="196"/>
    </row>
    <row r="170" spans="1:16" ht="15" customHeight="1" x14ac:dyDescent="0.2">
      <c r="A170" s="220" t="s">
        <v>271</v>
      </c>
      <c r="B170" s="168" t="s">
        <v>264</v>
      </c>
      <c r="C170" s="197" t="s">
        <v>133</v>
      </c>
      <c r="D170" s="124" t="s">
        <v>2</v>
      </c>
      <c r="E170" s="7">
        <f>SUM(E171:E174)</f>
        <v>0</v>
      </c>
      <c r="F170" s="81">
        <f>SUM(F171:F174)</f>
        <v>0</v>
      </c>
      <c r="G170" s="81">
        <f t="shared" ref="G170:K170" si="69">SUM(G171:G174)</f>
        <v>0</v>
      </c>
      <c r="H170" s="7">
        <f t="shared" si="69"/>
        <v>0</v>
      </c>
      <c r="I170" s="7">
        <f t="shared" si="69"/>
        <v>0</v>
      </c>
      <c r="J170" s="7">
        <f t="shared" si="69"/>
        <v>0</v>
      </c>
      <c r="K170" s="7">
        <f t="shared" si="69"/>
        <v>0</v>
      </c>
      <c r="L170" s="200"/>
      <c r="M170" s="196"/>
    </row>
    <row r="171" spans="1:16" ht="54" customHeight="1" x14ac:dyDescent="0.2">
      <c r="A171" s="221"/>
      <c r="B171" s="169"/>
      <c r="C171" s="198"/>
      <c r="D171" s="124" t="s">
        <v>1</v>
      </c>
      <c r="E171" s="7">
        <v>0</v>
      </c>
      <c r="F171" s="81">
        <f t="shared" ref="F171" si="70">SUM(G171:K171)</f>
        <v>0</v>
      </c>
      <c r="G171" s="81">
        <v>0</v>
      </c>
      <c r="H171" s="7">
        <v>0</v>
      </c>
      <c r="I171" s="7">
        <v>0</v>
      </c>
      <c r="J171" s="7">
        <v>0</v>
      </c>
      <c r="K171" s="7">
        <v>0</v>
      </c>
      <c r="L171" s="200"/>
      <c r="M171" s="196"/>
    </row>
    <row r="172" spans="1:16" ht="45" customHeight="1" x14ac:dyDescent="0.2">
      <c r="A172" s="221"/>
      <c r="B172" s="169"/>
      <c r="C172" s="198"/>
      <c r="D172" s="124" t="s">
        <v>7</v>
      </c>
      <c r="E172" s="7">
        <v>0</v>
      </c>
      <c r="F172" s="81">
        <v>0</v>
      </c>
      <c r="G172" s="81">
        <v>0</v>
      </c>
      <c r="H172" s="7">
        <v>0</v>
      </c>
      <c r="I172" s="7">
        <v>0</v>
      </c>
      <c r="J172" s="7">
        <v>0</v>
      </c>
      <c r="K172" s="7">
        <v>0</v>
      </c>
      <c r="L172" s="200"/>
      <c r="M172" s="196"/>
    </row>
    <row r="173" spans="1:16" ht="54" customHeight="1" x14ac:dyDescent="0.2">
      <c r="A173" s="221"/>
      <c r="B173" s="169"/>
      <c r="C173" s="198"/>
      <c r="D173" s="124" t="s">
        <v>16</v>
      </c>
      <c r="E173" s="7">
        <v>0</v>
      </c>
      <c r="F173" s="81">
        <v>0</v>
      </c>
      <c r="G173" s="81">
        <v>0</v>
      </c>
      <c r="H173" s="7">
        <v>0</v>
      </c>
      <c r="I173" s="7">
        <v>0</v>
      </c>
      <c r="J173" s="7">
        <v>0</v>
      </c>
      <c r="K173" s="7">
        <v>0</v>
      </c>
      <c r="L173" s="200"/>
      <c r="M173" s="196"/>
    </row>
    <row r="174" spans="1:16" ht="34.5" customHeight="1" x14ac:dyDescent="0.2">
      <c r="A174" s="222"/>
      <c r="B174" s="170"/>
      <c r="C174" s="199"/>
      <c r="D174" s="124" t="s">
        <v>26</v>
      </c>
      <c r="E174" s="7">
        <v>0</v>
      </c>
      <c r="F174" s="81">
        <f t="shared" ref="F174" si="71">SUM(G174:K174)</f>
        <v>0</v>
      </c>
      <c r="G174" s="81">
        <v>0</v>
      </c>
      <c r="H174" s="7">
        <v>0</v>
      </c>
      <c r="I174" s="7">
        <v>0</v>
      </c>
      <c r="J174" s="7">
        <v>0</v>
      </c>
      <c r="K174" s="7">
        <v>0</v>
      </c>
      <c r="L174" s="200"/>
      <c r="M174" s="196"/>
    </row>
    <row r="175" spans="1:16" ht="15" customHeight="1" x14ac:dyDescent="0.2">
      <c r="A175" s="204"/>
      <c r="B175" s="207" t="s">
        <v>142</v>
      </c>
      <c r="C175" s="208"/>
      <c r="D175" s="126" t="s">
        <v>2</v>
      </c>
      <c r="E175" s="16">
        <v>0</v>
      </c>
      <c r="F175" s="16">
        <f>F15+F105</f>
        <v>1247384.2209999999</v>
      </c>
      <c r="G175" s="16">
        <f>SUM(G176:G179)</f>
        <v>220759.53600000002</v>
      </c>
      <c r="H175" s="16">
        <f t="shared" ref="H175:K175" si="72">SUM(H176:H179)</f>
        <v>353218.995</v>
      </c>
      <c r="I175" s="16">
        <f t="shared" si="72"/>
        <v>312789.07</v>
      </c>
      <c r="J175" s="16">
        <f t="shared" si="72"/>
        <v>360616.62</v>
      </c>
      <c r="K175" s="16">
        <f t="shared" si="72"/>
        <v>0</v>
      </c>
      <c r="L175" s="226"/>
      <c r="M175" s="217"/>
    </row>
    <row r="176" spans="1:16" ht="45" x14ac:dyDescent="0.2">
      <c r="A176" s="205"/>
      <c r="B176" s="209"/>
      <c r="C176" s="210"/>
      <c r="D176" s="126" t="s">
        <v>1</v>
      </c>
      <c r="E176" s="16">
        <v>0</v>
      </c>
      <c r="F176" s="16">
        <f>F16+F106</f>
        <v>107061.63</v>
      </c>
      <c r="G176" s="16">
        <f t="shared" ref="G176:K179" si="73">G16+G106</f>
        <v>60558.01</v>
      </c>
      <c r="H176" s="16">
        <f t="shared" si="73"/>
        <v>0</v>
      </c>
      <c r="I176" s="16">
        <f t="shared" si="73"/>
        <v>0</v>
      </c>
      <c r="J176" s="16">
        <f t="shared" si="73"/>
        <v>46503.62</v>
      </c>
      <c r="K176" s="16">
        <f t="shared" si="73"/>
        <v>0</v>
      </c>
      <c r="L176" s="227"/>
      <c r="M176" s="218"/>
      <c r="P176" s="88"/>
    </row>
    <row r="177" spans="1:17" ht="60" x14ac:dyDescent="0.2">
      <c r="A177" s="205"/>
      <c r="B177" s="209"/>
      <c r="C177" s="210"/>
      <c r="D177" s="126" t="s">
        <v>7</v>
      </c>
      <c r="E177" s="16">
        <v>0</v>
      </c>
      <c r="F177" s="16">
        <f>F17+F107</f>
        <v>598917.89</v>
      </c>
      <c r="G177" s="16">
        <f t="shared" si="73"/>
        <v>84701.66</v>
      </c>
      <c r="H177" s="16">
        <f t="shared" si="73"/>
        <v>127206.6</v>
      </c>
      <c r="I177" s="16">
        <f t="shared" si="73"/>
        <v>203429.3</v>
      </c>
      <c r="J177" s="16">
        <f t="shared" si="73"/>
        <v>183580.33</v>
      </c>
      <c r="K177" s="16">
        <f t="shared" si="73"/>
        <v>0</v>
      </c>
      <c r="L177" s="228"/>
      <c r="M177" s="219"/>
      <c r="N177" s="88"/>
      <c r="P177" s="87"/>
    </row>
    <row r="178" spans="1:17" ht="60" x14ac:dyDescent="0.2">
      <c r="A178" s="205"/>
      <c r="B178" s="209"/>
      <c r="C178" s="210"/>
      <c r="D178" s="126" t="s">
        <v>16</v>
      </c>
      <c r="E178" s="16">
        <v>0</v>
      </c>
      <c r="F178" s="16">
        <f>F18+F108</f>
        <v>541404.701</v>
      </c>
      <c r="G178" s="16">
        <f t="shared" si="73"/>
        <v>75499.865999999995</v>
      </c>
      <c r="H178" s="16">
        <f t="shared" si="73"/>
        <v>226012.39500000002</v>
      </c>
      <c r="I178" s="16">
        <f t="shared" si="73"/>
        <v>109359.77</v>
      </c>
      <c r="J178" s="16">
        <f t="shared" si="73"/>
        <v>130532.67</v>
      </c>
      <c r="K178" s="16">
        <f t="shared" si="73"/>
        <v>0</v>
      </c>
      <c r="L178" s="256"/>
      <c r="M178" s="213"/>
    </row>
    <row r="179" spans="1:17" ht="15" x14ac:dyDescent="0.2">
      <c r="A179" s="206"/>
      <c r="B179" s="211"/>
      <c r="C179" s="212"/>
      <c r="D179" s="126" t="s">
        <v>30</v>
      </c>
      <c r="E179" s="16">
        <v>0</v>
      </c>
      <c r="F179" s="16">
        <f>F19+F109</f>
        <v>0</v>
      </c>
      <c r="G179" s="16">
        <f t="shared" si="73"/>
        <v>0</v>
      </c>
      <c r="H179" s="16">
        <f t="shared" si="73"/>
        <v>0</v>
      </c>
      <c r="I179" s="16">
        <f t="shared" si="73"/>
        <v>0</v>
      </c>
      <c r="J179" s="16">
        <f t="shared" si="73"/>
        <v>0</v>
      </c>
      <c r="K179" s="16">
        <f t="shared" si="73"/>
        <v>0</v>
      </c>
      <c r="L179" s="256"/>
      <c r="M179" s="213"/>
    </row>
    <row r="180" spans="1:17" ht="15" customHeight="1" x14ac:dyDescent="0.2">
      <c r="A180" s="230" t="s">
        <v>141</v>
      </c>
      <c r="B180" s="231"/>
      <c r="C180" s="231"/>
      <c r="D180" s="231"/>
      <c r="E180" s="231"/>
      <c r="F180" s="231"/>
      <c r="G180" s="231"/>
      <c r="H180" s="231"/>
      <c r="I180" s="231"/>
      <c r="J180" s="231"/>
      <c r="K180" s="231"/>
      <c r="L180" s="231"/>
      <c r="M180" s="232"/>
    </row>
    <row r="181" spans="1:17" ht="15" customHeight="1" x14ac:dyDescent="0.2">
      <c r="A181" s="237" t="s">
        <v>6</v>
      </c>
      <c r="B181" s="229" t="s">
        <v>224</v>
      </c>
      <c r="C181" s="213" t="s">
        <v>133</v>
      </c>
      <c r="D181" s="126" t="s">
        <v>2</v>
      </c>
      <c r="E181" s="16">
        <v>0</v>
      </c>
      <c r="F181" s="127">
        <f>SUM(G181:K181)</f>
        <v>1852851.2500000002</v>
      </c>
      <c r="G181" s="16">
        <f t="shared" ref="G181:K181" si="74">SUM(G182:G185)</f>
        <v>481469.85000000003</v>
      </c>
      <c r="H181" s="16">
        <f t="shared" si="74"/>
        <v>480548.8</v>
      </c>
      <c r="I181" s="16">
        <f t="shared" si="74"/>
        <v>445416.30000000005</v>
      </c>
      <c r="J181" s="16">
        <f t="shared" si="74"/>
        <v>445416.30000000005</v>
      </c>
      <c r="K181" s="16">
        <f t="shared" si="74"/>
        <v>0</v>
      </c>
      <c r="L181" s="200" t="s">
        <v>33</v>
      </c>
      <c r="M181" s="223"/>
    </row>
    <row r="182" spans="1:17" ht="45" x14ac:dyDescent="0.2">
      <c r="A182" s="237"/>
      <c r="B182" s="229"/>
      <c r="C182" s="213"/>
      <c r="D182" s="126" t="s">
        <v>1</v>
      </c>
      <c r="E182" s="16">
        <v>0</v>
      </c>
      <c r="F182" s="16">
        <f>F192+F197+F222</f>
        <v>0</v>
      </c>
      <c r="G182" s="16">
        <f>G187+G192+G197+G202+G207+G212+G217+G222+G227+G232+G237+G242+G247+G252+G257+G262+G267+G272</f>
        <v>0</v>
      </c>
      <c r="H182" s="16">
        <f>H187+H192+H197+H202+H207+H212+H217+H222+H227+H232+H237+H242+H247+H252+H257+H262+H267+H272</f>
        <v>0</v>
      </c>
      <c r="I182" s="16">
        <f>I187+I192+I197+I202+I207+I212+I217+I222+I227+I232+I237+I242+I247+I252+I257+I262+I267+I272</f>
        <v>0</v>
      </c>
      <c r="J182" s="16">
        <f>J187+J192+J197+J202+J207+J212+J217+J222+J227+J232+J237+J242+J247+J252+J257+J262+J267+J272</f>
        <v>0</v>
      </c>
      <c r="K182" s="16">
        <f>K187+K192+K197+K202+K207+K212+K217+K222+K227+K232+K237+K242+K247+K252+K257+K262+K267+K272</f>
        <v>0</v>
      </c>
      <c r="L182" s="200"/>
      <c r="M182" s="224"/>
    </row>
    <row r="183" spans="1:17" ht="48" customHeight="1" x14ac:dyDescent="0.2">
      <c r="A183" s="237"/>
      <c r="B183" s="229"/>
      <c r="C183" s="213"/>
      <c r="D183" s="126" t="s">
        <v>7</v>
      </c>
      <c r="E183" s="16">
        <v>0</v>
      </c>
      <c r="F183" s="16">
        <f>G183+H183+I183+J183+K183</f>
        <v>0</v>
      </c>
      <c r="G183" s="16">
        <f t="shared" ref="G183:K185" si="75">G188+G193+G198+G203+G208+G213+G218+G223+G228+G233+G238+G243+G248+G253+G258+G263+G268+G273</f>
        <v>0</v>
      </c>
      <c r="H183" s="16">
        <f t="shared" si="75"/>
        <v>0</v>
      </c>
      <c r="I183" s="16">
        <f t="shared" si="75"/>
        <v>0</v>
      </c>
      <c r="J183" s="16">
        <f t="shared" si="75"/>
        <v>0</v>
      </c>
      <c r="K183" s="16">
        <f t="shared" si="75"/>
        <v>0</v>
      </c>
      <c r="L183" s="200"/>
      <c r="M183" s="224"/>
    </row>
    <row r="184" spans="1:17" ht="50.25" customHeight="1" x14ac:dyDescent="0.2">
      <c r="A184" s="237"/>
      <c r="B184" s="229"/>
      <c r="C184" s="213"/>
      <c r="D184" s="126" t="s">
        <v>16</v>
      </c>
      <c r="E184" s="16">
        <v>0</v>
      </c>
      <c r="F184" s="16">
        <f>G184+H184+I184+J184+K184</f>
        <v>1852851.2500000002</v>
      </c>
      <c r="G184" s="16">
        <f t="shared" si="75"/>
        <v>481469.85000000003</v>
      </c>
      <c r="H184" s="16">
        <f t="shared" si="75"/>
        <v>480548.8</v>
      </c>
      <c r="I184" s="16">
        <f t="shared" si="75"/>
        <v>445416.30000000005</v>
      </c>
      <c r="J184" s="16">
        <f t="shared" si="75"/>
        <v>445416.30000000005</v>
      </c>
      <c r="K184" s="16">
        <f t="shared" si="75"/>
        <v>0</v>
      </c>
      <c r="L184" s="200"/>
      <c r="M184" s="224"/>
      <c r="Q184" s="88"/>
    </row>
    <row r="185" spans="1:17" ht="22.5" customHeight="1" x14ac:dyDescent="0.2">
      <c r="A185" s="237"/>
      <c r="B185" s="229"/>
      <c r="C185" s="213"/>
      <c r="D185" s="126" t="s">
        <v>30</v>
      </c>
      <c r="E185" s="16">
        <v>0</v>
      </c>
      <c r="F185" s="16">
        <f>F195+F200+F225</f>
        <v>0</v>
      </c>
      <c r="G185" s="16">
        <f t="shared" si="75"/>
        <v>0</v>
      </c>
      <c r="H185" s="16">
        <f t="shared" si="75"/>
        <v>0</v>
      </c>
      <c r="I185" s="16">
        <f t="shared" si="75"/>
        <v>0</v>
      </c>
      <c r="J185" s="16">
        <f t="shared" si="75"/>
        <v>0</v>
      </c>
      <c r="K185" s="16">
        <f t="shared" si="75"/>
        <v>0</v>
      </c>
      <c r="L185" s="200"/>
      <c r="M185" s="225"/>
    </row>
    <row r="186" spans="1:17" ht="15" x14ac:dyDescent="0.2">
      <c r="A186" s="186" t="s">
        <v>168</v>
      </c>
      <c r="B186" s="168" t="s">
        <v>225</v>
      </c>
      <c r="C186" s="197"/>
      <c r="D186" s="124" t="s">
        <v>2</v>
      </c>
      <c r="E186" s="7">
        <f>SUM(E187:E190)</f>
        <v>288857.96999999997</v>
      </c>
      <c r="F186" s="7">
        <f t="shared" ref="F186:F190" si="76">SUM(G186:K186)</f>
        <v>991797.4</v>
      </c>
      <c r="G186" s="7">
        <f t="shared" ref="G186:K186" si="77">SUM(G187:G190)</f>
        <v>241801</v>
      </c>
      <c r="H186" s="130">
        <f t="shared" si="77"/>
        <v>268934.59999999998</v>
      </c>
      <c r="I186" s="7">
        <f t="shared" si="77"/>
        <v>240530.9</v>
      </c>
      <c r="J186" s="7">
        <f t="shared" si="77"/>
        <v>240530.9</v>
      </c>
      <c r="K186" s="7">
        <f t="shared" si="77"/>
        <v>0</v>
      </c>
      <c r="L186" s="201"/>
      <c r="M186" s="270" t="s">
        <v>380</v>
      </c>
    </row>
    <row r="187" spans="1:17" ht="45" x14ac:dyDescent="0.2">
      <c r="A187" s="187"/>
      <c r="B187" s="169"/>
      <c r="C187" s="198"/>
      <c r="D187" s="124" t="s">
        <v>1</v>
      </c>
      <c r="E187" s="7">
        <v>0</v>
      </c>
      <c r="F187" s="7">
        <f t="shared" si="76"/>
        <v>0</v>
      </c>
      <c r="G187" s="6">
        <v>0</v>
      </c>
      <c r="H187" s="6">
        <v>0</v>
      </c>
      <c r="I187" s="6">
        <v>0</v>
      </c>
      <c r="J187" s="6">
        <v>0</v>
      </c>
      <c r="K187" s="6">
        <v>0</v>
      </c>
      <c r="L187" s="202"/>
      <c r="M187" s="271"/>
    </row>
    <row r="188" spans="1:17" ht="45" x14ac:dyDescent="0.2">
      <c r="A188" s="187"/>
      <c r="B188" s="169"/>
      <c r="C188" s="198"/>
      <c r="D188" s="124" t="s">
        <v>7</v>
      </c>
      <c r="E188" s="7">
        <v>0</v>
      </c>
      <c r="F188" s="7">
        <f t="shared" si="76"/>
        <v>0</v>
      </c>
      <c r="G188" s="6">
        <v>0</v>
      </c>
      <c r="H188" s="6">
        <v>0</v>
      </c>
      <c r="I188" s="6">
        <v>0</v>
      </c>
      <c r="J188" s="6">
        <v>0</v>
      </c>
      <c r="K188" s="6">
        <v>0</v>
      </c>
      <c r="L188" s="202"/>
      <c r="M188" s="271"/>
    </row>
    <row r="189" spans="1:17" ht="45" x14ac:dyDescent="0.2">
      <c r="A189" s="187"/>
      <c r="B189" s="169"/>
      <c r="C189" s="198"/>
      <c r="D189" s="124" t="s">
        <v>16</v>
      </c>
      <c r="E189" s="7">
        <v>288857.96999999997</v>
      </c>
      <c r="F189" s="7">
        <f t="shared" si="76"/>
        <v>991797.4</v>
      </c>
      <c r="G189" s="6">
        <v>241801</v>
      </c>
      <c r="H189" s="133">
        <v>268934.59999999998</v>
      </c>
      <c r="I189" s="6">
        <v>240530.9</v>
      </c>
      <c r="J189" s="6">
        <v>240530.9</v>
      </c>
      <c r="K189" s="6">
        <v>0</v>
      </c>
      <c r="L189" s="202"/>
      <c r="M189" s="271"/>
      <c r="N189" s="87"/>
      <c r="O189" s="88"/>
      <c r="P189" s="88"/>
    </row>
    <row r="190" spans="1:17" ht="30" x14ac:dyDescent="0.2">
      <c r="A190" s="188"/>
      <c r="B190" s="170"/>
      <c r="C190" s="199"/>
      <c r="D190" s="124" t="s">
        <v>26</v>
      </c>
      <c r="E190" s="7">
        <v>0</v>
      </c>
      <c r="F190" s="7">
        <f t="shared" si="76"/>
        <v>0</v>
      </c>
      <c r="G190" s="6">
        <v>0</v>
      </c>
      <c r="H190" s="6">
        <v>0</v>
      </c>
      <c r="I190" s="6">
        <v>0</v>
      </c>
      <c r="J190" s="6">
        <v>0</v>
      </c>
      <c r="K190" s="6">
        <v>0</v>
      </c>
      <c r="L190" s="203"/>
      <c r="M190" s="272"/>
      <c r="P190" s="88"/>
    </row>
    <row r="191" spans="1:17" ht="15" x14ac:dyDescent="0.2">
      <c r="A191" s="186" t="s">
        <v>24</v>
      </c>
      <c r="B191" s="168" t="s">
        <v>226</v>
      </c>
      <c r="C191" s="197"/>
      <c r="D191" s="124" t="s">
        <v>2</v>
      </c>
      <c r="E191" s="7">
        <f>SUM(E192:E195)</f>
        <v>173000</v>
      </c>
      <c r="F191" s="81">
        <f t="shared" ref="F191:F220" si="78">SUM(G191:K191)</f>
        <v>707270.5</v>
      </c>
      <c r="G191" s="7">
        <f t="shared" ref="G191:K191" si="79">SUM(G192:G195)</f>
        <v>171015.5</v>
      </c>
      <c r="H191" s="7">
        <f t="shared" si="79"/>
        <v>181055</v>
      </c>
      <c r="I191" s="7">
        <f t="shared" si="79"/>
        <v>177600</v>
      </c>
      <c r="J191" s="7">
        <f t="shared" si="79"/>
        <v>177600</v>
      </c>
      <c r="K191" s="7">
        <f t="shared" si="79"/>
        <v>0</v>
      </c>
      <c r="L191" s="201"/>
      <c r="M191" s="197"/>
      <c r="Q191" s="88"/>
    </row>
    <row r="192" spans="1:17" ht="45" x14ac:dyDescent="0.2">
      <c r="A192" s="187"/>
      <c r="B192" s="169"/>
      <c r="C192" s="198"/>
      <c r="D192" s="124" t="s">
        <v>1</v>
      </c>
      <c r="E192" s="7">
        <v>0</v>
      </c>
      <c r="F192" s="81">
        <f t="shared" si="78"/>
        <v>0</v>
      </c>
      <c r="G192" s="6">
        <v>0</v>
      </c>
      <c r="H192" s="6">
        <v>0</v>
      </c>
      <c r="I192" s="6">
        <v>0</v>
      </c>
      <c r="J192" s="6">
        <v>0</v>
      </c>
      <c r="K192" s="6">
        <v>0</v>
      </c>
      <c r="L192" s="202"/>
      <c r="M192" s="198"/>
      <c r="P192" s="87"/>
    </row>
    <row r="193" spans="1:15" ht="45" x14ac:dyDescent="0.2">
      <c r="A193" s="187"/>
      <c r="B193" s="169"/>
      <c r="C193" s="198"/>
      <c r="D193" s="124" t="s">
        <v>7</v>
      </c>
      <c r="E193" s="7">
        <v>0</v>
      </c>
      <c r="F193" s="81">
        <f t="shared" si="78"/>
        <v>0</v>
      </c>
      <c r="G193" s="6">
        <v>0</v>
      </c>
      <c r="H193" s="6">
        <v>0</v>
      </c>
      <c r="I193" s="6">
        <v>0</v>
      </c>
      <c r="J193" s="6">
        <v>0</v>
      </c>
      <c r="K193" s="6">
        <v>0</v>
      </c>
      <c r="L193" s="202"/>
      <c r="M193" s="198"/>
      <c r="N193" s="88"/>
    </row>
    <row r="194" spans="1:15" ht="45" x14ac:dyDescent="0.2">
      <c r="A194" s="187"/>
      <c r="B194" s="169"/>
      <c r="C194" s="198"/>
      <c r="D194" s="124" t="s">
        <v>16</v>
      </c>
      <c r="E194" s="7">
        <v>173000</v>
      </c>
      <c r="F194" s="81">
        <f t="shared" si="78"/>
        <v>707270.5</v>
      </c>
      <c r="G194" s="6">
        <v>171015.5</v>
      </c>
      <c r="H194" s="6">
        <v>181055</v>
      </c>
      <c r="I194" s="6">
        <v>177600</v>
      </c>
      <c r="J194" s="6">
        <v>177600</v>
      </c>
      <c r="K194" s="6">
        <v>0</v>
      </c>
      <c r="L194" s="202"/>
      <c r="M194" s="198"/>
      <c r="N194" s="87"/>
      <c r="O194" s="87"/>
    </row>
    <row r="195" spans="1:15" ht="30" x14ac:dyDescent="0.2">
      <c r="A195" s="188"/>
      <c r="B195" s="170"/>
      <c r="C195" s="199"/>
      <c r="D195" s="124" t="s">
        <v>26</v>
      </c>
      <c r="E195" s="7">
        <v>0</v>
      </c>
      <c r="F195" s="81">
        <f t="shared" si="78"/>
        <v>0</v>
      </c>
      <c r="G195" s="82">
        <v>0</v>
      </c>
      <c r="H195" s="6">
        <v>0</v>
      </c>
      <c r="I195" s="6">
        <v>0</v>
      </c>
      <c r="J195" s="6">
        <v>0</v>
      </c>
      <c r="K195" s="6">
        <v>0</v>
      </c>
      <c r="L195" s="203"/>
      <c r="M195" s="199"/>
    </row>
    <row r="196" spans="1:15" ht="15" customHeight="1" x14ac:dyDescent="0.2">
      <c r="A196" s="186" t="s">
        <v>167</v>
      </c>
      <c r="B196" s="168" t="s">
        <v>227</v>
      </c>
      <c r="C196" s="197" t="s">
        <v>133</v>
      </c>
      <c r="D196" s="124" t="s">
        <v>2</v>
      </c>
      <c r="E196" s="7">
        <f>SUM(E197:E200)</f>
        <v>0</v>
      </c>
      <c r="F196" s="81">
        <f t="shared" si="78"/>
        <v>62600</v>
      </c>
      <c r="G196" s="81">
        <f>SUM(G197:G200)</f>
        <v>15000</v>
      </c>
      <c r="H196" s="7">
        <f>SUM(H197:H200)</f>
        <v>15600</v>
      </c>
      <c r="I196" s="7">
        <f>SUM(I197:I200)</f>
        <v>16000</v>
      </c>
      <c r="J196" s="7">
        <f>SUM(J197:J200)</f>
        <v>16000</v>
      </c>
      <c r="K196" s="7">
        <f>SUM(K197:K200)</f>
        <v>0</v>
      </c>
      <c r="L196" s="200"/>
      <c r="M196" s="196"/>
    </row>
    <row r="197" spans="1:15" ht="54" customHeight="1" x14ac:dyDescent="0.2">
      <c r="A197" s="187"/>
      <c r="B197" s="169"/>
      <c r="C197" s="198"/>
      <c r="D197" s="124" t="s">
        <v>1</v>
      </c>
      <c r="E197" s="7">
        <v>0</v>
      </c>
      <c r="F197" s="81">
        <f t="shared" si="78"/>
        <v>0</v>
      </c>
      <c r="G197" s="82">
        <v>0</v>
      </c>
      <c r="H197" s="6">
        <v>0</v>
      </c>
      <c r="I197" s="6">
        <v>0</v>
      </c>
      <c r="J197" s="6">
        <v>0</v>
      </c>
      <c r="K197" s="6">
        <v>0</v>
      </c>
      <c r="L197" s="200"/>
      <c r="M197" s="196"/>
    </row>
    <row r="198" spans="1:15" ht="36.75" customHeight="1" x14ac:dyDescent="0.2">
      <c r="A198" s="187"/>
      <c r="B198" s="169"/>
      <c r="C198" s="198"/>
      <c r="D198" s="124" t="s">
        <v>7</v>
      </c>
      <c r="E198" s="7">
        <v>0</v>
      </c>
      <c r="F198" s="81">
        <f t="shared" si="78"/>
        <v>0</v>
      </c>
      <c r="G198" s="82">
        <v>0</v>
      </c>
      <c r="H198" s="6">
        <v>0</v>
      </c>
      <c r="I198" s="6">
        <v>0</v>
      </c>
      <c r="J198" s="6">
        <v>0</v>
      </c>
      <c r="K198" s="6">
        <v>0</v>
      </c>
      <c r="L198" s="200"/>
      <c r="M198" s="196"/>
    </row>
    <row r="199" spans="1:15" ht="47.25" customHeight="1" x14ac:dyDescent="0.2">
      <c r="A199" s="187"/>
      <c r="B199" s="169"/>
      <c r="C199" s="198"/>
      <c r="D199" s="124" t="s">
        <v>16</v>
      </c>
      <c r="E199" s="7">
        <v>0</v>
      </c>
      <c r="F199" s="81">
        <f t="shared" si="78"/>
        <v>62600</v>
      </c>
      <c r="G199" s="82">
        <v>15000</v>
      </c>
      <c r="H199" s="6">
        <v>15600</v>
      </c>
      <c r="I199" s="6">
        <v>16000</v>
      </c>
      <c r="J199" s="6">
        <v>16000</v>
      </c>
      <c r="K199" s="6">
        <v>0</v>
      </c>
      <c r="L199" s="200"/>
      <c r="M199" s="196"/>
    </row>
    <row r="200" spans="1:15" ht="34.5" customHeight="1" x14ac:dyDescent="0.2">
      <c r="A200" s="188"/>
      <c r="B200" s="170"/>
      <c r="C200" s="199"/>
      <c r="D200" s="124" t="s">
        <v>26</v>
      </c>
      <c r="E200" s="7">
        <v>0</v>
      </c>
      <c r="F200" s="81">
        <f t="shared" si="78"/>
        <v>0</v>
      </c>
      <c r="G200" s="82">
        <v>0</v>
      </c>
      <c r="H200" s="6">
        <v>0</v>
      </c>
      <c r="I200" s="6">
        <v>0</v>
      </c>
      <c r="J200" s="6">
        <v>0</v>
      </c>
      <c r="K200" s="6">
        <v>0</v>
      </c>
      <c r="L200" s="200"/>
      <c r="M200" s="196"/>
    </row>
    <row r="201" spans="1:15" ht="15" customHeight="1" x14ac:dyDescent="0.2">
      <c r="A201" s="186" t="s">
        <v>169</v>
      </c>
      <c r="B201" s="168" t="s">
        <v>293</v>
      </c>
      <c r="C201" s="197" t="s">
        <v>295</v>
      </c>
      <c r="D201" s="124" t="s">
        <v>2</v>
      </c>
      <c r="E201" s="7">
        <f>SUM(E202:E205)</f>
        <v>0</v>
      </c>
      <c r="F201" s="81">
        <f t="shared" ref="F201:F205" si="80">SUM(G201:K201)</f>
        <v>0</v>
      </c>
      <c r="G201" s="81">
        <f>SUM(G202:G205)</f>
        <v>0</v>
      </c>
      <c r="H201" s="7">
        <f>SUM(H202:H205)</f>
        <v>0</v>
      </c>
      <c r="I201" s="7">
        <f>SUM(I202:I205)</f>
        <v>0</v>
      </c>
      <c r="J201" s="7">
        <f>SUM(J202:J205)</f>
        <v>0</v>
      </c>
      <c r="K201" s="7">
        <f>SUM(K202:K205)</f>
        <v>0</v>
      </c>
      <c r="L201" s="200"/>
      <c r="M201" s="196"/>
    </row>
    <row r="202" spans="1:15" ht="54" customHeight="1" x14ac:dyDescent="0.2">
      <c r="A202" s="187"/>
      <c r="B202" s="169"/>
      <c r="C202" s="198"/>
      <c r="D202" s="124" t="s">
        <v>1</v>
      </c>
      <c r="E202" s="7">
        <v>0</v>
      </c>
      <c r="F202" s="81">
        <f t="shared" si="80"/>
        <v>0</v>
      </c>
      <c r="G202" s="82">
        <v>0</v>
      </c>
      <c r="H202" s="6">
        <v>0</v>
      </c>
      <c r="I202" s="6">
        <v>0</v>
      </c>
      <c r="J202" s="6">
        <v>0</v>
      </c>
      <c r="K202" s="6">
        <v>0</v>
      </c>
      <c r="L202" s="200"/>
      <c r="M202" s="196"/>
    </row>
    <row r="203" spans="1:15" ht="36.75" customHeight="1" x14ac:dyDescent="0.2">
      <c r="A203" s="187"/>
      <c r="B203" s="169"/>
      <c r="C203" s="198"/>
      <c r="D203" s="124" t="s">
        <v>7</v>
      </c>
      <c r="E203" s="7">
        <v>0</v>
      </c>
      <c r="F203" s="81">
        <f t="shared" si="80"/>
        <v>0</v>
      </c>
      <c r="G203" s="82">
        <v>0</v>
      </c>
      <c r="H203" s="6">
        <v>0</v>
      </c>
      <c r="I203" s="6">
        <v>0</v>
      </c>
      <c r="J203" s="6">
        <v>0</v>
      </c>
      <c r="K203" s="6">
        <v>0</v>
      </c>
      <c r="L203" s="200"/>
      <c r="M203" s="196"/>
    </row>
    <row r="204" spans="1:15" ht="47.25" customHeight="1" x14ac:dyDescent="0.2">
      <c r="A204" s="187"/>
      <c r="B204" s="169"/>
      <c r="C204" s="198"/>
      <c r="D204" s="124" t="s">
        <v>16</v>
      </c>
      <c r="E204" s="7">
        <v>0</v>
      </c>
      <c r="F204" s="81">
        <f t="shared" si="80"/>
        <v>0</v>
      </c>
      <c r="G204" s="82">
        <v>0</v>
      </c>
      <c r="H204" s="6">
        <v>0</v>
      </c>
      <c r="I204" s="6">
        <v>0</v>
      </c>
      <c r="J204" s="6">
        <v>0</v>
      </c>
      <c r="K204" s="6">
        <v>0</v>
      </c>
      <c r="L204" s="200"/>
      <c r="M204" s="196"/>
    </row>
    <row r="205" spans="1:15" ht="34.5" customHeight="1" x14ac:dyDescent="0.2">
      <c r="A205" s="188"/>
      <c r="B205" s="170"/>
      <c r="C205" s="199"/>
      <c r="D205" s="124" t="s">
        <v>26</v>
      </c>
      <c r="E205" s="7">
        <v>0</v>
      </c>
      <c r="F205" s="81">
        <f t="shared" si="80"/>
        <v>0</v>
      </c>
      <c r="G205" s="82">
        <v>0</v>
      </c>
      <c r="H205" s="6">
        <v>0</v>
      </c>
      <c r="I205" s="6">
        <v>0</v>
      </c>
      <c r="J205" s="6">
        <v>0</v>
      </c>
      <c r="K205" s="6">
        <v>0</v>
      </c>
      <c r="L205" s="200"/>
      <c r="M205" s="196"/>
    </row>
    <row r="206" spans="1:15" ht="15" customHeight="1" x14ac:dyDescent="0.2">
      <c r="A206" s="186" t="s">
        <v>179</v>
      </c>
      <c r="B206" s="168" t="s">
        <v>294</v>
      </c>
      <c r="C206" s="197" t="s">
        <v>295</v>
      </c>
      <c r="D206" s="124" t="s">
        <v>2</v>
      </c>
      <c r="E206" s="7">
        <f>SUM(E207:E210)</f>
        <v>0</v>
      </c>
      <c r="F206" s="81">
        <f t="shared" ref="F206:F210" si="81">SUM(G206:K206)</f>
        <v>0</v>
      </c>
      <c r="G206" s="81">
        <f>SUM(G207:G210)</f>
        <v>0</v>
      </c>
      <c r="H206" s="7">
        <f>SUM(H207:H210)</f>
        <v>0</v>
      </c>
      <c r="I206" s="7">
        <f>SUM(I207:I210)</f>
        <v>0</v>
      </c>
      <c r="J206" s="7">
        <f>SUM(J207:J210)</f>
        <v>0</v>
      </c>
      <c r="K206" s="7">
        <f>SUM(K207:K210)</f>
        <v>0</v>
      </c>
      <c r="L206" s="200"/>
      <c r="M206" s="196"/>
    </row>
    <row r="207" spans="1:15" ht="54" customHeight="1" x14ac:dyDescent="0.2">
      <c r="A207" s="187"/>
      <c r="B207" s="169"/>
      <c r="C207" s="198"/>
      <c r="D207" s="124" t="s">
        <v>1</v>
      </c>
      <c r="E207" s="7">
        <v>0</v>
      </c>
      <c r="F207" s="81">
        <f t="shared" si="81"/>
        <v>0</v>
      </c>
      <c r="G207" s="82">
        <v>0</v>
      </c>
      <c r="H207" s="6">
        <v>0</v>
      </c>
      <c r="I207" s="6">
        <v>0</v>
      </c>
      <c r="J207" s="6">
        <v>0</v>
      </c>
      <c r="K207" s="6">
        <v>0</v>
      </c>
      <c r="L207" s="200"/>
      <c r="M207" s="196"/>
    </row>
    <row r="208" spans="1:15" ht="36.75" customHeight="1" x14ac:dyDescent="0.2">
      <c r="A208" s="187"/>
      <c r="B208" s="169"/>
      <c r="C208" s="198"/>
      <c r="D208" s="124" t="s">
        <v>7</v>
      </c>
      <c r="E208" s="7">
        <v>0</v>
      </c>
      <c r="F208" s="81">
        <f t="shared" si="81"/>
        <v>0</v>
      </c>
      <c r="G208" s="82">
        <v>0</v>
      </c>
      <c r="H208" s="6">
        <v>0</v>
      </c>
      <c r="I208" s="6">
        <v>0</v>
      </c>
      <c r="J208" s="6">
        <v>0</v>
      </c>
      <c r="K208" s="6">
        <v>0</v>
      </c>
      <c r="L208" s="200"/>
      <c r="M208" s="196"/>
    </row>
    <row r="209" spans="1:13" ht="47.25" customHeight="1" x14ac:dyDescent="0.2">
      <c r="A209" s="187"/>
      <c r="B209" s="169"/>
      <c r="C209" s="198"/>
      <c r="D209" s="124" t="s">
        <v>16</v>
      </c>
      <c r="E209" s="7">
        <v>0</v>
      </c>
      <c r="F209" s="81">
        <f t="shared" si="81"/>
        <v>0</v>
      </c>
      <c r="G209" s="82">
        <v>0</v>
      </c>
      <c r="H209" s="6">
        <v>0</v>
      </c>
      <c r="I209" s="6">
        <v>0</v>
      </c>
      <c r="J209" s="6">
        <v>0</v>
      </c>
      <c r="K209" s="6">
        <v>0</v>
      </c>
      <c r="L209" s="200"/>
      <c r="M209" s="196"/>
    </row>
    <row r="210" spans="1:13" ht="34.5" customHeight="1" x14ac:dyDescent="0.2">
      <c r="A210" s="188"/>
      <c r="B210" s="170"/>
      <c r="C210" s="199"/>
      <c r="D210" s="124" t="s">
        <v>26</v>
      </c>
      <c r="E210" s="7">
        <v>0</v>
      </c>
      <c r="F210" s="81">
        <f t="shared" si="81"/>
        <v>0</v>
      </c>
      <c r="G210" s="82">
        <v>0</v>
      </c>
      <c r="H210" s="6">
        <v>0</v>
      </c>
      <c r="I210" s="6">
        <v>0</v>
      </c>
      <c r="J210" s="6">
        <v>0</v>
      </c>
      <c r="K210" s="6">
        <v>0</v>
      </c>
      <c r="L210" s="200"/>
      <c r="M210" s="196"/>
    </row>
    <row r="211" spans="1:13" ht="15" customHeight="1" x14ac:dyDescent="0.2">
      <c r="A211" s="186" t="s">
        <v>179</v>
      </c>
      <c r="B211" s="168" t="s">
        <v>296</v>
      </c>
      <c r="C211" s="197" t="s">
        <v>295</v>
      </c>
      <c r="D211" s="124" t="s">
        <v>2</v>
      </c>
      <c r="E211" s="7">
        <f>SUM(E212:E215)</f>
        <v>0</v>
      </c>
      <c r="F211" s="81">
        <f t="shared" ref="F211:F215" si="82">SUM(G211:K211)</f>
        <v>0</v>
      </c>
      <c r="G211" s="81">
        <f>SUM(G212:G215)</f>
        <v>0</v>
      </c>
      <c r="H211" s="7">
        <f>SUM(H212:H215)</f>
        <v>0</v>
      </c>
      <c r="I211" s="7">
        <f>SUM(I212:I215)</f>
        <v>0</v>
      </c>
      <c r="J211" s="7">
        <f>SUM(J212:J215)</f>
        <v>0</v>
      </c>
      <c r="K211" s="7">
        <f>SUM(K212:K215)</f>
        <v>0</v>
      </c>
      <c r="L211" s="200"/>
      <c r="M211" s="196"/>
    </row>
    <row r="212" spans="1:13" ht="54" customHeight="1" x14ac:dyDescent="0.2">
      <c r="A212" s="187"/>
      <c r="B212" s="169"/>
      <c r="C212" s="198"/>
      <c r="D212" s="124" t="s">
        <v>1</v>
      </c>
      <c r="E212" s="7">
        <v>0</v>
      </c>
      <c r="F212" s="81">
        <f t="shared" si="82"/>
        <v>0</v>
      </c>
      <c r="G212" s="82">
        <v>0</v>
      </c>
      <c r="H212" s="6">
        <v>0</v>
      </c>
      <c r="I212" s="6">
        <v>0</v>
      </c>
      <c r="J212" s="6">
        <v>0</v>
      </c>
      <c r="K212" s="6">
        <v>0</v>
      </c>
      <c r="L212" s="200"/>
      <c r="M212" s="196"/>
    </row>
    <row r="213" spans="1:13" ht="36.75" customHeight="1" x14ac:dyDescent="0.2">
      <c r="A213" s="187"/>
      <c r="B213" s="169"/>
      <c r="C213" s="198"/>
      <c r="D213" s="124" t="s">
        <v>7</v>
      </c>
      <c r="E213" s="7">
        <v>0</v>
      </c>
      <c r="F213" s="81">
        <f t="shared" si="82"/>
        <v>0</v>
      </c>
      <c r="G213" s="82">
        <v>0</v>
      </c>
      <c r="H213" s="6">
        <v>0</v>
      </c>
      <c r="I213" s="6">
        <v>0</v>
      </c>
      <c r="J213" s="6">
        <v>0</v>
      </c>
      <c r="K213" s="6">
        <v>0</v>
      </c>
      <c r="L213" s="200"/>
      <c r="M213" s="196"/>
    </row>
    <row r="214" spans="1:13" ht="47.25" customHeight="1" x14ac:dyDescent="0.2">
      <c r="A214" s="187"/>
      <c r="B214" s="169"/>
      <c r="C214" s="198"/>
      <c r="D214" s="124" t="s">
        <v>16</v>
      </c>
      <c r="E214" s="7">
        <v>0</v>
      </c>
      <c r="F214" s="81">
        <f t="shared" si="82"/>
        <v>0</v>
      </c>
      <c r="G214" s="82">
        <v>0</v>
      </c>
      <c r="H214" s="6">
        <v>0</v>
      </c>
      <c r="I214" s="6">
        <v>0</v>
      </c>
      <c r="J214" s="6">
        <v>0</v>
      </c>
      <c r="K214" s="6">
        <v>0</v>
      </c>
      <c r="L214" s="200"/>
      <c r="M214" s="196"/>
    </row>
    <row r="215" spans="1:13" ht="34.5" customHeight="1" x14ac:dyDescent="0.2">
      <c r="A215" s="188"/>
      <c r="B215" s="170"/>
      <c r="C215" s="199"/>
      <c r="D215" s="124" t="s">
        <v>26</v>
      </c>
      <c r="E215" s="7">
        <v>0</v>
      </c>
      <c r="F215" s="81">
        <f t="shared" si="82"/>
        <v>0</v>
      </c>
      <c r="G215" s="82">
        <v>0</v>
      </c>
      <c r="H215" s="6">
        <v>0</v>
      </c>
      <c r="I215" s="6">
        <v>0</v>
      </c>
      <c r="J215" s="6">
        <v>0</v>
      </c>
      <c r="K215" s="6">
        <v>0</v>
      </c>
      <c r="L215" s="200"/>
      <c r="M215" s="196"/>
    </row>
    <row r="216" spans="1:13" ht="15" x14ac:dyDescent="0.2">
      <c r="A216" s="186" t="s">
        <v>184</v>
      </c>
      <c r="B216" s="168" t="s">
        <v>255</v>
      </c>
      <c r="C216" s="197"/>
      <c r="D216" s="124" t="s">
        <v>2</v>
      </c>
      <c r="E216" s="7">
        <f>SUM(E217:E220)</f>
        <v>0</v>
      </c>
      <c r="F216" s="81">
        <f t="shared" si="78"/>
        <v>5213</v>
      </c>
      <c r="G216" s="81">
        <f t="shared" ref="G216:K216" si="83">SUM(G217:G220)</f>
        <v>5213</v>
      </c>
      <c r="H216" s="7">
        <f t="shared" si="83"/>
        <v>0</v>
      </c>
      <c r="I216" s="7">
        <f t="shared" si="83"/>
        <v>0</v>
      </c>
      <c r="J216" s="7">
        <f t="shared" si="83"/>
        <v>0</v>
      </c>
      <c r="K216" s="7">
        <f t="shared" si="83"/>
        <v>0</v>
      </c>
      <c r="L216" s="201"/>
      <c r="M216" s="197"/>
    </row>
    <row r="217" spans="1:13" ht="45" x14ac:dyDescent="0.2">
      <c r="A217" s="187"/>
      <c r="B217" s="169"/>
      <c r="C217" s="198"/>
      <c r="D217" s="124" t="s">
        <v>1</v>
      </c>
      <c r="E217" s="7">
        <v>0</v>
      </c>
      <c r="F217" s="81">
        <f t="shared" si="78"/>
        <v>0</v>
      </c>
      <c r="G217" s="82">
        <v>0</v>
      </c>
      <c r="H217" s="6">
        <v>0</v>
      </c>
      <c r="I217" s="6">
        <v>0</v>
      </c>
      <c r="J217" s="6">
        <v>0</v>
      </c>
      <c r="K217" s="6">
        <v>0</v>
      </c>
      <c r="L217" s="202"/>
      <c r="M217" s="198"/>
    </row>
    <row r="218" spans="1:13" ht="45" x14ac:dyDescent="0.2">
      <c r="A218" s="187"/>
      <c r="B218" s="169"/>
      <c r="C218" s="198"/>
      <c r="D218" s="124" t="s">
        <v>7</v>
      </c>
      <c r="E218" s="7">
        <v>0</v>
      </c>
      <c r="F218" s="81">
        <f t="shared" si="78"/>
        <v>0</v>
      </c>
      <c r="G218" s="82">
        <v>0</v>
      </c>
      <c r="H218" s="6">
        <v>0</v>
      </c>
      <c r="I218" s="6">
        <v>0</v>
      </c>
      <c r="J218" s="6">
        <v>0</v>
      </c>
      <c r="K218" s="6">
        <v>0</v>
      </c>
      <c r="L218" s="202"/>
      <c r="M218" s="198"/>
    </row>
    <row r="219" spans="1:13" ht="45" x14ac:dyDescent="0.2">
      <c r="A219" s="187"/>
      <c r="B219" s="169"/>
      <c r="C219" s="198"/>
      <c r="D219" s="124" t="s">
        <v>16</v>
      </c>
      <c r="E219" s="7">
        <v>0</v>
      </c>
      <c r="F219" s="81">
        <f t="shared" si="78"/>
        <v>5213</v>
      </c>
      <c r="G219" s="82">
        <v>5213</v>
      </c>
      <c r="H219" s="6">
        <v>0</v>
      </c>
      <c r="I219" s="6">
        <v>0</v>
      </c>
      <c r="J219" s="6">
        <v>0</v>
      </c>
      <c r="K219" s="6">
        <v>0</v>
      </c>
      <c r="L219" s="202"/>
      <c r="M219" s="198"/>
    </row>
    <row r="220" spans="1:13" ht="30" x14ac:dyDescent="0.2">
      <c r="A220" s="188"/>
      <c r="B220" s="170"/>
      <c r="C220" s="199"/>
      <c r="D220" s="124" t="s">
        <v>26</v>
      </c>
      <c r="E220" s="7">
        <v>0</v>
      </c>
      <c r="F220" s="81">
        <f t="shared" si="78"/>
        <v>0</v>
      </c>
      <c r="G220" s="82">
        <v>0</v>
      </c>
      <c r="H220" s="6">
        <v>0</v>
      </c>
      <c r="I220" s="6">
        <v>0</v>
      </c>
      <c r="J220" s="6">
        <v>0</v>
      </c>
      <c r="K220" s="6">
        <v>0</v>
      </c>
      <c r="L220" s="203"/>
      <c r="M220" s="199"/>
    </row>
    <row r="221" spans="1:13" ht="15" customHeight="1" x14ac:dyDescent="0.2">
      <c r="A221" s="186" t="s">
        <v>179</v>
      </c>
      <c r="B221" s="168" t="s">
        <v>256</v>
      </c>
      <c r="C221" s="197" t="s">
        <v>133</v>
      </c>
      <c r="D221" s="124" t="s">
        <v>2</v>
      </c>
      <c r="E221" s="7">
        <f>SUM(E222:E225)</f>
        <v>0</v>
      </c>
      <c r="F221" s="81">
        <f t="shared" ref="F221:F225" si="84">SUM(G221:K221)</f>
        <v>44306.200000000004</v>
      </c>
      <c r="G221" s="81">
        <f t="shared" ref="G221:K221" si="85">SUM(G222:G225)</f>
        <v>10450</v>
      </c>
      <c r="H221" s="7">
        <f t="shared" si="85"/>
        <v>11285.4</v>
      </c>
      <c r="I221" s="7">
        <f t="shared" si="85"/>
        <v>11285.4</v>
      </c>
      <c r="J221" s="7">
        <f t="shared" si="85"/>
        <v>11285.4</v>
      </c>
      <c r="K221" s="7">
        <f t="shared" si="85"/>
        <v>0</v>
      </c>
      <c r="L221" s="200"/>
      <c r="M221" s="196"/>
    </row>
    <row r="222" spans="1:13" ht="54" customHeight="1" x14ac:dyDescent="0.2">
      <c r="A222" s="187"/>
      <c r="B222" s="169"/>
      <c r="C222" s="198"/>
      <c r="D222" s="124" t="s">
        <v>1</v>
      </c>
      <c r="E222" s="7">
        <v>0</v>
      </c>
      <c r="F222" s="81">
        <f t="shared" si="84"/>
        <v>0</v>
      </c>
      <c r="G222" s="81">
        <v>0</v>
      </c>
      <c r="H222" s="7">
        <v>0</v>
      </c>
      <c r="I222" s="7">
        <v>0</v>
      </c>
      <c r="J222" s="7">
        <v>0</v>
      </c>
      <c r="K222" s="7">
        <v>0</v>
      </c>
      <c r="L222" s="200"/>
      <c r="M222" s="196"/>
    </row>
    <row r="223" spans="1:13" ht="39.75" customHeight="1" x14ac:dyDescent="0.2">
      <c r="A223" s="187"/>
      <c r="B223" s="169"/>
      <c r="C223" s="198"/>
      <c r="D223" s="124" t="s">
        <v>7</v>
      </c>
      <c r="E223" s="7">
        <v>0</v>
      </c>
      <c r="F223" s="81">
        <f t="shared" si="84"/>
        <v>0</v>
      </c>
      <c r="G223" s="81">
        <v>0</v>
      </c>
      <c r="H223" s="7">
        <v>0</v>
      </c>
      <c r="I223" s="7">
        <v>0</v>
      </c>
      <c r="J223" s="7">
        <v>0</v>
      </c>
      <c r="K223" s="7">
        <v>0</v>
      </c>
      <c r="L223" s="200"/>
      <c r="M223" s="196"/>
    </row>
    <row r="224" spans="1:13" ht="50.25" customHeight="1" x14ac:dyDescent="0.2">
      <c r="A224" s="187"/>
      <c r="B224" s="169"/>
      <c r="C224" s="198"/>
      <c r="D224" s="124" t="s">
        <v>16</v>
      </c>
      <c r="E224" s="7">
        <v>0</v>
      </c>
      <c r="F224" s="81">
        <f t="shared" si="84"/>
        <v>44306.200000000004</v>
      </c>
      <c r="G224" s="81">
        <v>10450</v>
      </c>
      <c r="H224" s="7">
        <v>11285.4</v>
      </c>
      <c r="I224" s="7">
        <v>11285.4</v>
      </c>
      <c r="J224" s="7">
        <v>11285.4</v>
      </c>
      <c r="K224" s="7">
        <v>0</v>
      </c>
      <c r="L224" s="200"/>
      <c r="M224" s="196"/>
    </row>
    <row r="225" spans="1:13" ht="39" customHeight="1" x14ac:dyDescent="0.2">
      <c r="A225" s="188"/>
      <c r="B225" s="170"/>
      <c r="C225" s="199"/>
      <c r="D225" s="124" t="s">
        <v>26</v>
      </c>
      <c r="E225" s="7">
        <v>0</v>
      </c>
      <c r="F225" s="81">
        <f t="shared" si="84"/>
        <v>0</v>
      </c>
      <c r="G225" s="81">
        <v>0</v>
      </c>
      <c r="H225" s="7">
        <v>0</v>
      </c>
      <c r="I225" s="7">
        <v>0</v>
      </c>
      <c r="J225" s="7">
        <v>0</v>
      </c>
      <c r="K225" s="7">
        <v>0</v>
      </c>
      <c r="L225" s="200"/>
      <c r="M225" s="196"/>
    </row>
    <row r="226" spans="1:13" ht="15" customHeight="1" x14ac:dyDescent="0.2">
      <c r="A226" s="186" t="s">
        <v>183</v>
      </c>
      <c r="B226" s="168" t="s">
        <v>257</v>
      </c>
      <c r="C226" s="197" t="s">
        <v>133</v>
      </c>
      <c r="D226" s="124" t="s">
        <v>2</v>
      </c>
      <c r="E226" s="7">
        <f>SUM(E227:E230)</f>
        <v>0</v>
      </c>
      <c r="F226" s="81">
        <f t="shared" ref="F226:F235" si="86">SUM(G226:K226)</f>
        <v>0</v>
      </c>
      <c r="G226" s="81">
        <f t="shared" ref="G226:K226" si="87">SUM(G227:G230)</f>
        <v>0</v>
      </c>
      <c r="H226" s="7">
        <f t="shared" si="87"/>
        <v>0</v>
      </c>
      <c r="I226" s="7">
        <f t="shared" si="87"/>
        <v>0</v>
      </c>
      <c r="J226" s="7">
        <f t="shared" si="87"/>
        <v>0</v>
      </c>
      <c r="K226" s="7">
        <f t="shared" si="87"/>
        <v>0</v>
      </c>
      <c r="L226" s="200"/>
      <c r="M226" s="196"/>
    </row>
    <row r="227" spans="1:13" ht="51.75" customHeight="1" x14ac:dyDescent="0.2">
      <c r="A227" s="187"/>
      <c r="B227" s="169"/>
      <c r="C227" s="198"/>
      <c r="D227" s="124" t="s">
        <v>1</v>
      </c>
      <c r="E227" s="7">
        <v>0</v>
      </c>
      <c r="F227" s="81">
        <f t="shared" si="86"/>
        <v>0</v>
      </c>
      <c r="G227" s="81">
        <v>0</v>
      </c>
      <c r="H227" s="7">
        <v>0</v>
      </c>
      <c r="I227" s="7">
        <v>0</v>
      </c>
      <c r="J227" s="7">
        <v>0</v>
      </c>
      <c r="K227" s="7">
        <v>0</v>
      </c>
      <c r="L227" s="200"/>
      <c r="M227" s="196"/>
    </row>
    <row r="228" spans="1:13" ht="39" customHeight="1" x14ac:dyDescent="0.2">
      <c r="A228" s="187"/>
      <c r="B228" s="169"/>
      <c r="C228" s="198"/>
      <c r="D228" s="124" t="s">
        <v>7</v>
      </c>
      <c r="E228" s="7">
        <v>0</v>
      </c>
      <c r="F228" s="81">
        <f t="shared" si="86"/>
        <v>0</v>
      </c>
      <c r="G228" s="81">
        <v>0</v>
      </c>
      <c r="H228" s="7">
        <v>0</v>
      </c>
      <c r="I228" s="7">
        <v>0</v>
      </c>
      <c r="J228" s="7">
        <v>0</v>
      </c>
      <c r="K228" s="7">
        <v>0</v>
      </c>
      <c r="L228" s="200"/>
      <c r="M228" s="196"/>
    </row>
    <row r="229" spans="1:13" ht="52.5" customHeight="1" x14ac:dyDescent="0.2">
      <c r="A229" s="187"/>
      <c r="B229" s="169"/>
      <c r="C229" s="198"/>
      <c r="D229" s="124" t="s">
        <v>16</v>
      </c>
      <c r="E229" s="7">
        <v>0</v>
      </c>
      <c r="F229" s="81">
        <f t="shared" si="86"/>
        <v>0</v>
      </c>
      <c r="G229" s="81">
        <v>0</v>
      </c>
      <c r="H229" s="7">
        <v>0</v>
      </c>
      <c r="I229" s="7">
        <v>0</v>
      </c>
      <c r="J229" s="7">
        <v>0</v>
      </c>
      <c r="K229" s="7">
        <v>0</v>
      </c>
      <c r="L229" s="200"/>
      <c r="M229" s="196"/>
    </row>
    <row r="230" spans="1:13" ht="40.5" customHeight="1" x14ac:dyDescent="0.2">
      <c r="A230" s="188"/>
      <c r="B230" s="170"/>
      <c r="C230" s="199"/>
      <c r="D230" s="124" t="s">
        <v>26</v>
      </c>
      <c r="E230" s="7">
        <v>0</v>
      </c>
      <c r="F230" s="81">
        <f t="shared" si="86"/>
        <v>0</v>
      </c>
      <c r="G230" s="81">
        <v>0</v>
      </c>
      <c r="H230" s="7">
        <v>0</v>
      </c>
      <c r="I230" s="7">
        <v>0</v>
      </c>
      <c r="J230" s="7">
        <v>0</v>
      </c>
      <c r="K230" s="7">
        <v>0</v>
      </c>
      <c r="L230" s="200"/>
      <c r="M230" s="196"/>
    </row>
    <row r="231" spans="1:13" ht="15" customHeight="1" x14ac:dyDescent="0.2">
      <c r="A231" s="186" t="s">
        <v>185</v>
      </c>
      <c r="B231" s="168" t="s">
        <v>258</v>
      </c>
      <c r="C231" s="197" t="s">
        <v>133</v>
      </c>
      <c r="D231" s="124" t="s">
        <v>2</v>
      </c>
      <c r="E231" s="7">
        <f>SUM(E232:E235)</f>
        <v>0</v>
      </c>
      <c r="F231" s="81">
        <f t="shared" si="86"/>
        <v>4750</v>
      </c>
      <c r="G231" s="81">
        <f t="shared" ref="G231:K231" si="88">SUM(G232:G235)</f>
        <v>4750</v>
      </c>
      <c r="H231" s="7">
        <f t="shared" si="88"/>
        <v>0</v>
      </c>
      <c r="I231" s="7">
        <f t="shared" si="88"/>
        <v>0</v>
      </c>
      <c r="J231" s="7">
        <f t="shared" si="88"/>
        <v>0</v>
      </c>
      <c r="K231" s="7">
        <f t="shared" si="88"/>
        <v>0</v>
      </c>
      <c r="L231" s="200"/>
      <c r="M231" s="196"/>
    </row>
    <row r="232" spans="1:13" ht="54" customHeight="1" x14ac:dyDescent="0.2">
      <c r="A232" s="187"/>
      <c r="B232" s="169"/>
      <c r="C232" s="198"/>
      <c r="D232" s="124" t="s">
        <v>1</v>
      </c>
      <c r="E232" s="7">
        <v>0</v>
      </c>
      <c r="F232" s="81">
        <f t="shared" si="86"/>
        <v>0</v>
      </c>
      <c r="G232" s="81">
        <v>0</v>
      </c>
      <c r="H232" s="7">
        <v>0</v>
      </c>
      <c r="I232" s="7">
        <v>0</v>
      </c>
      <c r="J232" s="7">
        <v>0</v>
      </c>
      <c r="K232" s="7">
        <v>0</v>
      </c>
      <c r="L232" s="200"/>
      <c r="M232" s="196"/>
    </row>
    <row r="233" spans="1:13" ht="39" customHeight="1" x14ac:dyDescent="0.2">
      <c r="A233" s="187"/>
      <c r="B233" s="169"/>
      <c r="C233" s="198"/>
      <c r="D233" s="124" t="s">
        <v>7</v>
      </c>
      <c r="E233" s="7">
        <v>0</v>
      </c>
      <c r="F233" s="81">
        <f t="shared" si="86"/>
        <v>0</v>
      </c>
      <c r="G233" s="81">
        <v>0</v>
      </c>
      <c r="H233" s="7">
        <v>0</v>
      </c>
      <c r="I233" s="7">
        <v>0</v>
      </c>
      <c r="J233" s="7">
        <v>0</v>
      </c>
      <c r="K233" s="7">
        <v>0</v>
      </c>
      <c r="L233" s="200"/>
      <c r="M233" s="196"/>
    </row>
    <row r="234" spans="1:13" ht="47.25" customHeight="1" x14ac:dyDescent="0.2">
      <c r="A234" s="187"/>
      <c r="B234" s="169"/>
      <c r="C234" s="198"/>
      <c r="D234" s="124" t="s">
        <v>16</v>
      </c>
      <c r="E234" s="7">
        <v>0</v>
      </c>
      <c r="F234" s="81">
        <f t="shared" si="86"/>
        <v>4750</v>
      </c>
      <c r="G234" s="81">
        <v>4750</v>
      </c>
      <c r="H234" s="7">
        <v>0</v>
      </c>
      <c r="I234" s="7">
        <v>0</v>
      </c>
      <c r="J234" s="7">
        <v>0</v>
      </c>
      <c r="K234" s="7">
        <v>0</v>
      </c>
      <c r="L234" s="200"/>
      <c r="M234" s="196"/>
    </row>
    <row r="235" spans="1:13" ht="34.5" customHeight="1" x14ac:dyDescent="0.2">
      <c r="A235" s="188"/>
      <c r="B235" s="170"/>
      <c r="C235" s="199"/>
      <c r="D235" s="124" t="s">
        <v>26</v>
      </c>
      <c r="E235" s="7">
        <v>0</v>
      </c>
      <c r="F235" s="81">
        <f t="shared" si="86"/>
        <v>0</v>
      </c>
      <c r="G235" s="81">
        <v>0</v>
      </c>
      <c r="H235" s="7">
        <v>0</v>
      </c>
      <c r="I235" s="7">
        <v>0</v>
      </c>
      <c r="J235" s="7">
        <v>0</v>
      </c>
      <c r="K235" s="7">
        <v>0</v>
      </c>
      <c r="L235" s="200"/>
      <c r="M235" s="196"/>
    </row>
    <row r="236" spans="1:13" ht="15" customHeight="1" x14ac:dyDescent="0.2">
      <c r="A236" s="186" t="s">
        <v>187</v>
      </c>
      <c r="B236" s="168" t="s">
        <v>259</v>
      </c>
      <c r="C236" s="197">
        <v>2020</v>
      </c>
      <c r="D236" s="124" t="s">
        <v>2</v>
      </c>
      <c r="E236" s="7">
        <f>SUM(E237:E240)</f>
        <v>0</v>
      </c>
      <c r="F236" s="81">
        <f t="shared" ref="F236:F245" si="89">SUM(G236:K236)</f>
        <v>3861</v>
      </c>
      <c r="G236" s="81">
        <f t="shared" ref="G236:K236" si="90">SUM(G237:G240)</f>
        <v>3861</v>
      </c>
      <c r="H236" s="7">
        <f t="shared" si="90"/>
        <v>0</v>
      </c>
      <c r="I236" s="7">
        <f t="shared" si="90"/>
        <v>0</v>
      </c>
      <c r="J236" s="7">
        <f t="shared" si="90"/>
        <v>0</v>
      </c>
      <c r="K236" s="7">
        <f t="shared" si="90"/>
        <v>0</v>
      </c>
      <c r="L236" s="200"/>
      <c r="M236" s="196"/>
    </row>
    <row r="237" spans="1:13" ht="51.75" customHeight="1" x14ac:dyDescent="0.2">
      <c r="A237" s="187"/>
      <c r="B237" s="169"/>
      <c r="C237" s="198"/>
      <c r="D237" s="124" t="s">
        <v>1</v>
      </c>
      <c r="E237" s="7">
        <v>0</v>
      </c>
      <c r="F237" s="81">
        <f t="shared" si="89"/>
        <v>0</v>
      </c>
      <c r="G237" s="81">
        <v>0</v>
      </c>
      <c r="H237" s="7">
        <v>0</v>
      </c>
      <c r="I237" s="7">
        <v>0</v>
      </c>
      <c r="J237" s="7">
        <v>0</v>
      </c>
      <c r="K237" s="7">
        <v>0</v>
      </c>
      <c r="L237" s="200"/>
      <c r="M237" s="196"/>
    </row>
    <row r="238" spans="1:13" ht="39" customHeight="1" x14ac:dyDescent="0.2">
      <c r="A238" s="187"/>
      <c r="B238" s="169"/>
      <c r="C238" s="198"/>
      <c r="D238" s="124" t="s">
        <v>7</v>
      </c>
      <c r="E238" s="7">
        <v>0</v>
      </c>
      <c r="F238" s="81">
        <f t="shared" si="89"/>
        <v>0</v>
      </c>
      <c r="G238" s="81">
        <v>0</v>
      </c>
      <c r="H238" s="7">
        <v>0</v>
      </c>
      <c r="I238" s="7">
        <v>0</v>
      </c>
      <c r="J238" s="7">
        <v>0</v>
      </c>
      <c r="K238" s="7">
        <v>0</v>
      </c>
      <c r="L238" s="200"/>
      <c r="M238" s="196"/>
    </row>
    <row r="239" spans="1:13" ht="52.5" customHeight="1" x14ac:dyDescent="0.2">
      <c r="A239" s="187"/>
      <c r="B239" s="169"/>
      <c r="C239" s="198"/>
      <c r="D239" s="124" t="s">
        <v>16</v>
      </c>
      <c r="E239" s="7">
        <v>0</v>
      </c>
      <c r="F239" s="81">
        <f t="shared" si="89"/>
        <v>3861</v>
      </c>
      <c r="G239" s="81">
        <v>3861</v>
      </c>
      <c r="H239" s="7">
        <v>0</v>
      </c>
      <c r="I239" s="7">
        <v>0</v>
      </c>
      <c r="J239" s="7">
        <v>0</v>
      </c>
      <c r="K239" s="7">
        <v>0</v>
      </c>
      <c r="L239" s="200"/>
      <c r="M239" s="196"/>
    </row>
    <row r="240" spans="1:13" ht="40.5" customHeight="1" x14ac:dyDescent="0.2">
      <c r="A240" s="188"/>
      <c r="B240" s="170"/>
      <c r="C240" s="199"/>
      <c r="D240" s="124" t="s">
        <v>26</v>
      </c>
      <c r="E240" s="7">
        <v>0</v>
      </c>
      <c r="F240" s="81">
        <f t="shared" si="89"/>
        <v>0</v>
      </c>
      <c r="G240" s="81">
        <v>0</v>
      </c>
      <c r="H240" s="7">
        <v>0</v>
      </c>
      <c r="I240" s="7">
        <v>0</v>
      </c>
      <c r="J240" s="7">
        <v>0</v>
      </c>
      <c r="K240" s="7">
        <v>0</v>
      </c>
      <c r="L240" s="200"/>
      <c r="M240" s="196"/>
    </row>
    <row r="241" spans="1:15" ht="15" customHeight="1" x14ac:dyDescent="0.2">
      <c r="A241" s="186" t="s">
        <v>188</v>
      </c>
      <c r="B241" s="168" t="s">
        <v>260</v>
      </c>
      <c r="C241" s="197">
        <v>2020</v>
      </c>
      <c r="D241" s="124" t="s">
        <v>2</v>
      </c>
      <c r="E241" s="7">
        <f>SUM(E242:E245)</f>
        <v>0</v>
      </c>
      <c r="F241" s="81">
        <f t="shared" si="89"/>
        <v>5079.2</v>
      </c>
      <c r="G241" s="81">
        <f t="shared" ref="G241:K241" si="91">SUM(G242:G245)</f>
        <v>4002.4</v>
      </c>
      <c r="H241" s="7">
        <f t="shared" si="91"/>
        <v>1076.8</v>
      </c>
      <c r="I241" s="7">
        <f t="shared" si="91"/>
        <v>0</v>
      </c>
      <c r="J241" s="7">
        <f t="shared" si="91"/>
        <v>0</v>
      </c>
      <c r="K241" s="7">
        <f t="shared" si="91"/>
        <v>0</v>
      </c>
      <c r="L241" s="200"/>
      <c r="M241" s="196"/>
    </row>
    <row r="242" spans="1:15" ht="54" customHeight="1" x14ac:dyDescent="0.2">
      <c r="A242" s="187"/>
      <c r="B242" s="169"/>
      <c r="C242" s="198"/>
      <c r="D242" s="124" t="s">
        <v>1</v>
      </c>
      <c r="E242" s="7">
        <v>0</v>
      </c>
      <c r="F242" s="81">
        <f t="shared" si="89"/>
        <v>0</v>
      </c>
      <c r="G242" s="81">
        <v>0</v>
      </c>
      <c r="H242" s="7">
        <v>0</v>
      </c>
      <c r="I242" s="7">
        <v>0</v>
      </c>
      <c r="J242" s="7">
        <v>0</v>
      </c>
      <c r="K242" s="7">
        <v>0</v>
      </c>
      <c r="L242" s="200"/>
      <c r="M242" s="196"/>
    </row>
    <row r="243" spans="1:15" ht="39" customHeight="1" x14ac:dyDescent="0.2">
      <c r="A243" s="187"/>
      <c r="B243" s="169"/>
      <c r="C243" s="198"/>
      <c r="D243" s="124" t="s">
        <v>7</v>
      </c>
      <c r="E243" s="7">
        <v>0</v>
      </c>
      <c r="F243" s="81">
        <f t="shared" si="89"/>
        <v>0</v>
      </c>
      <c r="G243" s="81">
        <v>0</v>
      </c>
      <c r="H243" s="7">
        <v>0</v>
      </c>
      <c r="I243" s="7">
        <v>0</v>
      </c>
      <c r="J243" s="7">
        <v>0</v>
      </c>
      <c r="K243" s="7">
        <v>0</v>
      </c>
      <c r="L243" s="200"/>
      <c r="M243" s="196"/>
    </row>
    <row r="244" spans="1:15" ht="47.25" customHeight="1" x14ac:dyDescent="0.2">
      <c r="A244" s="187"/>
      <c r="B244" s="169"/>
      <c r="C244" s="198"/>
      <c r="D244" s="124" t="s">
        <v>16</v>
      </c>
      <c r="E244" s="7">
        <v>0</v>
      </c>
      <c r="F244" s="81">
        <f t="shared" si="89"/>
        <v>5079.2</v>
      </c>
      <c r="G244" s="81">
        <v>4002.4</v>
      </c>
      <c r="H244" s="130">
        <v>1076.8</v>
      </c>
      <c r="I244" s="7">
        <v>0</v>
      </c>
      <c r="J244" s="7">
        <v>0</v>
      </c>
      <c r="K244" s="7">
        <v>0</v>
      </c>
      <c r="L244" s="200"/>
      <c r="M244" s="196"/>
      <c r="O244" s="87"/>
    </row>
    <row r="245" spans="1:15" ht="34.5" customHeight="1" x14ac:dyDescent="0.2">
      <c r="A245" s="188"/>
      <c r="B245" s="170"/>
      <c r="C245" s="199"/>
      <c r="D245" s="124" t="s">
        <v>26</v>
      </c>
      <c r="E245" s="7">
        <v>0</v>
      </c>
      <c r="F245" s="81">
        <f t="shared" si="89"/>
        <v>0</v>
      </c>
      <c r="G245" s="81">
        <v>0</v>
      </c>
      <c r="H245" s="7">
        <v>0</v>
      </c>
      <c r="I245" s="7">
        <v>0</v>
      </c>
      <c r="J245" s="7">
        <v>0</v>
      </c>
      <c r="K245" s="7">
        <v>0</v>
      </c>
      <c r="L245" s="200"/>
      <c r="M245" s="196"/>
    </row>
    <row r="246" spans="1:15" ht="15" customHeight="1" x14ac:dyDescent="0.2">
      <c r="A246" s="186" t="s">
        <v>189</v>
      </c>
      <c r="B246" s="168" t="s">
        <v>323</v>
      </c>
      <c r="C246" s="197">
        <v>2020</v>
      </c>
      <c r="D246" s="124" t="s">
        <v>2</v>
      </c>
      <c r="E246" s="7">
        <f>SUM(E247:E250)</f>
        <v>0</v>
      </c>
      <c r="F246" s="81">
        <f t="shared" ref="F246:F280" si="92">SUM(G246:K246)</f>
        <v>386</v>
      </c>
      <c r="G246" s="81">
        <f t="shared" ref="G246:K246" si="93">SUM(G247:G250)</f>
        <v>386</v>
      </c>
      <c r="H246" s="7">
        <f t="shared" si="93"/>
        <v>0</v>
      </c>
      <c r="I246" s="7">
        <f t="shared" si="93"/>
        <v>0</v>
      </c>
      <c r="J246" s="7">
        <f t="shared" si="93"/>
        <v>0</v>
      </c>
      <c r="K246" s="7">
        <f t="shared" si="93"/>
        <v>0</v>
      </c>
      <c r="L246" s="200"/>
      <c r="M246" s="196"/>
    </row>
    <row r="247" spans="1:15" ht="54" customHeight="1" x14ac:dyDescent="0.2">
      <c r="A247" s="187"/>
      <c r="B247" s="169"/>
      <c r="C247" s="198"/>
      <c r="D247" s="124" t="s">
        <v>1</v>
      </c>
      <c r="E247" s="7">
        <v>0</v>
      </c>
      <c r="F247" s="81">
        <f t="shared" si="92"/>
        <v>0</v>
      </c>
      <c r="G247" s="81">
        <v>0</v>
      </c>
      <c r="H247" s="7">
        <v>0</v>
      </c>
      <c r="I247" s="7">
        <v>0</v>
      </c>
      <c r="J247" s="7">
        <v>0</v>
      </c>
      <c r="K247" s="7">
        <v>0</v>
      </c>
      <c r="L247" s="200"/>
      <c r="M247" s="196"/>
    </row>
    <row r="248" spans="1:15" ht="39" customHeight="1" x14ac:dyDescent="0.2">
      <c r="A248" s="187"/>
      <c r="B248" s="169"/>
      <c r="C248" s="198"/>
      <c r="D248" s="124" t="s">
        <v>7</v>
      </c>
      <c r="E248" s="7">
        <v>0</v>
      </c>
      <c r="F248" s="81">
        <f t="shared" si="92"/>
        <v>0</v>
      </c>
      <c r="G248" s="81">
        <v>0</v>
      </c>
      <c r="H248" s="7">
        <v>0</v>
      </c>
      <c r="I248" s="7">
        <v>0</v>
      </c>
      <c r="J248" s="7">
        <v>0</v>
      </c>
      <c r="K248" s="7">
        <v>0</v>
      </c>
      <c r="L248" s="200"/>
      <c r="M248" s="196"/>
    </row>
    <row r="249" spans="1:15" ht="47.25" customHeight="1" x14ac:dyDescent="0.2">
      <c r="A249" s="187"/>
      <c r="B249" s="169"/>
      <c r="C249" s="198"/>
      <c r="D249" s="124" t="s">
        <v>16</v>
      </c>
      <c r="E249" s="7">
        <v>0</v>
      </c>
      <c r="F249" s="81">
        <f t="shared" si="92"/>
        <v>386</v>
      </c>
      <c r="G249" s="81">
        <v>386</v>
      </c>
      <c r="H249" s="7">
        <v>0</v>
      </c>
      <c r="I249" s="7">
        <v>0</v>
      </c>
      <c r="J249" s="7">
        <v>0</v>
      </c>
      <c r="K249" s="7">
        <v>0</v>
      </c>
      <c r="L249" s="200"/>
      <c r="M249" s="196"/>
    </row>
    <row r="250" spans="1:15" ht="34.5" customHeight="1" x14ac:dyDescent="0.2">
      <c r="A250" s="188"/>
      <c r="B250" s="170"/>
      <c r="C250" s="199"/>
      <c r="D250" s="124" t="s">
        <v>26</v>
      </c>
      <c r="E250" s="7">
        <v>0</v>
      </c>
      <c r="F250" s="81">
        <f t="shared" si="92"/>
        <v>0</v>
      </c>
      <c r="G250" s="81">
        <v>0</v>
      </c>
      <c r="H250" s="7">
        <v>0</v>
      </c>
      <c r="I250" s="7">
        <v>0</v>
      </c>
      <c r="J250" s="7">
        <v>0</v>
      </c>
      <c r="K250" s="7">
        <v>0</v>
      </c>
      <c r="L250" s="200"/>
      <c r="M250" s="196"/>
    </row>
    <row r="251" spans="1:15" ht="15" customHeight="1" x14ac:dyDescent="0.2">
      <c r="A251" s="186" t="s">
        <v>191</v>
      </c>
      <c r="B251" s="168" t="s">
        <v>261</v>
      </c>
      <c r="C251" s="197">
        <v>2020</v>
      </c>
      <c r="D251" s="124" t="s">
        <v>2</v>
      </c>
      <c r="E251" s="7">
        <f>SUM(E252:E255)</f>
        <v>0</v>
      </c>
      <c r="F251" s="81">
        <f t="shared" ref="F251:F255" si="94">SUM(G251:K251)</f>
        <v>24400</v>
      </c>
      <c r="G251" s="81">
        <f t="shared" ref="G251:K251" si="95">SUM(G252:G255)</f>
        <v>24400</v>
      </c>
      <c r="H251" s="7">
        <f t="shared" si="95"/>
        <v>0</v>
      </c>
      <c r="I251" s="7">
        <f t="shared" si="95"/>
        <v>0</v>
      </c>
      <c r="J251" s="7">
        <f t="shared" si="95"/>
        <v>0</v>
      </c>
      <c r="K251" s="7">
        <f t="shared" si="95"/>
        <v>0</v>
      </c>
      <c r="L251" s="200"/>
      <c r="M251" s="196"/>
    </row>
    <row r="252" spans="1:15" ht="54" customHeight="1" x14ac:dyDescent="0.2">
      <c r="A252" s="187"/>
      <c r="B252" s="169"/>
      <c r="C252" s="198"/>
      <c r="D252" s="124" t="s">
        <v>1</v>
      </c>
      <c r="E252" s="7">
        <v>0</v>
      </c>
      <c r="F252" s="81">
        <f t="shared" si="94"/>
        <v>0</v>
      </c>
      <c r="G252" s="81">
        <v>0</v>
      </c>
      <c r="H252" s="7">
        <v>0</v>
      </c>
      <c r="I252" s="7">
        <v>0</v>
      </c>
      <c r="J252" s="7">
        <v>0</v>
      </c>
      <c r="K252" s="7">
        <v>0</v>
      </c>
      <c r="L252" s="200"/>
      <c r="M252" s="196"/>
    </row>
    <row r="253" spans="1:15" ht="54.75" customHeight="1" x14ac:dyDescent="0.2">
      <c r="A253" s="187"/>
      <c r="B253" s="169"/>
      <c r="C253" s="198"/>
      <c r="D253" s="124" t="s">
        <v>7</v>
      </c>
      <c r="E253" s="7">
        <v>0</v>
      </c>
      <c r="F253" s="81">
        <f t="shared" si="94"/>
        <v>0</v>
      </c>
      <c r="G253" s="81">
        <v>0</v>
      </c>
      <c r="H253" s="7">
        <v>0</v>
      </c>
      <c r="I253" s="7">
        <v>0</v>
      </c>
      <c r="J253" s="7">
        <v>0</v>
      </c>
      <c r="K253" s="7">
        <v>0</v>
      </c>
      <c r="L253" s="200"/>
      <c r="M253" s="196"/>
    </row>
    <row r="254" spans="1:15" ht="47.25" customHeight="1" x14ac:dyDescent="0.2">
      <c r="A254" s="187"/>
      <c r="B254" s="169"/>
      <c r="C254" s="198"/>
      <c r="D254" s="124" t="s">
        <v>16</v>
      </c>
      <c r="E254" s="7">
        <v>0</v>
      </c>
      <c r="F254" s="81">
        <f t="shared" si="94"/>
        <v>24400</v>
      </c>
      <c r="G254" s="81">
        <v>24400</v>
      </c>
      <c r="H254" s="7">
        <v>0</v>
      </c>
      <c r="I254" s="7">
        <v>0</v>
      </c>
      <c r="J254" s="7">
        <v>0</v>
      </c>
      <c r="K254" s="7">
        <v>0</v>
      </c>
      <c r="L254" s="200"/>
      <c r="M254" s="196"/>
      <c r="N254" s="88"/>
    </row>
    <row r="255" spans="1:15" ht="34.5" customHeight="1" x14ac:dyDescent="0.2">
      <c r="A255" s="188"/>
      <c r="B255" s="170"/>
      <c r="C255" s="199"/>
      <c r="D255" s="124" t="s">
        <v>26</v>
      </c>
      <c r="E255" s="7">
        <v>0</v>
      </c>
      <c r="F255" s="81">
        <f t="shared" si="94"/>
        <v>0</v>
      </c>
      <c r="G255" s="81">
        <v>0</v>
      </c>
      <c r="H255" s="7">
        <v>0</v>
      </c>
      <c r="I255" s="7">
        <v>0</v>
      </c>
      <c r="J255" s="7">
        <v>0</v>
      </c>
      <c r="K255" s="7">
        <v>0</v>
      </c>
      <c r="L255" s="200"/>
      <c r="M255" s="196"/>
    </row>
    <row r="256" spans="1:15" ht="15" customHeight="1" x14ac:dyDescent="0.2">
      <c r="A256" s="186" t="s">
        <v>204</v>
      </c>
      <c r="B256" s="168" t="s">
        <v>265</v>
      </c>
      <c r="C256" s="197">
        <v>2020</v>
      </c>
      <c r="D256" s="124" t="s">
        <v>2</v>
      </c>
      <c r="E256" s="7">
        <f>SUM(E257:E260)</f>
        <v>0</v>
      </c>
      <c r="F256" s="81">
        <f t="shared" ref="F256:F270" si="96">SUM(G256:K256)</f>
        <v>590.95000000000005</v>
      </c>
      <c r="G256" s="81">
        <f t="shared" ref="G256:K256" si="97">SUM(G257:G260)</f>
        <v>590.95000000000005</v>
      </c>
      <c r="H256" s="7">
        <f t="shared" si="97"/>
        <v>0</v>
      </c>
      <c r="I256" s="7">
        <f t="shared" si="97"/>
        <v>0</v>
      </c>
      <c r="J256" s="7">
        <f t="shared" si="97"/>
        <v>0</v>
      </c>
      <c r="K256" s="7">
        <f t="shared" si="97"/>
        <v>0</v>
      </c>
      <c r="L256" s="200"/>
      <c r="M256" s="196"/>
    </row>
    <row r="257" spans="1:14" ht="54" customHeight="1" x14ac:dyDescent="0.2">
      <c r="A257" s="187"/>
      <c r="B257" s="169"/>
      <c r="C257" s="198"/>
      <c r="D257" s="124" t="s">
        <v>1</v>
      </c>
      <c r="E257" s="7">
        <v>0</v>
      </c>
      <c r="F257" s="81">
        <f t="shared" si="96"/>
        <v>0</v>
      </c>
      <c r="G257" s="81">
        <v>0</v>
      </c>
      <c r="H257" s="7">
        <v>0</v>
      </c>
      <c r="I257" s="7">
        <v>0</v>
      </c>
      <c r="J257" s="7">
        <v>0</v>
      </c>
      <c r="K257" s="7">
        <v>0</v>
      </c>
      <c r="L257" s="200"/>
      <c r="M257" s="196"/>
    </row>
    <row r="258" spans="1:14" ht="45" x14ac:dyDescent="0.2">
      <c r="A258" s="187"/>
      <c r="B258" s="169"/>
      <c r="C258" s="198"/>
      <c r="D258" s="124" t="s">
        <v>7</v>
      </c>
      <c r="E258" s="7">
        <v>0</v>
      </c>
      <c r="F258" s="81">
        <f t="shared" si="96"/>
        <v>0</v>
      </c>
      <c r="G258" s="81">
        <v>0</v>
      </c>
      <c r="H258" s="7">
        <v>0</v>
      </c>
      <c r="I258" s="7">
        <v>0</v>
      </c>
      <c r="J258" s="7">
        <v>0</v>
      </c>
      <c r="K258" s="7">
        <v>0</v>
      </c>
      <c r="L258" s="200"/>
      <c r="M258" s="196"/>
    </row>
    <row r="259" spans="1:14" ht="47.25" customHeight="1" x14ac:dyDescent="0.2">
      <c r="A259" s="187"/>
      <c r="B259" s="169"/>
      <c r="C259" s="198"/>
      <c r="D259" s="124" t="s">
        <v>16</v>
      </c>
      <c r="E259" s="7">
        <v>0</v>
      </c>
      <c r="F259" s="81">
        <f t="shared" si="96"/>
        <v>590.95000000000005</v>
      </c>
      <c r="G259" s="81">
        <v>590.95000000000005</v>
      </c>
      <c r="H259" s="7">
        <v>0</v>
      </c>
      <c r="I259" s="7">
        <v>0</v>
      </c>
      <c r="J259" s="7">
        <v>0</v>
      </c>
      <c r="K259" s="7">
        <v>0</v>
      </c>
      <c r="L259" s="200"/>
      <c r="M259" s="196"/>
      <c r="N259" s="88"/>
    </row>
    <row r="260" spans="1:14" ht="34.5" customHeight="1" x14ac:dyDescent="0.2">
      <c r="A260" s="188"/>
      <c r="B260" s="170"/>
      <c r="C260" s="199"/>
      <c r="D260" s="124" t="s">
        <v>26</v>
      </c>
      <c r="E260" s="7">
        <v>0</v>
      </c>
      <c r="F260" s="81">
        <f t="shared" si="96"/>
        <v>0</v>
      </c>
      <c r="G260" s="81">
        <v>0</v>
      </c>
      <c r="H260" s="7">
        <v>0</v>
      </c>
      <c r="I260" s="7">
        <v>0</v>
      </c>
      <c r="J260" s="7">
        <v>0</v>
      </c>
      <c r="K260" s="7">
        <v>0</v>
      </c>
      <c r="L260" s="200"/>
      <c r="M260" s="196"/>
    </row>
    <row r="261" spans="1:14" ht="15" customHeight="1" x14ac:dyDescent="0.2">
      <c r="A261" s="186" t="s">
        <v>244</v>
      </c>
      <c r="B261" s="168" t="s">
        <v>266</v>
      </c>
      <c r="C261" s="197">
        <v>2020</v>
      </c>
      <c r="D261" s="124" t="s">
        <v>2</v>
      </c>
      <c r="E261" s="7">
        <f>SUM(E262:E265)</f>
        <v>0</v>
      </c>
      <c r="F261" s="81">
        <f t="shared" si="96"/>
        <v>170</v>
      </c>
      <c r="G261" s="81">
        <f t="shared" ref="G261:K261" si="98">SUM(G262:G265)</f>
        <v>0</v>
      </c>
      <c r="H261" s="7">
        <f t="shared" si="98"/>
        <v>170</v>
      </c>
      <c r="I261" s="7">
        <f t="shared" si="98"/>
        <v>0</v>
      </c>
      <c r="J261" s="7">
        <f t="shared" si="98"/>
        <v>0</v>
      </c>
      <c r="K261" s="7">
        <f t="shared" si="98"/>
        <v>0</v>
      </c>
      <c r="L261" s="200"/>
      <c r="M261" s="196"/>
    </row>
    <row r="262" spans="1:14" ht="54" customHeight="1" x14ac:dyDescent="0.2">
      <c r="A262" s="187"/>
      <c r="B262" s="169"/>
      <c r="C262" s="198"/>
      <c r="D262" s="124" t="s">
        <v>1</v>
      </c>
      <c r="E262" s="7">
        <v>0</v>
      </c>
      <c r="F262" s="81">
        <f t="shared" si="96"/>
        <v>0</v>
      </c>
      <c r="G262" s="81">
        <v>0</v>
      </c>
      <c r="H262" s="7">
        <v>0</v>
      </c>
      <c r="I262" s="7">
        <v>0</v>
      </c>
      <c r="J262" s="7">
        <v>0</v>
      </c>
      <c r="K262" s="7">
        <v>0</v>
      </c>
      <c r="L262" s="200"/>
      <c r="M262" s="196"/>
    </row>
    <row r="263" spans="1:14" ht="39" customHeight="1" x14ac:dyDescent="0.2">
      <c r="A263" s="187"/>
      <c r="B263" s="169"/>
      <c r="C263" s="198"/>
      <c r="D263" s="124" t="s">
        <v>7</v>
      </c>
      <c r="E263" s="7">
        <v>0</v>
      </c>
      <c r="F263" s="81">
        <f t="shared" si="96"/>
        <v>0</v>
      </c>
      <c r="G263" s="81">
        <v>0</v>
      </c>
      <c r="H263" s="7">
        <v>0</v>
      </c>
      <c r="I263" s="7">
        <v>0</v>
      </c>
      <c r="J263" s="7">
        <v>0</v>
      </c>
      <c r="K263" s="7">
        <v>0</v>
      </c>
      <c r="L263" s="200"/>
      <c r="M263" s="196"/>
    </row>
    <row r="264" spans="1:14" ht="47.25" customHeight="1" x14ac:dyDescent="0.2">
      <c r="A264" s="187"/>
      <c r="B264" s="169"/>
      <c r="C264" s="198"/>
      <c r="D264" s="124" t="s">
        <v>16</v>
      </c>
      <c r="E264" s="7">
        <v>0</v>
      </c>
      <c r="F264" s="81">
        <f t="shared" si="96"/>
        <v>170</v>
      </c>
      <c r="G264" s="81">
        <v>0</v>
      </c>
      <c r="H264" s="7">
        <v>170</v>
      </c>
      <c r="I264" s="7">
        <v>0</v>
      </c>
      <c r="J264" s="7">
        <v>0</v>
      </c>
      <c r="K264" s="7">
        <v>0</v>
      </c>
      <c r="L264" s="200"/>
      <c r="M264" s="196"/>
    </row>
    <row r="265" spans="1:14" ht="34.5" customHeight="1" x14ac:dyDescent="0.2">
      <c r="A265" s="188"/>
      <c r="B265" s="170"/>
      <c r="C265" s="199"/>
      <c r="D265" s="124" t="s">
        <v>26</v>
      </c>
      <c r="E265" s="7">
        <v>0</v>
      </c>
      <c r="F265" s="81">
        <f t="shared" si="96"/>
        <v>0</v>
      </c>
      <c r="G265" s="81">
        <v>0</v>
      </c>
      <c r="H265" s="7">
        <v>0</v>
      </c>
      <c r="I265" s="7">
        <v>0</v>
      </c>
      <c r="J265" s="7">
        <v>0</v>
      </c>
      <c r="K265" s="7">
        <v>0</v>
      </c>
      <c r="L265" s="200"/>
      <c r="M265" s="196"/>
    </row>
    <row r="266" spans="1:14" ht="15" customHeight="1" x14ac:dyDescent="0.2">
      <c r="A266" s="186" t="s">
        <v>245</v>
      </c>
      <c r="B266" s="168" t="s">
        <v>267</v>
      </c>
      <c r="C266" s="197">
        <v>2020</v>
      </c>
      <c r="D266" s="124" t="s">
        <v>2</v>
      </c>
      <c r="E266" s="7">
        <f>SUM(E267:E270)</f>
        <v>0</v>
      </c>
      <c r="F266" s="81">
        <f t="shared" si="96"/>
        <v>427</v>
      </c>
      <c r="G266" s="81">
        <f t="shared" ref="G266:K266" si="99">SUM(G267:G270)</f>
        <v>0</v>
      </c>
      <c r="H266" s="7">
        <f t="shared" si="99"/>
        <v>427</v>
      </c>
      <c r="I266" s="7">
        <f t="shared" si="99"/>
        <v>0</v>
      </c>
      <c r="J266" s="7">
        <f t="shared" si="99"/>
        <v>0</v>
      </c>
      <c r="K266" s="7">
        <f t="shared" si="99"/>
        <v>0</v>
      </c>
      <c r="L266" s="200"/>
      <c r="M266" s="196"/>
    </row>
    <row r="267" spans="1:14" ht="54" customHeight="1" x14ac:dyDescent="0.2">
      <c r="A267" s="187"/>
      <c r="B267" s="169"/>
      <c r="C267" s="198"/>
      <c r="D267" s="124" t="s">
        <v>1</v>
      </c>
      <c r="E267" s="7">
        <v>0</v>
      </c>
      <c r="F267" s="81">
        <f t="shared" si="96"/>
        <v>0</v>
      </c>
      <c r="G267" s="81">
        <v>0</v>
      </c>
      <c r="H267" s="7">
        <v>0</v>
      </c>
      <c r="I267" s="7">
        <v>0</v>
      </c>
      <c r="J267" s="7">
        <v>0</v>
      </c>
      <c r="K267" s="7">
        <v>0</v>
      </c>
      <c r="L267" s="200"/>
      <c r="M267" s="196"/>
    </row>
    <row r="268" spans="1:14" ht="39" customHeight="1" x14ac:dyDescent="0.2">
      <c r="A268" s="187"/>
      <c r="B268" s="169"/>
      <c r="C268" s="198"/>
      <c r="D268" s="124" t="s">
        <v>7</v>
      </c>
      <c r="E268" s="7">
        <v>0</v>
      </c>
      <c r="F268" s="81">
        <f t="shared" si="96"/>
        <v>0</v>
      </c>
      <c r="G268" s="81">
        <v>0</v>
      </c>
      <c r="H268" s="7">
        <v>0</v>
      </c>
      <c r="I268" s="7">
        <v>0</v>
      </c>
      <c r="J268" s="7">
        <v>0</v>
      </c>
      <c r="K268" s="7">
        <v>0</v>
      </c>
      <c r="L268" s="200"/>
      <c r="M268" s="196"/>
    </row>
    <row r="269" spans="1:14" ht="47.25" customHeight="1" x14ac:dyDescent="0.2">
      <c r="A269" s="187"/>
      <c r="B269" s="169"/>
      <c r="C269" s="198"/>
      <c r="D269" s="124" t="s">
        <v>16</v>
      </c>
      <c r="E269" s="7">
        <v>0</v>
      </c>
      <c r="F269" s="81">
        <f t="shared" si="96"/>
        <v>427</v>
      </c>
      <c r="G269" s="81">
        <v>0</v>
      </c>
      <c r="H269" s="7">
        <v>427</v>
      </c>
      <c r="I269" s="7">
        <v>0</v>
      </c>
      <c r="J269" s="7">
        <v>0</v>
      </c>
      <c r="K269" s="7">
        <v>0</v>
      </c>
      <c r="L269" s="200"/>
      <c r="M269" s="196"/>
      <c r="N269" s="88"/>
    </row>
    <row r="270" spans="1:14" ht="34.5" customHeight="1" x14ac:dyDescent="0.2">
      <c r="A270" s="188"/>
      <c r="B270" s="170"/>
      <c r="C270" s="199"/>
      <c r="D270" s="124" t="s">
        <v>26</v>
      </c>
      <c r="E270" s="7">
        <v>0</v>
      </c>
      <c r="F270" s="81">
        <f t="shared" si="96"/>
        <v>0</v>
      </c>
      <c r="G270" s="81">
        <v>0</v>
      </c>
      <c r="H270" s="7">
        <v>0</v>
      </c>
      <c r="I270" s="7">
        <v>0</v>
      </c>
      <c r="J270" s="7">
        <v>0</v>
      </c>
      <c r="K270" s="7">
        <v>0</v>
      </c>
      <c r="L270" s="200"/>
      <c r="M270" s="196"/>
    </row>
    <row r="271" spans="1:14" ht="15" customHeight="1" x14ac:dyDescent="0.2">
      <c r="A271" s="186" t="s">
        <v>246</v>
      </c>
      <c r="B271" s="168" t="s">
        <v>268</v>
      </c>
      <c r="C271" s="197">
        <v>2020</v>
      </c>
      <c r="D271" s="124" t="s">
        <v>2</v>
      </c>
      <c r="E271" s="7">
        <f>SUM(E272:E275)</f>
        <v>0</v>
      </c>
      <c r="F271" s="81">
        <f t="shared" ref="F271:F275" si="100">SUM(G271:K271)</f>
        <v>2000</v>
      </c>
      <c r="G271" s="81">
        <f t="shared" ref="G271:K271" si="101">SUM(G272:G275)</f>
        <v>0</v>
      </c>
      <c r="H271" s="7">
        <f t="shared" si="101"/>
        <v>2000</v>
      </c>
      <c r="I271" s="7">
        <f t="shared" si="101"/>
        <v>0</v>
      </c>
      <c r="J271" s="7">
        <f t="shared" si="101"/>
        <v>0</v>
      </c>
      <c r="K271" s="7">
        <f t="shared" si="101"/>
        <v>0</v>
      </c>
      <c r="L271" s="200"/>
      <c r="M271" s="196"/>
    </row>
    <row r="272" spans="1:14" ht="54" customHeight="1" x14ac:dyDescent="0.2">
      <c r="A272" s="187"/>
      <c r="B272" s="169"/>
      <c r="C272" s="198"/>
      <c r="D272" s="124" t="s">
        <v>1</v>
      </c>
      <c r="E272" s="7">
        <v>0</v>
      </c>
      <c r="F272" s="81">
        <f t="shared" si="100"/>
        <v>0</v>
      </c>
      <c r="G272" s="81">
        <v>0</v>
      </c>
      <c r="H272" s="7">
        <v>0</v>
      </c>
      <c r="I272" s="7">
        <v>0</v>
      </c>
      <c r="J272" s="7">
        <v>0</v>
      </c>
      <c r="K272" s="7">
        <v>0</v>
      </c>
      <c r="L272" s="200"/>
      <c r="M272" s="196"/>
    </row>
    <row r="273" spans="1:14" ht="39" customHeight="1" x14ac:dyDescent="0.2">
      <c r="A273" s="187"/>
      <c r="B273" s="169"/>
      <c r="C273" s="198"/>
      <c r="D273" s="124" t="s">
        <v>7</v>
      </c>
      <c r="E273" s="7">
        <v>0</v>
      </c>
      <c r="F273" s="81">
        <f t="shared" si="100"/>
        <v>0</v>
      </c>
      <c r="G273" s="81">
        <v>0</v>
      </c>
      <c r="H273" s="7">
        <v>0</v>
      </c>
      <c r="I273" s="7">
        <v>0</v>
      </c>
      <c r="J273" s="7">
        <v>0</v>
      </c>
      <c r="K273" s="7">
        <v>0</v>
      </c>
      <c r="L273" s="200"/>
      <c r="M273" s="196"/>
    </row>
    <row r="274" spans="1:14" ht="47.25" customHeight="1" x14ac:dyDescent="0.2">
      <c r="A274" s="187"/>
      <c r="B274" s="169"/>
      <c r="C274" s="198"/>
      <c r="D274" s="124" t="s">
        <v>16</v>
      </c>
      <c r="E274" s="7">
        <v>0</v>
      </c>
      <c r="F274" s="81">
        <f t="shared" si="100"/>
        <v>2000</v>
      </c>
      <c r="G274" s="81">
        <v>0</v>
      </c>
      <c r="H274" s="7">
        <v>2000</v>
      </c>
      <c r="I274" s="7">
        <v>0</v>
      </c>
      <c r="J274" s="7">
        <v>0</v>
      </c>
      <c r="K274" s="7">
        <v>0</v>
      </c>
      <c r="L274" s="200"/>
      <c r="M274" s="196"/>
      <c r="N274" s="88"/>
    </row>
    <row r="275" spans="1:14" ht="34.5" customHeight="1" x14ac:dyDescent="0.2">
      <c r="A275" s="188"/>
      <c r="B275" s="170"/>
      <c r="C275" s="199"/>
      <c r="D275" s="124" t="s">
        <v>26</v>
      </c>
      <c r="E275" s="7">
        <v>0</v>
      </c>
      <c r="F275" s="81">
        <f t="shared" si="100"/>
        <v>0</v>
      </c>
      <c r="G275" s="81">
        <v>0</v>
      </c>
      <c r="H275" s="7">
        <v>0</v>
      </c>
      <c r="I275" s="7">
        <v>0</v>
      </c>
      <c r="J275" s="7">
        <v>0</v>
      </c>
      <c r="K275" s="7">
        <v>0</v>
      </c>
      <c r="L275" s="200"/>
      <c r="M275" s="196"/>
    </row>
    <row r="276" spans="1:14" ht="15" customHeight="1" x14ac:dyDescent="0.2">
      <c r="A276" s="204"/>
      <c r="B276" s="207" t="s">
        <v>143</v>
      </c>
      <c r="C276" s="208"/>
      <c r="D276" s="126" t="s">
        <v>2</v>
      </c>
      <c r="E276" s="16">
        <f>SUM(E277:E280)</f>
        <v>0</v>
      </c>
      <c r="F276" s="16">
        <f t="shared" si="92"/>
        <v>1852851.2500000002</v>
      </c>
      <c r="G276" s="16">
        <f t="shared" ref="G276:K280" si="102">G181</f>
        <v>481469.85000000003</v>
      </c>
      <c r="H276" s="16">
        <f t="shared" si="102"/>
        <v>480548.8</v>
      </c>
      <c r="I276" s="16">
        <f t="shared" si="102"/>
        <v>445416.30000000005</v>
      </c>
      <c r="J276" s="16">
        <f t="shared" si="102"/>
        <v>445416.30000000005</v>
      </c>
      <c r="K276" s="16">
        <f t="shared" si="102"/>
        <v>0</v>
      </c>
      <c r="L276" s="226"/>
      <c r="M276" s="217"/>
    </row>
    <row r="277" spans="1:14" ht="45" x14ac:dyDescent="0.2">
      <c r="A277" s="205"/>
      <c r="B277" s="209"/>
      <c r="C277" s="210"/>
      <c r="D277" s="126" t="s">
        <v>1</v>
      </c>
      <c r="E277" s="16">
        <v>0</v>
      </c>
      <c r="F277" s="16">
        <f t="shared" si="92"/>
        <v>0</v>
      </c>
      <c r="G277" s="16">
        <f t="shared" si="102"/>
        <v>0</v>
      </c>
      <c r="H277" s="16">
        <f t="shared" si="102"/>
        <v>0</v>
      </c>
      <c r="I277" s="16">
        <f t="shared" si="102"/>
        <v>0</v>
      </c>
      <c r="J277" s="16">
        <f t="shared" si="102"/>
        <v>0</v>
      </c>
      <c r="K277" s="16">
        <f t="shared" si="102"/>
        <v>0</v>
      </c>
      <c r="L277" s="227"/>
      <c r="M277" s="218"/>
    </row>
    <row r="278" spans="1:14" ht="45.75" customHeight="1" x14ac:dyDescent="0.2">
      <c r="A278" s="205"/>
      <c r="B278" s="209"/>
      <c r="C278" s="210"/>
      <c r="D278" s="126" t="s">
        <v>7</v>
      </c>
      <c r="E278" s="16">
        <v>0</v>
      </c>
      <c r="F278" s="16">
        <f t="shared" si="92"/>
        <v>0</v>
      </c>
      <c r="G278" s="16">
        <f t="shared" si="102"/>
        <v>0</v>
      </c>
      <c r="H278" s="16">
        <f t="shared" si="102"/>
        <v>0</v>
      </c>
      <c r="I278" s="16">
        <f t="shared" si="102"/>
        <v>0</v>
      </c>
      <c r="J278" s="16">
        <f t="shared" si="102"/>
        <v>0</v>
      </c>
      <c r="K278" s="16">
        <f t="shared" si="102"/>
        <v>0</v>
      </c>
      <c r="L278" s="228"/>
      <c r="M278" s="219"/>
    </row>
    <row r="279" spans="1:14" ht="49.5" customHeight="1" x14ac:dyDescent="0.2">
      <c r="A279" s="205"/>
      <c r="B279" s="209"/>
      <c r="C279" s="210"/>
      <c r="D279" s="126" t="s">
        <v>16</v>
      </c>
      <c r="E279" s="16">
        <v>0</v>
      </c>
      <c r="F279" s="16">
        <f t="shared" si="92"/>
        <v>1852851.2500000002</v>
      </c>
      <c r="G279" s="16">
        <f t="shared" si="102"/>
        <v>481469.85000000003</v>
      </c>
      <c r="H279" s="16">
        <f t="shared" si="102"/>
        <v>480548.8</v>
      </c>
      <c r="I279" s="16">
        <f t="shared" si="102"/>
        <v>445416.30000000005</v>
      </c>
      <c r="J279" s="16">
        <f t="shared" si="102"/>
        <v>445416.30000000005</v>
      </c>
      <c r="K279" s="16">
        <f t="shared" si="102"/>
        <v>0</v>
      </c>
      <c r="L279" s="256"/>
      <c r="M279" s="213"/>
    </row>
    <row r="280" spans="1:14" ht="15" x14ac:dyDescent="0.2">
      <c r="A280" s="206"/>
      <c r="B280" s="211"/>
      <c r="C280" s="212"/>
      <c r="D280" s="126" t="s">
        <v>30</v>
      </c>
      <c r="E280" s="16">
        <v>0</v>
      </c>
      <c r="F280" s="16">
        <f t="shared" si="92"/>
        <v>0</v>
      </c>
      <c r="G280" s="16">
        <f t="shared" si="102"/>
        <v>0</v>
      </c>
      <c r="H280" s="16">
        <f t="shared" si="102"/>
        <v>0</v>
      </c>
      <c r="I280" s="16">
        <f t="shared" si="102"/>
        <v>0</v>
      </c>
      <c r="J280" s="16">
        <f t="shared" si="102"/>
        <v>0</v>
      </c>
      <c r="K280" s="16">
        <f t="shared" si="102"/>
        <v>0</v>
      </c>
      <c r="L280" s="256"/>
      <c r="M280" s="213"/>
    </row>
    <row r="281" spans="1:14" ht="15" customHeight="1" x14ac:dyDescent="0.2">
      <c r="A281" s="230" t="s">
        <v>276</v>
      </c>
      <c r="B281" s="231"/>
      <c r="C281" s="231"/>
      <c r="D281" s="231"/>
      <c r="E281" s="231"/>
      <c r="F281" s="231"/>
      <c r="G281" s="231"/>
      <c r="H281" s="231"/>
      <c r="I281" s="231"/>
      <c r="J281" s="231"/>
      <c r="K281" s="231"/>
      <c r="L281" s="231"/>
      <c r="M281" s="232"/>
    </row>
    <row r="282" spans="1:14" ht="25.5" customHeight="1" x14ac:dyDescent="0.2">
      <c r="A282" s="237" t="s">
        <v>6</v>
      </c>
      <c r="B282" s="229" t="s">
        <v>228</v>
      </c>
      <c r="C282" s="213" t="s">
        <v>133</v>
      </c>
      <c r="D282" s="126" t="s">
        <v>2</v>
      </c>
      <c r="E282" s="16">
        <f>E287</f>
        <v>0</v>
      </c>
      <c r="F282" s="79">
        <f>SUM(G282:K282)</f>
        <v>10732.619999999999</v>
      </c>
      <c r="G282" s="80">
        <f t="shared" ref="G282:K282" si="103">SUM(G283:G286)</f>
        <v>2306.1099999999997</v>
      </c>
      <c r="H282" s="16">
        <f t="shared" si="103"/>
        <v>8426.51</v>
      </c>
      <c r="I282" s="16">
        <f t="shared" si="103"/>
        <v>0</v>
      </c>
      <c r="J282" s="16">
        <f t="shared" si="103"/>
        <v>0</v>
      </c>
      <c r="K282" s="16">
        <f t="shared" si="103"/>
        <v>0</v>
      </c>
      <c r="L282" s="200" t="s">
        <v>33</v>
      </c>
      <c r="M282" s="214" t="s">
        <v>374</v>
      </c>
    </row>
    <row r="283" spans="1:14" ht="47.25" customHeight="1" x14ac:dyDescent="0.2">
      <c r="A283" s="237"/>
      <c r="B283" s="229"/>
      <c r="C283" s="213"/>
      <c r="D283" s="126" t="s">
        <v>1</v>
      </c>
      <c r="E283" s="16">
        <f>E288</f>
        <v>0</v>
      </c>
      <c r="F283" s="80">
        <f t="shared" ref="F283:K283" si="104">F288</f>
        <v>0</v>
      </c>
      <c r="G283" s="80">
        <f t="shared" si="104"/>
        <v>0</v>
      </c>
      <c r="H283" s="16">
        <f t="shared" si="104"/>
        <v>0</v>
      </c>
      <c r="I283" s="16">
        <f t="shared" si="104"/>
        <v>0</v>
      </c>
      <c r="J283" s="16">
        <f t="shared" si="104"/>
        <v>0</v>
      </c>
      <c r="K283" s="16">
        <f t="shared" si="104"/>
        <v>0</v>
      </c>
      <c r="L283" s="200"/>
      <c r="M283" s="215"/>
    </row>
    <row r="284" spans="1:14" ht="60" x14ac:dyDescent="0.2">
      <c r="A284" s="237"/>
      <c r="B284" s="229"/>
      <c r="C284" s="213"/>
      <c r="D284" s="126" t="s">
        <v>7</v>
      </c>
      <c r="E284" s="16">
        <f t="shared" ref="E284" si="105">E289</f>
        <v>0</v>
      </c>
      <c r="F284" s="80">
        <f t="shared" ref="E284:K286" si="106">F289</f>
        <v>6148.62</v>
      </c>
      <c r="G284" s="80">
        <f>G289</f>
        <v>696.67</v>
      </c>
      <c r="H284" s="16">
        <f t="shared" si="106"/>
        <v>5451.95</v>
      </c>
      <c r="I284" s="16">
        <f t="shared" si="106"/>
        <v>0</v>
      </c>
      <c r="J284" s="16">
        <f t="shared" si="106"/>
        <v>0</v>
      </c>
      <c r="K284" s="16">
        <f t="shared" si="106"/>
        <v>0</v>
      </c>
      <c r="L284" s="200"/>
      <c r="M284" s="215"/>
    </row>
    <row r="285" spans="1:14" ht="60" x14ac:dyDescent="0.2">
      <c r="A285" s="237"/>
      <c r="B285" s="229"/>
      <c r="C285" s="213"/>
      <c r="D285" s="126" t="s">
        <v>16</v>
      </c>
      <c r="E285" s="16">
        <f t="shared" ref="E285" si="107">E290</f>
        <v>0</v>
      </c>
      <c r="F285" s="80">
        <f t="shared" si="106"/>
        <v>3373.3</v>
      </c>
      <c r="G285" s="80">
        <f>G290</f>
        <v>398.74</v>
      </c>
      <c r="H285" s="16">
        <f t="shared" si="106"/>
        <v>2974.56</v>
      </c>
      <c r="I285" s="16">
        <f t="shared" si="106"/>
        <v>0</v>
      </c>
      <c r="J285" s="16">
        <f t="shared" si="106"/>
        <v>0</v>
      </c>
      <c r="K285" s="16">
        <f t="shared" si="106"/>
        <v>0</v>
      </c>
      <c r="L285" s="200"/>
      <c r="M285" s="215"/>
    </row>
    <row r="286" spans="1:14" ht="15" x14ac:dyDescent="0.2">
      <c r="A286" s="237"/>
      <c r="B286" s="229"/>
      <c r="C286" s="213"/>
      <c r="D286" s="126" t="s">
        <v>30</v>
      </c>
      <c r="E286" s="16">
        <f t="shared" si="106"/>
        <v>0</v>
      </c>
      <c r="F286" s="80">
        <f t="shared" si="106"/>
        <v>1210.7</v>
      </c>
      <c r="G286" s="80">
        <f t="shared" si="106"/>
        <v>1210.7</v>
      </c>
      <c r="H286" s="16">
        <f t="shared" si="106"/>
        <v>0</v>
      </c>
      <c r="I286" s="16">
        <f t="shared" si="106"/>
        <v>0</v>
      </c>
      <c r="J286" s="16">
        <f t="shared" si="106"/>
        <v>0</v>
      </c>
      <c r="K286" s="16">
        <f t="shared" si="106"/>
        <v>0</v>
      </c>
      <c r="L286" s="200"/>
      <c r="M286" s="216"/>
    </row>
    <row r="287" spans="1:14" ht="15" x14ac:dyDescent="0.2">
      <c r="A287" s="253" t="s">
        <v>12</v>
      </c>
      <c r="B287" s="189" t="s">
        <v>229</v>
      </c>
      <c r="C287" s="197"/>
      <c r="D287" s="124" t="s">
        <v>2</v>
      </c>
      <c r="E287" s="7">
        <f>SUM(E288:E291)</f>
        <v>0</v>
      </c>
      <c r="F287" s="81">
        <f t="shared" ref="F287:F291" si="108">SUM(G287:K287)</f>
        <v>10732.619999999999</v>
      </c>
      <c r="G287" s="81">
        <f t="shared" ref="G287:K287" si="109">SUM(G288:G291)</f>
        <v>2306.1099999999997</v>
      </c>
      <c r="H287" s="130">
        <f t="shared" si="109"/>
        <v>8426.51</v>
      </c>
      <c r="I287" s="7">
        <f t="shared" si="109"/>
        <v>0</v>
      </c>
      <c r="J287" s="7">
        <f t="shared" si="109"/>
        <v>0</v>
      </c>
      <c r="K287" s="7">
        <f t="shared" si="109"/>
        <v>0</v>
      </c>
      <c r="L287" s="201"/>
      <c r="M287" s="193"/>
    </row>
    <row r="288" spans="1:14" ht="45" x14ac:dyDescent="0.2">
      <c r="A288" s="253"/>
      <c r="B288" s="189"/>
      <c r="C288" s="198"/>
      <c r="D288" s="124" t="s">
        <v>1</v>
      </c>
      <c r="E288" s="7">
        <v>0</v>
      </c>
      <c r="F288" s="81">
        <f t="shared" si="108"/>
        <v>0</v>
      </c>
      <c r="G288" s="82">
        <v>0</v>
      </c>
      <c r="H288" s="6">
        <v>0</v>
      </c>
      <c r="I288" s="6">
        <v>0</v>
      </c>
      <c r="J288" s="6">
        <v>0</v>
      </c>
      <c r="K288" s="6">
        <v>0</v>
      </c>
      <c r="L288" s="202"/>
      <c r="M288" s="254"/>
    </row>
    <row r="289" spans="1:15" ht="45" x14ac:dyDescent="0.2">
      <c r="A289" s="253"/>
      <c r="B289" s="189"/>
      <c r="C289" s="198"/>
      <c r="D289" s="124" t="s">
        <v>7</v>
      </c>
      <c r="E289" s="7">
        <v>0</v>
      </c>
      <c r="F289" s="81">
        <f t="shared" si="108"/>
        <v>6148.62</v>
      </c>
      <c r="G289" s="82">
        <v>696.67</v>
      </c>
      <c r="H289" s="133">
        <v>5451.95</v>
      </c>
      <c r="I289" s="6">
        <v>0</v>
      </c>
      <c r="J289" s="6">
        <v>0</v>
      </c>
      <c r="K289" s="6">
        <v>0</v>
      </c>
      <c r="L289" s="202"/>
      <c r="M289" s="254"/>
      <c r="N289" s="87"/>
      <c r="O289" s="87"/>
    </row>
    <row r="290" spans="1:15" ht="45" x14ac:dyDescent="0.2">
      <c r="A290" s="253"/>
      <c r="B290" s="189"/>
      <c r="C290" s="198"/>
      <c r="D290" s="124" t="s">
        <v>16</v>
      </c>
      <c r="E290" s="7">
        <v>0</v>
      </c>
      <c r="F290" s="81">
        <f t="shared" si="108"/>
        <v>3373.3</v>
      </c>
      <c r="G290" s="82">
        <v>398.74</v>
      </c>
      <c r="H290" s="6">
        <v>2974.56</v>
      </c>
      <c r="I290" s="6">
        <v>0</v>
      </c>
      <c r="J290" s="6">
        <v>0</v>
      </c>
      <c r="K290" s="6">
        <v>0</v>
      </c>
      <c r="L290" s="202"/>
      <c r="M290" s="254"/>
      <c r="O290" s="87"/>
    </row>
    <row r="291" spans="1:15" ht="30" x14ac:dyDescent="0.2">
      <c r="A291" s="253"/>
      <c r="B291" s="189"/>
      <c r="C291" s="199"/>
      <c r="D291" s="124" t="s">
        <v>26</v>
      </c>
      <c r="E291" s="7">
        <v>0</v>
      </c>
      <c r="F291" s="81">
        <f t="shared" si="108"/>
        <v>1210.7</v>
      </c>
      <c r="G291" s="82">
        <v>1210.7</v>
      </c>
      <c r="H291" s="6">
        <v>0</v>
      </c>
      <c r="I291" s="6">
        <v>0</v>
      </c>
      <c r="J291" s="6">
        <v>0</v>
      </c>
      <c r="K291" s="6">
        <v>0</v>
      </c>
      <c r="L291" s="203"/>
      <c r="M291" s="255"/>
    </row>
    <row r="292" spans="1:15" ht="18.75" customHeight="1" x14ac:dyDescent="0.2">
      <c r="A292" s="217" t="s">
        <v>10</v>
      </c>
      <c r="B292" s="250" t="s">
        <v>230</v>
      </c>
      <c r="C292" s="217" t="s">
        <v>133</v>
      </c>
      <c r="D292" s="126" t="s">
        <v>2</v>
      </c>
      <c r="E292" s="17">
        <f>SUM(E293:E296)</f>
        <v>375594.91</v>
      </c>
      <c r="F292" s="79">
        <f>SUM(G292:K292)</f>
        <v>20926.21</v>
      </c>
      <c r="G292" s="80">
        <f t="shared" ref="G292:K292" si="110">SUM(G293:G296)</f>
        <v>5926.21</v>
      </c>
      <c r="H292" s="17">
        <f t="shared" si="110"/>
        <v>5000</v>
      </c>
      <c r="I292" s="17">
        <f t="shared" si="110"/>
        <v>5000</v>
      </c>
      <c r="J292" s="17">
        <f t="shared" si="110"/>
        <v>5000</v>
      </c>
      <c r="K292" s="17">
        <f t="shared" si="110"/>
        <v>0</v>
      </c>
      <c r="L292" s="201" t="s">
        <v>33</v>
      </c>
      <c r="M292" s="214" t="s">
        <v>373</v>
      </c>
    </row>
    <row r="293" spans="1:15" ht="45" x14ac:dyDescent="0.2">
      <c r="A293" s="218"/>
      <c r="B293" s="251"/>
      <c r="C293" s="218"/>
      <c r="D293" s="126" t="s">
        <v>1</v>
      </c>
      <c r="E293" s="17">
        <f>E298+E308+E313</f>
        <v>0</v>
      </c>
      <c r="F293" s="79">
        <f>SUM(G293:K293)</f>
        <v>0</v>
      </c>
      <c r="G293" s="80">
        <f>G298+G303+G308+G313</f>
        <v>0</v>
      </c>
      <c r="H293" s="16">
        <f t="shared" ref="H293:K296" si="111">-H298+H308+H313</f>
        <v>0</v>
      </c>
      <c r="I293" s="16">
        <f t="shared" si="111"/>
        <v>0</v>
      </c>
      <c r="J293" s="16">
        <f t="shared" si="111"/>
        <v>0</v>
      </c>
      <c r="K293" s="16">
        <f t="shared" si="111"/>
        <v>0</v>
      </c>
      <c r="L293" s="202"/>
      <c r="M293" s="215"/>
    </row>
    <row r="294" spans="1:15" ht="60" x14ac:dyDescent="0.2">
      <c r="A294" s="218"/>
      <c r="B294" s="251"/>
      <c r="C294" s="218"/>
      <c r="D294" s="126" t="s">
        <v>7</v>
      </c>
      <c r="E294" s="17">
        <f>E299+E309+E314</f>
        <v>61359.81</v>
      </c>
      <c r="F294" s="79">
        <f>SUM(G294:K294)</f>
        <v>935.68</v>
      </c>
      <c r="G294" s="80">
        <f t="shared" ref="G294:G296" si="112">G299+G304+G309+G314</f>
        <v>935.68</v>
      </c>
      <c r="H294" s="16">
        <f t="shared" si="111"/>
        <v>0</v>
      </c>
      <c r="I294" s="16">
        <f t="shared" si="111"/>
        <v>0</v>
      </c>
      <c r="J294" s="16">
        <f t="shared" si="111"/>
        <v>0</v>
      </c>
      <c r="K294" s="16">
        <f t="shared" si="111"/>
        <v>0</v>
      </c>
      <c r="L294" s="202"/>
      <c r="M294" s="215"/>
    </row>
    <row r="295" spans="1:15" ht="60" x14ac:dyDescent="0.2">
      <c r="A295" s="218"/>
      <c r="B295" s="251"/>
      <c r="C295" s="218"/>
      <c r="D295" s="126" t="s">
        <v>16</v>
      </c>
      <c r="E295" s="17">
        <f>E300+E310+E315</f>
        <v>67278.3</v>
      </c>
      <c r="F295" s="79">
        <f>SUM(G295:K295)</f>
        <v>19990.53</v>
      </c>
      <c r="G295" s="80">
        <f t="shared" si="112"/>
        <v>4990.53</v>
      </c>
      <c r="H295" s="16">
        <f t="shared" si="111"/>
        <v>5000</v>
      </c>
      <c r="I295" s="16">
        <f t="shared" si="111"/>
        <v>5000</v>
      </c>
      <c r="J295" s="16">
        <f t="shared" si="111"/>
        <v>5000</v>
      </c>
      <c r="K295" s="16">
        <f t="shared" si="111"/>
        <v>0</v>
      </c>
      <c r="L295" s="202"/>
      <c r="M295" s="215"/>
      <c r="O295" s="88"/>
    </row>
    <row r="296" spans="1:15" ht="30" x14ac:dyDescent="0.2">
      <c r="A296" s="219"/>
      <c r="B296" s="252"/>
      <c r="C296" s="219"/>
      <c r="D296" s="126" t="s">
        <v>26</v>
      </c>
      <c r="E296" s="17">
        <f>E301+E311+E316</f>
        <v>246956.79999999999</v>
      </c>
      <c r="F296" s="79">
        <f>SUM(G296:K296)</f>
        <v>0</v>
      </c>
      <c r="G296" s="80">
        <f t="shared" si="112"/>
        <v>0</v>
      </c>
      <c r="H296" s="16">
        <f t="shared" si="111"/>
        <v>0</v>
      </c>
      <c r="I296" s="16">
        <f t="shared" si="111"/>
        <v>0</v>
      </c>
      <c r="J296" s="16">
        <f t="shared" si="111"/>
        <v>0</v>
      </c>
      <c r="K296" s="16">
        <f t="shared" si="111"/>
        <v>0</v>
      </c>
      <c r="L296" s="203"/>
      <c r="M296" s="216"/>
    </row>
    <row r="297" spans="1:15" ht="15" x14ac:dyDescent="0.2">
      <c r="A297" s="253" t="s">
        <v>13</v>
      </c>
      <c r="B297" s="189" t="s">
        <v>231</v>
      </c>
      <c r="C297" s="197"/>
      <c r="D297" s="124" t="s">
        <v>2</v>
      </c>
      <c r="E297" s="7">
        <f>SUM(E298:E301)</f>
        <v>99176.41</v>
      </c>
      <c r="F297" s="81">
        <f t="shared" ref="F297:F311" si="113">SUM(G297:K297)</f>
        <v>0</v>
      </c>
      <c r="G297" s="81">
        <f t="shared" ref="G297:K297" si="114">SUM(G298:G301)</f>
        <v>0</v>
      </c>
      <c r="H297" s="7">
        <f t="shared" si="114"/>
        <v>0</v>
      </c>
      <c r="I297" s="7">
        <f t="shared" si="114"/>
        <v>0</v>
      </c>
      <c r="J297" s="7">
        <f t="shared" si="114"/>
        <v>0</v>
      </c>
      <c r="K297" s="7">
        <f t="shared" si="114"/>
        <v>0</v>
      </c>
      <c r="L297" s="201"/>
      <c r="M297" s="193"/>
    </row>
    <row r="298" spans="1:15" ht="45" x14ac:dyDescent="0.2">
      <c r="A298" s="253"/>
      <c r="B298" s="189"/>
      <c r="C298" s="198"/>
      <c r="D298" s="124" t="s">
        <v>1</v>
      </c>
      <c r="E298" s="7">
        <v>0</v>
      </c>
      <c r="F298" s="81">
        <f t="shared" si="113"/>
        <v>0</v>
      </c>
      <c r="G298" s="81">
        <v>0</v>
      </c>
      <c r="H298" s="6">
        <v>0</v>
      </c>
      <c r="I298" s="6">
        <v>0</v>
      </c>
      <c r="J298" s="6">
        <v>0</v>
      </c>
      <c r="K298" s="6">
        <v>0</v>
      </c>
      <c r="L298" s="202"/>
      <c r="M298" s="254"/>
    </row>
    <row r="299" spans="1:15" ht="45" x14ac:dyDescent="0.2">
      <c r="A299" s="253"/>
      <c r="B299" s="189"/>
      <c r="C299" s="198"/>
      <c r="D299" s="124" t="s">
        <v>7</v>
      </c>
      <c r="E299" s="6">
        <v>61359.81</v>
      </c>
      <c r="F299" s="81">
        <f t="shared" si="113"/>
        <v>0</v>
      </c>
      <c r="G299" s="81">
        <v>0</v>
      </c>
      <c r="H299" s="6">
        <v>0</v>
      </c>
      <c r="I299" s="6">
        <v>0</v>
      </c>
      <c r="J299" s="6">
        <v>0</v>
      </c>
      <c r="K299" s="6">
        <v>0</v>
      </c>
      <c r="L299" s="202"/>
      <c r="M299" s="254"/>
    </row>
    <row r="300" spans="1:15" ht="45" x14ac:dyDescent="0.2">
      <c r="A300" s="253"/>
      <c r="B300" s="189"/>
      <c r="C300" s="198"/>
      <c r="D300" s="124" t="s">
        <v>16</v>
      </c>
      <c r="E300" s="6">
        <v>37816.6</v>
      </c>
      <c r="F300" s="81">
        <f t="shared" si="113"/>
        <v>0</v>
      </c>
      <c r="G300" s="81">
        <v>0</v>
      </c>
      <c r="H300" s="6">
        <v>0</v>
      </c>
      <c r="I300" s="6">
        <v>0</v>
      </c>
      <c r="J300" s="6">
        <v>0</v>
      </c>
      <c r="K300" s="6">
        <v>0</v>
      </c>
      <c r="L300" s="202"/>
      <c r="M300" s="254"/>
    </row>
    <row r="301" spans="1:15" ht="30" x14ac:dyDescent="0.2">
      <c r="A301" s="253"/>
      <c r="B301" s="189"/>
      <c r="C301" s="199"/>
      <c r="D301" s="124" t="s">
        <v>26</v>
      </c>
      <c r="E301" s="7">
        <v>0</v>
      </c>
      <c r="F301" s="81">
        <v>0</v>
      </c>
      <c r="G301" s="81">
        <v>0</v>
      </c>
      <c r="H301" s="7">
        <v>0</v>
      </c>
      <c r="I301" s="7">
        <v>0</v>
      </c>
      <c r="J301" s="7">
        <v>0</v>
      </c>
      <c r="K301" s="6">
        <v>0</v>
      </c>
      <c r="L301" s="203"/>
      <c r="M301" s="255"/>
    </row>
    <row r="302" spans="1:15" ht="15" customHeight="1" x14ac:dyDescent="0.2">
      <c r="A302" s="186" t="s">
        <v>25</v>
      </c>
      <c r="B302" s="193" t="s">
        <v>302</v>
      </c>
      <c r="C302" s="197"/>
      <c r="D302" s="124" t="s">
        <v>2</v>
      </c>
      <c r="E302" s="7">
        <f>SUM(E303:E306)</f>
        <v>246956.79999999999</v>
      </c>
      <c r="F302" s="81">
        <f t="shared" ref="F302:F306" si="115">SUM(G302:K302)</f>
        <v>1471.21</v>
      </c>
      <c r="G302" s="81">
        <f t="shared" ref="G302:K302" si="116">SUM(G303:G306)</f>
        <v>1471.21</v>
      </c>
      <c r="H302" s="7">
        <f t="shared" si="116"/>
        <v>0</v>
      </c>
      <c r="I302" s="7">
        <f t="shared" si="116"/>
        <v>0</v>
      </c>
      <c r="J302" s="7">
        <f t="shared" si="116"/>
        <v>0</v>
      </c>
      <c r="K302" s="7">
        <f t="shared" si="116"/>
        <v>0</v>
      </c>
      <c r="L302" s="201"/>
      <c r="M302" s="193"/>
    </row>
    <row r="303" spans="1:15" ht="40.5" x14ac:dyDescent="0.2">
      <c r="A303" s="187"/>
      <c r="B303" s="194"/>
      <c r="C303" s="198"/>
      <c r="D303" s="2" t="s">
        <v>1</v>
      </c>
      <c r="E303" s="7">
        <v>0</v>
      </c>
      <c r="F303" s="81">
        <f t="shared" si="115"/>
        <v>0</v>
      </c>
      <c r="G303" s="81">
        <v>0</v>
      </c>
      <c r="H303" s="6">
        <v>0</v>
      </c>
      <c r="I303" s="6">
        <v>0</v>
      </c>
      <c r="J303" s="6">
        <v>0</v>
      </c>
      <c r="K303" s="6">
        <v>0</v>
      </c>
      <c r="L303" s="202"/>
      <c r="M303" s="194"/>
    </row>
    <row r="304" spans="1:15" ht="27" x14ac:dyDescent="0.2">
      <c r="A304" s="187"/>
      <c r="B304" s="194"/>
      <c r="C304" s="198"/>
      <c r="D304" s="2" t="s">
        <v>7</v>
      </c>
      <c r="E304" s="7">
        <v>0</v>
      </c>
      <c r="F304" s="81">
        <f t="shared" si="115"/>
        <v>935.68</v>
      </c>
      <c r="G304" s="81">
        <v>935.68</v>
      </c>
      <c r="H304" s="6">
        <v>0</v>
      </c>
      <c r="I304" s="6">
        <v>0</v>
      </c>
      <c r="J304" s="6">
        <v>0</v>
      </c>
      <c r="K304" s="6">
        <v>0</v>
      </c>
      <c r="L304" s="202"/>
      <c r="M304" s="194"/>
    </row>
    <row r="305" spans="1:13" ht="45" x14ac:dyDescent="0.2">
      <c r="A305" s="187"/>
      <c r="B305" s="194"/>
      <c r="C305" s="198"/>
      <c r="D305" s="124" t="s">
        <v>16</v>
      </c>
      <c r="E305" s="7">
        <v>0</v>
      </c>
      <c r="F305" s="81">
        <f t="shared" si="115"/>
        <v>535.53</v>
      </c>
      <c r="G305" s="81">
        <v>535.53</v>
      </c>
      <c r="H305" s="6">
        <v>0</v>
      </c>
      <c r="I305" s="6">
        <v>0</v>
      </c>
      <c r="J305" s="6">
        <v>0</v>
      </c>
      <c r="K305" s="6">
        <v>0</v>
      </c>
      <c r="L305" s="202"/>
      <c r="M305" s="194"/>
    </row>
    <row r="306" spans="1:13" ht="30" x14ac:dyDescent="0.2">
      <c r="A306" s="188"/>
      <c r="B306" s="195"/>
      <c r="C306" s="199"/>
      <c r="D306" s="124" t="s">
        <v>26</v>
      </c>
      <c r="E306" s="7">
        <v>246956.79999999999</v>
      </c>
      <c r="F306" s="81">
        <f t="shared" si="115"/>
        <v>0</v>
      </c>
      <c r="G306" s="81">
        <v>0</v>
      </c>
      <c r="H306" s="6">
        <v>0</v>
      </c>
      <c r="I306" s="6">
        <v>0</v>
      </c>
      <c r="J306" s="6">
        <v>0</v>
      </c>
      <c r="K306" s="6">
        <v>0</v>
      </c>
      <c r="L306" s="203"/>
      <c r="M306" s="195"/>
    </row>
    <row r="307" spans="1:13" ht="15" customHeight="1" x14ac:dyDescent="0.2">
      <c r="A307" s="186" t="s">
        <v>28</v>
      </c>
      <c r="B307" s="193" t="s">
        <v>262</v>
      </c>
      <c r="C307" s="197"/>
      <c r="D307" s="124" t="s">
        <v>2</v>
      </c>
      <c r="E307" s="7">
        <f>SUM(E308:E311)</f>
        <v>246956.79999999999</v>
      </c>
      <c r="F307" s="81">
        <f t="shared" si="113"/>
        <v>19455</v>
      </c>
      <c r="G307" s="81">
        <f t="shared" ref="G307:K307" si="117">SUM(G308:G311)</f>
        <v>4455</v>
      </c>
      <c r="H307" s="7">
        <f t="shared" si="117"/>
        <v>5000</v>
      </c>
      <c r="I307" s="7">
        <f t="shared" si="117"/>
        <v>5000</v>
      </c>
      <c r="J307" s="7">
        <f t="shared" si="117"/>
        <v>5000</v>
      </c>
      <c r="K307" s="7">
        <f t="shared" si="117"/>
        <v>0</v>
      </c>
      <c r="L307" s="201"/>
      <c r="M307" s="193"/>
    </row>
    <row r="308" spans="1:13" ht="40.5" x14ac:dyDescent="0.2">
      <c r="A308" s="187"/>
      <c r="B308" s="194"/>
      <c r="C308" s="198"/>
      <c r="D308" s="2" t="s">
        <v>1</v>
      </c>
      <c r="E308" s="7">
        <v>0</v>
      </c>
      <c r="F308" s="81">
        <f t="shared" si="113"/>
        <v>0</v>
      </c>
      <c r="G308" s="81">
        <v>0</v>
      </c>
      <c r="H308" s="6">
        <v>0</v>
      </c>
      <c r="I308" s="6">
        <v>0</v>
      </c>
      <c r="J308" s="6">
        <v>0</v>
      </c>
      <c r="K308" s="6">
        <v>0</v>
      </c>
      <c r="L308" s="202"/>
      <c r="M308" s="194"/>
    </row>
    <row r="309" spans="1:13" ht="27" x14ac:dyDescent="0.2">
      <c r="A309" s="187"/>
      <c r="B309" s="194"/>
      <c r="C309" s="198"/>
      <c r="D309" s="2" t="s">
        <v>7</v>
      </c>
      <c r="E309" s="7">
        <v>0</v>
      </c>
      <c r="F309" s="81">
        <f t="shared" si="113"/>
        <v>0</v>
      </c>
      <c r="G309" s="81">
        <v>0</v>
      </c>
      <c r="H309" s="6">
        <v>0</v>
      </c>
      <c r="I309" s="6">
        <v>0</v>
      </c>
      <c r="J309" s="6">
        <v>0</v>
      </c>
      <c r="K309" s="6">
        <v>0</v>
      </c>
      <c r="L309" s="202"/>
      <c r="M309" s="194"/>
    </row>
    <row r="310" spans="1:13" ht="45" x14ac:dyDescent="0.2">
      <c r="A310" s="187"/>
      <c r="B310" s="194"/>
      <c r="C310" s="198"/>
      <c r="D310" s="124" t="s">
        <v>16</v>
      </c>
      <c r="E310" s="7">
        <v>0</v>
      </c>
      <c r="F310" s="81">
        <f t="shared" si="113"/>
        <v>19455</v>
      </c>
      <c r="G310" s="81">
        <v>4455</v>
      </c>
      <c r="H310" s="6">
        <v>5000</v>
      </c>
      <c r="I310" s="6">
        <v>5000</v>
      </c>
      <c r="J310" s="6">
        <v>5000</v>
      </c>
      <c r="K310" s="6">
        <v>0</v>
      </c>
      <c r="L310" s="202"/>
      <c r="M310" s="194"/>
    </row>
    <row r="311" spans="1:13" ht="30" x14ac:dyDescent="0.2">
      <c r="A311" s="188"/>
      <c r="B311" s="195"/>
      <c r="C311" s="199"/>
      <c r="D311" s="124" t="s">
        <v>26</v>
      </c>
      <c r="E311" s="7">
        <v>246956.79999999999</v>
      </c>
      <c r="F311" s="81">
        <f t="shared" si="113"/>
        <v>0</v>
      </c>
      <c r="G311" s="81">
        <v>0</v>
      </c>
      <c r="H311" s="6">
        <v>0</v>
      </c>
      <c r="I311" s="6">
        <v>0</v>
      </c>
      <c r="J311" s="6">
        <v>0</v>
      </c>
      <c r="K311" s="6">
        <v>0</v>
      </c>
      <c r="L311" s="203"/>
      <c r="M311" s="195"/>
    </row>
    <row r="312" spans="1:13" ht="15" x14ac:dyDescent="0.2">
      <c r="A312" s="253" t="s">
        <v>164</v>
      </c>
      <c r="B312" s="189" t="s">
        <v>263</v>
      </c>
      <c r="C312" s="197"/>
      <c r="D312" s="124" t="s">
        <v>2</v>
      </c>
      <c r="E312" s="7">
        <f>SUM(E313:E316)</f>
        <v>29461.7</v>
      </c>
      <c r="F312" s="81">
        <f t="shared" ref="F312:F316" si="118">SUM(G312:K312)</f>
        <v>0</v>
      </c>
      <c r="G312" s="81">
        <f t="shared" ref="G312:K312" si="119">SUM(G313:G316)</f>
        <v>0</v>
      </c>
      <c r="H312" s="7">
        <f t="shared" si="119"/>
        <v>0</v>
      </c>
      <c r="I312" s="7">
        <f t="shared" si="119"/>
        <v>0</v>
      </c>
      <c r="J312" s="7">
        <f t="shared" si="119"/>
        <v>0</v>
      </c>
      <c r="K312" s="7">
        <f t="shared" si="119"/>
        <v>0</v>
      </c>
      <c r="L312" s="201"/>
      <c r="M312" s="193"/>
    </row>
    <row r="313" spans="1:13" ht="45" x14ac:dyDescent="0.2">
      <c r="A313" s="253"/>
      <c r="B313" s="189"/>
      <c r="C313" s="198"/>
      <c r="D313" s="124" t="s">
        <v>1</v>
      </c>
      <c r="E313" s="7">
        <v>0</v>
      </c>
      <c r="F313" s="81">
        <f t="shared" si="118"/>
        <v>0</v>
      </c>
      <c r="G313" s="81">
        <v>0</v>
      </c>
      <c r="H313" s="6">
        <v>0</v>
      </c>
      <c r="I313" s="6">
        <v>0</v>
      </c>
      <c r="J313" s="6">
        <v>0</v>
      </c>
      <c r="K313" s="6">
        <v>0</v>
      </c>
      <c r="L313" s="202"/>
      <c r="M313" s="254"/>
    </row>
    <row r="314" spans="1:13" ht="45" x14ac:dyDescent="0.2">
      <c r="A314" s="253"/>
      <c r="B314" s="189"/>
      <c r="C314" s="198"/>
      <c r="D314" s="124" t="s">
        <v>7</v>
      </c>
      <c r="E314" s="7">
        <v>0</v>
      </c>
      <c r="F314" s="81">
        <f t="shared" si="118"/>
        <v>0</v>
      </c>
      <c r="G314" s="81">
        <v>0</v>
      </c>
      <c r="H314" s="6">
        <v>0</v>
      </c>
      <c r="I314" s="6">
        <v>0</v>
      </c>
      <c r="J314" s="6">
        <v>0</v>
      </c>
      <c r="K314" s="6">
        <v>0</v>
      </c>
      <c r="L314" s="202"/>
      <c r="M314" s="254"/>
    </row>
    <row r="315" spans="1:13" ht="45" x14ac:dyDescent="0.2">
      <c r="A315" s="253"/>
      <c r="B315" s="189"/>
      <c r="C315" s="198"/>
      <c r="D315" s="124" t="s">
        <v>16</v>
      </c>
      <c r="E315" s="6">
        <v>29461.7</v>
      </c>
      <c r="F315" s="81">
        <f t="shared" si="118"/>
        <v>0</v>
      </c>
      <c r="G315" s="81">
        <v>0</v>
      </c>
      <c r="H315" s="6">
        <v>0</v>
      </c>
      <c r="I315" s="6">
        <v>0</v>
      </c>
      <c r="J315" s="6">
        <v>0</v>
      </c>
      <c r="K315" s="6">
        <v>0</v>
      </c>
      <c r="L315" s="202"/>
      <c r="M315" s="254"/>
    </row>
    <row r="316" spans="1:13" ht="30" x14ac:dyDescent="0.2">
      <c r="A316" s="253"/>
      <c r="B316" s="189"/>
      <c r="C316" s="199"/>
      <c r="D316" s="124" t="s">
        <v>26</v>
      </c>
      <c r="E316" s="7">
        <v>0</v>
      </c>
      <c r="F316" s="81">
        <f t="shared" si="118"/>
        <v>0</v>
      </c>
      <c r="G316" s="81">
        <v>0</v>
      </c>
      <c r="H316" s="6">
        <v>0</v>
      </c>
      <c r="I316" s="6">
        <v>0</v>
      </c>
      <c r="J316" s="6">
        <v>0</v>
      </c>
      <c r="K316" s="6">
        <v>0</v>
      </c>
      <c r="L316" s="203"/>
      <c r="M316" s="255"/>
    </row>
    <row r="317" spans="1:13" ht="15" customHeight="1" x14ac:dyDescent="0.2">
      <c r="A317" s="237"/>
      <c r="B317" s="257" t="s">
        <v>144</v>
      </c>
      <c r="C317" s="257"/>
      <c r="D317" s="18" t="s">
        <v>2</v>
      </c>
      <c r="E317" s="16">
        <v>0</v>
      </c>
      <c r="F317" s="79">
        <f t="shared" ref="F317:F326" si="120">SUM(G317:K317)</f>
        <v>31658.83</v>
      </c>
      <c r="G317" s="80">
        <f t="shared" ref="G317:K321" si="121">G292+G282</f>
        <v>8232.32</v>
      </c>
      <c r="H317" s="16">
        <f t="shared" si="121"/>
        <v>13426.51</v>
      </c>
      <c r="I317" s="16">
        <f t="shared" si="121"/>
        <v>5000</v>
      </c>
      <c r="J317" s="16">
        <f t="shared" si="121"/>
        <v>5000</v>
      </c>
      <c r="K317" s="16">
        <f t="shared" si="121"/>
        <v>0</v>
      </c>
      <c r="L317" s="256"/>
      <c r="M317" s="172"/>
    </row>
    <row r="318" spans="1:13" ht="42.75" x14ac:dyDescent="0.2">
      <c r="A318" s="237"/>
      <c r="B318" s="257"/>
      <c r="C318" s="257"/>
      <c r="D318" s="18" t="s">
        <v>1</v>
      </c>
      <c r="E318" s="16">
        <v>0</v>
      </c>
      <c r="F318" s="79">
        <f t="shared" si="120"/>
        <v>0</v>
      </c>
      <c r="G318" s="80">
        <f t="shared" si="121"/>
        <v>0</v>
      </c>
      <c r="H318" s="16">
        <f t="shared" si="121"/>
        <v>0</v>
      </c>
      <c r="I318" s="16">
        <f t="shared" si="121"/>
        <v>0</v>
      </c>
      <c r="J318" s="16">
        <f t="shared" si="121"/>
        <v>0</v>
      </c>
      <c r="K318" s="16">
        <f t="shared" si="121"/>
        <v>0</v>
      </c>
      <c r="L318" s="256"/>
      <c r="M318" s="172"/>
    </row>
    <row r="319" spans="1:13" ht="57" x14ac:dyDescent="0.2">
      <c r="A319" s="237"/>
      <c r="B319" s="257"/>
      <c r="C319" s="257"/>
      <c r="D319" s="18" t="s">
        <v>7</v>
      </c>
      <c r="E319" s="16">
        <v>0</v>
      </c>
      <c r="F319" s="79">
        <f t="shared" si="120"/>
        <v>7084.2999999999993</v>
      </c>
      <c r="G319" s="80">
        <f t="shared" si="121"/>
        <v>1632.35</v>
      </c>
      <c r="H319" s="16">
        <f t="shared" si="121"/>
        <v>5451.95</v>
      </c>
      <c r="I319" s="16">
        <f t="shared" si="121"/>
        <v>0</v>
      </c>
      <c r="J319" s="16">
        <f t="shared" si="121"/>
        <v>0</v>
      </c>
      <c r="K319" s="16">
        <f t="shared" si="121"/>
        <v>0</v>
      </c>
      <c r="L319" s="256"/>
      <c r="M319" s="172"/>
    </row>
    <row r="320" spans="1:13" ht="55.5" customHeight="1" x14ac:dyDescent="0.2">
      <c r="A320" s="237"/>
      <c r="B320" s="257"/>
      <c r="C320" s="257"/>
      <c r="D320" s="18" t="s">
        <v>16</v>
      </c>
      <c r="E320" s="16">
        <v>0</v>
      </c>
      <c r="F320" s="79">
        <f t="shared" si="120"/>
        <v>23363.829999999998</v>
      </c>
      <c r="G320" s="80">
        <f t="shared" si="121"/>
        <v>5389.2699999999995</v>
      </c>
      <c r="H320" s="16">
        <f t="shared" si="121"/>
        <v>7974.5599999999995</v>
      </c>
      <c r="I320" s="16">
        <f t="shared" si="121"/>
        <v>5000</v>
      </c>
      <c r="J320" s="16">
        <f t="shared" si="121"/>
        <v>5000</v>
      </c>
      <c r="K320" s="16">
        <f t="shared" si="121"/>
        <v>0</v>
      </c>
      <c r="L320" s="256"/>
      <c r="M320" s="172"/>
    </row>
    <row r="321" spans="1:15" ht="15" x14ac:dyDescent="0.2">
      <c r="A321" s="237"/>
      <c r="B321" s="257"/>
      <c r="C321" s="257"/>
      <c r="D321" s="18" t="s">
        <v>30</v>
      </c>
      <c r="E321" s="16">
        <v>0</v>
      </c>
      <c r="F321" s="79">
        <f t="shared" si="120"/>
        <v>1210.7</v>
      </c>
      <c r="G321" s="80">
        <f t="shared" si="121"/>
        <v>1210.7</v>
      </c>
      <c r="H321" s="16">
        <f t="shared" si="121"/>
        <v>0</v>
      </c>
      <c r="I321" s="16">
        <f t="shared" si="121"/>
        <v>0</v>
      </c>
      <c r="J321" s="16">
        <f t="shared" si="121"/>
        <v>0</v>
      </c>
      <c r="K321" s="16">
        <f t="shared" si="121"/>
        <v>0</v>
      </c>
      <c r="L321" s="256"/>
      <c r="M321" s="172"/>
    </row>
    <row r="322" spans="1:15" ht="15" customHeight="1" x14ac:dyDescent="0.2">
      <c r="A322" s="237"/>
      <c r="B322" s="257" t="s">
        <v>32</v>
      </c>
      <c r="C322" s="257"/>
      <c r="D322" s="18" t="s">
        <v>2</v>
      </c>
      <c r="E322" s="16">
        <v>0</v>
      </c>
      <c r="F322" s="127">
        <f t="shared" si="120"/>
        <v>3131894.301</v>
      </c>
      <c r="G322" s="16">
        <f t="shared" ref="G322:K326" si="122">G317+G276+G175</f>
        <v>710461.70600000001</v>
      </c>
      <c r="H322" s="16">
        <f t="shared" si="122"/>
        <v>847194.30499999993</v>
      </c>
      <c r="I322" s="16">
        <f t="shared" si="122"/>
        <v>763205.37000000011</v>
      </c>
      <c r="J322" s="16">
        <f t="shared" si="122"/>
        <v>811032.92</v>
      </c>
      <c r="K322" s="16">
        <f t="shared" si="122"/>
        <v>0</v>
      </c>
      <c r="L322" s="256"/>
      <c r="M322" s="172"/>
    </row>
    <row r="323" spans="1:15" ht="42.75" x14ac:dyDescent="0.2">
      <c r="A323" s="237"/>
      <c r="B323" s="257"/>
      <c r="C323" s="257"/>
      <c r="D323" s="18" t="s">
        <v>1</v>
      </c>
      <c r="E323" s="16">
        <v>0</v>
      </c>
      <c r="F323" s="127">
        <f t="shared" si="120"/>
        <v>107061.63</v>
      </c>
      <c r="G323" s="16">
        <f>G318+G277+G176</f>
        <v>60558.01</v>
      </c>
      <c r="H323" s="16">
        <f t="shared" si="122"/>
        <v>0</v>
      </c>
      <c r="I323" s="16">
        <f t="shared" si="122"/>
        <v>0</v>
      </c>
      <c r="J323" s="16">
        <f t="shared" si="122"/>
        <v>46503.62</v>
      </c>
      <c r="K323" s="16">
        <f t="shared" si="122"/>
        <v>0</v>
      </c>
      <c r="L323" s="256"/>
      <c r="M323" s="172"/>
      <c r="O323" s="87"/>
    </row>
    <row r="324" spans="1:15" ht="57" x14ac:dyDescent="0.2">
      <c r="A324" s="237"/>
      <c r="B324" s="257"/>
      <c r="C324" s="257"/>
      <c r="D324" s="18" t="s">
        <v>7</v>
      </c>
      <c r="E324" s="16">
        <v>0</v>
      </c>
      <c r="F324" s="127">
        <f t="shared" si="120"/>
        <v>606002.18999999994</v>
      </c>
      <c r="G324" s="16">
        <f t="shared" si="122"/>
        <v>86334.010000000009</v>
      </c>
      <c r="H324" s="16">
        <f t="shared" si="122"/>
        <v>132658.55000000002</v>
      </c>
      <c r="I324" s="16">
        <f t="shared" si="122"/>
        <v>203429.3</v>
      </c>
      <c r="J324" s="16">
        <f t="shared" si="122"/>
        <v>183580.33</v>
      </c>
      <c r="K324" s="16">
        <f t="shared" si="122"/>
        <v>0</v>
      </c>
      <c r="L324" s="256"/>
      <c r="M324" s="172"/>
    </row>
    <row r="325" spans="1:15" ht="58.5" customHeight="1" x14ac:dyDescent="0.2">
      <c r="A325" s="237"/>
      <c r="B325" s="257"/>
      <c r="C325" s="257"/>
      <c r="D325" s="18" t="s">
        <v>16</v>
      </c>
      <c r="E325" s="16">
        <v>0</v>
      </c>
      <c r="F325" s="127">
        <f t="shared" si="120"/>
        <v>2417619.781</v>
      </c>
      <c r="G325" s="16">
        <f t="shared" si="122"/>
        <v>562358.98600000003</v>
      </c>
      <c r="H325" s="16">
        <f t="shared" si="122"/>
        <v>714535.755</v>
      </c>
      <c r="I325" s="16">
        <f t="shared" si="122"/>
        <v>559776.07000000007</v>
      </c>
      <c r="J325" s="16">
        <f t="shared" si="122"/>
        <v>580948.97000000009</v>
      </c>
      <c r="K325" s="16">
        <f t="shared" si="122"/>
        <v>0</v>
      </c>
      <c r="L325" s="256"/>
      <c r="M325" s="172"/>
    </row>
    <row r="326" spans="1:15" ht="26.25" customHeight="1" x14ac:dyDescent="0.2">
      <c r="A326" s="237"/>
      <c r="B326" s="257"/>
      <c r="C326" s="257"/>
      <c r="D326" s="18" t="s">
        <v>30</v>
      </c>
      <c r="E326" s="16">
        <v>0</v>
      </c>
      <c r="F326" s="127">
        <f t="shared" si="120"/>
        <v>1210.7</v>
      </c>
      <c r="G326" s="16">
        <f t="shared" si="122"/>
        <v>1210.7</v>
      </c>
      <c r="H326" s="16">
        <f t="shared" si="122"/>
        <v>0</v>
      </c>
      <c r="I326" s="16">
        <f t="shared" si="122"/>
        <v>0</v>
      </c>
      <c r="J326" s="16">
        <f t="shared" si="122"/>
        <v>0</v>
      </c>
      <c r="K326" s="16">
        <f t="shared" si="122"/>
        <v>0</v>
      </c>
      <c r="L326" s="256"/>
      <c r="M326" s="172"/>
    </row>
  </sheetData>
  <mergeCells count="417">
    <mergeCell ref="M201:M203"/>
    <mergeCell ref="L204:L205"/>
    <mergeCell ref="M204:M205"/>
    <mergeCell ref="M53:M54"/>
    <mergeCell ref="A55:A59"/>
    <mergeCell ref="B55:B59"/>
    <mergeCell ref="C55:C59"/>
    <mergeCell ref="B70:B74"/>
    <mergeCell ref="C70:C74"/>
    <mergeCell ref="L70:L72"/>
    <mergeCell ref="M70:M72"/>
    <mergeCell ref="L73:L74"/>
    <mergeCell ref="M73:M74"/>
    <mergeCell ref="A70:A74"/>
    <mergeCell ref="A60:A64"/>
    <mergeCell ref="B60:B64"/>
    <mergeCell ref="C60:C64"/>
    <mergeCell ref="L60:L62"/>
    <mergeCell ref="M60:M62"/>
    <mergeCell ref="L63:L64"/>
    <mergeCell ref="M63:M64"/>
    <mergeCell ref="A75:A79"/>
    <mergeCell ref="B75:B79"/>
    <mergeCell ref="C75:C79"/>
    <mergeCell ref="M206:M208"/>
    <mergeCell ref="L209:L210"/>
    <mergeCell ref="M209:M210"/>
    <mergeCell ref="M103:M104"/>
    <mergeCell ref="A85:A89"/>
    <mergeCell ref="B85:B89"/>
    <mergeCell ref="C85:C89"/>
    <mergeCell ref="L85:L87"/>
    <mergeCell ref="M85:M87"/>
    <mergeCell ref="L88:L89"/>
    <mergeCell ref="M88:M89"/>
    <mergeCell ref="A110:A114"/>
    <mergeCell ref="B110:B114"/>
    <mergeCell ref="C110:C114"/>
    <mergeCell ref="M160:M162"/>
    <mergeCell ref="M125:M127"/>
    <mergeCell ref="L128:L129"/>
    <mergeCell ref="L140:L142"/>
    <mergeCell ref="M140:M142"/>
    <mergeCell ref="M120:M124"/>
    <mergeCell ref="A201:A205"/>
    <mergeCell ref="B201:B205"/>
    <mergeCell ref="C201:C205"/>
    <mergeCell ref="L201:L203"/>
    <mergeCell ref="L75:L77"/>
    <mergeCell ref="M75:M77"/>
    <mergeCell ref="L78:L79"/>
    <mergeCell ref="M78:M79"/>
    <mergeCell ref="A65:A69"/>
    <mergeCell ref="B65:B69"/>
    <mergeCell ref="C65:C69"/>
    <mergeCell ref="L65:L67"/>
    <mergeCell ref="M65:M67"/>
    <mergeCell ref="L68:L69"/>
    <mergeCell ref="M214:M215"/>
    <mergeCell ref="A80:A84"/>
    <mergeCell ref="B80:B84"/>
    <mergeCell ref="C80:C84"/>
    <mergeCell ref="L80:L82"/>
    <mergeCell ref="M80:M82"/>
    <mergeCell ref="L160:L162"/>
    <mergeCell ref="A140:A144"/>
    <mergeCell ref="B140:B144"/>
    <mergeCell ref="C140:C144"/>
    <mergeCell ref="A160:A164"/>
    <mergeCell ref="B150:B154"/>
    <mergeCell ref="A120:A124"/>
    <mergeCell ref="B120:B124"/>
    <mergeCell ref="C120:C124"/>
    <mergeCell ref="L120:L122"/>
    <mergeCell ref="L123:L124"/>
    <mergeCell ref="L153:L154"/>
    <mergeCell ref="M155:M157"/>
    <mergeCell ref="L158:L159"/>
    <mergeCell ref="M158:M159"/>
    <mergeCell ref="C125:C129"/>
    <mergeCell ref="L125:L127"/>
    <mergeCell ref="L115:L117"/>
    <mergeCell ref="M231:M233"/>
    <mergeCell ref="A221:A225"/>
    <mergeCell ref="B221:B225"/>
    <mergeCell ref="C221:C225"/>
    <mergeCell ref="C186:C190"/>
    <mergeCell ref="A216:A220"/>
    <mergeCell ref="M239:M240"/>
    <mergeCell ref="A236:A240"/>
    <mergeCell ref="B236:B240"/>
    <mergeCell ref="C236:C240"/>
    <mergeCell ref="L236:L238"/>
    <mergeCell ref="M236:M238"/>
    <mergeCell ref="L199:L200"/>
    <mergeCell ref="M199:M200"/>
    <mergeCell ref="L221:L223"/>
    <mergeCell ref="M221:M223"/>
    <mergeCell ref="L224:L225"/>
    <mergeCell ref="M224:M225"/>
    <mergeCell ref="A211:A215"/>
    <mergeCell ref="B211:B215"/>
    <mergeCell ref="C211:C215"/>
    <mergeCell ref="L211:L213"/>
    <mergeCell ref="M211:M213"/>
    <mergeCell ref="L214:L215"/>
    <mergeCell ref="M163:M164"/>
    <mergeCell ref="M153:M154"/>
    <mergeCell ref="M241:M243"/>
    <mergeCell ref="L244:L245"/>
    <mergeCell ref="M244:M245"/>
    <mergeCell ref="L246:L248"/>
    <mergeCell ref="M246:M248"/>
    <mergeCell ref="M68:M69"/>
    <mergeCell ref="A256:A260"/>
    <mergeCell ref="B256:B260"/>
    <mergeCell ref="C256:C260"/>
    <mergeCell ref="L256:L258"/>
    <mergeCell ref="M256:M258"/>
    <mergeCell ref="L259:L260"/>
    <mergeCell ref="M259:M260"/>
    <mergeCell ref="L178:L179"/>
    <mergeCell ref="A186:A190"/>
    <mergeCell ref="C196:C200"/>
    <mergeCell ref="L196:L198"/>
    <mergeCell ref="M196:M198"/>
    <mergeCell ref="L186:L190"/>
    <mergeCell ref="M186:M190"/>
    <mergeCell ref="B186:B190"/>
    <mergeCell ref="L239:L240"/>
    <mergeCell ref="L143:L144"/>
    <mergeCell ref="M143:M144"/>
    <mergeCell ref="L133:L134"/>
    <mergeCell ref="L105:L109"/>
    <mergeCell ref="M105:M109"/>
    <mergeCell ref="L135:L137"/>
    <mergeCell ref="M135:M137"/>
    <mergeCell ref="L138:L139"/>
    <mergeCell ref="M138:M139"/>
    <mergeCell ref="L110:L112"/>
    <mergeCell ref="M110:M114"/>
    <mergeCell ref="L113:L114"/>
    <mergeCell ref="M128:M129"/>
    <mergeCell ref="L118:L119"/>
    <mergeCell ref="L130:L132"/>
    <mergeCell ref="M130:M132"/>
    <mergeCell ref="M133:M134"/>
    <mergeCell ref="M115:M119"/>
    <mergeCell ref="A130:A134"/>
    <mergeCell ref="B130:B134"/>
    <mergeCell ref="A125:A129"/>
    <mergeCell ref="B125:B129"/>
    <mergeCell ref="C115:C119"/>
    <mergeCell ref="C130:C134"/>
    <mergeCell ref="A135:A139"/>
    <mergeCell ref="B135:B139"/>
    <mergeCell ref="C135:C139"/>
    <mergeCell ref="L83:L84"/>
    <mergeCell ref="M83:M84"/>
    <mergeCell ref="A100:A104"/>
    <mergeCell ref="B100:B104"/>
    <mergeCell ref="C100:C104"/>
    <mergeCell ref="L100:L102"/>
    <mergeCell ref="M100:M102"/>
    <mergeCell ref="L103:L104"/>
    <mergeCell ref="A105:A109"/>
    <mergeCell ref="C105:C109"/>
    <mergeCell ref="C90:C94"/>
    <mergeCell ref="L90:L92"/>
    <mergeCell ref="M90:M92"/>
    <mergeCell ref="L93:L94"/>
    <mergeCell ref="M93:M94"/>
    <mergeCell ref="M322:M326"/>
    <mergeCell ref="L322:L326"/>
    <mergeCell ref="B297:B301"/>
    <mergeCell ref="C297:C301"/>
    <mergeCell ref="A322:A326"/>
    <mergeCell ref="B322:C326"/>
    <mergeCell ref="A317:A321"/>
    <mergeCell ref="B317:C321"/>
    <mergeCell ref="A282:A286"/>
    <mergeCell ref="C282:C286"/>
    <mergeCell ref="L317:L321"/>
    <mergeCell ref="M317:M321"/>
    <mergeCell ref="C287:C291"/>
    <mergeCell ref="M287:M291"/>
    <mergeCell ref="L287:L291"/>
    <mergeCell ref="C292:C294"/>
    <mergeCell ref="C295:C296"/>
    <mergeCell ref="L292:L296"/>
    <mergeCell ref="A307:A311"/>
    <mergeCell ref="B307:B311"/>
    <mergeCell ref="C307:C311"/>
    <mergeCell ref="L307:L311"/>
    <mergeCell ref="B292:B296"/>
    <mergeCell ref="L282:L286"/>
    <mergeCell ref="M312:M316"/>
    <mergeCell ref="A292:A296"/>
    <mergeCell ref="A297:A301"/>
    <mergeCell ref="M297:M301"/>
    <mergeCell ref="A226:A230"/>
    <mergeCell ref="B226:B230"/>
    <mergeCell ref="C226:C230"/>
    <mergeCell ref="L226:L228"/>
    <mergeCell ref="M226:M228"/>
    <mergeCell ref="L229:L230"/>
    <mergeCell ref="M229:M230"/>
    <mergeCell ref="A281:M281"/>
    <mergeCell ref="L276:L278"/>
    <mergeCell ref="L279:L280"/>
    <mergeCell ref="L297:L301"/>
    <mergeCell ref="A287:A291"/>
    <mergeCell ref="C231:C235"/>
    <mergeCell ref="L234:L235"/>
    <mergeCell ref="M234:M235"/>
    <mergeCell ref="A302:A306"/>
    <mergeCell ref="M307:M311"/>
    <mergeCell ref="B282:B286"/>
    <mergeCell ref="L249:L250"/>
    <mergeCell ref="M249:M250"/>
    <mergeCell ref="A312:A316"/>
    <mergeCell ref="B312:B316"/>
    <mergeCell ref="C312:C316"/>
    <mergeCell ref="L312:L316"/>
    <mergeCell ref="A155:A159"/>
    <mergeCell ref="B155:B159"/>
    <mergeCell ref="C155:C159"/>
    <mergeCell ref="L155:L157"/>
    <mergeCell ref="B216:B220"/>
    <mergeCell ref="C216:C220"/>
    <mergeCell ref="L216:L220"/>
    <mergeCell ref="A241:A245"/>
    <mergeCell ref="B241:B245"/>
    <mergeCell ref="C241:C245"/>
    <mergeCell ref="L241:L243"/>
    <mergeCell ref="A231:A235"/>
    <mergeCell ref="A175:A179"/>
    <mergeCell ref="A181:A185"/>
    <mergeCell ref="L181:L185"/>
    <mergeCell ref="L231:L233"/>
    <mergeCell ref="A206:A210"/>
    <mergeCell ref="B206:B210"/>
    <mergeCell ref="C206:C210"/>
    <mergeCell ref="L206:L208"/>
    <mergeCell ref="M20:M24"/>
    <mergeCell ref="L20:L24"/>
    <mergeCell ref="A25:A29"/>
    <mergeCell ref="B25:B29"/>
    <mergeCell ref="C25:C29"/>
    <mergeCell ref="A20:A24"/>
    <mergeCell ref="B20:B24"/>
    <mergeCell ref="C20:C24"/>
    <mergeCell ref="B105:B109"/>
    <mergeCell ref="M30:M32"/>
    <mergeCell ref="M33:M34"/>
    <mergeCell ref="C95:C99"/>
    <mergeCell ref="L95:L97"/>
    <mergeCell ref="M95:M97"/>
    <mergeCell ref="L98:L99"/>
    <mergeCell ref="M98:M99"/>
    <mergeCell ref="M35:M37"/>
    <mergeCell ref="L38:L39"/>
    <mergeCell ref="M38:M39"/>
    <mergeCell ref="A45:A49"/>
    <mergeCell ref="B45:B49"/>
    <mergeCell ref="C45:C49"/>
    <mergeCell ref="L45:L47"/>
    <mergeCell ref="M45:M47"/>
    <mergeCell ref="L25:L27"/>
    <mergeCell ref="M25:M27"/>
    <mergeCell ref="L28:L29"/>
    <mergeCell ref="M28:M29"/>
    <mergeCell ref="C30:C34"/>
    <mergeCell ref="L30:L32"/>
    <mergeCell ref="L55:L57"/>
    <mergeCell ref="M55:M57"/>
    <mergeCell ref="L58:L59"/>
    <mergeCell ref="M58:M59"/>
    <mergeCell ref="C40:C44"/>
    <mergeCell ref="L40:L42"/>
    <mergeCell ref="M40:M42"/>
    <mergeCell ref="L43:L44"/>
    <mergeCell ref="M43:M44"/>
    <mergeCell ref="L48:L49"/>
    <mergeCell ref="M48:M49"/>
    <mergeCell ref="L33:L34"/>
    <mergeCell ref="C35:C39"/>
    <mergeCell ref="L35:L37"/>
    <mergeCell ref="C50:C54"/>
    <mergeCell ref="L50:L52"/>
    <mergeCell ref="M50:M52"/>
    <mergeCell ref="L53:L54"/>
    <mergeCell ref="A50:A54"/>
    <mergeCell ref="A30:A34"/>
    <mergeCell ref="B30:B34"/>
    <mergeCell ref="A40:A44"/>
    <mergeCell ref="B40:B44"/>
    <mergeCell ref="A95:A99"/>
    <mergeCell ref="B95:B99"/>
    <mergeCell ref="A115:A119"/>
    <mergeCell ref="B115:B119"/>
    <mergeCell ref="A35:A39"/>
    <mergeCell ref="B35:B39"/>
    <mergeCell ref="B50:B54"/>
    <mergeCell ref="A90:A94"/>
    <mergeCell ref="B90:B94"/>
    <mergeCell ref="H1:L1"/>
    <mergeCell ref="F4:L4"/>
    <mergeCell ref="F5:L5"/>
    <mergeCell ref="F7:L7"/>
    <mergeCell ref="C6:L6"/>
    <mergeCell ref="A14:M14"/>
    <mergeCell ref="A15:A19"/>
    <mergeCell ref="B15:B19"/>
    <mergeCell ref="C15:C19"/>
    <mergeCell ref="L15:L19"/>
    <mergeCell ref="M15:M19"/>
    <mergeCell ref="A8:M8"/>
    <mergeCell ref="A11:A12"/>
    <mergeCell ref="B11:B12"/>
    <mergeCell ref="E11:E12"/>
    <mergeCell ref="M11:M12"/>
    <mergeCell ref="G11:K11"/>
    <mergeCell ref="F11:F12"/>
    <mergeCell ref="C11:C12"/>
    <mergeCell ref="D11:D12"/>
    <mergeCell ref="L11:L12"/>
    <mergeCell ref="E9:I9"/>
    <mergeCell ref="H2:L2"/>
    <mergeCell ref="J3:L3"/>
    <mergeCell ref="A246:A250"/>
    <mergeCell ref="B246:B250"/>
    <mergeCell ref="C246:C250"/>
    <mergeCell ref="B231:B235"/>
    <mergeCell ref="C170:C174"/>
    <mergeCell ref="L170:L172"/>
    <mergeCell ref="A165:A169"/>
    <mergeCell ref="B165:B169"/>
    <mergeCell ref="C165:C169"/>
    <mergeCell ref="L165:L167"/>
    <mergeCell ref="A191:A195"/>
    <mergeCell ref="B191:B195"/>
    <mergeCell ref="C191:C195"/>
    <mergeCell ref="L191:L195"/>
    <mergeCell ref="B175:C179"/>
    <mergeCell ref="L175:L177"/>
    <mergeCell ref="L173:L174"/>
    <mergeCell ref="A170:A174"/>
    <mergeCell ref="B170:B174"/>
    <mergeCell ref="B181:B185"/>
    <mergeCell ref="A180:M180"/>
    <mergeCell ref="C181:C185"/>
    <mergeCell ref="M216:M220"/>
    <mergeCell ref="M191:M195"/>
    <mergeCell ref="L163:L164"/>
    <mergeCell ref="L168:L169"/>
    <mergeCell ref="A150:A154"/>
    <mergeCell ref="C150:C154"/>
    <mergeCell ref="L150:L152"/>
    <mergeCell ref="A196:A200"/>
    <mergeCell ref="B196:B200"/>
    <mergeCell ref="L148:L149"/>
    <mergeCell ref="M148:M149"/>
    <mergeCell ref="M181:M185"/>
    <mergeCell ref="M175:M177"/>
    <mergeCell ref="M170:M172"/>
    <mergeCell ref="M173:M174"/>
    <mergeCell ref="M178:M179"/>
    <mergeCell ref="B160:B164"/>
    <mergeCell ref="C160:C164"/>
    <mergeCell ref="A145:A149"/>
    <mergeCell ref="B145:B149"/>
    <mergeCell ref="C145:C149"/>
    <mergeCell ref="L145:L147"/>
    <mergeCell ref="M145:M147"/>
    <mergeCell ref="M150:M152"/>
    <mergeCell ref="M165:M167"/>
    <mergeCell ref="M168:M169"/>
    <mergeCell ref="B302:B306"/>
    <mergeCell ref="C302:C306"/>
    <mergeCell ref="L302:L306"/>
    <mergeCell ref="M302:M306"/>
    <mergeCell ref="A251:A255"/>
    <mergeCell ref="B251:B255"/>
    <mergeCell ref="C251:C255"/>
    <mergeCell ref="L251:L253"/>
    <mergeCell ref="M251:M253"/>
    <mergeCell ref="L254:L255"/>
    <mergeCell ref="M254:M255"/>
    <mergeCell ref="A276:A280"/>
    <mergeCell ref="B276:C280"/>
    <mergeCell ref="M279:M280"/>
    <mergeCell ref="B287:B291"/>
    <mergeCell ref="M292:M296"/>
    <mergeCell ref="M282:M286"/>
    <mergeCell ref="M276:M278"/>
    <mergeCell ref="A271:A275"/>
    <mergeCell ref="B271:B275"/>
    <mergeCell ref="C271:C275"/>
    <mergeCell ref="L271:L273"/>
    <mergeCell ref="M271:M273"/>
    <mergeCell ref="L274:L275"/>
    <mergeCell ref="M274:M275"/>
    <mergeCell ref="A261:A265"/>
    <mergeCell ref="B261:B265"/>
    <mergeCell ref="C261:C265"/>
    <mergeCell ref="L261:L263"/>
    <mergeCell ref="M261:M263"/>
    <mergeCell ref="L264:L265"/>
    <mergeCell ref="M264:M265"/>
    <mergeCell ref="A266:A270"/>
    <mergeCell ref="B266:B270"/>
    <mergeCell ref="C266:C270"/>
    <mergeCell ref="L266:L268"/>
    <mergeCell ref="M266:M268"/>
    <mergeCell ref="L269:L270"/>
    <mergeCell ref="M269:M270"/>
  </mergeCells>
  <phoneticPr fontId="0" type="noConversion"/>
  <pageMargins left="0.15748031496062992" right="0.15748031496062992" top="0.19" bottom="0.17" header="0.15748031496062992" footer="0.17"/>
  <pageSetup paperSize="9" scale="60" fitToHeight="0" orientation="landscape" r:id="rId1"/>
  <headerFooter alignWithMargins="0"/>
  <rowBreaks count="13" manualBreakCount="13">
    <brk id="29" max="12" man="1"/>
    <brk id="54" max="12" man="1"/>
    <brk id="79" max="12" man="1"/>
    <brk id="104" max="12" man="1"/>
    <brk id="124" max="12" man="1"/>
    <brk id="144" max="12" man="1"/>
    <brk id="164" max="12" man="1"/>
    <brk id="185" max="12" man="1"/>
    <brk id="200" max="12" man="1"/>
    <brk id="225" max="12" man="1"/>
    <brk id="250" max="12" man="1"/>
    <brk id="275" max="12" man="1"/>
    <brk id="30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5"/>
  <sheetViews>
    <sheetView topLeftCell="A22" zoomScale="80" zoomScaleNormal="80" workbookViewId="0">
      <selection activeCell="K8" sqref="K8"/>
    </sheetView>
  </sheetViews>
  <sheetFormatPr defaultColWidth="9.140625" defaultRowHeight="15" x14ac:dyDescent="0.25"/>
  <cols>
    <col min="1" max="1" width="0.28515625" style="25" customWidth="1"/>
    <col min="2" max="2" width="4" style="25" customWidth="1"/>
    <col min="3" max="14" width="9.140625" style="25"/>
    <col min="15" max="15" width="11.5703125" style="25" customWidth="1"/>
    <col min="16" max="16384" width="9.140625" style="25"/>
  </cols>
  <sheetData>
    <row r="2" spans="1:15" s="72" customFormat="1" ht="15.75" x14ac:dyDescent="0.25">
      <c r="A2" s="114"/>
      <c r="D2" s="112"/>
      <c r="E2" s="112"/>
      <c r="F2" s="111"/>
      <c r="G2" s="111"/>
      <c r="H2" s="141" t="s">
        <v>316</v>
      </c>
      <c r="I2" s="141"/>
      <c r="J2" s="141"/>
      <c r="K2" s="141"/>
      <c r="L2" s="141"/>
      <c r="M2" s="141"/>
      <c r="N2" s="141"/>
      <c r="O2" s="141"/>
    </row>
    <row r="3" spans="1:15" s="72" customFormat="1" ht="15.75" x14ac:dyDescent="0.25">
      <c r="A3" s="114"/>
      <c r="D3" s="112"/>
      <c r="E3" s="112"/>
      <c r="F3" s="111"/>
      <c r="G3" s="111"/>
      <c r="H3" s="141" t="s">
        <v>381</v>
      </c>
      <c r="I3" s="141"/>
      <c r="J3" s="141"/>
      <c r="K3" s="141"/>
      <c r="L3" s="141"/>
      <c r="M3" s="141"/>
      <c r="N3" s="141"/>
      <c r="O3" s="141"/>
    </row>
    <row r="4" spans="1:15" s="12" customFormat="1" x14ac:dyDescent="0.25">
      <c r="E4" s="73"/>
      <c r="F4" s="141" t="s">
        <v>317</v>
      </c>
      <c r="G4" s="141"/>
      <c r="H4" s="141"/>
      <c r="I4" s="141"/>
      <c r="J4" s="141"/>
      <c r="K4" s="141"/>
      <c r="L4" s="141"/>
      <c r="M4" s="141"/>
      <c r="N4" s="141"/>
      <c r="O4" s="141"/>
    </row>
    <row r="5" spans="1:15" s="12" customFormat="1" x14ac:dyDescent="0.25">
      <c r="E5" s="73"/>
      <c r="F5" s="233" t="s">
        <v>137</v>
      </c>
      <c r="G5" s="233"/>
      <c r="H5" s="233"/>
      <c r="I5" s="233"/>
      <c r="J5" s="233"/>
      <c r="K5" s="233"/>
      <c r="L5" s="233"/>
      <c r="M5" s="233"/>
      <c r="N5" s="233"/>
      <c r="O5" s="233"/>
    </row>
    <row r="6" spans="1:15" s="12" customFormat="1" x14ac:dyDescent="0.25">
      <c r="C6" s="233" t="s">
        <v>29</v>
      </c>
      <c r="D6" s="233"/>
      <c r="E6" s="233"/>
      <c r="F6" s="233"/>
      <c r="G6" s="233"/>
      <c r="H6" s="233"/>
      <c r="I6" s="233"/>
      <c r="J6" s="233"/>
      <c r="K6" s="233"/>
      <c r="L6" s="233"/>
      <c r="M6" s="233"/>
      <c r="N6" s="233"/>
      <c r="O6" s="233"/>
    </row>
    <row r="7" spans="1:15" s="12" customFormat="1" x14ac:dyDescent="0.25">
      <c r="E7" s="73"/>
      <c r="F7" s="141" t="s">
        <v>270</v>
      </c>
      <c r="G7" s="141"/>
      <c r="H7" s="141"/>
      <c r="I7" s="141"/>
      <c r="J7" s="141"/>
      <c r="K7" s="141"/>
      <c r="L7" s="141"/>
      <c r="M7" s="141"/>
      <c r="N7" s="141"/>
      <c r="O7" s="141"/>
    </row>
    <row r="8" spans="1:15" s="30" customFormat="1" ht="18" customHeight="1" x14ac:dyDescent="0.25">
      <c r="A8" s="29"/>
      <c r="C8" s="31"/>
      <c r="D8" s="50"/>
      <c r="E8" s="50"/>
      <c r="F8" s="50"/>
      <c r="G8" s="50"/>
      <c r="H8" s="33"/>
      <c r="I8" s="50"/>
      <c r="J8" s="50"/>
      <c r="K8" s="50"/>
      <c r="L8" s="24"/>
      <c r="M8" s="24"/>
      <c r="N8" s="24"/>
    </row>
    <row r="9" spans="1:15" x14ac:dyDescent="0.25">
      <c r="B9" s="26" t="s">
        <v>52</v>
      </c>
      <c r="C9" s="26"/>
      <c r="D9" s="23"/>
      <c r="E9" s="68"/>
    </row>
    <row r="12" spans="1:15" x14ac:dyDescent="0.25">
      <c r="B12" s="27" t="s">
        <v>49</v>
      </c>
      <c r="C12" s="25" t="s">
        <v>210</v>
      </c>
    </row>
    <row r="13" spans="1:15" ht="24" customHeight="1" x14ac:dyDescent="0.25">
      <c r="B13" s="27" t="s">
        <v>10</v>
      </c>
      <c r="C13" s="25" t="s">
        <v>51</v>
      </c>
    </row>
    <row r="14" spans="1:15" ht="25.5" customHeight="1" x14ac:dyDescent="0.25">
      <c r="B14" s="27" t="s">
        <v>31</v>
      </c>
      <c r="C14" s="25" t="s">
        <v>53</v>
      </c>
    </row>
    <row r="15" spans="1:15" ht="19.5" customHeight="1" x14ac:dyDescent="0.25">
      <c r="B15" s="27" t="s">
        <v>45</v>
      </c>
      <c r="C15" s="25" t="s">
        <v>54</v>
      </c>
    </row>
    <row r="16" spans="1:15" ht="22.5" customHeight="1" x14ac:dyDescent="0.25">
      <c r="B16" s="27" t="s">
        <v>60</v>
      </c>
      <c r="C16" s="25" t="s">
        <v>55</v>
      </c>
    </row>
    <row r="17" spans="2:15" ht="20.25" customHeight="1" x14ac:dyDescent="0.25">
      <c r="B17" s="27" t="s">
        <v>61</v>
      </c>
      <c r="C17" s="25" t="s">
        <v>56</v>
      </c>
    </row>
    <row r="18" spans="2:15" ht="21.75" customHeight="1" x14ac:dyDescent="0.25">
      <c r="B18" s="27" t="s">
        <v>62</v>
      </c>
      <c r="C18" s="25" t="s">
        <v>57</v>
      </c>
    </row>
    <row r="19" spans="2:15" ht="21.75" customHeight="1" x14ac:dyDescent="0.25">
      <c r="B19" s="27" t="s">
        <v>63</v>
      </c>
      <c r="C19" s="25" t="s">
        <v>76</v>
      </c>
    </row>
    <row r="20" spans="2:15" ht="19.5" customHeight="1" x14ac:dyDescent="0.25">
      <c r="B20" s="27" t="s">
        <v>64</v>
      </c>
      <c r="C20" s="25" t="s">
        <v>58</v>
      </c>
    </row>
    <row r="21" spans="2:15" ht="21.75" customHeight="1" x14ac:dyDescent="0.25">
      <c r="B21" s="27" t="s">
        <v>65</v>
      </c>
      <c r="C21" s="25" t="s">
        <v>59</v>
      </c>
    </row>
    <row r="22" spans="2:15" ht="22.5" customHeight="1" x14ac:dyDescent="0.25">
      <c r="B22" s="27" t="s">
        <v>68</v>
      </c>
      <c r="C22" s="25" t="s">
        <v>66</v>
      </c>
    </row>
    <row r="23" spans="2:15" x14ac:dyDescent="0.25">
      <c r="B23" s="27"/>
      <c r="C23" s="25" t="s">
        <v>67</v>
      </c>
    </row>
    <row r="24" spans="2:15" ht="29.25" customHeight="1" x14ac:dyDescent="0.25">
      <c r="B24" s="28" t="s">
        <v>69</v>
      </c>
      <c r="C24" s="275" t="s">
        <v>70</v>
      </c>
      <c r="D24" s="275"/>
      <c r="E24" s="275"/>
      <c r="F24" s="275"/>
      <c r="G24" s="275"/>
      <c r="H24" s="275"/>
      <c r="I24" s="275"/>
      <c r="J24" s="275"/>
      <c r="K24" s="275"/>
      <c r="L24" s="275"/>
      <c r="M24" s="275"/>
      <c r="N24" s="275"/>
      <c r="O24" s="275"/>
    </row>
    <row r="25" spans="2:15" ht="15" customHeight="1" x14ac:dyDescent="0.25">
      <c r="C25" s="275"/>
      <c r="D25" s="275"/>
      <c r="E25" s="275"/>
      <c r="F25" s="275"/>
      <c r="G25" s="275"/>
      <c r="H25" s="275"/>
      <c r="I25" s="275"/>
      <c r="J25" s="275"/>
      <c r="K25" s="275"/>
      <c r="L25" s="275"/>
      <c r="M25" s="275"/>
      <c r="N25" s="275"/>
      <c r="O25" s="275"/>
    </row>
    <row r="26" spans="2:15" x14ac:dyDescent="0.25">
      <c r="C26" s="275"/>
      <c r="D26" s="275"/>
      <c r="E26" s="275"/>
      <c r="F26" s="275"/>
      <c r="G26" s="275"/>
      <c r="H26" s="275"/>
      <c r="I26" s="275"/>
      <c r="J26" s="275"/>
      <c r="K26" s="275"/>
      <c r="L26" s="275"/>
      <c r="M26" s="275"/>
      <c r="N26" s="275"/>
      <c r="O26" s="275"/>
    </row>
    <row r="27" spans="2:15" x14ac:dyDescent="0.25">
      <c r="C27" s="275"/>
      <c r="D27" s="275"/>
      <c r="E27" s="275"/>
      <c r="F27" s="275"/>
      <c r="G27" s="275"/>
      <c r="H27" s="275"/>
      <c r="I27" s="275"/>
      <c r="J27" s="275"/>
      <c r="K27" s="275"/>
      <c r="L27" s="275"/>
      <c r="M27" s="275"/>
      <c r="N27" s="275"/>
      <c r="O27" s="275"/>
    </row>
    <row r="28" spans="2:15" ht="19.5" customHeight="1" x14ac:dyDescent="0.25">
      <c r="C28" s="275"/>
      <c r="D28" s="275"/>
      <c r="E28" s="275"/>
      <c r="F28" s="275"/>
      <c r="G28" s="275"/>
      <c r="H28" s="275"/>
      <c r="I28" s="275"/>
      <c r="J28" s="275"/>
      <c r="K28" s="275"/>
      <c r="L28" s="275"/>
      <c r="M28" s="275"/>
      <c r="N28" s="275"/>
      <c r="O28" s="275"/>
    </row>
    <row r="29" spans="2:15" x14ac:dyDescent="0.25">
      <c r="C29" s="275"/>
      <c r="D29" s="275"/>
      <c r="E29" s="275"/>
      <c r="F29" s="275"/>
      <c r="G29" s="275"/>
      <c r="H29" s="275"/>
      <c r="I29" s="275"/>
      <c r="J29" s="275"/>
      <c r="K29" s="275"/>
      <c r="L29" s="275"/>
      <c r="M29" s="275"/>
      <c r="N29" s="275"/>
      <c r="O29" s="275"/>
    </row>
    <row r="30" spans="2:15" ht="15" customHeight="1" x14ac:dyDescent="0.25">
      <c r="C30" s="275"/>
      <c r="D30" s="275"/>
      <c r="E30" s="275"/>
      <c r="F30" s="275"/>
      <c r="G30" s="275"/>
      <c r="H30" s="275"/>
      <c r="I30" s="275"/>
      <c r="J30" s="275"/>
      <c r="K30" s="275"/>
      <c r="L30" s="275"/>
      <c r="M30" s="275"/>
      <c r="N30" s="275"/>
      <c r="O30" s="275"/>
    </row>
    <row r="31" spans="2:15" ht="23.25" customHeight="1" x14ac:dyDescent="0.25">
      <c r="B31" s="27" t="s">
        <v>71</v>
      </c>
      <c r="C31" s="25" t="s">
        <v>72</v>
      </c>
    </row>
    <row r="32" spans="2:15" x14ac:dyDescent="0.25">
      <c r="C32" s="25" t="s">
        <v>212</v>
      </c>
    </row>
    <row r="33" spans="2:14" x14ac:dyDescent="0.25">
      <c r="C33" s="25" t="s">
        <v>213</v>
      </c>
    </row>
    <row r="34" spans="2:14" x14ac:dyDescent="0.25">
      <c r="C34" s="25" t="s">
        <v>214</v>
      </c>
    </row>
    <row r="35" spans="2:14" ht="15.75" x14ac:dyDescent="0.25">
      <c r="B35" s="25" t="s">
        <v>209</v>
      </c>
      <c r="C35" s="1" t="s">
        <v>207</v>
      </c>
    </row>
    <row r="36" spans="2:14" x14ac:dyDescent="0.25">
      <c r="C36" s="25" t="s">
        <v>208</v>
      </c>
    </row>
    <row r="37" spans="2:14" ht="15.75" x14ac:dyDescent="0.25">
      <c r="C37" s="1" t="s">
        <v>211</v>
      </c>
    </row>
    <row r="38" spans="2:14" ht="15" customHeight="1" x14ac:dyDescent="0.25">
      <c r="B38" s="273" t="s">
        <v>127</v>
      </c>
      <c r="C38" s="273"/>
      <c r="D38" s="273"/>
      <c r="E38" s="273"/>
      <c r="F38" s="273"/>
      <c r="G38" s="273"/>
      <c r="H38" s="273"/>
      <c r="I38" s="273"/>
      <c r="J38" s="273"/>
      <c r="K38" s="273"/>
      <c r="L38" s="273"/>
      <c r="M38" s="273"/>
      <c r="N38" s="273"/>
    </row>
    <row r="40" spans="2:14" x14ac:dyDescent="0.25">
      <c r="B40" s="25" t="s">
        <v>49</v>
      </c>
      <c r="C40" s="25" t="s">
        <v>177</v>
      </c>
    </row>
    <row r="41" spans="2:14" x14ac:dyDescent="0.25">
      <c r="B41" s="25" t="s">
        <v>124</v>
      </c>
      <c r="C41" s="25" t="s">
        <v>312</v>
      </c>
    </row>
    <row r="43" spans="2:14" ht="15" customHeight="1" x14ac:dyDescent="0.25">
      <c r="B43" s="273" t="s">
        <v>134</v>
      </c>
      <c r="C43" s="273"/>
      <c r="D43" s="273"/>
      <c r="E43" s="273"/>
      <c r="F43" s="273"/>
      <c r="G43" s="273"/>
      <c r="H43" s="273"/>
      <c r="I43" s="273"/>
      <c r="J43" s="273"/>
      <c r="K43" s="273"/>
      <c r="L43" s="273"/>
      <c r="M43" s="273"/>
      <c r="N43" s="273"/>
    </row>
    <row r="44" spans="2:14" ht="15" customHeight="1" x14ac:dyDescent="0.25">
      <c r="B44" s="71" t="s">
        <v>6</v>
      </c>
      <c r="C44" s="25" t="s">
        <v>87</v>
      </c>
      <c r="K44" s="69"/>
      <c r="L44" s="69"/>
      <c r="M44" s="69"/>
      <c r="N44" s="69"/>
    </row>
    <row r="45" spans="2:14" x14ac:dyDescent="0.25">
      <c r="B45" s="25" t="s">
        <v>10</v>
      </c>
      <c r="C45" s="25" t="s">
        <v>349</v>
      </c>
    </row>
    <row r="47" spans="2:14" x14ac:dyDescent="0.25">
      <c r="B47" s="273" t="s">
        <v>178</v>
      </c>
      <c r="C47" s="273"/>
      <c r="D47" s="273"/>
      <c r="E47" s="273"/>
      <c r="F47" s="273"/>
      <c r="G47" s="273"/>
      <c r="H47" s="273"/>
      <c r="I47" s="273"/>
      <c r="J47" s="273"/>
      <c r="K47" s="273"/>
      <c r="L47" s="273"/>
      <c r="M47" s="273"/>
      <c r="N47" s="273"/>
    </row>
    <row r="48" spans="2:14" x14ac:dyDescent="0.25">
      <c r="B48" s="25" t="s">
        <v>49</v>
      </c>
      <c r="C48" s="274" t="s">
        <v>280</v>
      </c>
      <c r="D48" s="274"/>
      <c r="E48" s="274"/>
      <c r="F48" s="274"/>
      <c r="G48" s="274"/>
      <c r="H48" s="274"/>
      <c r="I48" s="274"/>
      <c r="J48" s="274"/>
    </row>
    <row r="49" spans="2:14" ht="15" customHeight="1" x14ac:dyDescent="0.25">
      <c r="B49" s="25" t="s">
        <v>10</v>
      </c>
      <c r="C49" s="274" t="s">
        <v>350</v>
      </c>
      <c r="D49" s="274"/>
      <c r="E49" s="274"/>
      <c r="F49" s="274"/>
      <c r="G49" s="274"/>
      <c r="H49" s="274"/>
      <c r="I49" s="274"/>
      <c r="J49" s="274"/>
      <c r="K49" s="274"/>
    </row>
    <row r="51" spans="2:14" x14ac:dyDescent="0.25">
      <c r="B51" s="273" t="s">
        <v>242</v>
      </c>
      <c r="C51" s="273"/>
      <c r="D51" s="273"/>
      <c r="E51" s="273"/>
      <c r="F51" s="273"/>
      <c r="G51" s="273"/>
      <c r="H51" s="273"/>
      <c r="I51" s="273"/>
      <c r="J51" s="273"/>
      <c r="K51" s="273"/>
      <c r="L51" s="273"/>
      <c r="M51" s="273"/>
      <c r="N51" s="273"/>
    </row>
    <row r="52" spans="2:14" x14ac:dyDescent="0.25">
      <c r="B52" s="25" t="s">
        <v>49</v>
      </c>
      <c r="C52" s="25" t="s">
        <v>78</v>
      </c>
    </row>
    <row r="53" spans="2:14" ht="15" customHeight="1" x14ac:dyDescent="0.25">
      <c r="B53" s="25" t="s">
        <v>10</v>
      </c>
      <c r="C53" s="274" t="s">
        <v>350</v>
      </c>
      <c r="D53" s="274"/>
      <c r="E53" s="274"/>
      <c r="F53" s="274"/>
      <c r="G53" s="274"/>
      <c r="H53" s="274"/>
      <c r="I53" s="274"/>
      <c r="J53" s="274"/>
      <c r="K53" s="274"/>
    </row>
    <row r="54" spans="2:14" ht="37.5" customHeight="1" x14ac:dyDescent="0.25">
      <c r="B54" s="273" t="s">
        <v>129</v>
      </c>
      <c r="C54" s="273"/>
      <c r="D54" s="273"/>
      <c r="E54" s="273"/>
      <c r="F54" s="273"/>
      <c r="G54" s="273"/>
      <c r="H54" s="273"/>
      <c r="I54" s="273"/>
      <c r="J54" s="273"/>
      <c r="K54" s="273"/>
      <c r="L54" s="273"/>
      <c r="M54" s="273"/>
      <c r="N54" s="273"/>
    </row>
    <row r="56" spans="2:14" x14ac:dyDescent="0.25">
      <c r="B56" s="25" t="s">
        <v>49</v>
      </c>
      <c r="C56" s="25" t="s">
        <v>87</v>
      </c>
    </row>
    <row r="57" spans="2:14" x14ac:dyDescent="0.25">
      <c r="B57" s="25" t="s">
        <v>124</v>
      </c>
      <c r="C57" s="25" t="s">
        <v>88</v>
      </c>
    </row>
    <row r="58" spans="2:14" x14ac:dyDescent="0.25">
      <c r="B58" s="25">
        <v>3</v>
      </c>
      <c r="C58" s="25" t="s">
        <v>89</v>
      </c>
    </row>
    <row r="59" spans="2:14" x14ac:dyDescent="0.25">
      <c r="B59" s="25" t="s">
        <v>126</v>
      </c>
      <c r="C59" s="25" t="s">
        <v>90</v>
      </c>
    </row>
    <row r="60" spans="2:14" x14ac:dyDescent="0.25">
      <c r="B60" s="25" t="s">
        <v>128</v>
      </c>
      <c r="C60" s="25" t="s">
        <v>280</v>
      </c>
    </row>
    <row r="62" spans="2:14" ht="15.75" x14ac:dyDescent="0.25">
      <c r="C62" s="92"/>
      <c r="D62" s="92"/>
    </row>
    <row r="63" spans="2:14" ht="15.75" x14ac:dyDescent="0.25">
      <c r="C63" s="92"/>
      <c r="D63"/>
    </row>
    <row r="64" spans="2:14" ht="15.75" x14ac:dyDescent="0.25">
      <c r="C64" s="92"/>
      <c r="D64"/>
    </row>
    <row r="65" spans="3:4" ht="15.75" x14ac:dyDescent="0.25">
      <c r="C65" s="92"/>
      <c r="D65"/>
    </row>
    <row r="66" spans="3:4" ht="15.75" x14ac:dyDescent="0.25">
      <c r="C66" s="92"/>
      <c r="D66"/>
    </row>
    <row r="67" spans="3:4" ht="15.75" x14ac:dyDescent="0.25">
      <c r="C67" s="92"/>
      <c r="D67"/>
    </row>
    <row r="68" spans="3:4" ht="15.75" x14ac:dyDescent="0.25">
      <c r="C68" s="92"/>
      <c r="D68"/>
    </row>
    <row r="69" spans="3:4" ht="15.75" x14ac:dyDescent="0.25">
      <c r="C69" s="92"/>
      <c r="D69"/>
    </row>
    <row r="70" spans="3:4" ht="15.75" x14ac:dyDescent="0.25">
      <c r="C70" s="92"/>
      <c r="D70"/>
    </row>
    <row r="71" spans="3:4" ht="15.75" x14ac:dyDescent="0.25">
      <c r="C71" s="92"/>
      <c r="D71"/>
    </row>
    <row r="72" spans="3:4" ht="15.75" x14ac:dyDescent="0.25">
      <c r="C72" s="92"/>
      <c r="D72"/>
    </row>
    <row r="73" spans="3:4" ht="15.75" x14ac:dyDescent="0.25">
      <c r="C73" s="92"/>
      <c r="D73"/>
    </row>
    <row r="74" spans="3:4" ht="15.75" x14ac:dyDescent="0.25">
      <c r="C74" s="92"/>
      <c r="D74"/>
    </row>
    <row r="75" spans="3:4" ht="15.75" x14ac:dyDescent="0.25">
      <c r="C75" s="92"/>
      <c r="D75"/>
    </row>
  </sheetData>
  <mergeCells count="15">
    <mergeCell ref="F7:O7"/>
    <mergeCell ref="B43:N43"/>
    <mergeCell ref="B54:N54"/>
    <mergeCell ref="B47:N47"/>
    <mergeCell ref="C48:J48"/>
    <mergeCell ref="C24:O30"/>
    <mergeCell ref="B38:N38"/>
    <mergeCell ref="B51:N51"/>
    <mergeCell ref="C53:K53"/>
    <mergeCell ref="C49:K49"/>
    <mergeCell ref="H2:O2"/>
    <mergeCell ref="H3:O3"/>
    <mergeCell ref="F4:O4"/>
    <mergeCell ref="F5:O5"/>
    <mergeCell ref="C6:O6"/>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43" workbookViewId="0">
      <selection activeCell="K6" sqref="K6"/>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s="30" customFormat="1" x14ac:dyDescent="0.25">
      <c r="D1" s="276"/>
      <c r="E1" s="276"/>
      <c r="F1" s="276"/>
      <c r="G1" s="276"/>
    </row>
    <row r="2" spans="1:14" s="30" customFormat="1" x14ac:dyDescent="0.25">
      <c r="D2" s="276" t="s">
        <v>318</v>
      </c>
      <c r="E2" s="276"/>
      <c r="F2" s="276"/>
      <c r="G2" s="276"/>
    </row>
    <row r="3" spans="1:14" s="109" customFormat="1" x14ac:dyDescent="0.25">
      <c r="A3" s="108"/>
      <c r="C3" s="110"/>
      <c r="D3" s="277" t="s">
        <v>381</v>
      </c>
      <c r="E3" s="277"/>
      <c r="F3" s="277"/>
      <c r="G3" s="277"/>
      <c r="H3" s="33"/>
      <c r="I3" s="49"/>
      <c r="J3" s="49"/>
      <c r="K3" s="49"/>
      <c r="L3" s="24"/>
      <c r="M3" s="24"/>
      <c r="N3" s="24"/>
    </row>
    <row r="4" spans="1:14" s="109" customFormat="1" x14ac:dyDescent="0.25">
      <c r="A4" s="108"/>
      <c r="C4" s="110"/>
      <c r="D4" s="277" t="s">
        <v>319</v>
      </c>
      <c r="E4" s="277"/>
      <c r="F4" s="277"/>
      <c r="G4" s="277"/>
      <c r="H4" s="33"/>
      <c r="I4" s="49"/>
      <c r="J4" s="49"/>
      <c r="K4" s="49"/>
      <c r="L4" s="24"/>
      <c r="M4" s="24"/>
      <c r="N4" s="24"/>
    </row>
    <row r="5" spans="1:14" s="109" customFormat="1" ht="15" customHeight="1" x14ac:dyDescent="0.25">
      <c r="A5" s="108"/>
      <c r="C5" s="110"/>
      <c r="D5" s="277" t="s">
        <v>137</v>
      </c>
      <c r="E5" s="277"/>
      <c r="F5" s="277"/>
      <c r="G5" s="277"/>
      <c r="H5" s="33"/>
      <c r="I5" s="49"/>
      <c r="J5" s="49"/>
      <c r="K5" s="49"/>
      <c r="L5" s="24"/>
      <c r="M5" s="24"/>
      <c r="N5" s="24"/>
    </row>
    <row r="6" spans="1:14" s="109" customFormat="1" ht="18" customHeight="1" x14ac:dyDescent="0.25">
      <c r="A6" s="108"/>
      <c r="C6" s="110"/>
      <c r="D6" s="279" t="s">
        <v>29</v>
      </c>
      <c r="E6" s="279"/>
      <c r="F6" s="279"/>
      <c r="G6" s="279"/>
      <c r="H6" s="33"/>
      <c r="I6" s="50"/>
      <c r="J6" s="50"/>
      <c r="K6" s="50"/>
      <c r="L6" s="24"/>
      <c r="M6" s="24"/>
      <c r="N6" s="24"/>
    </row>
    <row r="7" spans="1:14" s="109" customFormat="1" ht="18" customHeight="1" x14ac:dyDescent="0.25">
      <c r="A7" s="108"/>
      <c r="C7" s="110"/>
      <c r="D7" s="279" t="s">
        <v>270</v>
      </c>
      <c r="E7" s="279"/>
      <c r="F7" s="279"/>
      <c r="G7" s="279"/>
      <c r="H7" s="33"/>
      <c r="I7" s="50"/>
      <c r="J7" s="50"/>
      <c r="K7" s="50"/>
      <c r="L7" s="24"/>
      <c r="M7" s="24"/>
      <c r="N7" s="24"/>
    </row>
    <row r="9" spans="1:14" x14ac:dyDescent="0.25">
      <c r="B9" s="22" t="s">
        <v>77</v>
      </c>
      <c r="C9" s="22"/>
      <c r="D9" s="32"/>
      <c r="E9" s="34"/>
      <c r="F9" s="152"/>
      <c r="G9" s="152"/>
      <c r="H9" s="152"/>
      <c r="I9" s="152"/>
      <c r="J9" s="152"/>
      <c r="K9" s="152"/>
      <c r="L9" s="152"/>
      <c r="M9" s="152"/>
    </row>
    <row r="10" spans="1:14" x14ac:dyDescent="0.25">
      <c r="F10" s="152"/>
      <c r="G10" s="152"/>
      <c r="H10" s="152"/>
      <c r="I10" s="152"/>
      <c r="J10" s="152"/>
      <c r="K10" s="152"/>
      <c r="L10" s="152"/>
      <c r="M10" s="152"/>
    </row>
    <row r="11" spans="1:14" x14ac:dyDescent="0.25">
      <c r="B11" s="35" t="s">
        <v>49</v>
      </c>
      <c r="C11" s="1" t="s">
        <v>50</v>
      </c>
      <c r="F11" s="153"/>
      <c r="G11" s="153"/>
      <c r="H11" s="153"/>
      <c r="I11" s="153"/>
      <c r="J11" s="153"/>
      <c r="K11" s="153"/>
      <c r="L11" s="153"/>
      <c r="M11" s="153"/>
    </row>
    <row r="12" spans="1:14" x14ac:dyDescent="0.25">
      <c r="B12" s="35" t="s">
        <v>10</v>
      </c>
      <c r="C12" s="1" t="s">
        <v>73</v>
      </c>
      <c r="F12" s="152"/>
      <c r="G12" s="152"/>
      <c r="H12" s="152"/>
      <c r="I12" s="152"/>
      <c r="J12" s="152"/>
      <c r="K12" s="152"/>
      <c r="L12" s="152"/>
      <c r="M12" s="152"/>
    </row>
    <row r="13" spans="1:14" ht="19.5" customHeight="1" x14ac:dyDescent="0.25">
      <c r="B13" s="35" t="s">
        <v>31</v>
      </c>
      <c r="C13" s="1" t="s">
        <v>54</v>
      </c>
      <c r="F13" s="153"/>
      <c r="G13" s="153"/>
      <c r="H13" s="153"/>
      <c r="I13" s="153"/>
      <c r="J13" s="153"/>
      <c r="K13" s="153"/>
      <c r="L13" s="153"/>
      <c r="M13" s="153"/>
    </row>
    <row r="14" spans="1:14" x14ac:dyDescent="0.25">
      <c r="B14" s="35" t="s">
        <v>45</v>
      </c>
      <c r="C14" s="1" t="s">
        <v>55</v>
      </c>
      <c r="F14" s="153"/>
      <c r="G14" s="153"/>
      <c r="H14" s="153"/>
      <c r="I14" s="153"/>
      <c r="J14" s="153"/>
      <c r="K14" s="153"/>
      <c r="L14" s="153"/>
      <c r="M14" s="153"/>
    </row>
    <row r="15" spans="1:14" x14ac:dyDescent="0.25">
      <c r="B15" s="35" t="s">
        <v>60</v>
      </c>
      <c r="C15" s="1" t="s">
        <v>56</v>
      </c>
      <c r="F15" s="153"/>
      <c r="G15" s="153"/>
      <c r="H15" s="153"/>
      <c r="I15" s="153"/>
      <c r="J15" s="153"/>
      <c r="K15" s="153"/>
      <c r="L15" s="153"/>
      <c r="M15" s="153"/>
    </row>
    <row r="16" spans="1:14" x14ac:dyDescent="0.25">
      <c r="B16" s="35" t="s">
        <v>61</v>
      </c>
      <c r="C16" s="1" t="s">
        <v>57</v>
      </c>
      <c r="F16" s="152"/>
      <c r="G16" s="152"/>
      <c r="H16" s="152"/>
      <c r="I16" s="152"/>
      <c r="J16" s="152"/>
      <c r="K16" s="152"/>
      <c r="L16" s="152"/>
      <c r="M16" s="152"/>
    </row>
    <row r="17" spans="2:4" x14ac:dyDescent="0.25">
      <c r="B17" s="35" t="s">
        <v>62</v>
      </c>
      <c r="C17" s="1" t="s">
        <v>76</v>
      </c>
    </row>
    <row r="18" spans="2:4" x14ac:dyDescent="0.25">
      <c r="B18" s="35" t="s">
        <v>63</v>
      </c>
      <c r="C18" s="1" t="s">
        <v>58</v>
      </c>
    </row>
    <row r="19" spans="2:4" x14ac:dyDescent="0.25">
      <c r="B19" s="35" t="s">
        <v>64</v>
      </c>
      <c r="C19" s="1" t="s">
        <v>74</v>
      </c>
    </row>
    <row r="20" spans="2:4" x14ac:dyDescent="0.25">
      <c r="B20" s="35" t="s">
        <v>65</v>
      </c>
      <c r="C20" s="1" t="s">
        <v>75</v>
      </c>
    </row>
    <row r="21" spans="2:4" ht="42" customHeight="1" x14ac:dyDescent="0.25">
      <c r="B21" s="278" t="s">
        <v>200</v>
      </c>
      <c r="C21" s="278"/>
      <c r="D21" s="278"/>
    </row>
    <row r="22" spans="2:4" ht="57" customHeight="1" x14ac:dyDescent="0.25">
      <c r="B22" s="70" t="s">
        <v>196</v>
      </c>
      <c r="C22" s="70" t="s">
        <v>160</v>
      </c>
      <c r="D22" s="70" t="s">
        <v>176</v>
      </c>
    </row>
    <row r="23" spans="2:4" x14ac:dyDescent="0.25">
      <c r="B23" s="91">
        <v>237</v>
      </c>
      <c r="C23" s="89">
        <v>1</v>
      </c>
      <c r="D23" s="90" t="s">
        <v>197</v>
      </c>
    </row>
    <row r="24" spans="2:4" x14ac:dyDescent="0.25">
      <c r="B24" s="91">
        <v>248</v>
      </c>
      <c r="C24" s="89">
        <v>2</v>
      </c>
      <c r="D24" s="90" t="s">
        <v>198</v>
      </c>
    </row>
    <row r="25" spans="2:4" x14ac:dyDescent="0.25">
      <c r="B25" s="91">
        <v>250</v>
      </c>
      <c r="C25" s="89">
        <v>3</v>
      </c>
      <c r="D25" s="90" t="s">
        <v>199</v>
      </c>
    </row>
    <row r="27" spans="2:4" ht="37.5" customHeight="1" x14ac:dyDescent="0.25">
      <c r="B27" s="278" t="s">
        <v>313</v>
      </c>
      <c r="C27" s="278"/>
      <c r="D27" s="278"/>
    </row>
    <row r="28" spans="2:4" ht="48" x14ac:dyDescent="0.25">
      <c r="B28" s="70" t="s">
        <v>196</v>
      </c>
      <c r="C28" s="70" t="s">
        <v>160</v>
      </c>
      <c r="D28" s="70" t="s">
        <v>176</v>
      </c>
    </row>
    <row r="29" spans="2:4" x14ac:dyDescent="0.25">
      <c r="B29" s="91" t="s">
        <v>205</v>
      </c>
      <c r="C29" s="106">
        <v>1</v>
      </c>
      <c r="D29" s="90" t="s">
        <v>314</v>
      </c>
    </row>
    <row r="30" spans="2:4" x14ac:dyDescent="0.25">
      <c r="B30" s="91" t="s">
        <v>205</v>
      </c>
      <c r="C30" s="106">
        <v>2</v>
      </c>
      <c r="D30" s="90" t="s">
        <v>315</v>
      </c>
    </row>
    <row r="31" spans="2:4" ht="42.75" customHeight="1" x14ac:dyDescent="0.25">
      <c r="B31" s="278" t="s">
        <v>324</v>
      </c>
      <c r="C31" s="278"/>
      <c r="D31" s="278"/>
    </row>
    <row r="32" spans="2:4" ht="48" x14ac:dyDescent="0.25">
      <c r="B32" s="70" t="s">
        <v>196</v>
      </c>
      <c r="C32" s="70" t="s">
        <v>160</v>
      </c>
      <c r="D32" s="70" t="s">
        <v>176</v>
      </c>
    </row>
    <row r="33" spans="2:4" x14ac:dyDescent="0.25">
      <c r="B33" s="91" t="s">
        <v>205</v>
      </c>
      <c r="C33" s="115">
        <v>1</v>
      </c>
      <c r="D33" s="90" t="s">
        <v>325</v>
      </c>
    </row>
    <row r="34" spans="2:4" x14ac:dyDescent="0.25">
      <c r="B34" s="91" t="s">
        <v>205</v>
      </c>
      <c r="C34" s="115">
        <v>2</v>
      </c>
      <c r="D34" s="90" t="s">
        <v>326</v>
      </c>
    </row>
    <row r="35" spans="2:4" x14ac:dyDescent="0.25">
      <c r="B35" s="91" t="s">
        <v>205</v>
      </c>
      <c r="C35" s="115">
        <v>3</v>
      </c>
      <c r="D35" s="90" t="s">
        <v>327</v>
      </c>
    </row>
    <row r="36" spans="2:4" x14ac:dyDescent="0.25">
      <c r="B36" s="91" t="s">
        <v>205</v>
      </c>
      <c r="C36" s="115">
        <v>4</v>
      </c>
      <c r="D36" s="90" t="s">
        <v>328</v>
      </c>
    </row>
    <row r="37" spans="2:4" x14ac:dyDescent="0.25">
      <c r="B37" s="91" t="s">
        <v>205</v>
      </c>
      <c r="C37" s="115">
        <v>5</v>
      </c>
      <c r="D37" s="90" t="s">
        <v>329</v>
      </c>
    </row>
    <row r="38" spans="2:4" x14ac:dyDescent="0.25">
      <c r="B38" s="91" t="s">
        <v>205</v>
      </c>
      <c r="C38" s="115">
        <v>6</v>
      </c>
      <c r="D38" s="90" t="s">
        <v>330</v>
      </c>
    </row>
    <row r="39" spans="2:4" x14ac:dyDescent="0.25">
      <c r="B39" s="91" t="s">
        <v>205</v>
      </c>
      <c r="C39" s="115">
        <v>7</v>
      </c>
      <c r="D39" s="90" t="s">
        <v>331</v>
      </c>
    </row>
    <row r="40" spans="2:4" x14ac:dyDescent="0.25">
      <c r="B40" s="91" t="s">
        <v>205</v>
      </c>
      <c r="C40" s="115">
        <v>8</v>
      </c>
      <c r="D40" s="90" t="s">
        <v>332</v>
      </c>
    </row>
    <row r="41" spans="2:4" x14ac:dyDescent="0.25">
      <c r="B41" s="91" t="s">
        <v>205</v>
      </c>
      <c r="C41" s="115">
        <v>9</v>
      </c>
      <c r="D41" s="90" t="s">
        <v>333</v>
      </c>
    </row>
    <row r="42" spans="2:4" x14ac:dyDescent="0.25">
      <c r="B42" s="91" t="s">
        <v>205</v>
      </c>
      <c r="C42" s="115">
        <v>10</v>
      </c>
      <c r="D42" s="90" t="s">
        <v>334</v>
      </c>
    </row>
    <row r="43" spans="2:4" x14ac:dyDescent="0.25">
      <c r="B43" s="91" t="s">
        <v>205</v>
      </c>
      <c r="C43" s="115">
        <v>11</v>
      </c>
      <c r="D43" s="90" t="s">
        <v>335</v>
      </c>
    </row>
    <row r="44" spans="2:4" x14ac:dyDescent="0.25">
      <c r="B44" s="91" t="s">
        <v>205</v>
      </c>
      <c r="C44" s="115">
        <v>12</v>
      </c>
      <c r="D44" s="90" t="s">
        <v>336</v>
      </c>
    </row>
    <row r="45" spans="2:4" x14ac:dyDescent="0.25">
      <c r="B45" s="91" t="s">
        <v>205</v>
      </c>
      <c r="C45" s="115">
        <v>13</v>
      </c>
      <c r="D45" s="90" t="s">
        <v>337</v>
      </c>
    </row>
    <row r="46" spans="2:4" x14ac:dyDescent="0.25">
      <c r="B46" s="91" t="s">
        <v>205</v>
      </c>
      <c r="C46" s="115">
        <v>14</v>
      </c>
      <c r="D46" s="90" t="s">
        <v>338</v>
      </c>
    </row>
    <row r="47" spans="2:4" x14ac:dyDescent="0.25">
      <c r="B47" s="91" t="s">
        <v>205</v>
      </c>
      <c r="C47" s="115">
        <v>15</v>
      </c>
      <c r="D47" s="90" t="s">
        <v>339</v>
      </c>
    </row>
    <row r="48" spans="2:4" x14ac:dyDescent="0.25">
      <c r="B48" s="91" t="s">
        <v>205</v>
      </c>
      <c r="C48" s="115">
        <v>16</v>
      </c>
      <c r="D48" s="90" t="s">
        <v>340</v>
      </c>
    </row>
    <row r="49" spans="2:4" x14ac:dyDescent="0.25">
      <c r="B49" s="91" t="s">
        <v>205</v>
      </c>
      <c r="C49" s="115">
        <v>17</v>
      </c>
      <c r="D49" s="90" t="s">
        <v>341</v>
      </c>
    </row>
    <row r="50" spans="2:4" x14ac:dyDescent="0.25">
      <c r="B50" s="91" t="s">
        <v>205</v>
      </c>
      <c r="C50" s="115">
        <v>18</v>
      </c>
      <c r="D50" s="90" t="s">
        <v>342</v>
      </c>
    </row>
    <row r="51" spans="2:4" x14ac:dyDescent="0.25">
      <c r="B51" s="91" t="s">
        <v>205</v>
      </c>
      <c r="C51" s="115">
        <v>19</v>
      </c>
      <c r="D51" s="90" t="s">
        <v>343</v>
      </c>
    </row>
    <row r="52" spans="2:4" x14ac:dyDescent="0.25">
      <c r="B52" s="91" t="s">
        <v>205</v>
      </c>
      <c r="C52" s="115">
        <v>20</v>
      </c>
      <c r="D52" s="90" t="s">
        <v>344</v>
      </c>
    </row>
    <row r="53" spans="2:4" x14ac:dyDescent="0.25">
      <c r="B53" s="91" t="s">
        <v>205</v>
      </c>
      <c r="C53" s="115">
        <v>21</v>
      </c>
      <c r="D53" s="90" t="s">
        <v>345</v>
      </c>
    </row>
    <row r="54" spans="2:4" x14ac:dyDescent="0.25">
      <c r="B54" s="91" t="s">
        <v>205</v>
      </c>
      <c r="C54" s="115">
        <v>22</v>
      </c>
      <c r="D54" s="90" t="s">
        <v>346</v>
      </c>
    </row>
    <row r="55" spans="2:4" x14ac:dyDescent="0.25">
      <c r="B55" s="91" t="s">
        <v>205</v>
      </c>
      <c r="C55" s="115">
        <v>23</v>
      </c>
      <c r="D55" s="90" t="s">
        <v>347</v>
      </c>
    </row>
  </sheetData>
  <mergeCells count="18">
    <mergeCell ref="B31:D31"/>
    <mergeCell ref="D6:G6"/>
    <mergeCell ref="F9:M9"/>
    <mergeCell ref="F10:M10"/>
    <mergeCell ref="F11:M11"/>
    <mergeCell ref="F12:M12"/>
    <mergeCell ref="D7:G7"/>
    <mergeCell ref="F13:M13"/>
    <mergeCell ref="B27:D27"/>
    <mergeCell ref="B21:D21"/>
    <mergeCell ref="F14:M14"/>
    <mergeCell ref="F15:M15"/>
    <mergeCell ref="F16:M16"/>
    <mergeCell ref="D1:G1"/>
    <mergeCell ref="D2:G2"/>
    <mergeCell ref="D3:G3"/>
    <mergeCell ref="D4:G4"/>
    <mergeCell ref="D5:G5"/>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3"/>
  <sheetViews>
    <sheetView tabSelected="1" workbookViewId="0">
      <selection activeCell="D3" sqref="D3:G3"/>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4" s="30" customFormat="1" ht="15.75" x14ac:dyDescent="0.25">
      <c r="D2" s="276" t="s">
        <v>320</v>
      </c>
      <c r="E2" s="276"/>
      <c r="F2" s="276"/>
      <c r="G2" s="276"/>
    </row>
    <row r="3" spans="1:14" s="30" customFormat="1" ht="15.75" x14ac:dyDescent="0.25">
      <c r="D3" s="277" t="s">
        <v>381</v>
      </c>
      <c r="E3" s="277"/>
      <c r="F3" s="277"/>
      <c r="G3" s="277"/>
    </row>
    <row r="4" spans="1:14" s="30" customFormat="1" ht="15.75" x14ac:dyDescent="0.25">
      <c r="A4" s="29"/>
      <c r="C4" s="31"/>
      <c r="D4" s="277" t="s">
        <v>195</v>
      </c>
      <c r="E4" s="277"/>
      <c r="F4" s="277"/>
      <c r="G4" s="277"/>
      <c r="H4" s="33"/>
      <c r="I4" s="49"/>
      <c r="J4" s="49"/>
      <c r="K4" s="49"/>
      <c r="L4" s="24"/>
      <c r="M4" s="24"/>
      <c r="N4" s="24"/>
    </row>
    <row r="5" spans="1:14" s="30" customFormat="1" ht="15.75" x14ac:dyDescent="0.25">
      <c r="A5" s="29"/>
      <c r="C5" s="31"/>
      <c r="D5" s="277" t="s">
        <v>145</v>
      </c>
      <c r="E5" s="277"/>
      <c r="F5" s="277"/>
      <c r="G5" s="277"/>
      <c r="H5" s="33"/>
      <c r="I5" s="49"/>
      <c r="J5" s="49"/>
      <c r="K5" s="49"/>
      <c r="L5" s="24"/>
      <c r="M5" s="24"/>
      <c r="N5" s="24"/>
    </row>
    <row r="6" spans="1:14" s="30" customFormat="1" ht="15" customHeight="1" x14ac:dyDescent="0.25">
      <c r="A6" s="29"/>
      <c r="C6" s="31"/>
      <c r="D6" s="277" t="s">
        <v>29</v>
      </c>
      <c r="E6" s="277"/>
      <c r="F6" s="277"/>
      <c r="G6" s="277"/>
      <c r="H6" s="33"/>
      <c r="I6" s="49"/>
      <c r="J6" s="49"/>
      <c r="K6" s="49"/>
      <c r="L6" s="24"/>
      <c r="M6" s="24"/>
      <c r="N6" s="24"/>
    </row>
    <row r="7" spans="1:14" s="30" customFormat="1" ht="18" customHeight="1" x14ac:dyDescent="0.25">
      <c r="A7" s="29"/>
      <c r="C7" s="31"/>
      <c r="D7" s="279" t="s">
        <v>270</v>
      </c>
      <c r="E7" s="279"/>
      <c r="F7" s="279"/>
      <c r="G7" s="279"/>
      <c r="H7" s="33"/>
      <c r="I7" s="50"/>
      <c r="J7" s="50"/>
      <c r="K7" s="50"/>
      <c r="L7" s="24"/>
      <c r="M7" s="24"/>
      <c r="N7" s="24"/>
    </row>
    <row r="8" spans="1:14" s="109" customFormat="1" ht="18" customHeight="1" x14ac:dyDescent="0.25">
      <c r="A8" s="108"/>
      <c r="C8" s="110"/>
      <c r="D8" s="113"/>
      <c r="E8" s="113"/>
      <c r="F8" s="113"/>
      <c r="G8" s="113"/>
      <c r="H8" s="33"/>
      <c r="I8" s="50"/>
      <c r="J8" s="50"/>
      <c r="K8" s="50"/>
      <c r="L8" s="24"/>
      <c r="M8" s="24"/>
      <c r="N8" s="24"/>
    </row>
    <row r="9" spans="1:14" s="45" customFormat="1" ht="50.25" customHeight="1" x14ac:dyDescent="0.2">
      <c r="A9" s="44"/>
      <c r="B9" s="280" t="s">
        <v>125</v>
      </c>
      <c r="C9" s="280"/>
      <c r="D9" s="280"/>
      <c r="E9" s="280"/>
      <c r="F9" s="280"/>
      <c r="G9" s="280"/>
    </row>
    <row r="10" spans="1:14" s="45" customFormat="1" ht="15" x14ac:dyDescent="0.2"/>
    <row r="11" spans="1:14" s="45" customFormat="1" ht="51" x14ac:dyDescent="0.2">
      <c r="B11" s="46" t="s">
        <v>119</v>
      </c>
      <c r="C11" s="46" t="s">
        <v>120</v>
      </c>
      <c r="D11" s="46" t="s">
        <v>121</v>
      </c>
      <c r="E11" s="46" t="s">
        <v>122</v>
      </c>
      <c r="F11" s="46" t="s">
        <v>123</v>
      </c>
      <c r="G11" s="46" t="s">
        <v>135</v>
      </c>
    </row>
    <row r="12" spans="1:14" s="45" customFormat="1" ht="25.5" x14ac:dyDescent="0.2">
      <c r="B12" s="47">
        <v>1</v>
      </c>
      <c r="C12" s="47" t="s">
        <v>94</v>
      </c>
      <c r="D12" s="47" t="s">
        <v>91</v>
      </c>
      <c r="E12" s="47" t="s">
        <v>95</v>
      </c>
      <c r="F12" s="47" t="s">
        <v>92</v>
      </c>
      <c r="G12" s="48">
        <v>44360</v>
      </c>
    </row>
    <row r="13" spans="1:14" s="45" customFormat="1" ht="25.5" x14ac:dyDescent="0.2">
      <c r="B13" s="47">
        <v>2</v>
      </c>
      <c r="C13" s="47" t="s">
        <v>96</v>
      </c>
      <c r="D13" s="47" t="s">
        <v>91</v>
      </c>
      <c r="E13" s="47" t="s">
        <v>97</v>
      </c>
      <c r="F13" s="47" t="s">
        <v>92</v>
      </c>
      <c r="G13" s="48">
        <v>44654</v>
      </c>
    </row>
    <row r="14" spans="1:14" s="45" customFormat="1" ht="25.5" x14ac:dyDescent="0.2">
      <c r="B14" s="47">
        <f t="shared" ref="B14:B39" si="0">B13+1</f>
        <v>3</v>
      </c>
      <c r="C14" s="47" t="s">
        <v>98</v>
      </c>
      <c r="D14" s="47" t="s">
        <v>91</v>
      </c>
      <c r="E14" s="47" t="s">
        <v>99</v>
      </c>
      <c r="F14" s="47" t="s">
        <v>92</v>
      </c>
      <c r="G14" s="48">
        <v>44872</v>
      </c>
    </row>
    <row r="15" spans="1:14" s="45" customFormat="1" ht="15" x14ac:dyDescent="0.2">
      <c r="B15" s="47">
        <f t="shared" si="0"/>
        <v>4</v>
      </c>
      <c r="C15" s="47" t="s">
        <v>100</v>
      </c>
      <c r="D15" s="47" t="s">
        <v>91</v>
      </c>
      <c r="E15" s="47" t="s">
        <v>101</v>
      </c>
      <c r="F15" s="47" t="s">
        <v>92</v>
      </c>
      <c r="G15" s="48">
        <v>44435</v>
      </c>
    </row>
    <row r="16" spans="1:14" s="45" customFormat="1" ht="15" x14ac:dyDescent="0.2">
      <c r="B16" s="47">
        <f t="shared" si="0"/>
        <v>5</v>
      </c>
      <c r="C16" s="47" t="s">
        <v>102</v>
      </c>
      <c r="D16" s="47" t="s">
        <v>91</v>
      </c>
      <c r="E16" s="47" t="s">
        <v>103</v>
      </c>
      <c r="F16" s="47" t="s">
        <v>92</v>
      </c>
      <c r="G16" s="48">
        <v>45654</v>
      </c>
    </row>
    <row r="17" spans="2:7" s="45" customFormat="1" ht="15" x14ac:dyDescent="0.2">
      <c r="B17" s="47">
        <f t="shared" si="0"/>
        <v>6</v>
      </c>
      <c r="C17" s="47" t="s">
        <v>102</v>
      </c>
      <c r="D17" s="47" t="s">
        <v>91</v>
      </c>
      <c r="E17" s="47" t="s">
        <v>103</v>
      </c>
      <c r="F17" s="47" t="s">
        <v>92</v>
      </c>
      <c r="G17" s="48">
        <v>45655</v>
      </c>
    </row>
    <row r="18" spans="2:7" s="45" customFormat="1" ht="15" x14ac:dyDescent="0.2">
      <c r="B18" s="47">
        <f t="shared" si="0"/>
        <v>7</v>
      </c>
      <c r="C18" s="47" t="s">
        <v>102</v>
      </c>
      <c r="D18" s="47" t="s">
        <v>91</v>
      </c>
      <c r="E18" s="47" t="s">
        <v>103</v>
      </c>
      <c r="F18" s="47" t="s">
        <v>92</v>
      </c>
      <c r="G18" s="48">
        <v>45656</v>
      </c>
    </row>
    <row r="19" spans="2:7" s="45" customFormat="1" ht="15" x14ac:dyDescent="0.2">
      <c r="B19" s="47">
        <f t="shared" si="0"/>
        <v>8</v>
      </c>
      <c r="C19" s="47" t="s">
        <v>102</v>
      </c>
      <c r="D19" s="47" t="s">
        <v>91</v>
      </c>
      <c r="E19" s="47" t="s">
        <v>103</v>
      </c>
      <c r="F19" s="47" t="s">
        <v>92</v>
      </c>
      <c r="G19" s="48">
        <v>45657</v>
      </c>
    </row>
    <row r="20" spans="2:7" s="45" customFormat="1" ht="15" x14ac:dyDescent="0.2">
      <c r="B20" s="47">
        <f t="shared" si="0"/>
        <v>9</v>
      </c>
      <c r="C20" s="47" t="s">
        <v>102</v>
      </c>
      <c r="D20" s="47" t="s">
        <v>91</v>
      </c>
      <c r="E20" s="47" t="s">
        <v>103</v>
      </c>
      <c r="F20" s="47" t="s">
        <v>92</v>
      </c>
      <c r="G20" s="48">
        <v>45658</v>
      </c>
    </row>
    <row r="21" spans="2:7" s="45" customFormat="1" ht="15" x14ac:dyDescent="0.2">
      <c r="B21" s="47">
        <f t="shared" si="0"/>
        <v>10</v>
      </c>
      <c r="C21" s="47" t="s">
        <v>102</v>
      </c>
      <c r="D21" s="47" t="s">
        <v>91</v>
      </c>
      <c r="E21" s="47" t="s">
        <v>103</v>
      </c>
      <c r="F21" s="47" t="s">
        <v>92</v>
      </c>
      <c r="G21" s="48">
        <v>45659</v>
      </c>
    </row>
    <row r="22" spans="2:7" s="45" customFormat="1" ht="15" x14ac:dyDescent="0.2">
      <c r="B22" s="47">
        <f t="shared" si="0"/>
        <v>11</v>
      </c>
      <c r="C22" s="47" t="s">
        <v>102</v>
      </c>
      <c r="D22" s="47" t="s">
        <v>91</v>
      </c>
      <c r="E22" s="47" t="s">
        <v>103</v>
      </c>
      <c r="F22" s="47" t="s">
        <v>92</v>
      </c>
      <c r="G22" s="48">
        <v>45660</v>
      </c>
    </row>
    <row r="23" spans="2:7" s="45" customFormat="1" ht="15" x14ac:dyDescent="0.2">
      <c r="B23" s="47">
        <f t="shared" si="0"/>
        <v>12</v>
      </c>
      <c r="C23" s="47" t="s">
        <v>102</v>
      </c>
      <c r="D23" s="47" t="s">
        <v>91</v>
      </c>
      <c r="E23" s="47" t="s">
        <v>103</v>
      </c>
      <c r="F23" s="47" t="s">
        <v>92</v>
      </c>
      <c r="G23" s="48">
        <v>45661</v>
      </c>
    </row>
    <row r="24" spans="2:7" s="45" customFormat="1" ht="15" x14ac:dyDescent="0.2">
      <c r="B24" s="47">
        <f t="shared" si="0"/>
        <v>13</v>
      </c>
      <c r="C24" s="47" t="s">
        <v>102</v>
      </c>
      <c r="D24" s="47" t="s">
        <v>91</v>
      </c>
      <c r="E24" s="47" t="s">
        <v>103</v>
      </c>
      <c r="F24" s="47" t="s">
        <v>92</v>
      </c>
      <c r="G24" s="48">
        <v>45662</v>
      </c>
    </row>
    <row r="25" spans="2:7" s="45" customFormat="1" ht="15" x14ac:dyDescent="0.2">
      <c r="B25" s="47">
        <f t="shared" si="0"/>
        <v>14</v>
      </c>
      <c r="C25" s="47" t="s">
        <v>102</v>
      </c>
      <c r="D25" s="47" t="s">
        <v>91</v>
      </c>
      <c r="E25" s="47" t="s">
        <v>103</v>
      </c>
      <c r="F25" s="47" t="s">
        <v>92</v>
      </c>
      <c r="G25" s="48">
        <v>45663</v>
      </c>
    </row>
    <row r="26" spans="2:7" s="45" customFormat="1" ht="15" x14ac:dyDescent="0.2">
      <c r="B26" s="47">
        <f t="shared" si="0"/>
        <v>15</v>
      </c>
      <c r="C26" s="47" t="s">
        <v>102</v>
      </c>
      <c r="D26" s="47" t="s">
        <v>91</v>
      </c>
      <c r="E26" s="47" t="s">
        <v>103</v>
      </c>
      <c r="F26" s="47" t="s">
        <v>92</v>
      </c>
      <c r="G26" s="48">
        <v>45664</v>
      </c>
    </row>
    <row r="27" spans="2:7" s="45" customFormat="1" ht="15" x14ac:dyDescent="0.2">
      <c r="B27" s="47">
        <f t="shared" si="0"/>
        <v>16</v>
      </c>
      <c r="C27" s="47" t="s">
        <v>102</v>
      </c>
      <c r="D27" s="47" t="s">
        <v>91</v>
      </c>
      <c r="E27" s="47" t="s">
        <v>103</v>
      </c>
      <c r="F27" s="47" t="s">
        <v>92</v>
      </c>
      <c r="G27" s="48">
        <v>45665</v>
      </c>
    </row>
    <row r="28" spans="2:7" s="45" customFormat="1" ht="15" x14ac:dyDescent="0.2">
      <c r="B28" s="47">
        <f t="shared" si="0"/>
        <v>17</v>
      </c>
      <c r="C28" s="47" t="s">
        <v>102</v>
      </c>
      <c r="D28" s="47" t="s">
        <v>91</v>
      </c>
      <c r="E28" s="47" t="s">
        <v>103</v>
      </c>
      <c r="F28" s="47" t="s">
        <v>92</v>
      </c>
      <c r="G28" s="48">
        <v>45666</v>
      </c>
    </row>
    <row r="29" spans="2:7" s="45" customFormat="1" ht="15" x14ac:dyDescent="0.2">
      <c r="B29" s="47">
        <f t="shared" si="0"/>
        <v>18</v>
      </c>
      <c r="C29" s="47" t="s">
        <v>102</v>
      </c>
      <c r="D29" s="47" t="s">
        <v>91</v>
      </c>
      <c r="E29" s="47" t="s">
        <v>103</v>
      </c>
      <c r="F29" s="47" t="s">
        <v>92</v>
      </c>
      <c r="G29" s="48">
        <v>45667</v>
      </c>
    </row>
    <row r="30" spans="2:7" s="45" customFormat="1" ht="25.5" x14ac:dyDescent="0.2">
      <c r="B30" s="47">
        <f t="shared" si="0"/>
        <v>19</v>
      </c>
      <c r="C30" s="47" t="s">
        <v>104</v>
      </c>
      <c r="D30" s="47" t="s">
        <v>91</v>
      </c>
      <c r="E30" s="47" t="s">
        <v>105</v>
      </c>
      <c r="F30" s="47" t="s">
        <v>92</v>
      </c>
      <c r="G30" s="48">
        <v>44553</v>
      </c>
    </row>
    <row r="31" spans="2:7" s="45" customFormat="1" ht="25.5" x14ac:dyDescent="0.2">
      <c r="B31" s="47">
        <f t="shared" si="0"/>
        <v>20</v>
      </c>
      <c r="C31" s="47" t="s">
        <v>106</v>
      </c>
      <c r="D31" s="47" t="s">
        <v>91</v>
      </c>
      <c r="E31" s="47" t="s">
        <v>107</v>
      </c>
      <c r="F31" s="47" t="s">
        <v>92</v>
      </c>
      <c r="G31" s="48">
        <v>44430</v>
      </c>
    </row>
    <row r="32" spans="2:7" s="45" customFormat="1" ht="25.5" x14ac:dyDescent="0.2">
      <c r="B32" s="47">
        <f t="shared" si="0"/>
        <v>21</v>
      </c>
      <c r="C32" s="47" t="s">
        <v>108</v>
      </c>
      <c r="D32" s="47" t="s">
        <v>91</v>
      </c>
      <c r="E32" s="47" t="s">
        <v>109</v>
      </c>
      <c r="F32" s="47" t="s">
        <v>92</v>
      </c>
      <c r="G32" s="48">
        <v>44399</v>
      </c>
    </row>
    <row r="33" spans="2:7" s="45" customFormat="1" ht="25.5" x14ac:dyDescent="0.2">
      <c r="B33" s="47">
        <f t="shared" si="0"/>
        <v>22</v>
      </c>
      <c r="C33" s="47" t="s">
        <v>110</v>
      </c>
      <c r="D33" s="47" t="s">
        <v>91</v>
      </c>
      <c r="E33" s="47" t="s">
        <v>111</v>
      </c>
      <c r="F33" s="47" t="s">
        <v>92</v>
      </c>
      <c r="G33" s="48">
        <v>44374</v>
      </c>
    </row>
    <row r="34" spans="2:7" s="45" customFormat="1" ht="25.5" x14ac:dyDescent="0.2">
      <c r="B34" s="47">
        <f t="shared" si="0"/>
        <v>23</v>
      </c>
      <c r="C34" s="47" t="s">
        <v>113</v>
      </c>
      <c r="D34" s="47" t="s">
        <v>91</v>
      </c>
      <c r="E34" s="47" t="s">
        <v>114</v>
      </c>
      <c r="F34" s="47" t="s">
        <v>92</v>
      </c>
      <c r="G34" s="48">
        <v>44344</v>
      </c>
    </row>
    <row r="35" spans="2:7" s="45" customFormat="1" ht="25.5" x14ac:dyDescent="0.2">
      <c r="B35" s="47">
        <f t="shared" si="0"/>
        <v>24</v>
      </c>
      <c r="C35" s="47" t="s">
        <v>115</v>
      </c>
      <c r="D35" s="47" t="s">
        <v>91</v>
      </c>
      <c r="E35" s="47" t="s">
        <v>116</v>
      </c>
      <c r="F35" s="47" t="s">
        <v>92</v>
      </c>
      <c r="G35" s="48">
        <v>44242</v>
      </c>
    </row>
    <row r="36" spans="2:7" s="45" customFormat="1" ht="15" x14ac:dyDescent="0.2">
      <c r="B36" s="47">
        <f t="shared" si="0"/>
        <v>25</v>
      </c>
      <c r="C36" s="47" t="s">
        <v>117</v>
      </c>
      <c r="D36" s="47" t="s">
        <v>91</v>
      </c>
      <c r="E36" s="47" t="s">
        <v>112</v>
      </c>
      <c r="F36" s="47" t="s">
        <v>92</v>
      </c>
      <c r="G36" s="48">
        <v>44604</v>
      </c>
    </row>
    <row r="37" spans="2:7" s="45" customFormat="1" ht="15" x14ac:dyDescent="0.2">
      <c r="B37" s="47">
        <f t="shared" si="0"/>
        <v>26</v>
      </c>
      <c r="C37" s="47" t="s">
        <v>118</v>
      </c>
      <c r="D37" s="47" t="s">
        <v>91</v>
      </c>
      <c r="E37" s="47" t="s">
        <v>93</v>
      </c>
      <c r="F37" s="47" t="s">
        <v>92</v>
      </c>
      <c r="G37" s="48">
        <v>44579</v>
      </c>
    </row>
    <row r="38" spans="2:7" s="45" customFormat="1" ht="15" x14ac:dyDescent="0.2">
      <c r="B38" s="47">
        <f t="shared" si="0"/>
        <v>27</v>
      </c>
      <c r="C38" s="47" t="s">
        <v>117</v>
      </c>
      <c r="D38" s="47" t="s">
        <v>91</v>
      </c>
      <c r="E38" s="47" t="s">
        <v>112</v>
      </c>
      <c r="F38" s="47" t="s">
        <v>92</v>
      </c>
      <c r="G38" s="48">
        <v>44576</v>
      </c>
    </row>
    <row r="39" spans="2:7" ht="38.25" x14ac:dyDescent="0.2">
      <c r="B39" s="47">
        <f t="shared" si="0"/>
        <v>28</v>
      </c>
      <c r="C39" s="47" t="s">
        <v>193</v>
      </c>
      <c r="D39" s="47" t="s">
        <v>91</v>
      </c>
      <c r="E39" s="47" t="s">
        <v>192</v>
      </c>
      <c r="F39" s="47" t="s">
        <v>92</v>
      </c>
      <c r="G39" s="48">
        <v>44561</v>
      </c>
    </row>
    <row r="40" spans="2:7" ht="89.25" x14ac:dyDescent="0.2">
      <c r="B40" s="47">
        <v>29</v>
      </c>
      <c r="C40" s="47" t="s">
        <v>193</v>
      </c>
      <c r="D40" s="47" t="s">
        <v>353</v>
      </c>
      <c r="E40" s="47" t="s">
        <v>351</v>
      </c>
      <c r="F40" s="47" t="s">
        <v>352</v>
      </c>
      <c r="G40" s="48">
        <v>44561</v>
      </c>
    </row>
    <row r="41" spans="2:7" ht="33.75" customHeight="1" x14ac:dyDescent="0.2">
      <c r="B41" s="47">
        <v>30</v>
      </c>
      <c r="C41" s="47" t="s">
        <v>96</v>
      </c>
      <c r="D41" s="47" t="s">
        <v>91</v>
      </c>
      <c r="E41" s="94" t="s">
        <v>215</v>
      </c>
      <c r="F41" s="47" t="s">
        <v>92</v>
      </c>
      <c r="G41" s="48">
        <v>44561</v>
      </c>
    </row>
    <row r="42" spans="2:7" ht="38.25" x14ac:dyDescent="0.2">
      <c r="B42" s="47">
        <v>31</v>
      </c>
      <c r="C42" s="94" t="s">
        <v>96</v>
      </c>
      <c r="D42" s="94" t="s">
        <v>91</v>
      </c>
      <c r="E42" s="95" t="s">
        <v>216</v>
      </c>
      <c r="F42" s="94" t="s">
        <v>92</v>
      </c>
      <c r="G42" s="48">
        <v>44561</v>
      </c>
    </row>
    <row r="43" spans="2:7" x14ac:dyDescent="0.2">
      <c r="G43" s="93" t="s">
        <v>217</v>
      </c>
    </row>
  </sheetData>
  <mergeCells count="7">
    <mergeCell ref="B9:G9"/>
    <mergeCell ref="D2:G2"/>
    <mergeCell ref="D3:G3"/>
    <mergeCell ref="D4:G4"/>
    <mergeCell ref="D5:G5"/>
    <mergeCell ref="D6:G6"/>
    <mergeCell ref="D7:G7"/>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2021-06-15T08:14:36Z</cp:lastPrinted>
  <dcterms:created xsi:type="dcterms:W3CDTF">1996-10-08T23:32:33Z</dcterms:created>
  <dcterms:modified xsi:type="dcterms:W3CDTF">2021-06-22T10:08:13Z</dcterms:modified>
</cp:coreProperties>
</file>