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10" windowWidth="15195" windowHeight="85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'Лист1'!$A$1:$J$159</definedName>
  </definedNames>
  <calcPr fullCalcOnLoad="1"/>
</workbook>
</file>

<file path=xl/sharedStrings.xml><?xml version="1.0" encoding="utf-8"?>
<sst xmlns="http://schemas.openxmlformats.org/spreadsheetml/2006/main" count="300" uniqueCount="96">
  <si>
    <t>Наименование мероприятия  подпрограммы</t>
  </si>
  <si>
    <t>Источники финансирования</t>
  </si>
  <si>
    <t>Расчёт производится на основании стоимости 1 авточаса, согласованной с Министерством транспорта Московской области</t>
  </si>
  <si>
    <t>Расчёт производится на основании единого сборника нормативов сметной документации Московской области</t>
  </si>
  <si>
    <t>Расчет необходимых финансовых ресурсов на реализацию мероприятия</t>
  </si>
  <si>
    <t>Эксплуатационные расходы, возникающие в результате реализации мероприятия</t>
  </si>
  <si>
    <t xml:space="preserve">Подпрограмма I </t>
  </si>
  <si>
    <t xml:space="preserve">Подпрограмма II  </t>
  </si>
  <si>
    <t xml:space="preserve">Подпрограмма III   </t>
  </si>
  <si>
    <t xml:space="preserve">Подпрограмма IV   </t>
  </si>
  <si>
    <t>Общий объем финансовых ресурсов, необходимых для реализации мероприятия, в том числе по годам (тыс.руб.)</t>
  </si>
  <si>
    <t>Всего</t>
  </si>
  <si>
    <t xml:space="preserve">За счет средств местного бюджета </t>
  </si>
  <si>
    <t>Основное мероприятие 1 Организация транспортного обслуживания населения в соответствии с муниципальными контрактами и договорами на оказание услуг по перевозке пассажиров.</t>
  </si>
  <si>
    <t>Основное мероприятие 1 Повышение уровня безопасности дорожного движения.</t>
  </si>
  <si>
    <t>Мероприятие 1. Размещение рекламных конструкций  и растяжек на автодорогах городского округа по безопасности дорожного движения. Приобретение комплектов  формы одежды для школьных отрядов ЮИД»</t>
  </si>
  <si>
    <t>Мероприятие 2. Ремонт и устройство искусственных дорожных неровностей для ограничения скорости движения автотранспорта</t>
  </si>
  <si>
    <t>Мероприятие 3. Обустройство наиболее опасных участков улично-дорожной сети металлическими барьерными и пешеходными ограждениями</t>
  </si>
  <si>
    <t>Мероприятие 4. Нанесение горизонтальной разметки на дорожное покрытие (в т.ч. разметка пешеходных переходов)</t>
  </si>
  <si>
    <t>Мероприятие 5. Установка дорожных знаков</t>
  </si>
  <si>
    <t>Мероприятие 7.  Страхование светофорных объектов</t>
  </si>
  <si>
    <t>Мероприятие 8. Установка технических средств организации дорожного движения.</t>
  </si>
  <si>
    <t xml:space="preserve">Мероприятие 9. Устройство заездных  автобусных карманов с установкой павельонов.   </t>
  </si>
  <si>
    <t>Мероприятие 10. Обустройство пешеходных переходов вблизи образовательных учреждений техническими средствами (ИДН,  пешеходными ограждениями, дорожной разметкой, знаками на желтом светоотражающем фоне и освещением)</t>
  </si>
  <si>
    <t>Основное мероприятие 1 Ремонт дворовых территорий многоквартирных жилых домов и подъездов к дворовым территориям многоквартирных жилых домов.</t>
  </si>
  <si>
    <t>Мероприятие 6. Обеспечение бесперебойной работы средств организации дорожного движения.</t>
  </si>
  <si>
    <t>Мероприятие 1. Организация транспортного обслуживания населения в соответствии с муниципальными контрактами и договорами на оказание услуг по перевозке пассажиров.</t>
  </si>
  <si>
    <t>Мероприятие 2. Субсидия юридическим лицам, которым выдано свидетельство об осуществлении перевозок по соответствующим маршрутам на компенсацию недополученных доходов, связанных с предоставлением мер социальной поддержки пассажирам, имеющих право на льготы при проезде на муниципальных маршрутах регулярных перевозок по нерегулируемым тарифам №11 "мкр. Южный (ул. Курыжова) - ст. Взлетная", №12 "ст. Домодедово - мкр. Южный", №20 "ул. Ломоносова д.22а - ст. Домодедово", №45 "ст. Домодедово - д.Чурилково"</t>
  </si>
  <si>
    <t>«Развитие и функционирование дорожно-транспортного комплекса городского округа Домодедово на  2017 -2021 годы»</t>
  </si>
  <si>
    <t>«Обеспечение безопасности дорожного движения на территории городского округа Домодедово на 2017-2021 годы»</t>
  </si>
  <si>
    <t xml:space="preserve">«Обеспечение проектирования, строительства, реконструкции, ремонта и содержания автомобильных дорог, тротуаров, мостов  муниципального значения на 2017-2021 годы» </t>
  </si>
  <si>
    <t xml:space="preserve">«Обеспечение ремонта дворовых территорий многоквартирных жилых домов и подъездов к дворовым территориям многоквартирных жилых домов городского округа Домодедово на 2017-2021 годы.»        </t>
  </si>
  <si>
    <t xml:space="preserve">«Обеспечение доступности услуг пассажирского транспорта на территории городского округа Домодедово на 2017-2021 годы» </t>
  </si>
  <si>
    <r>
      <t xml:space="preserve">Мероприятие 2. </t>
    </r>
    <r>
      <rPr>
        <sz val="9"/>
        <rFont val="Times New Roman"/>
        <family val="1"/>
      </rPr>
      <t>Текущий ремонт дорог и тротуаров городского округа Домодедово</t>
    </r>
  </si>
  <si>
    <r>
      <t>Мероприятие 1.</t>
    </r>
    <r>
      <rPr>
        <sz val="10"/>
        <rFont val="Times New Roman"/>
        <family val="1"/>
      </rPr>
      <t xml:space="preserve"> Ремонт площади Гагарина в микрорайоне Авиационный  г. Домодедово</t>
    </r>
  </si>
  <si>
    <r>
      <t xml:space="preserve">Мероприятие 3. </t>
    </r>
    <r>
      <rPr>
        <sz val="9"/>
        <rFont val="Times New Roman"/>
        <family val="1"/>
      </rPr>
      <t>Устройство водоотводных труб, кюветов вдоль ул. Чкалова микрорайона Барыбино г. Домодедово</t>
    </r>
  </si>
  <si>
    <r>
      <t xml:space="preserve">Мероприятие 4. </t>
    </r>
    <r>
      <rPr>
        <sz val="9"/>
        <rFont val="Times New Roman"/>
        <family val="1"/>
      </rPr>
      <t xml:space="preserve">Строительство </t>
    </r>
    <r>
      <rPr>
        <sz val="10"/>
        <rFont val="Times New Roman"/>
        <family val="1"/>
      </rPr>
      <t>дороги с тротуарами и велодорожками по ул. Лунная от ул. 25 лет Октября до ул. Триумфальная                г. Домодедово</t>
    </r>
  </si>
  <si>
    <r>
      <t xml:space="preserve">Мероприятие 5. </t>
    </r>
    <r>
      <rPr>
        <sz val="9"/>
        <rFont val="Times New Roman"/>
        <family val="1"/>
      </rPr>
      <t xml:space="preserve">Кадастрирование муниципальных автомобильных дорог. </t>
    </r>
  </si>
  <si>
    <r>
      <t xml:space="preserve"> Мероприятие 6. </t>
    </r>
    <r>
      <rPr>
        <sz val="9"/>
        <rFont val="Times New Roman"/>
        <family val="1"/>
      </rPr>
      <t>Разработка проектно-сметной документации: «Строительство ливневой канализации с очистными сооружениями в районе улицы 2-я Центральная от  пересечения с улицей Гагарина  по улицам 1-я Коммунистическая, Северная, Краснодарская до Каширского  шоссе км 38,420 г. Домодедово».</t>
    </r>
  </si>
  <si>
    <r>
      <t xml:space="preserve"> Мероприятие 7. </t>
    </r>
    <r>
      <rPr>
        <sz val="9"/>
        <rFont val="Times New Roman"/>
        <family val="1"/>
      </rPr>
      <t>Технический надзор за качеством выполняемых работ по ремонту муниципальных дорог и тротуаров городского округа Домодедово.</t>
    </r>
  </si>
  <si>
    <t>За счет средств бюджета Московской области</t>
  </si>
  <si>
    <r>
      <t xml:space="preserve">Мероприятие 8. </t>
    </r>
    <r>
      <rPr>
        <sz val="9"/>
        <rFont val="Times New Roman"/>
        <family val="1"/>
      </rPr>
      <t xml:space="preserve">Ремонт автомобильных дорог дорог общего пользования с использованием субсидий из Дорожного фонда Московской области </t>
    </r>
  </si>
  <si>
    <r>
      <t xml:space="preserve">Мероприятие 9. </t>
    </r>
    <r>
      <rPr>
        <sz val="9"/>
        <rFont val="Times New Roman"/>
        <family val="1"/>
      </rPr>
      <t>Выполнение работ по проектированию и строительству (реконструкции) автомобильных дорог общего пользования местного значения с твердым покрытием до сельских населенных пунктов городского округа Домодедово, не имеющих круглогодичной связи с сетью автомобильных дорог Московской области.</t>
    </r>
  </si>
  <si>
    <r>
      <t xml:space="preserve">Мероприятие 10.  </t>
    </r>
    <r>
      <rPr>
        <sz val="9"/>
        <rFont val="Times New Roman"/>
        <family val="1"/>
      </rPr>
      <t>Устройство кюветов и планировка территории прилегающей к автомобильным дорогам по ул. Советская, ул. Набережная и Каширское шоссе г. Домодедово.</t>
    </r>
  </si>
  <si>
    <t>Мероприятие 2. Ремонт дворовой территории д.71-74 военного городка Долматово, Растуновский а/о г. Домодедово.</t>
  </si>
  <si>
    <t>Мероприятие 1. Ремонт дворовой территории д.3,4 ул. Домодедовское шоссе, ГПЗ "Константиново" г. Домодедово.</t>
  </si>
  <si>
    <t>Обоснования финансовых ресурсов, необходимых для реализации мероприятий муниципальной программы городского округа Домодедово</t>
  </si>
  <si>
    <t xml:space="preserve">Мероприятие13. Инженерно-геодезические изыскания. </t>
  </si>
  <si>
    <t>Мероприятие 11. Приобретение и обслуживание мобильного комплекса фиксации нарушений правил дорожного движения.</t>
  </si>
  <si>
    <r>
      <t xml:space="preserve">Мероприятие 14. </t>
    </r>
    <r>
      <rPr>
        <sz val="9"/>
        <rFont val="Times New Roman"/>
        <family val="1"/>
      </rPr>
      <t>Разработка проектно-сметной документации: «Реконструкция участка дороги по ул. Талалихина км.0+480 - км.1+005 мкр.Западный г.Домодедово».</t>
    </r>
  </si>
  <si>
    <r>
      <t xml:space="preserve">Мероприятие 16. </t>
    </r>
    <r>
      <rPr>
        <sz val="9"/>
        <rFont val="Times New Roman"/>
        <family val="1"/>
      </rPr>
      <t xml:space="preserve"> Разработка проектно-сметной документации: «Капитальный ремонт участка дороги "Подъезд к санаторию "Подмосковье"».</t>
    </r>
  </si>
  <si>
    <r>
      <t xml:space="preserve">Мероприятие 17. </t>
    </r>
    <r>
      <rPr>
        <sz val="9"/>
        <rFont val="Times New Roman"/>
        <family val="1"/>
      </rPr>
      <t>Разработка проектно-сметной документации: «Устройство тротуара и велодорожки по ул. Советская мкр.Северный г.Домодедово"».</t>
    </r>
  </si>
  <si>
    <t>Мероприятие 3. Разработка проектно-сметной документации: «Капитальный ремонт дворовой территории, проезда к дворовой территории многоквартирных домов по адресу: г. Домодедово, ул. Советская, д. 62, д. 62/1"</t>
  </si>
  <si>
    <r>
      <t xml:space="preserve">Мероприятие 11.  </t>
    </r>
    <r>
      <rPr>
        <sz val="9"/>
        <rFont val="Times New Roman"/>
        <family val="1"/>
      </rPr>
      <t>Ремонт участка подъездной дороги к д. Буняково от автодороги "Востряково-Ловцово" до СНТ "Востряково", мкр Востряково, г. Домодедово</t>
    </r>
  </si>
  <si>
    <t>Мероприятие 18. Ремонт участка дороги "Подъезд к санаторию "Подмосковье" Никитский административный округ го Домодедово</t>
  </si>
  <si>
    <r>
      <t xml:space="preserve">Мероприятие 19. </t>
    </r>
    <r>
      <rPr>
        <sz val="9"/>
        <rFont val="Times New Roman"/>
        <family val="1"/>
      </rPr>
      <t>Ремонт дорожного покрытия на территории отведенной под индивидуальное жилищное строительство для многодетных семей.</t>
    </r>
  </si>
  <si>
    <t xml:space="preserve">к муниципальной программе городского округа Домодедово «Развитие и функционирование </t>
  </si>
  <si>
    <t xml:space="preserve">дорожно-транспортного комплекса городского округа Домодедово на  2017-2021 годы», утверждённой </t>
  </si>
  <si>
    <t>Мероприятие 12. Устройство тротуара и велодорожки по ул. Советская мкр.Северный г.Домодедово</t>
  </si>
  <si>
    <t>Мероприятие 21. Устройство тротуара по ул. 2-я Коммунистическая мкр.Северный г.Домодедово</t>
  </si>
  <si>
    <t>Мероприятие 22. Расширение проезжей части и устройство круговой развязки на пересечении улиц Корнеева и Кутузовский проезд мкр. Центральный г. Домодедово мкр.Северный г.Домодедово</t>
  </si>
  <si>
    <t>1-й год реализации программы 2017 г.</t>
  </si>
  <si>
    <t>2-й год реализации программы 2018 г.</t>
  </si>
  <si>
    <t>3-й год реализации программы 2019 г.</t>
  </si>
  <si>
    <t>4-й год реализации программы 2020 г.</t>
  </si>
  <si>
    <t>5-й год реализации программы 2021 г.</t>
  </si>
  <si>
    <t>Основное мероприятие 2 Содержание дорог и тротуаров</t>
  </si>
  <si>
    <t>Основное мероприятие 1 Проектирование, строительство, реконструкция и ремонт муниципальных дорог и тротуаров.</t>
  </si>
  <si>
    <r>
      <t xml:space="preserve">Мероприятие 20. </t>
    </r>
    <r>
      <rPr>
        <sz val="9"/>
        <rFont val="Times New Roman"/>
        <family val="1"/>
      </rPr>
      <t>Устройство тротуара от остановки "Поворот на санаторий Подмосковье до поселка Санаторий "Подмосковье".</t>
    </r>
  </si>
  <si>
    <t>Мероприятие 23. Устройство придорожного кювета с укладкой переливных труб вдоль дороги по ул. Успенская, мкр.Востряково</t>
  </si>
  <si>
    <t>Мероприятие 24. Строительство, реконструкция и ремонт тротуаров.</t>
  </si>
  <si>
    <t>Мероприятие 25. Ремонт участка дороги по ул. Дачная мкр. Северный г. Домодедово</t>
  </si>
  <si>
    <t>Мероприятие 26. Ремонт дороги к храму в с. Кузовлево Лобановский а/о г.о. Домодедовопо</t>
  </si>
  <si>
    <t>Мероприятие 28. Ремонт перекрестка ул. Кирова - ул. Советская мкр. Центральный г. Домодедово</t>
  </si>
  <si>
    <t>Мероприятие 29. Ремонт дороги по д. Поливаново Никитский а/о г. Домодедово</t>
  </si>
  <si>
    <r>
      <t xml:space="preserve">Мероприятие 30. </t>
    </r>
    <r>
      <rPr>
        <sz val="9"/>
        <rFont val="Times New Roman"/>
        <family val="1"/>
      </rPr>
      <t xml:space="preserve">Строительство автомобильных дорог общего пользования с использованием субсидий из Дорожного фонда Московской области </t>
    </r>
  </si>
  <si>
    <r>
      <t xml:space="preserve">Мероприятие 30.1. </t>
    </r>
    <r>
      <rPr>
        <sz val="9"/>
        <rFont val="Times New Roman"/>
        <family val="1"/>
      </rPr>
      <t>Улично-дорожная сеть вокруг третьего квартала мкр. "Южный" по адресу: Московская область г. Домодедово</t>
    </r>
  </si>
  <si>
    <r>
      <t xml:space="preserve">Мероприятие 30.2. </t>
    </r>
    <r>
      <rPr>
        <sz val="9"/>
        <rFont val="Times New Roman"/>
        <family val="1"/>
      </rPr>
      <t>Подготовка территории строительства объекта: Улично-дорожная сеть вокруг третьего квартала мкр. "Южный" по адресу: Московская область г. Домодедово</t>
    </r>
  </si>
  <si>
    <r>
      <t xml:space="preserve">Мероприятие 30.3. </t>
    </r>
    <r>
      <rPr>
        <sz val="9"/>
        <rFont val="Times New Roman"/>
        <family val="1"/>
      </rPr>
      <t>Магистральная улица районного значения для обеспечения транспортной доступности 4 квартала мкр. "Южный" г. Домодедово</t>
    </r>
  </si>
  <si>
    <r>
      <t xml:space="preserve">Мероприятие 30.4 </t>
    </r>
    <r>
      <rPr>
        <sz val="9"/>
        <rFont val="Times New Roman"/>
        <family val="1"/>
      </rPr>
      <t>Подготовка территории строительства объекта: Магистральная улица районного значения для обеспечения транспортной доступности 4 квартала мкр. "Южный" г. Домодедово</t>
    </r>
  </si>
  <si>
    <t>Средства бюджета Московской области</t>
  </si>
  <si>
    <t>Мероприятие 27. Ремонт дороги от ул. Советская до ул. Садовая через дворовую территорию д.62 ул. Советская мкр. Северный г. Домодедово</t>
  </si>
  <si>
    <r>
      <t xml:space="preserve">Мероприятие 32. </t>
    </r>
    <r>
      <rPr>
        <sz val="9"/>
        <rFont val="Times New Roman"/>
        <family val="1"/>
      </rPr>
      <t>Дополнительные работы по ремонту дорог и тротуаров.</t>
    </r>
  </si>
  <si>
    <t>Мероприятие 31. Корректировка проектно-сметной документации: «Строительство ливневой канализации с очистными сооружениями в районе улицы 2-я Центральная от  пересечения с улицей Гагарина  по улицам 1-я Коммунистическая, Северная, Краснодарская до Каширского  шоссе км 38,420 г. Домодедово».</t>
  </si>
  <si>
    <t>Мероприятие 32. Ремонт дороги до СНТ Ласточка мкр. Южный г. Домодедово</t>
  </si>
  <si>
    <t>Мероприятие 33. Ремонт участка дороги Подъезд к д. Буняково (ул. Полевая) от Лямцевского кладбища Краснопутьский а/о го Домодедово</t>
  </si>
  <si>
    <t xml:space="preserve">Мероприятие 34. Ремонт проездов от Каширского Шоссе до ул. Зеленая (у ДК Мир) мкр. Западный г. Домодедово </t>
  </si>
  <si>
    <t>Мероприятие 35. Ремонт участка дороги к д. Красное Повадинский а/о го Домодедово</t>
  </si>
  <si>
    <t>Мероприятие 36. Ремонт участка дороги по ул. Пионерская с.Ям Ямской а/о го Домодедово</t>
  </si>
  <si>
    <t>Мероприятие 37. Ремонт участка дороги с устройством тротуара по ул. Подольский проезд мкр. Центральный г Домодедово</t>
  </si>
  <si>
    <t>Мероприятие 38. Устройство дополнительных парковочных мест по ул. Парковая ГПЗ Константиново Никитский а/о го Домодедово</t>
  </si>
  <si>
    <t xml:space="preserve">Мероприятие 39. Переустройство газопровода высокого давления Р=0,6 МПа, Д=250, 110 мм, проложенного в районе д. Редькино, газопровода высокого давления Р=0,6 МПа, Д=89, 108 мм, проложенного на д. Редькино, газопровода низкого давления Р=0,005 МПа, Д=110 мм, проложенного к д.51, 52, 53 в районе д. Редькино по адресу: М.О. г. Домодедово, мкр «Южный». </t>
  </si>
  <si>
    <t>Мероприятие 40. Корректировка проектно-сметной документации: «Строительство автомобильной дороги по ул.2-я Центральная от пересечения с ул.Гагарина по улицам 1-я Коммунистическая, Северная, Краснодарская до Каширского шоссе  км.38,420 г.Домодедово».</t>
  </si>
  <si>
    <t xml:space="preserve"> Приложение № 3</t>
  </si>
  <si>
    <t>постановлением Администрации городского округа Домодедово от от 10.11.2016 № 3543</t>
  </si>
  <si>
    <r>
      <t xml:space="preserve">Мероприятие 15. </t>
    </r>
    <r>
      <rPr>
        <sz val="9"/>
        <rFont val="Times New Roman"/>
        <family val="1"/>
      </rPr>
      <t>Разработка проектно-сметной документации: «Строительство дорог на территории отведенной под индивидуальное жилищное строительство вблизи д. Бортнево Повадинского административного округа».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</si>
</sst>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8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9"/>
      <name val="Arial"/>
      <family val="2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" fontId="8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7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9"/>
  <sheetViews>
    <sheetView tabSelected="1" view="pageBreakPreview" zoomScaleSheetLayoutView="100" workbookViewId="0" topLeftCell="A1">
      <selection activeCell="D84" sqref="D84"/>
    </sheetView>
  </sheetViews>
  <sheetFormatPr defaultColWidth="9.00390625" defaultRowHeight="12.75"/>
  <cols>
    <col min="1" max="1" width="36.875" style="0" customWidth="1"/>
    <col min="2" max="2" width="15.00390625" style="0" customWidth="1"/>
    <col min="3" max="3" width="16.625" style="0" customWidth="1"/>
    <col min="4" max="4" width="11.00390625" style="0" customWidth="1"/>
    <col min="5" max="5" width="10.75390625" style="0" customWidth="1"/>
    <col min="6" max="6" width="11.25390625" style="0" customWidth="1"/>
    <col min="7" max="7" width="10.75390625" style="0" customWidth="1"/>
    <col min="8" max="8" width="11.125" style="0" customWidth="1"/>
    <col min="9" max="9" width="10.875" style="0" customWidth="1"/>
    <col min="10" max="10" width="16.125" style="0" customWidth="1"/>
  </cols>
  <sheetData>
    <row r="1" ht="12.75">
      <c r="C1" s="5" t="s">
        <v>93</v>
      </c>
    </row>
    <row r="2" spans="1:14" ht="15.75">
      <c r="A2" s="2"/>
      <c r="B2" s="1"/>
      <c r="C2" s="5" t="s">
        <v>56</v>
      </c>
      <c r="D2" s="5"/>
      <c r="E2" s="5"/>
      <c r="F2" s="5"/>
      <c r="G2" s="5"/>
      <c r="H2" s="5"/>
      <c r="I2" s="5"/>
      <c r="J2" s="5"/>
      <c r="L2" s="1"/>
      <c r="M2" s="1"/>
      <c r="N2" s="1"/>
    </row>
    <row r="3" spans="1:14" ht="15.75">
      <c r="A3" s="2"/>
      <c r="B3" s="1"/>
      <c r="C3" s="46" t="s">
        <v>57</v>
      </c>
      <c r="D3" s="46"/>
      <c r="E3" s="46"/>
      <c r="F3" s="46"/>
      <c r="G3" s="46"/>
      <c r="H3" s="46"/>
      <c r="I3" s="46"/>
      <c r="J3" s="46"/>
      <c r="L3" s="1"/>
      <c r="M3" s="1"/>
      <c r="N3" s="1"/>
    </row>
    <row r="4" spans="1:10" s="1" customFormat="1" ht="15.75">
      <c r="A4" s="2"/>
      <c r="C4" s="9" t="s">
        <v>94</v>
      </c>
      <c r="D4" s="5"/>
      <c r="E4" s="5"/>
      <c r="F4" s="5"/>
      <c r="G4" s="5"/>
      <c r="H4" s="5"/>
      <c r="I4" s="5"/>
      <c r="J4" s="5"/>
    </row>
    <row r="5" spans="1:10" ht="15.75">
      <c r="A5" s="41" t="s">
        <v>46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ht="15.75">
      <c r="A6" s="41" t="s">
        <v>28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ht="15.75">
      <c r="A7" s="2"/>
      <c r="B7" s="1"/>
      <c r="C7" s="1"/>
      <c r="D7" s="1"/>
      <c r="E7" s="1"/>
      <c r="F7" s="1"/>
      <c r="G7" s="1"/>
      <c r="H7" s="1"/>
      <c r="I7" s="1"/>
      <c r="J7" s="1"/>
    </row>
    <row r="8" spans="1:10" ht="38.25" customHeight="1">
      <c r="A8" s="38" t="s">
        <v>0</v>
      </c>
      <c r="B8" s="38" t="s">
        <v>1</v>
      </c>
      <c r="C8" s="38" t="s">
        <v>4</v>
      </c>
      <c r="D8" s="35" t="s">
        <v>10</v>
      </c>
      <c r="E8" s="36"/>
      <c r="F8" s="36"/>
      <c r="G8" s="36"/>
      <c r="H8" s="36"/>
      <c r="I8" s="37"/>
      <c r="J8" s="11"/>
    </row>
    <row r="9" spans="1:10" ht="83.25" customHeight="1">
      <c r="A9" s="39"/>
      <c r="B9" s="39" t="s">
        <v>1</v>
      </c>
      <c r="C9" s="39" t="s">
        <v>4</v>
      </c>
      <c r="D9" s="12" t="s">
        <v>11</v>
      </c>
      <c r="E9" s="12" t="s">
        <v>61</v>
      </c>
      <c r="F9" s="12" t="s">
        <v>62</v>
      </c>
      <c r="G9" s="12" t="s">
        <v>63</v>
      </c>
      <c r="H9" s="12" t="s">
        <v>64</v>
      </c>
      <c r="I9" s="12" t="s">
        <v>65</v>
      </c>
      <c r="J9" s="13" t="s">
        <v>5</v>
      </c>
    </row>
    <row r="10" spans="1:10" ht="15">
      <c r="A10" s="14">
        <v>1</v>
      </c>
      <c r="B10" s="14">
        <v>2</v>
      </c>
      <c r="C10" s="15">
        <v>3</v>
      </c>
      <c r="D10" s="15"/>
      <c r="E10" s="15"/>
      <c r="F10" s="15"/>
      <c r="G10" s="15"/>
      <c r="H10" s="15"/>
      <c r="I10" s="15"/>
      <c r="J10" s="16">
        <v>5</v>
      </c>
    </row>
    <row r="11" spans="1:10" ht="15.75">
      <c r="A11" s="25" t="s">
        <v>6</v>
      </c>
      <c r="B11" s="26"/>
      <c r="C11" s="26"/>
      <c r="D11" s="26"/>
      <c r="E11" s="26"/>
      <c r="F11" s="26"/>
      <c r="G11" s="26"/>
      <c r="H11" s="26"/>
      <c r="I11" s="26"/>
      <c r="J11" s="27"/>
    </row>
    <row r="12" spans="1:10" ht="30.75" customHeight="1">
      <c r="A12" s="32" t="s">
        <v>32</v>
      </c>
      <c r="B12" s="33"/>
      <c r="C12" s="33"/>
      <c r="D12" s="33"/>
      <c r="E12" s="33"/>
      <c r="F12" s="33"/>
      <c r="G12" s="33"/>
      <c r="H12" s="33"/>
      <c r="I12" s="33"/>
      <c r="J12" s="34"/>
    </row>
    <row r="13" spans="1:10" ht="21" customHeight="1">
      <c r="A13" s="20" t="s">
        <v>13</v>
      </c>
      <c r="B13" s="4" t="s">
        <v>11</v>
      </c>
      <c r="C13" s="20" t="s">
        <v>2</v>
      </c>
      <c r="D13" s="3">
        <f>SUM(D14:D15)</f>
        <v>457365.19999999995</v>
      </c>
      <c r="E13" s="3">
        <f>SUM(E15:E15)</f>
        <v>64313.4</v>
      </c>
      <c r="F13" s="3">
        <f>SUM(F14:F15)</f>
        <v>112585</v>
      </c>
      <c r="G13" s="3">
        <f>SUM(G14:G15)</f>
        <v>100765</v>
      </c>
      <c r="H13" s="3">
        <f>SUM(H14:H15)</f>
        <v>92128.6</v>
      </c>
      <c r="I13" s="3">
        <f>SUM(I14:I15)</f>
        <v>87573.2</v>
      </c>
      <c r="J13" s="18"/>
    </row>
    <row r="14" spans="1:10" ht="34.5" customHeight="1">
      <c r="A14" s="23"/>
      <c r="B14" s="4" t="s">
        <v>80</v>
      </c>
      <c r="C14" s="23"/>
      <c r="D14" s="3">
        <f aca="true" t="shared" si="0" ref="D14:I14">D17</f>
        <v>278345.8</v>
      </c>
      <c r="E14" s="3">
        <f t="shared" si="0"/>
        <v>0</v>
      </c>
      <c r="F14" s="3">
        <f t="shared" si="0"/>
        <v>685</v>
      </c>
      <c r="G14" s="3">
        <f t="shared" si="0"/>
        <v>99757</v>
      </c>
      <c r="H14" s="3">
        <f t="shared" si="0"/>
        <v>91206.6</v>
      </c>
      <c r="I14" s="3">
        <f t="shared" si="0"/>
        <v>86697.2</v>
      </c>
      <c r="J14" s="31"/>
    </row>
    <row r="15" spans="1:10" ht="99.75" customHeight="1">
      <c r="A15" s="21"/>
      <c r="B15" s="4" t="s">
        <v>12</v>
      </c>
      <c r="C15" s="21"/>
      <c r="D15" s="3">
        <f>SUM(E15:I15)</f>
        <v>179019.4</v>
      </c>
      <c r="E15" s="3">
        <f>SUM(E18+E20)</f>
        <v>64313.4</v>
      </c>
      <c r="F15" s="3">
        <f>SUM(F18+F20)</f>
        <v>111900</v>
      </c>
      <c r="G15" s="3">
        <f>SUM(G18+G20)</f>
        <v>1008</v>
      </c>
      <c r="H15" s="3">
        <f>SUM(H18+H20)</f>
        <v>922</v>
      </c>
      <c r="I15" s="3">
        <f>SUM(I18+I20)</f>
        <v>876</v>
      </c>
      <c r="J15" s="19"/>
    </row>
    <row r="16" spans="1:10" ht="18" customHeight="1">
      <c r="A16" s="20" t="s">
        <v>26</v>
      </c>
      <c r="B16" s="4" t="s">
        <v>11</v>
      </c>
      <c r="C16" s="20" t="s">
        <v>3</v>
      </c>
      <c r="D16" s="3">
        <f aca="true" t="shared" si="1" ref="D16:I16">SUM(D17:D18)</f>
        <v>453096.8</v>
      </c>
      <c r="E16" s="3">
        <f t="shared" si="1"/>
        <v>60045</v>
      </c>
      <c r="F16" s="3">
        <f t="shared" si="1"/>
        <v>112585</v>
      </c>
      <c r="G16" s="3">
        <f t="shared" si="1"/>
        <v>100765</v>
      </c>
      <c r="H16" s="3">
        <f t="shared" si="1"/>
        <v>92128.6</v>
      </c>
      <c r="I16" s="3">
        <f t="shared" si="1"/>
        <v>87573.2</v>
      </c>
      <c r="J16" s="18"/>
    </row>
    <row r="17" spans="1:10" ht="45.75" customHeight="1">
      <c r="A17" s="23"/>
      <c r="B17" s="4" t="s">
        <v>80</v>
      </c>
      <c r="C17" s="23"/>
      <c r="D17" s="3">
        <f>SUM(E17:I17)</f>
        <v>278345.8</v>
      </c>
      <c r="E17" s="3">
        <v>0</v>
      </c>
      <c r="F17" s="3">
        <v>685</v>
      </c>
      <c r="G17" s="3">
        <v>99757</v>
      </c>
      <c r="H17" s="3">
        <v>91206.6</v>
      </c>
      <c r="I17" s="3">
        <v>86697.2</v>
      </c>
      <c r="J17" s="31"/>
    </row>
    <row r="18" spans="1:10" ht="54.75" customHeight="1">
      <c r="A18" s="21"/>
      <c r="B18" s="4" t="s">
        <v>12</v>
      </c>
      <c r="C18" s="21"/>
      <c r="D18" s="3">
        <f>SUM(E18:I18)</f>
        <v>174751</v>
      </c>
      <c r="E18" s="3">
        <v>60045</v>
      </c>
      <c r="F18" s="3">
        <v>111900</v>
      </c>
      <c r="G18" s="3">
        <v>1008</v>
      </c>
      <c r="H18" s="3">
        <v>922</v>
      </c>
      <c r="I18" s="3">
        <v>876</v>
      </c>
      <c r="J18" s="19"/>
    </row>
    <row r="19" spans="1:10" ht="14.25" customHeight="1">
      <c r="A19" s="20" t="s">
        <v>27</v>
      </c>
      <c r="B19" s="4" t="s">
        <v>11</v>
      </c>
      <c r="C19" s="20" t="s">
        <v>3</v>
      </c>
      <c r="D19" s="8">
        <f>SUM(D20:D20)</f>
        <v>4268.4</v>
      </c>
      <c r="E19" s="8">
        <f>SUM(E20)</f>
        <v>4268.4</v>
      </c>
      <c r="F19" s="8">
        <f>SUM(F20)</f>
        <v>0</v>
      </c>
      <c r="G19" s="8">
        <f>SUM(G20)</f>
        <v>0</v>
      </c>
      <c r="H19" s="8">
        <f>SUM(H20)</f>
        <v>0</v>
      </c>
      <c r="I19" s="8">
        <f>SUM(I20)</f>
        <v>0</v>
      </c>
      <c r="J19" s="18"/>
    </row>
    <row r="20" spans="1:10" ht="177.75" customHeight="1">
      <c r="A20" s="21"/>
      <c r="B20" s="4" t="s">
        <v>12</v>
      </c>
      <c r="C20" s="21"/>
      <c r="D20" s="3">
        <f>SUM(E20:I20)</f>
        <v>4268.4</v>
      </c>
      <c r="E20" s="3">
        <v>4268.4</v>
      </c>
      <c r="F20" s="3">
        <v>0</v>
      </c>
      <c r="G20" s="3">
        <v>0</v>
      </c>
      <c r="H20" s="3">
        <v>0</v>
      </c>
      <c r="I20" s="3">
        <v>0</v>
      </c>
      <c r="J20" s="19"/>
    </row>
    <row r="21" spans="1:10" ht="15.75">
      <c r="A21" s="25" t="s">
        <v>7</v>
      </c>
      <c r="B21" s="26"/>
      <c r="C21" s="26"/>
      <c r="D21" s="26"/>
      <c r="E21" s="26"/>
      <c r="F21" s="26"/>
      <c r="G21" s="26"/>
      <c r="H21" s="26"/>
      <c r="I21" s="26"/>
      <c r="J21" s="27"/>
    </row>
    <row r="22" spans="1:10" ht="24" customHeight="1">
      <c r="A22" s="32" t="s">
        <v>29</v>
      </c>
      <c r="B22" s="33"/>
      <c r="C22" s="33"/>
      <c r="D22" s="33"/>
      <c r="E22" s="33"/>
      <c r="F22" s="33"/>
      <c r="G22" s="33"/>
      <c r="H22" s="33"/>
      <c r="I22" s="33"/>
      <c r="J22" s="34"/>
    </row>
    <row r="23" spans="1:10" ht="12.75" customHeight="1">
      <c r="A23" s="20" t="s">
        <v>14</v>
      </c>
      <c r="B23" s="4" t="s">
        <v>11</v>
      </c>
      <c r="C23" s="20" t="s">
        <v>3</v>
      </c>
      <c r="D23" s="3">
        <f aca="true" t="shared" si="2" ref="D23:I23">SUM(D24:D24)</f>
        <v>137972.94</v>
      </c>
      <c r="E23" s="3">
        <f t="shared" si="2"/>
        <v>29899.440000000002</v>
      </c>
      <c r="F23" s="3">
        <f t="shared" si="2"/>
        <v>50073.5</v>
      </c>
      <c r="G23" s="3">
        <f t="shared" si="2"/>
        <v>17000</v>
      </c>
      <c r="H23" s="3">
        <f t="shared" si="2"/>
        <v>20500</v>
      </c>
      <c r="I23" s="3">
        <f t="shared" si="2"/>
        <v>20500</v>
      </c>
      <c r="J23" s="18"/>
    </row>
    <row r="24" spans="1:10" ht="105.75" customHeight="1">
      <c r="A24" s="21"/>
      <c r="B24" s="4" t="s">
        <v>12</v>
      </c>
      <c r="C24" s="21"/>
      <c r="D24" s="3">
        <f>SUM(E24:I24)</f>
        <v>137972.94</v>
      </c>
      <c r="E24" s="3">
        <f>SUM(E26+E28+E30+E32+E34+E36+E38+E40+E42+E44+E46)</f>
        <v>29899.440000000002</v>
      </c>
      <c r="F24" s="3">
        <f>SUM(F26+F28+F30+F32+F34+F36+F38+F40+F42+F44+F46)</f>
        <v>50073.5</v>
      </c>
      <c r="G24" s="3">
        <f>SUM(G26+G28+G30+G32+G34+G36+G38+G40+G42+G44+G46)</f>
        <v>17000</v>
      </c>
      <c r="H24" s="3">
        <f>SUM(H26+H28+H30+H32+H34+H36+H38+H40+H42+H44+H46)</f>
        <v>20500</v>
      </c>
      <c r="I24" s="3">
        <f>SUM(I26+I28+I30+I32+I34+I36+I38+I40+I42+I44+I46)</f>
        <v>20500</v>
      </c>
      <c r="J24" s="19"/>
    </row>
    <row r="25" spans="1:10" ht="12.75" customHeight="1">
      <c r="A25" s="20" t="s">
        <v>15</v>
      </c>
      <c r="B25" s="4" t="s">
        <v>11</v>
      </c>
      <c r="C25" s="20" t="s">
        <v>3</v>
      </c>
      <c r="D25" s="3">
        <f>SUM(D26:D26)</f>
        <v>0</v>
      </c>
      <c r="E25" s="3">
        <f>E26</f>
        <v>0</v>
      </c>
      <c r="F25" s="3">
        <f>F26</f>
        <v>0</v>
      </c>
      <c r="G25" s="3">
        <f>G26</f>
        <v>0</v>
      </c>
      <c r="H25" s="3">
        <f>H26</f>
        <v>0</v>
      </c>
      <c r="I25" s="3">
        <f>I26</f>
        <v>0</v>
      </c>
      <c r="J25" s="18"/>
    </row>
    <row r="26" spans="1:10" ht="108.75" customHeight="1">
      <c r="A26" s="21"/>
      <c r="B26" s="4" t="s">
        <v>12</v>
      </c>
      <c r="C26" s="21"/>
      <c r="D26" s="3">
        <f>SUM(E26:I26)</f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19"/>
    </row>
    <row r="27" spans="1:10" ht="12.75" customHeight="1">
      <c r="A27" s="20" t="s">
        <v>16</v>
      </c>
      <c r="B27" s="4" t="s">
        <v>11</v>
      </c>
      <c r="C27" s="20" t="s">
        <v>3</v>
      </c>
      <c r="D27" s="3">
        <f>SUM(D28:D28)</f>
        <v>4049.08</v>
      </c>
      <c r="E27" s="3">
        <f>E28</f>
        <v>1381.69</v>
      </c>
      <c r="F27" s="3">
        <f>F28</f>
        <v>1117.39</v>
      </c>
      <c r="G27" s="3">
        <f>G28</f>
        <v>350</v>
      </c>
      <c r="H27" s="3">
        <f>H28</f>
        <v>600</v>
      </c>
      <c r="I27" s="3">
        <f>I28</f>
        <v>600</v>
      </c>
      <c r="J27" s="18"/>
    </row>
    <row r="28" spans="1:10" ht="120" customHeight="1">
      <c r="A28" s="21"/>
      <c r="B28" s="4" t="s">
        <v>12</v>
      </c>
      <c r="C28" s="21"/>
      <c r="D28" s="3">
        <f>SUM(E28:I28)</f>
        <v>4049.08</v>
      </c>
      <c r="E28" s="3">
        <v>1381.69</v>
      </c>
      <c r="F28" s="3">
        <v>1117.39</v>
      </c>
      <c r="G28" s="3">
        <v>350</v>
      </c>
      <c r="H28" s="3">
        <v>600</v>
      </c>
      <c r="I28" s="3">
        <v>600</v>
      </c>
      <c r="J28" s="19"/>
    </row>
    <row r="29" spans="1:10" ht="12.75" customHeight="1">
      <c r="A29" s="20" t="s">
        <v>17</v>
      </c>
      <c r="B29" s="4" t="s">
        <v>11</v>
      </c>
      <c r="C29" s="20" t="s">
        <v>3</v>
      </c>
      <c r="D29" s="3">
        <f>SUM(D30:D30)</f>
        <v>24588.32</v>
      </c>
      <c r="E29" s="3">
        <f>E30</f>
        <v>11738.2</v>
      </c>
      <c r="F29" s="3">
        <f>F30</f>
        <v>9450.12</v>
      </c>
      <c r="G29" s="3">
        <f>G30</f>
        <v>0</v>
      </c>
      <c r="H29" s="3">
        <f>H30</f>
        <v>1700</v>
      </c>
      <c r="I29" s="3">
        <f>I30</f>
        <v>1700</v>
      </c>
      <c r="J29" s="18"/>
    </row>
    <row r="30" spans="1:10" ht="107.25" customHeight="1">
      <c r="A30" s="21"/>
      <c r="B30" s="4" t="s">
        <v>12</v>
      </c>
      <c r="C30" s="21"/>
      <c r="D30" s="3">
        <f>SUM(E30:I30)</f>
        <v>24588.32</v>
      </c>
      <c r="E30" s="3">
        <v>11738.2</v>
      </c>
      <c r="F30" s="3">
        <v>9450.12</v>
      </c>
      <c r="G30" s="3">
        <v>0</v>
      </c>
      <c r="H30" s="3">
        <v>1700</v>
      </c>
      <c r="I30" s="3">
        <v>1700</v>
      </c>
      <c r="J30" s="19"/>
    </row>
    <row r="31" spans="1:10" ht="12.75" customHeight="1">
      <c r="A31" s="20" t="s">
        <v>18</v>
      </c>
      <c r="B31" s="4" t="s">
        <v>11</v>
      </c>
      <c r="C31" s="20" t="s">
        <v>3</v>
      </c>
      <c r="D31" s="3">
        <f>SUM(D32:D32)</f>
        <v>47358.58</v>
      </c>
      <c r="E31" s="3">
        <f>E32</f>
        <v>7607.59</v>
      </c>
      <c r="F31" s="3">
        <f>F32</f>
        <v>11750.99</v>
      </c>
      <c r="G31" s="3">
        <f>G32</f>
        <v>10000</v>
      </c>
      <c r="H31" s="3">
        <f>H32</f>
        <v>9000</v>
      </c>
      <c r="I31" s="3">
        <f>I32</f>
        <v>9000</v>
      </c>
      <c r="J31" s="18"/>
    </row>
    <row r="32" spans="1:10" ht="104.25" customHeight="1">
      <c r="A32" s="21"/>
      <c r="B32" s="4" t="s">
        <v>12</v>
      </c>
      <c r="C32" s="21"/>
      <c r="D32" s="3">
        <f>SUM(E32:I32)</f>
        <v>47358.58</v>
      </c>
      <c r="E32" s="3">
        <v>7607.59</v>
      </c>
      <c r="F32" s="3">
        <v>11750.99</v>
      </c>
      <c r="G32" s="3">
        <v>10000</v>
      </c>
      <c r="H32" s="3">
        <v>9000</v>
      </c>
      <c r="I32" s="3">
        <v>9000</v>
      </c>
      <c r="J32" s="19"/>
    </row>
    <row r="33" spans="1:10" ht="12.75" customHeight="1">
      <c r="A33" s="20" t="s">
        <v>19</v>
      </c>
      <c r="B33" s="4" t="s">
        <v>11</v>
      </c>
      <c r="C33" s="20" t="s">
        <v>3</v>
      </c>
      <c r="D33" s="3">
        <f>SUM(D34:D34)</f>
        <v>5655</v>
      </c>
      <c r="E33" s="3">
        <f>E34</f>
        <v>1010.11</v>
      </c>
      <c r="F33" s="3">
        <f>F34</f>
        <v>2251.13</v>
      </c>
      <c r="G33" s="3">
        <f>G34</f>
        <v>993.76</v>
      </c>
      <c r="H33" s="3">
        <f>H34</f>
        <v>700</v>
      </c>
      <c r="I33" s="3">
        <f>I34</f>
        <v>700</v>
      </c>
      <c r="J33" s="18"/>
    </row>
    <row r="34" spans="1:10" ht="108.75" customHeight="1">
      <c r="A34" s="21"/>
      <c r="B34" s="4" t="s">
        <v>12</v>
      </c>
      <c r="C34" s="21"/>
      <c r="D34" s="3">
        <f>SUM(E34:I34)</f>
        <v>5655</v>
      </c>
      <c r="E34" s="6">
        <v>1010.11</v>
      </c>
      <c r="F34" s="6">
        <v>2251.13</v>
      </c>
      <c r="G34" s="6">
        <v>993.76</v>
      </c>
      <c r="H34" s="6">
        <v>700</v>
      </c>
      <c r="I34" s="6">
        <v>700</v>
      </c>
      <c r="J34" s="19"/>
    </row>
    <row r="35" spans="1:10" ht="12.75" customHeight="1">
      <c r="A35" s="20" t="s">
        <v>25</v>
      </c>
      <c r="B35" s="4" t="s">
        <v>11</v>
      </c>
      <c r="C35" s="20" t="s">
        <v>3</v>
      </c>
      <c r="D35" s="3">
        <f>SUM(D36:D36)</f>
        <v>30595.54</v>
      </c>
      <c r="E35" s="3">
        <f>E36</f>
        <v>6139.17</v>
      </c>
      <c r="F35" s="3">
        <f>F36</f>
        <v>6330.13</v>
      </c>
      <c r="G35" s="3">
        <f>G36</f>
        <v>5126.24</v>
      </c>
      <c r="H35" s="3">
        <f>H36</f>
        <v>6500</v>
      </c>
      <c r="I35" s="3">
        <f>I36</f>
        <v>6500</v>
      </c>
      <c r="J35" s="18"/>
    </row>
    <row r="36" spans="1:10" ht="105.75" customHeight="1">
      <c r="A36" s="21"/>
      <c r="B36" s="4" t="s">
        <v>12</v>
      </c>
      <c r="C36" s="21"/>
      <c r="D36" s="3">
        <f>SUM(E36:I36)</f>
        <v>30595.54</v>
      </c>
      <c r="E36" s="3">
        <v>6139.17</v>
      </c>
      <c r="F36" s="3">
        <v>6330.13</v>
      </c>
      <c r="G36" s="3">
        <v>5126.24</v>
      </c>
      <c r="H36" s="3">
        <v>6500</v>
      </c>
      <c r="I36" s="3">
        <v>6500</v>
      </c>
      <c r="J36" s="19"/>
    </row>
    <row r="37" spans="1:10" ht="12.75" customHeight="1">
      <c r="A37" s="20" t="s">
        <v>20</v>
      </c>
      <c r="B37" s="4" t="s">
        <v>11</v>
      </c>
      <c r="C37" s="20" t="s">
        <v>3</v>
      </c>
      <c r="D37" s="3">
        <f>SUM(D38:D38)</f>
        <v>0</v>
      </c>
      <c r="E37" s="3">
        <f>E38</f>
        <v>0</v>
      </c>
      <c r="F37" s="3">
        <f>F38</f>
        <v>0</v>
      </c>
      <c r="G37" s="3">
        <f>G38</f>
        <v>0</v>
      </c>
      <c r="H37" s="3">
        <f>H38</f>
        <v>0</v>
      </c>
      <c r="I37" s="3">
        <f>I38</f>
        <v>0</v>
      </c>
      <c r="J37" s="18"/>
    </row>
    <row r="38" spans="1:10" ht="108.75" customHeight="1">
      <c r="A38" s="21"/>
      <c r="B38" s="4" t="s">
        <v>12</v>
      </c>
      <c r="C38" s="21"/>
      <c r="D38" s="3">
        <f>SUM(E38:I38)</f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19"/>
    </row>
    <row r="39" spans="1:10" ht="12.75" customHeight="1">
      <c r="A39" s="20" t="s">
        <v>21</v>
      </c>
      <c r="B39" s="4" t="s">
        <v>11</v>
      </c>
      <c r="C39" s="20" t="s">
        <v>3</v>
      </c>
      <c r="D39" s="3">
        <f>SUM(D40:D40)</f>
        <v>5016.59</v>
      </c>
      <c r="E39" s="3">
        <f>E40</f>
        <v>99.68</v>
      </c>
      <c r="F39" s="3">
        <f>F40</f>
        <v>4916.91</v>
      </c>
      <c r="G39" s="3">
        <f>G40</f>
        <v>0</v>
      </c>
      <c r="H39" s="3">
        <f>H40</f>
        <v>0</v>
      </c>
      <c r="I39" s="3">
        <f>I40</f>
        <v>0</v>
      </c>
      <c r="J39" s="18"/>
    </row>
    <row r="40" spans="1:10" ht="98.25" customHeight="1">
      <c r="A40" s="21"/>
      <c r="B40" s="4" t="s">
        <v>12</v>
      </c>
      <c r="C40" s="21"/>
      <c r="D40" s="3">
        <f>SUM(E40:I40)</f>
        <v>5016.59</v>
      </c>
      <c r="E40" s="7">
        <v>99.68</v>
      </c>
      <c r="F40" s="7">
        <v>4916.91</v>
      </c>
      <c r="G40" s="3">
        <v>0</v>
      </c>
      <c r="H40" s="3">
        <v>0</v>
      </c>
      <c r="I40" s="3">
        <v>0</v>
      </c>
      <c r="J40" s="19"/>
    </row>
    <row r="41" spans="1:10" ht="30" customHeight="1">
      <c r="A41" s="20" t="s">
        <v>22</v>
      </c>
      <c r="B41" s="4" t="s">
        <v>11</v>
      </c>
      <c r="C41" s="20" t="s">
        <v>3</v>
      </c>
      <c r="D41" s="3">
        <f aca="true" t="shared" si="3" ref="D41:I41">SUM(D42:D42)</f>
        <v>2230.21</v>
      </c>
      <c r="E41" s="3">
        <f t="shared" si="3"/>
        <v>0</v>
      </c>
      <c r="F41" s="3">
        <f t="shared" si="3"/>
        <v>2230.21</v>
      </c>
      <c r="G41" s="3">
        <f t="shared" si="3"/>
        <v>0</v>
      </c>
      <c r="H41" s="3">
        <f t="shared" si="3"/>
        <v>0</v>
      </c>
      <c r="I41" s="3">
        <f t="shared" si="3"/>
        <v>0</v>
      </c>
      <c r="J41" s="18"/>
    </row>
    <row r="42" spans="1:10" ht="86.25" customHeight="1">
      <c r="A42" s="21"/>
      <c r="B42" s="4" t="s">
        <v>12</v>
      </c>
      <c r="C42" s="21"/>
      <c r="D42" s="3">
        <f>SUM(E42:I42)</f>
        <v>2230.21</v>
      </c>
      <c r="E42" s="3">
        <v>0</v>
      </c>
      <c r="F42" s="3">
        <v>2230.21</v>
      </c>
      <c r="G42" s="3">
        <v>0</v>
      </c>
      <c r="H42" s="3">
        <v>0</v>
      </c>
      <c r="I42" s="3">
        <v>0</v>
      </c>
      <c r="J42" s="19"/>
    </row>
    <row r="43" spans="1:10" ht="26.25" customHeight="1">
      <c r="A43" s="20" t="s">
        <v>23</v>
      </c>
      <c r="B43" s="4" t="s">
        <v>11</v>
      </c>
      <c r="C43" s="20" t="s">
        <v>3</v>
      </c>
      <c r="D43" s="3">
        <f>SUM(D44:D44)</f>
        <v>17076.620000000003</v>
      </c>
      <c r="E43" s="3">
        <f>E44</f>
        <v>700</v>
      </c>
      <c r="F43" s="3">
        <f>F44</f>
        <v>11976.62</v>
      </c>
      <c r="G43" s="3">
        <f>G44</f>
        <v>500</v>
      </c>
      <c r="H43" s="3">
        <f>H44</f>
        <v>1950</v>
      </c>
      <c r="I43" s="3">
        <f>I44</f>
        <v>1950</v>
      </c>
      <c r="J43" s="18"/>
    </row>
    <row r="44" spans="1:10" ht="89.25" customHeight="1">
      <c r="A44" s="21"/>
      <c r="B44" s="4" t="s">
        <v>12</v>
      </c>
      <c r="C44" s="21"/>
      <c r="D44" s="3">
        <f>SUM(E44:I44)</f>
        <v>17076.620000000003</v>
      </c>
      <c r="E44" s="3">
        <v>700</v>
      </c>
      <c r="F44" s="3">
        <v>11976.62</v>
      </c>
      <c r="G44" s="3">
        <v>500</v>
      </c>
      <c r="H44" s="3">
        <v>1950</v>
      </c>
      <c r="I44" s="3">
        <v>1950</v>
      </c>
      <c r="J44" s="19"/>
    </row>
    <row r="45" spans="1:10" ht="26.25" customHeight="1">
      <c r="A45" s="20" t="s">
        <v>48</v>
      </c>
      <c r="B45" s="4" t="s">
        <v>11</v>
      </c>
      <c r="C45" s="20" t="s">
        <v>3</v>
      </c>
      <c r="D45" s="3">
        <f>SUM(D46:D46)</f>
        <v>1403</v>
      </c>
      <c r="E45" s="3">
        <f>E46</f>
        <v>1223</v>
      </c>
      <c r="F45" s="3">
        <f>F46</f>
        <v>50</v>
      </c>
      <c r="G45" s="3">
        <f>G46</f>
        <v>30</v>
      </c>
      <c r="H45" s="3">
        <f>H46</f>
        <v>50</v>
      </c>
      <c r="I45" s="3">
        <f>I46</f>
        <v>50</v>
      </c>
      <c r="J45" s="18"/>
    </row>
    <row r="46" spans="1:10" ht="78.75" customHeight="1">
      <c r="A46" s="21"/>
      <c r="B46" s="4" t="s">
        <v>12</v>
      </c>
      <c r="C46" s="21"/>
      <c r="D46" s="3">
        <f>SUM(E46:I46)</f>
        <v>1403</v>
      </c>
      <c r="E46" s="3">
        <v>1223</v>
      </c>
      <c r="F46" s="3">
        <v>50</v>
      </c>
      <c r="G46" s="3">
        <v>30</v>
      </c>
      <c r="H46" s="3">
        <v>50</v>
      </c>
      <c r="I46" s="3">
        <v>50</v>
      </c>
      <c r="J46" s="19"/>
    </row>
    <row r="47" spans="1:10" ht="16.5" customHeight="1">
      <c r="A47" s="25" t="s">
        <v>8</v>
      </c>
      <c r="B47" s="26"/>
      <c r="C47" s="26"/>
      <c r="D47" s="26"/>
      <c r="E47" s="26"/>
      <c r="F47" s="26"/>
      <c r="G47" s="26"/>
      <c r="H47" s="26"/>
      <c r="I47" s="26"/>
      <c r="J47" s="27"/>
    </row>
    <row r="48" spans="1:10" ht="37.5" customHeight="1">
      <c r="A48" s="28" t="s">
        <v>30</v>
      </c>
      <c r="B48" s="29"/>
      <c r="C48" s="29"/>
      <c r="D48" s="29"/>
      <c r="E48" s="29"/>
      <c r="F48" s="29"/>
      <c r="G48" s="29"/>
      <c r="H48" s="29"/>
      <c r="I48" s="29"/>
      <c r="J48" s="30"/>
    </row>
    <row r="49" spans="1:10" ht="23.25" customHeight="1">
      <c r="A49" s="20" t="s">
        <v>67</v>
      </c>
      <c r="B49" s="4" t="s">
        <v>11</v>
      </c>
      <c r="C49" s="20" t="s">
        <v>3</v>
      </c>
      <c r="D49" s="3">
        <f>D51+D50</f>
        <v>1307175.8899999997</v>
      </c>
      <c r="E49" s="3">
        <f>SUM(E50:E51)</f>
        <v>285386.16000000003</v>
      </c>
      <c r="F49" s="3">
        <f>SUM(F50:F51)</f>
        <v>512443.63</v>
      </c>
      <c r="G49" s="3">
        <f>SUM(G50:G51)</f>
        <v>385270.1</v>
      </c>
      <c r="H49" s="3">
        <f>SUM(H50:H51)</f>
        <v>96750.5</v>
      </c>
      <c r="I49" s="3">
        <f>SUM(I50:I51)</f>
        <v>96750.5</v>
      </c>
      <c r="J49" s="18"/>
    </row>
    <row r="50" spans="1:10" ht="51.75" customHeight="1">
      <c r="A50" s="23"/>
      <c r="B50" s="4" t="s">
        <v>40</v>
      </c>
      <c r="C50" s="23"/>
      <c r="D50" s="3">
        <f aca="true" t="shared" si="4" ref="D50:I50">D67+D112</f>
        <v>628459.1799999999</v>
      </c>
      <c r="E50" s="3">
        <f t="shared" si="4"/>
        <v>26383</v>
      </c>
      <c r="F50" s="3">
        <f t="shared" si="4"/>
        <v>337553.43</v>
      </c>
      <c r="G50" s="3">
        <f t="shared" si="4"/>
        <v>264522.75</v>
      </c>
      <c r="H50" s="3">
        <f t="shared" si="4"/>
        <v>0</v>
      </c>
      <c r="I50" s="3">
        <f t="shared" si="4"/>
        <v>0</v>
      </c>
      <c r="J50" s="31"/>
    </row>
    <row r="51" spans="1:10" ht="117" customHeight="1">
      <c r="A51" s="21"/>
      <c r="B51" s="4" t="s">
        <v>12</v>
      </c>
      <c r="C51" s="21"/>
      <c r="D51" s="3">
        <f>D53+D55+D57+D59+D61+D63+D65+D68+D70+D72+D74+D76+D78+D80+D82+D84+D86+D88+D90+D92+D94+D96+D98+D100+D102+D104+D106+D108+D110+D147+D113</f>
        <v>678716.7099999998</v>
      </c>
      <c r="E51" s="3">
        <f>E53+E55+E57+E59+E61+E63+E65+E68+E70+E72+E74+E76+E78+E80+E82+E84+E86+E88+E90+E92+E94+E96+E98+E100+E102+E104+E106+E108+E110+E147+E113</f>
        <v>259003.16</v>
      </c>
      <c r="F51" s="3">
        <f>F53+F55+F57+F59+F61+F63+F65+F68+F70+F72+F74+F76+F78+F80+F82+F84+F86+F88+F90+F92+F94+F96+F98+F100+F102+F104+F106+F108+F110+F147+F113+F127</f>
        <v>174890.2</v>
      </c>
      <c r="G51" s="3">
        <f>G53+G55+G57+G59+G61+G63+G65+G68+G70+G72+G74+G76+G78+G80+G82+G84+G86+G88+G90+G92+G94+G96+G98+G100+G102+G104+G106+G108+G110+G113+G127+G129+G131+G133+G135+G137+G139+G141+G143+G145+G147</f>
        <v>120747.35</v>
      </c>
      <c r="H51" s="3">
        <f>H53+H55+H57+H59+H61+H63+H65+H68+H70+H72+H74+H76+H78+H80+H82+H84+H86+H88+H90+H92+H94+H96+H98+H100+H102+H104+H106+H108+H110+H113+H127+H129+H131+H133+H135+H137+H139+H141+H143+H145+H147</f>
        <v>96750.5</v>
      </c>
      <c r="I51" s="3">
        <f>I53+I55+I57+I59+I61+I63+I65+I68+I70+I72+I74+I76+I78+I80+I82+I84+I86+I88+I90+I92+I94+I96+I98+I100+I102+I104+I106+I108+I110+I113+I127+I129+I131+I133+I135+I137+I139+I141+I143+I145+I147</f>
        <v>96750.5</v>
      </c>
      <c r="J51" s="19"/>
    </row>
    <row r="52" spans="1:10" ht="21" customHeight="1">
      <c r="A52" s="20" t="s">
        <v>34</v>
      </c>
      <c r="B52" s="4" t="s">
        <v>11</v>
      </c>
      <c r="C52" s="20" t="s">
        <v>3</v>
      </c>
      <c r="D52" s="3">
        <f>SUM(D53:D53)</f>
        <v>38816.7</v>
      </c>
      <c r="E52" s="3">
        <f>E53</f>
        <v>38816.7</v>
      </c>
      <c r="F52" s="3">
        <f>F53</f>
        <v>0</v>
      </c>
      <c r="G52" s="3">
        <f>G53</f>
        <v>0</v>
      </c>
      <c r="H52" s="3">
        <f>H53</f>
        <v>0</v>
      </c>
      <c r="I52" s="3">
        <f>I53</f>
        <v>0</v>
      </c>
      <c r="J52" s="18"/>
    </row>
    <row r="53" spans="1:10" ht="108.75" customHeight="1">
      <c r="A53" s="21"/>
      <c r="B53" s="4" t="s">
        <v>12</v>
      </c>
      <c r="C53" s="21"/>
      <c r="D53" s="3">
        <f>SUM(E53:I53)</f>
        <v>38816.7</v>
      </c>
      <c r="E53" s="3">
        <v>38816.7</v>
      </c>
      <c r="F53" s="3">
        <v>0</v>
      </c>
      <c r="G53" s="3">
        <v>0</v>
      </c>
      <c r="H53" s="3">
        <v>0</v>
      </c>
      <c r="I53" s="3">
        <v>0</v>
      </c>
      <c r="J53" s="19"/>
    </row>
    <row r="54" spans="1:10" ht="21.75" customHeight="1">
      <c r="A54" s="20" t="s">
        <v>33</v>
      </c>
      <c r="B54" s="4" t="s">
        <v>11</v>
      </c>
      <c r="C54" s="20" t="s">
        <v>3</v>
      </c>
      <c r="D54" s="3">
        <f>SUM(D55:D55)</f>
        <v>101830.34</v>
      </c>
      <c r="E54" s="3">
        <f>E55</f>
        <v>25040.45</v>
      </c>
      <c r="F54" s="3">
        <f>F55</f>
        <v>31789.89</v>
      </c>
      <c r="G54" s="3">
        <f>G55</f>
        <v>15000</v>
      </c>
      <c r="H54" s="3">
        <f>H55</f>
        <v>15000</v>
      </c>
      <c r="I54" s="3">
        <f>I55</f>
        <v>15000</v>
      </c>
      <c r="J54" s="18"/>
    </row>
    <row r="55" spans="1:10" ht="102" customHeight="1">
      <c r="A55" s="21"/>
      <c r="B55" s="4" t="s">
        <v>12</v>
      </c>
      <c r="C55" s="21"/>
      <c r="D55" s="3">
        <f>SUM(E55:I55)</f>
        <v>101830.34</v>
      </c>
      <c r="E55" s="3">
        <v>25040.45</v>
      </c>
      <c r="F55" s="3">
        <v>31789.89</v>
      </c>
      <c r="G55" s="3">
        <v>15000</v>
      </c>
      <c r="H55" s="3">
        <v>15000</v>
      </c>
      <c r="I55" s="3">
        <v>15000</v>
      </c>
      <c r="J55" s="19"/>
    </row>
    <row r="56" spans="1:10" ht="19.5" customHeight="1">
      <c r="A56" s="20" t="s">
        <v>35</v>
      </c>
      <c r="B56" s="4" t="s">
        <v>11</v>
      </c>
      <c r="C56" s="20" t="s">
        <v>3</v>
      </c>
      <c r="D56" s="3">
        <f>SUM(D57:D57)</f>
        <v>4178.92</v>
      </c>
      <c r="E56" s="3">
        <f>E57</f>
        <v>4178.92</v>
      </c>
      <c r="F56" s="3">
        <f>F57</f>
        <v>0</v>
      </c>
      <c r="G56" s="3">
        <f>G57</f>
        <v>0</v>
      </c>
      <c r="H56" s="3">
        <f>H57</f>
        <v>0</v>
      </c>
      <c r="I56" s="3">
        <f>I57</f>
        <v>0</v>
      </c>
      <c r="J56" s="18"/>
    </row>
    <row r="57" spans="1:10" ht="134.25" customHeight="1">
      <c r="A57" s="21"/>
      <c r="B57" s="4" t="s">
        <v>12</v>
      </c>
      <c r="C57" s="21"/>
      <c r="D57" s="3">
        <f>SUM(E57:I57)</f>
        <v>4178.92</v>
      </c>
      <c r="E57" s="3">
        <v>4178.92</v>
      </c>
      <c r="F57" s="3">
        <v>0</v>
      </c>
      <c r="G57" s="3">
        <v>0</v>
      </c>
      <c r="H57" s="3">
        <v>0</v>
      </c>
      <c r="I57" s="3">
        <v>0</v>
      </c>
      <c r="J57" s="19"/>
    </row>
    <row r="58" spans="1:10" ht="17.25" customHeight="1">
      <c r="A58" s="20" t="s">
        <v>36</v>
      </c>
      <c r="B58" s="4" t="s">
        <v>11</v>
      </c>
      <c r="C58" s="20" t="s">
        <v>3</v>
      </c>
      <c r="D58" s="3">
        <f>SUM(D59:D59)</f>
        <v>160412.91</v>
      </c>
      <c r="E58" s="3">
        <f>E59</f>
        <v>139296.91</v>
      </c>
      <c r="F58" s="3">
        <f>F59</f>
        <v>21116</v>
      </c>
      <c r="G58" s="3">
        <f>G59</f>
        <v>0</v>
      </c>
      <c r="H58" s="3">
        <f>H59</f>
        <v>0</v>
      </c>
      <c r="I58" s="3">
        <f>I59</f>
        <v>0</v>
      </c>
      <c r="J58" s="18"/>
    </row>
    <row r="59" spans="1:10" ht="105.75" customHeight="1">
      <c r="A59" s="21"/>
      <c r="B59" s="4" t="s">
        <v>12</v>
      </c>
      <c r="C59" s="21"/>
      <c r="D59" s="3">
        <f>SUM(E59:I59)</f>
        <v>160412.91</v>
      </c>
      <c r="E59" s="3">
        <v>139296.91</v>
      </c>
      <c r="F59" s="3">
        <v>21116</v>
      </c>
      <c r="G59" s="3">
        <v>0</v>
      </c>
      <c r="H59" s="3">
        <v>0</v>
      </c>
      <c r="I59" s="3">
        <v>0</v>
      </c>
      <c r="J59" s="19"/>
    </row>
    <row r="60" spans="1:10" ht="17.25" customHeight="1">
      <c r="A60" s="20" t="s">
        <v>37</v>
      </c>
      <c r="B60" s="4" t="s">
        <v>11</v>
      </c>
      <c r="C60" s="20" t="s">
        <v>3</v>
      </c>
      <c r="D60" s="3">
        <f>SUM(D61:D61)</f>
        <v>0</v>
      </c>
      <c r="E60" s="3">
        <f>E61</f>
        <v>0</v>
      </c>
      <c r="F60" s="3">
        <f>F61</f>
        <v>0</v>
      </c>
      <c r="G60" s="3">
        <f>G61</f>
        <v>0</v>
      </c>
      <c r="H60" s="3">
        <f>H61</f>
        <v>0</v>
      </c>
      <c r="I60" s="3">
        <f>I61</f>
        <v>0</v>
      </c>
      <c r="J60" s="18"/>
    </row>
    <row r="61" spans="1:10" ht="103.5" customHeight="1">
      <c r="A61" s="21"/>
      <c r="B61" s="4" t="s">
        <v>12</v>
      </c>
      <c r="C61" s="21"/>
      <c r="D61" s="3">
        <f>SUM(E61:I61)</f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19"/>
    </row>
    <row r="62" spans="1:10" ht="17.25" customHeight="1">
      <c r="A62" s="20" t="s">
        <v>38</v>
      </c>
      <c r="B62" s="4" t="s">
        <v>11</v>
      </c>
      <c r="C62" s="20" t="s">
        <v>3</v>
      </c>
      <c r="D62" s="3">
        <f>SUM(D63:D63)</f>
        <v>15955.1</v>
      </c>
      <c r="E62" s="3">
        <f>E63</f>
        <v>7704.9</v>
      </c>
      <c r="F62" s="3">
        <f>F63</f>
        <v>8250.2</v>
      </c>
      <c r="G62" s="3">
        <f>G63</f>
        <v>0</v>
      </c>
      <c r="H62" s="3">
        <f>H63</f>
        <v>0</v>
      </c>
      <c r="I62" s="3">
        <f>I63</f>
        <v>0</v>
      </c>
      <c r="J62" s="18"/>
    </row>
    <row r="63" spans="1:10" ht="103.5" customHeight="1">
      <c r="A63" s="21"/>
      <c r="B63" s="4" t="s">
        <v>12</v>
      </c>
      <c r="C63" s="21"/>
      <c r="D63" s="3">
        <f>SUM(E63:I63)</f>
        <v>15955.1</v>
      </c>
      <c r="E63" s="3">
        <v>7704.9</v>
      </c>
      <c r="F63" s="3">
        <v>8250.2</v>
      </c>
      <c r="G63" s="3">
        <v>0</v>
      </c>
      <c r="H63" s="3">
        <v>0</v>
      </c>
      <c r="I63" s="3">
        <v>0</v>
      </c>
      <c r="J63" s="19"/>
    </row>
    <row r="64" spans="1:10" ht="17.25" customHeight="1">
      <c r="A64" s="20" t="s">
        <v>39</v>
      </c>
      <c r="B64" s="4" t="s">
        <v>11</v>
      </c>
      <c r="C64" s="20" t="s">
        <v>3</v>
      </c>
      <c r="D64" s="3">
        <f>SUM(D65:D65)</f>
        <v>1234.48</v>
      </c>
      <c r="E64" s="3">
        <f>E65</f>
        <v>1081.73</v>
      </c>
      <c r="F64" s="3">
        <f>F65</f>
        <v>152.75</v>
      </c>
      <c r="G64" s="3">
        <f>G65</f>
        <v>0</v>
      </c>
      <c r="H64" s="3">
        <f>H65</f>
        <v>0</v>
      </c>
      <c r="I64" s="3">
        <f>I65</f>
        <v>0</v>
      </c>
      <c r="J64" s="18"/>
    </row>
    <row r="65" spans="1:10" ht="103.5" customHeight="1">
      <c r="A65" s="21"/>
      <c r="B65" s="4" t="s">
        <v>12</v>
      </c>
      <c r="C65" s="21"/>
      <c r="D65" s="3">
        <f>SUM(E65:I65)</f>
        <v>1234.48</v>
      </c>
      <c r="E65" s="3">
        <v>1081.73</v>
      </c>
      <c r="F65" s="3">
        <v>152.75</v>
      </c>
      <c r="G65" s="3">
        <v>0</v>
      </c>
      <c r="H65" s="3">
        <v>0</v>
      </c>
      <c r="I65" s="3">
        <v>0</v>
      </c>
      <c r="J65" s="19"/>
    </row>
    <row r="66" spans="1:10" s="10" customFormat="1" ht="17.25" customHeight="1">
      <c r="A66" s="20" t="s">
        <v>41</v>
      </c>
      <c r="B66" s="4" t="s">
        <v>11</v>
      </c>
      <c r="C66" s="20" t="s">
        <v>3</v>
      </c>
      <c r="D66" s="3">
        <f>SUM(E66:I66)</f>
        <v>241864.3</v>
      </c>
      <c r="E66" s="3">
        <f>E67+E68</f>
        <v>44991</v>
      </c>
      <c r="F66" s="3">
        <f>F67+F68</f>
        <v>189673.3</v>
      </c>
      <c r="G66" s="3">
        <f>G67+G68</f>
        <v>7200</v>
      </c>
      <c r="H66" s="3">
        <f>H67+H68</f>
        <v>0</v>
      </c>
      <c r="I66" s="3">
        <f>I67+I68</f>
        <v>0</v>
      </c>
      <c r="J66" s="18"/>
    </row>
    <row r="67" spans="1:10" s="10" customFormat="1" ht="51.75" customHeight="1">
      <c r="A67" s="23"/>
      <c r="B67" s="4" t="s">
        <v>40</v>
      </c>
      <c r="C67" s="23"/>
      <c r="D67" s="8">
        <f>SUM(E67:I67)</f>
        <v>198148</v>
      </c>
      <c r="E67" s="8">
        <v>26383</v>
      </c>
      <c r="F67" s="8">
        <v>171765</v>
      </c>
      <c r="G67" s="8">
        <v>0</v>
      </c>
      <c r="H67" s="8">
        <f>H68</f>
        <v>0</v>
      </c>
      <c r="I67" s="8">
        <f>I68</f>
        <v>0</v>
      </c>
      <c r="J67" s="31"/>
    </row>
    <row r="68" spans="1:10" s="10" customFormat="1" ht="49.5" customHeight="1">
      <c r="A68" s="24"/>
      <c r="B68" s="4" t="s">
        <v>12</v>
      </c>
      <c r="C68" s="21"/>
      <c r="D68" s="3">
        <f>SUM(E68:I68)</f>
        <v>43716.3</v>
      </c>
      <c r="E68" s="3">
        <v>18608</v>
      </c>
      <c r="F68" s="3">
        <v>17908.3</v>
      </c>
      <c r="G68" s="3">
        <v>7200</v>
      </c>
      <c r="H68" s="3">
        <v>0</v>
      </c>
      <c r="I68" s="3">
        <v>0</v>
      </c>
      <c r="J68" s="19"/>
    </row>
    <row r="69" spans="1:10" ht="17.25" customHeight="1">
      <c r="A69" s="20" t="s">
        <v>42</v>
      </c>
      <c r="B69" s="4" t="s">
        <v>11</v>
      </c>
      <c r="C69" s="20" t="s">
        <v>3</v>
      </c>
      <c r="D69" s="3">
        <f>SUM(D70:D70)</f>
        <v>18056.22</v>
      </c>
      <c r="E69" s="3">
        <f>E70</f>
        <v>3795.94</v>
      </c>
      <c r="F69" s="3">
        <f>F70</f>
        <v>6260.28</v>
      </c>
      <c r="G69" s="3">
        <f>G70</f>
        <v>8000</v>
      </c>
      <c r="H69" s="3">
        <f>H70</f>
        <v>0</v>
      </c>
      <c r="I69" s="3">
        <f>I70</f>
        <v>0</v>
      </c>
      <c r="J69" s="18"/>
    </row>
    <row r="70" spans="1:10" ht="103.5" customHeight="1">
      <c r="A70" s="21"/>
      <c r="B70" s="4" t="s">
        <v>12</v>
      </c>
      <c r="C70" s="21"/>
      <c r="D70" s="3">
        <f>SUM(E70:I70)</f>
        <v>18056.22</v>
      </c>
      <c r="E70" s="3">
        <v>3795.94</v>
      </c>
      <c r="F70" s="3">
        <v>6260.28</v>
      </c>
      <c r="G70" s="3">
        <v>8000</v>
      </c>
      <c r="H70" s="3">
        <v>0</v>
      </c>
      <c r="I70" s="3">
        <v>0</v>
      </c>
      <c r="J70" s="19"/>
    </row>
    <row r="71" spans="1:10" ht="17.25" customHeight="1">
      <c r="A71" s="20" t="s">
        <v>43</v>
      </c>
      <c r="B71" s="4" t="s">
        <v>11</v>
      </c>
      <c r="C71" s="20" t="s">
        <v>3</v>
      </c>
      <c r="D71" s="3">
        <f>SUM(D72:D72)</f>
        <v>1072.6</v>
      </c>
      <c r="E71" s="3">
        <f>E72</f>
        <v>1072.6</v>
      </c>
      <c r="F71" s="3">
        <f>F72</f>
        <v>0</v>
      </c>
      <c r="G71" s="3">
        <f>G72</f>
        <v>0</v>
      </c>
      <c r="H71" s="3">
        <f>H72</f>
        <v>0</v>
      </c>
      <c r="I71" s="3">
        <f>I72</f>
        <v>0</v>
      </c>
      <c r="J71" s="18"/>
    </row>
    <row r="72" spans="1:10" ht="145.5" customHeight="1">
      <c r="A72" s="21"/>
      <c r="B72" s="4" t="s">
        <v>12</v>
      </c>
      <c r="C72" s="21"/>
      <c r="D72" s="3">
        <f>SUM(E72:I72)</f>
        <v>1072.6</v>
      </c>
      <c r="E72" s="3">
        <v>1072.6</v>
      </c>
      <c r="F72" s="3">
        <v>0</v>
      </c>
      <c r="G72" s="3">
        <v>0</v>
      </c>
      <c r="H72" s="3">
        <v>0</v>
      </c>
      <c r="I72" s="3">
        <v>0</v>
      </c>
      <c r="J72" s="19"/>
    </row>
    <row r="73" spans="1:10" ht="17.25" customHeight="1">
      <c r="A73" s="20" t="s">
        <v>53</v>
      </c>
      <c r="B73" s="4" t="s">
        <v>11</v>
      </c>
      <c r="C73" s="20" t="s">
        <v>3</v>
      </c>
      <c r="D73" s="3">
        <f>SUM(D74:D74)</f>
        <v>1860.5</v>
      </c>
      <c r="E73" s="3">
        <f>E74</f>
        <v>1860.5</v>
      </c>
      <c r="F73" s="3">
        <f>F74</f>
        <v>0</v>
      </c>
      <c r="G73" s="3">
        <f>G74</f>
        <v>0</v>
      </c>
      <c r="H73" s="3">
        <f>H74</f>
        <v>0</v>
      </c>
      <c r="I73" s="3">
        <f>I74</f>
        <v>0</v>
      </c>
      <c r="J73" s="18"/>
    </row>
    <row r="74" spans="1:10" ht="149.25" customHeight="1">
      <c r="A74" s="21"/>
      <c r="B74" s="4" t="s">
        <v>12</v>
      </c>
      <c r="C74" s="21"/>
      <c r="D74" s="3">
        <f>SUM(E74:I74)</f>
        <v>1860.5</v>
      </c>
      <c r="E74" s="3">
        <v>1860.5</v>
      </c>
      <c r="F74" s="3">
        <v>0</v>
      </c>
      <c r="G74" s="3">
        <v>0</v>
      </c>
      <c r="H74" s="3">
        <v>0</v>
      </c>
      <c r="I74" s="3">
        <v>0</v>
      </c>
      <c r="J74" s="19"/>
    </row>
    <row r="75" spans="1:10" ht="17.25" customHeight="1">
      <c r="A75" s="20" t="s">
        <v>58</v>
      </c>
      <c r="B75" s="4" t="s">
        <v>11</v>
      </c>
      <c r="C75" s="20" t="s">
        <v>3</v>
      </c>
      <c r="D75" s="3">
        <f>SUM(D76:D76)</f>
        <v>17341.39</v>
      </c>
      <c r="E75" s="3">
        <f>E76</f>
        <v>0</v>
      </c>
      <c r="F75" s="3">
        <f>F76</f>
        <v>17341.39</v>
      </c>
      <c r="G75" s="3">
        <f>G76</f>
        <v>0</v>
      </c>
      <c r="H75" s="3">
        <f>H76</f>
        <v>0</v>
      </c>
      <c r="I75" s="3">
        <f>I76</f>
        <v>0</v>
      </c>
      <c r="J75" s="18"/>
    </row>
    <row r="76" spans="1:10" ht="119.25" customHeight="1">
      <c r="A76" s="21"/>
      <c r="B76" s="4" t="s">
        <v>12</v>
      </c>
      <c r="C76" s="21"/>
      <c r="D76" s="3">
        <f>SUM(E76:I76)</f>
        <v>17341.39</v>
      </c>
      <c r="E76" s="3">
        <v>0</v>
      </c>
      <c r="F76" s="3">
        <v>17341.39</v>
      </c>
      <c r="G76" s="3">
        <v>0</v>
      </c>
      <c r="H76" s="3">
        <v>0</v>
      </c>
      <c r="I76" s="3">
        <v>0</v>
      </c>
      <c r="J76" s="19"/>
    </row>
    <row r="77" spans="1:10" ht="28.5" customHeight="1">
      <c r="A77" s="20" t="s">
        <v>47</v>
      </c>
      <c r="B77" s="4" t="s">
        <v>11</v>
      </c>
      <c r="C77" s="20" t="s">
        <v>3</v>
      </c>
      <c r="D77" s="3">
        <f>SUM(D78:D78)</f>
        <v>849.58</v>
      </c>
      <c r="E77" s="3">
        <f>E78</f>
        <v>549.58</v>
      </c>
      <c r="F77" s="3">
        <f>F78</f>
        <v>300</v>
      </c>
      <c r="G77" s="3">
        <f>G78</f>
        <v>0</v>
      </c>
      <c r="H77" s="3">
        <f>H78</f>
        <v>0</v>
      </c>
      <c r="I77" s="3">
        <f>I78</f>
        <v>0</v>
      </c>
      <c r="J77" s="18"/>
    </row>
    <row r="78" spans="1:10" ht="87" customHeight="1">
      <c r="A78" s="21"/>
      <c r="B78" s="4" t="s">
        <v>12</v>
      </c>
      <c r="C78" s="21"/>
      <c r="D78" s="3">
        <f>SUM(E78:I78)</f>
        <v>849.58</v>
      </c>
      <c r="E78" s="3">
        <v>549.58</v>
      </c>
      <c r="F78" s="3">
        <v>300</v>
      </c>
      <c r="G78" s="3">
        <v>0</v>
      </c>
      <c r="H78" s="3">
        <v>0</v>
      </c>
      <c r="I78" s="3">
        <v>0</v>
      </c>
      <c r="J78" s="19"/>
    </row>
    <row r="79" spans="1:10" ht="17.25" customHeight="1">
      <c r="A79" s="20" t="s">
        <v>49</v>
      </c>
      <c r="B79" s="4" t="s">
        <v>11</v>
      </c>
      <c r="C79" s="20" t="s">
        <v>3</v>
      </c>
      <c r="D79" s="3">
        <f>SUM(D80:D80)</f>
        <v>11103.34</v>
      </c>
      <c r="E79" s="3">
        <v>5551.64</v>
      </c>
      <c r="F79" s="3">
        <f>F80</f>
        <v>5551.7</v>
      </c>
      <c r="G79" s="3">
        <f>G80</f>
        <v>0</v>
      </c>
      <c r="H79" s="3">
        <f>H80</f>
        <v>0</v>
      </c>
      <c r="I79" s="3">
        <f>I80</f>
        <v>0</v>
      </c>
      <c r="J79" s="18"/>
    </row>
    <row r="80" spans="1:10" ht="98.25" customHeight="1">
      <c r="A80" s="21"/>
      <c r="B80" s="4" t="s">
        <v>12</v>
      </c>
      <c r="C80" s="21"/>
      <c r="D80" s="3">
        <f>SUM(E80:I80)</f>
        <v>11103.34</v>
      </c>
      <c r="E80" s="3">
        <v>5551.64</v>
      </c>
      <c r="F80" s="3">
        <v>5551.7</v>
      </c>
      <c r="G80" s="3">
        <v>0</v>
      </c>
      <c r="H80" s="3">
        <v>0</v>
      </c>
      <c r="I80" s="3">
        <v>0</v>
      </c>
      <c r="J80" s="19"/>
    </row>
    <row r="81" spans="1:10" ht="17.25" customHeight="1">
      <c r="A81" s="20" t="s">
        <v>95</v>
      </c>
      <c r="B81" s="4" t="s">
        <v>11</v>
      </c>
      <c r="C81" s="20" t="s">
        <v>3</v>
      </c>
      <c r="D81" s="3">
        <f>SUM(D82:D82)</f>
        <v>903.48</v>
      </c>
      <c r="E81" s="3">
        <f>E82</f>
        <v>903.48</v>
      </c>
      <c r="F81" s="3">
        <f>F82</f>
        <v>0</v>
      </c>
      <c r="G81" s="3">
        <f>G82</f>
        <v>0</v>
      </c>
      <c r="H81" s="3">
        <f>H82</f>
        <v>0</v>
      </c>
      <c r="I81" s="3">
        <f>I82</f>
        <v>0</v>
      </c>
      <c r="J81" s="18"/>
    </row>
    <row r="82" spans="1:10" ht="98.25" customHeight="1">
      <c r="A82" s="21"/>
      <c r="B82" s="4" t="s">
        <v>12</v>
      </c>
      <c r="C82" s="21"/>
      <c r="D82" s="3">
        <f>SUM(E82:I82)</f>
        <v>903.48</v>
      </c>
      <c r="E82" s="3">
        <v>903.48</v>
      </c>
      <c r="F82" s="3">
        <v>0</v>
      </c>
      <c r="G82" s="3">
        <v>0</v>
      </c>
      <c r="H82" s="3">
        <v>0</v>
      </c>
      <c r="I82" s="3">
        <v>0</v>
      </c>
      <c r="J82" s="19"/>
    </row>
    <row r="83" spans="1:10" ht="17.25" customHeight="1">
      <c r="A83" s="20" t="s">
        <v>50</v>
      </c>
      <c r="B83" s="4" t="s">
        <v>11</v>
      </c>
      <c r="C83" s="20" t="s">
        <v>3</v>
      </c>
      <c r="D83" s="3">
        <f>SUM(D84:D84)</f>
        <v>7268.32</v>
      </c>
      <c r="E83" s="3">
        <f>E84</f>
        <v>3634.22</v>
      </c>
      <c r="F83" s="3">
        <f>F84</f>
        <v>3634.1</v>
      </c>
      <c r="G83" s="3">
        <f>G84</f>
        <v>0</v>
      </c>
      <c r="H83" s="3">
        <f>H84</f>
        <v>0</v>
      </c>
      <c r="I83" s="3">
        <f>I84</f>
        <v>0</v>
      </c>
      <c r="J83" s="18"/>
    </row>
    <row r="84" spans="1:10" ht="98.25" customHeight="1">
      <c r="A84" s="21"/>
      <c r="B84" s="4" t="s">
        <v>12</v>
      </c>
      <c r="C84" s="21"/>
      <c r="D84" s="3">
        <f>SUM(E84:I84)</f>
        <v>7268.32</v>
      </c>
      <c r="E84" s="3">
        <v>3634.22</v>
      </c>
      <c r="F84" s="3">
        <v>3634.1</v>
      </c>
      <c r="G84" s="3">
        <v>0</v>
      </c>
      <c r="H84" s="3">
        <v>0</v>
      </c>
      <c r="I84" s="3">
        <v>0</v>
      </c>
      <c r="J84" s="19"/>
    </row>
    <row r="85" spans="1:10" ht="17.25" customHeight="1">
      <c r="A85" s="20" t="s">
        <v>51</v>
      </c>
      <c r="B85" s="4" t="s">
        <v>11</v>
      </c>
      <c r="C85" s="20" t="s">
        <v>3</v>
      </c>
      <c r="D85" s="3">
        <f>SUM(D86:D86)</f>
        <v>1925.91</v>
      </c>
      <c r="E85" s="3">
        <f>E86</f>
        <v>1925.91</v>
      </c>
      <c r="F85" s="3">
        <f>F86</f>
        <v>0</v>
      </c>
      <c r="G85" s="3">
        <f>G86</f>
        <v>0</v>
      </c>
      <c r="H85" s="3">
        <f>H86</f>
        <v>0</v>
      </c>
      <c r="I85" s="3">
        <f>I86</f>
        <v>0</v>
      </c>
      <c r="J85" s="18"/>
    </row>
    <row r="86" spans="1:10" ht="115.5" customHeight="1">
      <c r="A86" s="21"/>
      <c r="B86" s="4" t="s">
        <v>12</v>
      </c>
      <c r="C86" s="21"/>
      <c r="D86" s="3">
        <f>SUM(E86:I86)</f>
        <v>1925.91</v>
      </c>
      <c r="E86" s="3">
        <v>1925.91</v>
      </c>
      <c r="F86" s="3">
        <v>0</v>
      </c>
      <c r="G86" s="3">
        <v>0</v>
      </c>
      <c r="H86" s="3">
        <v>0</v>
      </c>
      <c r="I86" s="3">
        <v>0</v>
      </c>
      <c r="J86" s="19"/>
    </row>
    <row r="87" spans="1:10" ht="17.25" customHeight="1">
      <c r="A87" s="20" t="s">
        <v>54</v>
      </c>
      <c r="B87" s="4" t="s">
        <v>11</v>
      </c>
      <c r="C87" s="20" t="s">
        <v>3</v>
      </c>
      <c r="D87" s="3">
        <f>SUM(D88:D88)</f>
        <v>441.61</v>
      </c>
      <c r="E87" s="3">
        <f>E88</f>
        <v>441.61</v>
      </c>
      <c r="F87" s="3">
        <f>F88</f>
        <v>0</v>
      </c>
      <c r="G87" s="3">
        <f>G88</f>
        <v>0</v>
      </c>
      <c r="H87" s="3">
        <f>H88</f>
        <v>0</v>
      </c>
      <c r="I87" s="3">
        <f>I88</f>
        <v>0</v>
      </c>
      <c r="J87" s="18"/>
    </row>
    <row r="88" spans="1:10" ht="98.25" customHeight="1">
      <c r="A88" s="21"/>
      <c r="B88" s="4" t="s">
        <v>12</v>
      </c>
      <c r="C88" s="21"/>
      <c r="D88" s="3">
        <f>SUM(E88:I88)</f>
        <v>441.61</v>
      </c>
      <c r="E88" s="3">
        <v>441.61</v>
      </c>
      <c r="F88" s="3">
        <v>0</v>
      </c>
      <c r="G88" s="3">
        <v>0</v>
      </c>
      <c r="H88" s="3">
        <v>0</v>
      </c>
      <c r="I88" s="3">
        <v>0</v>
      </c>
      <c r="J88" s="19"/>
    </row>
    <row r="89" spans="1:10" ht="17.25" customHeight="1">
      <c r="A89" s="20" t="s">
        <v>55</v>
      </c>
      <c r="B89" s="4" t="s">
        <v>11</v>
      </c>
      <c r="C89" s="20" t="s">
        <v>3</v>
      </c>
      <c r="D89" s="3">
        <f>SUM(D90:D90)</f>
        <v>19595.5</v>
      </c>
      <c r="E89" s="3">
        <f>E90</f>
        <v>4540.07</v>
      </c>
      <c r="F89" s="3">
        <f>F90</f>
        <v>13055.43</v>
      </c>
      <c r="G89" s="3">
        <f>G90</f>
        <v>2000</v>
      </c>
      <c r="H89" s="3">
        <f>H90</f>
        <v>0</v>
      </c>
      <c r="I89" s="3">
        <f>I90</f>
        <v>0</v>
      </c>
      <c r="J89" s="18"/>
    </row>
    <row r="90" spans="1:10" ht="118.5" customHeight="1">
      <c r="A90" s="21"/>
      <c r="B90" s="4" t="s">
        <v>12</v>
      </c>
      <c r="C90" s="21"/>
      <c r="D90" s="3">
        <f>SUM(E90:I90)</f>
        <v>19595.5</v>
      </c>
      <c r="E90" s="3">
        <v>4540.07</v>
      </c>
      <c r="F90" s="3">
        <v>13055.43</v>
      </c>
      <c r="G90" s="3">
        <v>2000</v>
      </c>
      <c r="H90" s="3">
        <v>0</v>
      </c>
      <c r="I90" s="3">
        <v>0</v>
      </c>
      <c r="J90" s="19"/>
    </row>
    <row r="91" spans="1:10" ht="30.75" customHeight="1">
      <c r="A91" s="20" t="s">
        <v>68</v>
      </c>
      <c r="B91" s="4" t="s">
        <v>11</v>
      </c>
      <c r="C91" s="20" t="s">
        <v>3</v>
      </c>
      <c r="D91" s="3">
        <f>SUM(D92:D92)</f>
        <v>3621.51</v>
      </c>
      <c r="E91" s="3">
        <f>E92</f>
        <v>0</v>
      </c>
      <c r="F91" s="3">
        <f>F92</f>
        <v>3621.51</v>
      </c>
      <c r="G91" s="3">
        <f>G92</f>
        <v>0</v>
      </c>
      <c r="H91" s="3">
        <f>H92</f>
        <v>0</v>
      </c>
      <c r="I91" s="3">
        <f>I92</f>
        <v>0</v>
      </c>
      <c r="J91" s="18"/>
    </row>
    <row r="92" spans="1:10" ht="87" customHeight="1">
      <c r="A92" s="21"/>
      <c r="B92" s="4" t="s">
        <v>12</v>
      </c>
      <c r="C92" s="21"/>
      <c r="D92" s="3">
        <f>SUM(E92:I92)</f>
        <v>3621.51</v>
      </c>
      <c r="E92" s="3">
        <v>0</v>
      </c>
      <c r="F92" s="3">
        <v>3621.51</v>
      </c>
      <c r="G92" s="3">
        <v>0</v>
      </c>
      <c r="H92" s="3">
        <v>0</v>
      </c>
      <c r="I92" s="3">
        <v>0</v>
      </c>
      <c r="J92" s="19"/>
    </row>
    <row r="93" spans="1:10" ht="25.5" customHeight="1">
      <c r="A93" s="20" t="s">
        <v>59</v>
      </c>
      <c r="B93" s="4" t="s">
        <v>11</v>
      </c>
      <c r="C93" s="20" t="s">
        <v>3</v>
      </c>
      <c r="D93" s="3">
        <f>SUM(D94:D94)</f>
        <v>1018.35</v>
      </c>
      <c r="E93" s="3">
        <f>E94</f>
        <v>0</v>
      </c>
      <c r="F93" s="3">
        <f>F94</f>
        <v>1018.35</v>
      </c>
      <c r="G93" s="3">
        <f>G94</f>
        <v>0</v>
      </c>
      <c r="H93" s="3">
        <f>H94</f>
        <v>0</v>
      </c>
      <c r="I93" s="3">
        <f>I94</f>
        <v>0</v>
      </c>
      <c r="J93" s="17"/>
    </row>
    <row r="94" spans="1:10" ht="87" customHeight="1">
      <c r="A94" s="21"/>
      <c r="B94" s="4" t="s">
        <v>12</v>
      </c>
      <c r="C94" s="21"/>
      <c r="D94" s="3">
        <f>SUM(E94:I94)</f>
        <v>1018.35</v>
      </c>
      <c r="E94" s="3">
        <v>0</v>
      </c>
      <c r="F94" s="3">
        <v>1018.35</v>
      </c>
      <c r="G94" s="3">
        <v>0</v>
      </c>
      <c r="H94" s="3">
        <v>0</v>
      </c>
      <c r="I94" s="3">
        <v>0</v>
      </c>
      <c r="J94" s="17"/>
    </row>
    <row r="95" spans="1:10" ht="22.5" customHeight="1">
      <c r="A95" s="20" t="s">
        <v>60</v>
      </c>
      <c r="B95" s="4" t="s">
        <v>11</v>
      </c>
      <c r="C95" s="20" t="s">
        <v>3</v>
      </c>
      <c r="D95" s="3">
        <f>SUM(D96:D96)</f>
        <v>1172.98</v>
      </c>
      <c r="E95" s="3">
        <f>E96</f>
        <v>0</v>
      </c>
      <c r="F95" s="3">
        <f>F96</f>
        <v>1172.98</v>
      </c>
      <c r="G95" s="3">
        <f>G96</f>
        <v>0</v>
      </c>
      <c r="H95" s="3">
        <f>H96</f>
        <v>0</v>
      </c>
      <c r="I95" s="3">
        <f>I96</f>
        <v>0</v>
      </c>
      <c r="J95" s="17"/>
    </row>
    <row r="96" spans="1:10" ht="100.5" customHeight="1">
      <c r="A96" s="21"/>
      <c r="B96" s="4" t="s">
        <v>12</v>
      </c>
      <c r="C96" s="21"/>
      <c r="D96" s="3">
        <f>SUM(E96:I96)</f>
        <v>1172.98</v>
      </c>
      <c r="E96" s="3">
        <v>0</v>
      </c>
      <c r="F96" s="3">
        <v>1172.98</v>
      </c>
      <c r="G96" s="3">
        <v>0</v>
      </c>
      <c r="H96" s="3">
        <v>0</v>
      </c>
      <c r="I96" s="3">
        <v>0</v>
      </c>
      <c r="J96" s="17"/>
    </row>
    <row r="97" spans="1:10" ht="17.25" customHeight="1">
      <c r="A97" s="20" t="s">
        <v>69</v>
      </c>
      <c r="B97" s="4" t="s">
        <v>11</v>
      </c>
      <c r="C97" s="20" t="s">
        <v>3</v>
      </c>
      <c r="D97" s="3">
        <f>SUM(D98:D98)</f>
        <v>895.5</v>
      </c>
      <c r="E97" s="3">
        <v>0</v>
      </c>
      <c r="F97" s="3">
        <f>F98</f>
        <v>895.5</v>
      </c>
      <c r="G97" s="3">
        <f>G98</f>
        <v>0</v>
      </c>
      <c r="H97" s="3">
        <f>H98</f>
        <v>0</v>
      </c>
      <c r="I97" s="3">
        <f>I98</f>
        <v>0</v>
      </c>
      <c r="J97" s="18"/>
    </row>
    <row r="98" spans="1:10" ht="99.75" customHeight="1">
      <c r="A98" s="21"/>
      <c r="B98" s="4" t="s">
        <v>12</v>
      </c>
      <c r="C98" s="21"/>
      <c r="D98" s="3">
        <f>SUM(E98:I98)</f>
        <v>895.5</v>
      </c>
      <c r="E98" s="3">
        <v>0</v>
      </c>
      <c r="F98" s="3">
        <v>895.5</v>
      </c>
      <c r="G98" s="3">
        <v>0</v>
      </c>
      <c r="H98" s="3">
        <v>0</v>
      </c>
      <c r="I98" s="3">
        <v>0</v>
      </c>
      <c r="J98" s="19"/>
    </row>
    <row r="99" spans="1:10" ht="17.25" customHeight="1">
      <c r="A99" s="20" t="s">
        <v>70</v>
      </c>
      <c r="B99" s="4" t="s">
        <v>11</v>
      </c>
      <c r="C99" s="20" t="s">
        <v>3</v>
      </c>
      <c r="D99" s="3">
        <f>SUM(D100:D100)</f>
        <v>25750.72</v>
      </c>
      <c r="E99" s="3">
        <v>0</v>
      </c>
      <c r="F99" s="3">
        <f>F100</f>
        <v>20350.72</v>
      </c>
      <c r="G99" s="3">
        <f>G100</f>
        <v>5400</v>
      </c>
      <c r="H99" s="3">
        <f>H100</f>
        <v>0</v>
      </c>
      <c r="I99" s="3">
        <f>I100</f>
        <v>0</v>
      </c>
      <c r="J99" s="18"/>
    </row>
    <row r="100" spans="1:10" ht="99.75" customHeight="1">
      <c r="A100" s="21"/>
      <c r="B100" s="4" t="s">
        <v>12</v>
      </c>
      <c r="C100" s="21"/>
      <c r="D100" s="3">
        <f>SUM(E100:I100)</f>
        <v>25750.72</v>
      </c>
      <c r="E100" s="3">
        <v>0</v>
      </c>
      <c r="F100" s="3">
        <v>20350.72</v>
      </c>
      <c r="G100" s="3">
        <v>5400</v>
      </c>
      <c r="H100" s="3">
        <v>0</v>
      </c>
      <c r="I100" s="3">
        <v>0</v>
      </c>
      <c r="J100" s="19"/>
    </row>
    <row r="101" spans="1:10" ht="17.25" customHeight="1">
      <c r="A101" s="20" t="s">
        <v>71</v>
      </c>
      <c r="B101" s="4" t="s">
        <v>11</v>
      </c>
      <c r="C101" s="20" t="s">
        <v>3</v>
      </c>
      <c r="D101" s="3">
        <f>SUM(D102:D102)</f>
        <v>1254</v>
      </c>
      <c r="E101" s="3">
        <v>0</v>
      </c>
      <c r="F101" s="3">
        <f>F102</f>
        <v>1254</v>
      </c>
      <c r="G101" s="3">
        <f>G102</f>
        <v>0</v>
      </c>
      <c r="H101" s="3">
        <f>H102</f>
        <v>0</v>
      </c>
      <c r="I101" s="3">
        <f>I102</f>
        <v>0</v>
      </c>
      <c r="J101" s="18"/>
    </row>
    <row r="102" spans="1:10" ht="99.75" customHeight="1">
      <c r="A102" s="21"/>
      <c r="B102" s="4" t="s">
        <v>12</v>
      </c>
      <c r="C102" s="21"/>
      <c r="D102" s="3">
        <f>SUM(E102:I102)</f>
        <v>1254</v>
      </c>
      <c r="E102" s="3">
        <v>0</v>
      </c>
      <c r="F102" s="3">
        <v>1254</v>
      </c>
      <c r="G102" s="3">
        <v>0</v>
      </c>
      <c r="H102" s="3">
        <v>0</v>
      </c>
      <c r="I102" s="3">
        <v>0</v>
      </c>
      <c r="J102" s="19"/>
    </row>
    <row r="103" spans="1:10" ht="17.25" customHeight="1">
      <c r="A103" s="20" t="s">
        <v>72</v>
      </c>
      <c r="B103" s="4" t="s">
        <v>11</v>
      </c>
      <c r="C103" s="20" t="s">
        <v>3</v>
      </c>
      <c r="D103" s="3">
        <f>SUM(D104:D104)</f>
        <v>1332.15</v>
      </c>
      <c r="E103" s="3">
        <v>0</v>
      </c>
      <c r="F103" s="3">
        <f>F104</f>
        <v>1332.15</v>
      </c>
      <c r="G103" s="3">
        <f>G104</f>
        <v>0</v>
      </c>
      <c r="H103" s="3">
        <f>H104</f>
        <v>0</v>
      </c>
      <c r="I103" s="3">
        <f>I104</f>
        <v>0</v>
      </c>
      <c r="J103" s="18"/>
    </row>
    <row r="104" spans="1:10" ht="99.75" customHeight="1">
      <c r="A104" s="21"/>
      <c r="B104" s="4" t="s">
        <v>12</v>
      </c>
      <c r="C104" s="21"/>
      <c r="D104" s="3">
        <f>SUM(E104:I104)</f>
        <v>1332.15</v>
      </c>
      <c r="E104" s="3">
        <v>0</v>
      </c>
      <c r="F104" s="3">
        <v>1332.15</v>
      </c>
      <c r="G104" s="3">
        <v>0</v>
      </c>
      <c r="H104" s="3">
        <v>0</v>
      </c>
      <c r="I104" s="3">
        <v>0</v>
      </c>
      <c r="J104" s="19"/>
    </row>
    <row r="105" spans="1:10" ht="17.25" customHeight="1">
      <c r="A105" s="20" t="s">
        <v>81</v>
      </c>
      <c r="B105" s="4" t="s">
        <v>11</v>
      </c>
      <c r="C105" s="20" t="s">
        <v>3</v>
      </c>
      <c r="D105" s="3">
        <f>SUM(D106:D106)</f>
        <v>5054.54</v>
      </c>
      <c r="E105" s="3">
        <v>0</v>
      </c>
      <c r="F105" s="3">
        <f>F106</f>
        <v>5054.54</v>
      </c>
      <c r="G105" s="3">
        <f>G106</f>
        <v>0</v>
      </c>
      <c r="H105" s="3">
        <f>H106</f>
        <v>0</v>
      </c>
      <c r="I105" s="3">
        <f>I106</f>
        <v>0</v>
      </c>
      <c r="J105" s="18"/>
    </row>
    <row r="106" spans="1:10" ht="99.75" customHeight="1">
      <c r="A106" s="21"/>
      <c r="B106" s="4" t="s">
        <v>12</v>
      </c>
      <c r="C106" s="21"/>
      <c r="D106" s="3">
        <f>SUM(E106:I106)</f>
        <v>5054.54</v>
      </c>
      <c r="E106" s="3">
        <v>0</v>
      </c>
      <c r="F106" s="3">
        <v>5054.54</v>
      </c>
      <c r="G106" s="3">
        <v>0</v>
      </c>
      <c r="H106" s="3">
        <v>0</v>
      </c>
      <c r="I106" s="3">
        <v>0</v>
      </c>
      <c r="J106" s="19"/>
    </row>
    <row r="107" spans="1:10" ht="17.25" customHeight="1">
      <c r="A107" s="20" t="s">
        <v>73</v>
      </c>
      <c r="B107" s="4" t="s">
        <v>11</v>
      </c>
      <c r="C107" s="20" t="s">
        <v>3</v>
      </c>
      <c r="D107" s="3">
        <f>SUM(D108:D108)</f>
        <v>910.2</v>
      </c>
      <c r="E107" s="3">
        <v>0</v>
      </c>
      <c r="F107" s="3">
        <f>F108</f>
        <v>910.2</v>
      </c>
      <c r="G107" s="3">
        <f>G108</f>
        <v>0</v>
      </c>
      <c r="H107" s="3">
        <f>H108</f>
        <v>0</v>
      </c>
      <c r="I107" s="3">
        <f>I108</f>
        <v>0</v>
      </c>
      <c r="J107" s="18"/>
    </row>
    <row r="108" spans="1:10" ht="99.75" customHeight="1">
      <c r="A108" s="21"/>
      <c r="B108" s="4" t="s">
        <v>12</v>
      </c>
      <c r="C108" s="21"/>
      <c r="D108" s="3">
        <f>SUM(E108:I108)</f>
        <v>910.2</v>
      </c>
      <c r="E108" s="3">
        <v>0</v>
      </c>
      <c r="F108" s="3">
        <v>910.2</v>
      </c>
      <c r="G108" s="3">
        <v>0</v>
      </c>
      <c r="H108" s="3">
        <v>0</v>
      </c>
      <c r="I108" s="3">
        <v>0</v>
      </c>
      <c r="J108" s="19"/>
    </row>
    <row r="109" spans="1:10" ht="17.25" customHeight="1">
      <c r="A109" s="20" t="s">
        <v>74</v>
      </c>
      <c r="B109" s="4" t="s">
        <v>11</v>
      </c>
      <c r="C109" s="20" t="s">
        <v>3</v>
      </c>
      <c r="D109" s="3">
        <f>SUM(D110:D110)</f>
        <v>4994.41</v>
      </c>
      <c r="E109" s="3">
        <v>0</v>
      </c>
      <c r="F109" s="3">
        <f>F110</f>
        <v>4994.41</v>
      </c>
      <c r="G109" s="3">
        <f>G110</f>
        <v>0</v>
      </c>
      <c r="H109" s="3">
        <f>H110</f>
        <v>0</v>
      </c>
      <c r="I109" s="3">
        <f>I110</f>
        <v>0</v>
      </c>
      <c r="J109" s="18"/>
    </row>
    <row r="110" spans="1:10" ht="99.75" customHeight="1">
      <c r="A110" s="21"/>
      <c r="B110" s="4" t="s">
        <v>12</v>
      </c>
      <c r="C110" s="21"/>
      <c r="D110" s="3">
        <f>SUM(E110:I110)</f>
        <v>4994.41</v>
      </c>
      <c r="E110" s="3">
        <v>0</v>
      </c>
      <c r="F110" s="3">
        <v>4994.41</v>
      </c>
      <c r="G110" s="3">
        <v>0</v>
      </c>
      <c r="H110" s="3">
        <v>0</v>
      </c>
      <c r="I110" s="3">
        <v>0</v>
      </c>
      <c r="J110" s="19"/>
    </row>
    <row r="111" spans="1:10" s="10" customFormat="1" ht="17.25" customHeight="1">
      <c r="A111" s="44" t="s">
        <v>75</v>
      </c>
      <c r="B111" s="4" t="s">
        <v>11</v>
      </c>
      <c r="C111" s="20" t="s">
        <v>3</v>
      </c>
      <c r="D111" s="3">
        <f aca="true" t="shared" si="5" ref="D111:D125">SUM(E111:I111)</f>
        <v>452959.32999999996</v>
      </c>
      <c r="E111" s="3">
        <f>E112+E113</f>
        <v>0</v>
      </c>
      <c r="F111" s="3">
        <f>F112+F113</f>
        <v>174514.22999999998</v>
      </c>
      <c r="G111" s="3">
        <f>G112+G113</f>
        <v>278445.1</v>
      </c>
      <c r="H111" s="3">
        <f>H112+H113</f>
        <v>0</v>
      </c>
      <c r="I111" s="3">
        <f>I112+I113</f>
        <v>0</v>
      </c>
      <c r="J111" s="18"/>
    </row>
    <row r="112" spans="1:10" s="10" customFormat="1" ht="51.75" customHeight="1">
      <c r="A112" s="44"/>
      <c r="B112" s="4" t="s">
        <v>40</v>
      </c>
      <c r="C112" s="23"/>
      <c r="D112" s="8">
        <f t="shared" si="5"/>
        <v>430311.18</v>
      </c>
      <c r="E112" s="8">
        <f aca="true" t="shared" si="6" ref="E112:I113">E115+E118+E121+E124</f>
        <v>0</v>
      </c>
      <c r="F112" s="8">
        <f t="shared" si="6"/>
        <v>165788.43</v>
      </c>
      <c r="G112" s="8">
        <f t="shared" si="6"/>
        <v>264522.75</v>
      </c>
      <c r="H112" s="8">
        <f t="shared" si="6"/>
        <v>0</v>
      </c>
      <c r="I112" s="8">
        <f t="shared" si="6"/>
        <v>0</v>
      </c>
      <c r="J112" s="31"/>
    </row>
    <row r="113" spans="1:10" s="10" customFormat="1" ht="49.5" customHeight="1">
      <c r="A113" s="45"/>
      <c r="B113" s="4" t="s">
        <v>12</v>
      </c>
      <c r="C113" s="21"/>
      <c r="D113" s="3">
        <f t="shared" si="5"/>
        <v>22648.149999999998</v>
      </c>
      <c r="E113" s="3">
        <f t="shared" si="6"/>
        <v>0</v>
      </c>
      <c r="F113" s="3">
        <f t="shared" si="6"/>
        <v>8725.8</v>
      </c>
      <c r="G113" s="3">
        <f t="shared" si="6"/>
        <v>13922.349999999999</v>
      </c>
      <c r="H113" s="3">
        <f t="shared" si="6"/>
        <v>0</v>
      </c>
      <c r="I113" s="3">
        <f t="shared" si="6"/>
        <v>0</v>
      </c>
      <c r="J113" s="19"/>
    </row>
    <row r="114" spans="1:10" s="10" customFormat="1" ht="17.25" customHeight="1">
      <c r="A114" s="44" t="s">
        <v>76</v>
      </c>
      <c r="B114" s="4" t="s">
        <v>11</v>
      </c>
      <c r="C114" s="20" t="s">
        <v>3</v>
      </c>
      <c r="D114" s="3">
        <f t="shared" si="5"/>
        <v>249834.45</v>
      </c>
      <c r="E114" s="3">
        <f>E115+E116</f>
        <v>0</v>
      </c>
      <c r="F114" s="3">
        <f>F115+F116</f>
        <v>49966.89</v>
      </c>
      <c r="G114" s="3">
        <f>G115+G116</f>
        <v>199867.56</v>
      </c>
      <c r="H114" s="3">
        <f>H115+H116</f>
        <v>0</v>
      </c>
      <c r="I114" s="3">
        <f>I115+I116</f>
        <v>0</v>
      </c>
      <c r="J114" s="18"/>
    </row>
    <row r="115" spans="1:10" s="10" customFormat="1" ht="51.75" customHeight="1">
      <c r="A115" s="44"/>
      <c r="B115" s="4" t="s">
        <v>40</v>
      </c>
      <c r="C115" s="23"/>
      <c r="D115" s="8">
        <f t="shared" si="5"/>
        <v>237342.7</v>
      </c>
      <c r="E115" s="8">
        <f>E118+E121+E124</f>
        <v>0</v>
      </c>
      <c r="F115" s="8">
        <v>47468.54</v>
      </c>
      <c r="G115" s="8">
        <v>189874.16</v>
      </c>
      <c r="H115" s="8">
        <v>0</v>
      </c>
      <c r="I115" s="8">
        <v>0</v>
      </c>
      <c r="J115" s="31"/>
    </row>
    <row r="116" spans="1:10" s="10" customFormat="1" ht="49.5" customHeight="1">
      <c r="A116" s="45"/>
      <c r="B116" s="4" t="s">
        <v>12</v>
      </c>
      <c r="C116" s="21"/>
      <c r="D116" s="3">
        <f t="shared" si="5"/>
        <v>12491.75</v>
      </c>
      <c r="E116" s="3">
        <f>E119+E122+E125</f>
        <v>0</v>
      </c>
      <c r="F116" s="3">
        <v>2498.35</v>
      </c>
      <c r="G116" s="3">
        <v>9993.4</v>
      </c>
      <c r="H116" s="3">
        <v>0</v>
      </c>
      <c r="I116" s="3">
        <v>0</v>
      </c>
      <c r="J116" s="19"/>
    </row>
    <row r="117" spans="1:10" s="10" customFormat="1" ht="17.25" customHeight="1">
      <c r="A117" s="44" t="s">
        <v>77</v>
      </c>
      <c r="B117" s="4" t="s">
        <v>11</v>
      </c>
      <c r="C117" s="20" t="s">
        <v>3</v>
      </c>
      <c r="D117" s="3">
        <f t="shared" si="5"/>
        <v>43850.26</v>
      </c>
      <c r="E117" s="3">
        <f>E118+E119</f>
        <v>0</v>
      </c>
      <c r="F117" s="3">
        <f>F118+F119</f>
        <v>43850.26</v>
      </c>
      <c r="G117" s="3">
        <f>G118+G119</f>
        <v>0</v>
      </c>
      <c r="H117" s="3">
        <f>H118+H119</f>
        <v>0</v>
      </c>
      <c r="I117" s="3">
        <f>I118+I119</f>
        <v>0</v>
      </c>
      <c r="J117" s="18"/>
    </row>
    <row r="118" spans="1:10" s="10" customFormat="1" ht="51.75" customHeight="1">
      <c r="A118" s="44"/>
      <c r="B118" s="4" t="s">
        <v>40</v>
      </c>
      <c r="C118" s="23"/>
      <c r="D118" s="8">
        <f t="shared" si="5"/>
        <v>41657.73</v>
      </c>
      <c r="E118" s="8">
        <v>0</v>
      </c>
      <c r="F118" s="8">
        <v>41657.73</v>
      </c>
      <c r="G118" s="8">
        <v>0</v>
      </c>
      <c r="H118" s="8">
        <f>H119</f>
        <v>0</v>
      </c>
      <c r="I118" s="8">
        <f>I119</f>
        <v>0</v>
      </c>
      <c r="J118" s="31"/>
    </row>
    <row r="119" spans="1:10" s="10" customFormat="1" ht="49.5" customHeight="1">
      <c r="A119" s="45"/>
      <c r="B119" s="4" t="s">
        <v>12</v>
      </c>
      <c r="C119" s="21"/>
      <c r="D119" s="3">
        <f t="shared" si="5"/>
        <v>2192.53</v>
      </c>
      <c r="E119" s="3">
        <v>0</v>
      </c>
      <c r="F119" s="3">
        <v>2192.53</v>
      </c>
      <c r="G119" s="3">
        <v>0</v>
      </c>
      <c r="H119" s="3">
        <v>0</v>
      </c>
      <c r="I119" s="3">
        <v>0</v>
      </c>
      <c r="J119" s="19"/>
    </row>
    <row r="120" spans="1:10" s="10" customFormat="1" ht="17.25" customHeight="1">
      <c r="A120" s="44" t="s">
        <v>78</v>
      </c>
      <c r="B120" s="4" t="s">
        <v>11</v>
      </c>
      <c r="C120" s="20" t="s">
        <v>3</v>
      </c>
      <c r="D120" s="3">
        <f t="shared" si="5"/>
        <v>146120.59</v>
      </c>
      <c r="E120" s="3">
        <f>E121+E122</f>
        <v>0</v>
      </c>
      <c r="F120" s="3">
        <f>F121+F122</f>
        <v>67543.05</v>
      </c>
      <c r="G120" s="3">
        <f>G121+G122</f>
        <v>78577.54</v>
      </c>
      <c r="H120" s="3">
        <f>H121+H122</f>
        <v>0</v>
      </c>
      <c r="I120" s="3">
        <f>I121+I122</f>
        <v>0</v>
      </c>
      <c r="J120" s="18"/>
    </row>
    <row r="121" spans="1:10" s="10" customFormat="1" ht="51.75" customHeight="1">
      <c r="A121" s="44"/>
      <c r="B121" s="4" t="s">
        <v>40</v>
      </c>
      <c r="C121" s="23"/>
      <c r="D121" s="8">
        <f t="shared" si="5"/>
        <v>138814.44</v>
      </c>
      <c r="E121" s="8">
        <v>0</v>
      </c>
      <c r="F121" s="8">
        <v>64165.85</v>
      </c>
      <c r="G121" s="8">
        <v>74648.59</v>
      </c>
      <c r="H121" s="8">
        <f>H122</f>
        <v>0</v>
      </c>
      <c r="I121" s="8">
        <f>I122</f>
        <v>0</v>
      </c>
      <c r="J121" s="31"/>
    </row>
    <row r="122" spans="1:10" s="10" customFormat="1" ht="49.5" customHeight="1">
      <c r="A122" s="45"/>
      <c r="B122" s="4" t="s">
        <v>12</v>
      </c>
      <c r="C122" s="21"/>
      <c r="D122" s="3">
        <f t="shared" si="5"/>
        <v>7306.15</v>
      </c>
      <c r="E122" s="3">
        <v>0</v>
      </c>
      <c r="F122" s="3">
        <v>3377.2</v>
      </c>
      <c r="G122" s="3">
        <v>3928.95</v>
      </c>
      <c r="H122" s="3">
        <v>0</v>
      </c>
      <c r="I122" s="3">
        <v>0</v>
      </c>
      <c r="J122" s="19"/>
    </row>
    <row r="123" spans="1:10" s="10" customFormat="1" ht="17.25" customHeight="1">
      <c r="A123" s="44" t="s">
        <v>79</v>
      </c>
      <c r="B123" s="4" t="s">
        <v>11</v>
      </c>
      <c r="C123" s="20" t="s">
        <v>3</v>
      </c>
      <c r="D123" s="3">
        <f t="shared" si="5"/>
        <v>13154.029999999999</v>
      </c>
      <c r="E123" s="3">
        <f>E124+E125</f>
        <v>0</v>
      </c>
      <c r="F123" s="3">
        <f>F124+F125</f>
        <v>13154.029999999999</v>
      </c>
      <c r="G123" s="3">
        <f>G124+G125</f>
        <v>0</v>
      </c>
      <c r="H123" s="3">
        <f>H124+H125</f>
        <v>0</v>
      </c>
      <c r="I123" s="3">
        <f>I124+I125</f>
        <v>0</v>
      </c>
      <c r="J123" s="18"/>
    </row>
    <row r="124" spans="1:10" s="10" customFormat="1" ht="51.75" customHeight="1">
      <c r="A124" s="44"/>
      <c r="B124" s="4" t="s">
        <v>40</v>
      </c>
      <c r="C124" s="23"/>
      <c r="D124" s="8">
        <f t="shared" si="5"/>
        <v>12496.31</v>
      </c>
      <c r="E124" s="8">
        <v>0</v>
      </c>
      <c r="F124" s="8">
        <v>12496.31</v>
      </c>
      <c r="G124" s="8">
        <f>G125</f>
        <v>0</v>
      </c>
      <c r="H124" s="8">
        <f>H125</f>
        <v>0</v>
      </c>
      <c r="I124" s="8">
        <f>I125</f>
        <v>0</v>
      </c>
      <c r="J124" s="31"/>
    </row>
    <row r="125" spans="1:10" s="10" customFormat="1" ht="49.5" customHeight="1">
      <c r="A125" s="45"/>
      <c r="B125" s="4" t="s">
        <v>12</v>
      </c>
      <c r="C125" s="21"/>
      <c r="D125" s="3">
        <f t="shared" si="5"/>
        <v>657.72</v>
      </c>
      <c r="E125" s="3">
        <v>0</v>
      </c>
      <c r="F125" s="3">
        <v>657.72</v>
      </c>
      <c r="G125" s="3">
        <v>0</v>
      </c>
      <c r="H125" s="3">
        <v>0</v>
      </c>
      <c r="I125" s="3">
        <v>0</v>
      </c>
      <c r="J125" s="19"/>
    </row>
    <row r="126" spans="1:10" ht="17.25" customHeight="1">
      <c r="A126" s="20" t="s">
        <v>83</v>
      </c>
      <c r="B126" s="4" t="s">
        <v>11</v>
      </c>
      <c r="C126" s="20" t="s">
        <v>3</v>
      </c>
      <c r="D126" s="3">
        <f>SUM(D127:D127)</f>
        <v>200</v>
      </c>
      <c r="E126" s="3">
        <v>0</v>
      </c>
      <c r="F126" s="3">
        <f>F127</f>
        <v>200</v>
      </c>
      <c r="G126" s="3">
        <f>G127</f>
        <v>0</v>
      </c>
      <c r="H126" s="3">
        <f>H127</f>
        <v>0</v>
      </c>
      <c r="I126" s="3">
        <f>I127</f>
        <v>0</v>
      </c>
      <c r="J126" s="18"/>
    </row>
    <row r="127" spans="1:10" ht="99.75" customHeight="1">
      <c r="A127" s="21"/>
      <c r="B127" s="4" t="s">
        <v>12</v>
      </c>
      <c r="C127" s="21"/>
      <c r="D127" s="3">
        <f>SUM(E127:I127)</f>
        <v>200</v>
      </c>
      <c r="E127" s="3">
        <v>0</v>
      </c>
      <c r="F127" s="3">
        <v>200</v>
      </c>
      <c r="G127" s="3">
        <v>0</v>
      </c>
      <c r="H127" s="3">
        <v>0</v>
      </c>
      <c r="I127" s="3">
        <v>0</v>
      </c>
      <c r="J127" s="19"/>
    </row>
    <row r="128" spans="1:10" ht="27.75" customHeight="1">
      <c r="A128" s="20" t="s">
        <v>84</v>
      </c>
      <c r="B128" s="4" t="s">
        <v>11</v>
      </c>
      <c r="C128" s="20" t="s">
        <v>3</v>
      </c>
      <c r="D128" s="3">
        <f>SUM(D129:D129)</f>
        <v>2300</v>
      </c>
      <c r="E128" s="3">
        <v>0</v>
      </c>
      <c r="F128" s="3">
        <f>F129</f>
        <v>0</v>
      </c>
      <c r="G128" s="3">
        <f>G129</f>
        <v>2300</v>
      </c>
      <c r="H128" s="3">
        <f>H129</f>
        <v>0</v>
      </c>
      <c r="I128" s="3">
        <f>I129</f>
        <v>0</v>
      </c>
      <c r="J128" s="17"/>
    </row>
    <row r="129" spans="1:10" ht="30" customHeight="1">
      <c r="A129" s="21"/>
      <c r="B129" s="4" t="s">
        <v>12</v>
      </c>
      <c r="C129" s="21"/>
      <c r="D129" s="3">
        <f>SUM(E129:I129)</f>
        <v>2300</v>
      </c>
      <c r="E129" s="3">
        <v>0</v>
      </c>
      <c r="F129" s="3">
        <v>0</v>
      </c>
      <c r="G129" s="3">
        <v>2300</v>
      </c>
      <c r="H129" s="3">
        <v>0</v>
      </c>
      <c r="I129" s="3">
        <v>0</v>
      </c>
      <c r="J129" s="17"/>
    </row>
    <row r="130" spans="1:10" ht="25.5" customHeight="1">
      <c r="A130" s="20" t="s">
        <v>85</v>
      </c>
      <c r="B130" s="4" t="s">
        <v>11</v>
      </c>
      <c r="C130" s="20" t="s">
        <v>3</v>
      </c>
      <c r="D130" s="3">
        <f>SUM(D131:D131)</f>
        <v>6500</v>
      </c>
      <c r="E130" s="3">
        <v>0</v>
      </c>
      <c r="F130" s="3">
        <f>F131</f>
        <v>0</v>
      </c>
      <c r="G130" s="3">
        <f>G131</f>
        <v>6500</v>
      </c>
      <c r="H130" s="3">
        <f>H131</f>
        <v>0</v>
      </c>
      <c r="I130" s="3">
        <f>I131</f>
        <v>0</v>
      </c>
      <c r="J130" s="17"/>
    </row>
    <row r="131" spans="1:10" ht="89.25" customHeight="1">
      <c r="A131" s="21"/>
      <c r="B131" s="4" t="s">
        <v>12</v>
      </c>
      <c r="C131" s="21"/>
      <c r="D131" s="3">
        <f>SUM(E131:I131)</f>
        <v>6500</v>
      </c>
      <c r="E131" s="3">
        <v>0</v>
      </c>
      <c r="F131" s="3">
        <v>0</v>
      </c>
      <c r="G131" s="3">
        <v>6500</v>
      </c>
      <c r="H131" s="3">
        <v>0</v>
      </c>
      <c r="I131" s="3">
        <v>0</v>
      </c>
      <c r="J131" s="17"/>
    </row>
    <row r="132" spans="1:10" ht="23.25" customHeight="1">
      <c r="A132" s="20" t="s">
        <v>86</v>
      </c>
      <c r="B132" s="4" t="s">
        <v>11</v>
      </c>
      <c r="C132" s="20" t="s">
        <v>3</v>
      </c>
      <c r="D132" s="3">
        <f>SUM(D133:D133)</f>
        <v>3000</v>
      </c>
      <c r="E132" s="3">
        <v>0</v>
      </c>
      <c r="F132" s="3">
        <f>F133</f>
        <v>0</v>
      </c>
      <c r="G132" s="3">
        <f>G133</f>
        <v>3000</v>
      </c>
      <c r="H132" s="3">
        <f>H133</f>
        <v>0</v>
      </c>
      <c r="I132" s="3">
        <f>I133</f>
        <v>0</v>
      </c>
      <c r="J132" s="17"/>
    </row>
    <row r="133" spans="1:10" ht="91.5" customHeight="1">
      <c r="A133" s="21"/>
      <c r="B133" s="4" t="s">
        <v>12</v>
      </c>
      <c r="C133" s="21"/>
      <c r="D133" s="3">
        <f>SUM(E133:I133)</f>
        <v>3000</v>
      </c>
      <c r="E133" s="3">
        <v>0</v>
      </c>
      <c r="F133" s="3">
        <v>0</v>
      </c>
      <c r="G133" s="3">
        <v>3000</v>
      </c>
      <c r="H133" s="3">
        <v>0</v>
      </c>
      <c r="I133" s="3">
        <v>0</v>
      </c>
      <c r="J133" s="17"/>
    </row>
    <row r="134" spans="1:10" ht="31.5" customHeight="1">
      <c r="A134" s="20" t="s">
        <v>87</v>
      </c>
      <c r="B134" s="4" t="s">
        <v>11</v>
      </c>
      <c r="C134" s="20" t="s">
        <v>3</v>
      </c>
      <c r="D134" s="3">
        <f>SUM(D135:D135)</f>
        <v>9200</v>
      </c>
      <c r="E134" s="3">
        <v>0</v>
      </c>
      <c r="F134" s="3">
        <f>F135</f>
        <v>0</v>
      </c>
      <c r="G134" s="3">
        <f>G135</f>
        <v>9200</v>
      </c>
      <c r="H134" s="3">
        <f>H135</f>
        <v>0</v>
      </c>
      <c r="I134" s="3">
        <f>I135</f>
        <v>0</v>
      </c>
      <c r="J134" s="17"/>
    </row>
    <row r="135" spans="1:10" ht="87" customHeight="1">
      <c r="A135" s="21"/>
      <c r="B135" s="4" t="s">
        <v>12</v>
      </c>
      <c r="C135" s="21"/>
      <c r="D135" s="3">
        <f>SUM(E135:I135)</f>
        <v>9200</v>
      </c>
      <c r="E135" s="3">
        <v>0</v>
      </c>
      <c r="F135" s="3">
        <v>0</v>
      </c>
      <c r="G135" s="3">
        <v>9200</v>
      </c>
      <c r="H135" s="3">
        <v>0</v>
      </c>
      <c r="I135" s="3">
        <v>0</v>
      </c>
      <c r="J135" s="17"/>
    </row>
    <row r="136" spans="1:10" ht="24.75" customHeight="1">
      <c r="A136" s="20" t="s">
        <v>88</v>
      </c>
      <c r="B136" s="4" t="s">
        <v>11</v>
      </c>
      <c r="C136" s="20" t="s">
        <v>3</v>
      </c>
      <c r="D136" s="3">
        <f>SUM(D137:D137)</f>
        <v>2500</v>
      </c>
      <c r="E136" s="3">
        <v>0</v>
      </c>
      <c r="F136" s="3">
        <f>F137</f>
        <v>0</v>
      </c>
      <c r="G136" s="3">
        <f>G137</f>
        <v>2500</v>
      </c>
      <c r="H136" s="3">
        <f>H137</f>
        <v>0</v>
      </c>
      <c r="I136" s="3">
        <f>I137</f>
        <v>0</v>
      </c>
      <c r="J136" s="17"/>
    </row>
    <row r="137" spans="1:10" ht="90" customHeight="1">
      <c r="A137" s="21"/>
      <c r="B137" s="4" t="s">
        <v>12</v>
      </c>
      <c r="C137" s="21"/>
      <c r="D137" s="3">
        <f>SUM(E137:I137)</f>
        <v>2500</v>
      </c>
      <c r="E137" s="3">
        <v>0</v>
      </c>
      <c r="F137" s="3">
        <v>0</v>
      </c>
      <c r="G137" s="3">
        <v>2500</v>
      </c>
      <c r="H137" s="3">
        <v>0</v>
      </c>
      <c r="I137" s="3">
        <v>0</v>
      </c>
      <c r="J137" s="17"/>
    </row>
    <row r="138" spans="1:10" ht="24.75" customHeight="1">
      <c r="A138" s="20" t="s">
        <v>89</v>
      </c>
      <c r="B138" s="4" t="s">
        <v>11</v>
      </c>
      <c r="C138" s="20" t="s">
        <v>3</v>
      </c>
      <c r="D138" s="3">
        <f>SUM(D139:D139)</f>
        <v>2400</v>
      </c>
      <c r="E138" s="3">
        <v>0</v>
      </c>
      <c r="F138" s="3">
        <f>F139</f>
        <v>0</v>
      </c>
      <c r="G138" s="3">
        <f>G139</f>
        <v>2400</v>
      </c>
      <c r="H138" s="3">
        <f>H139</f>
        <v>0</v>
      </c>
      <c r="I138" s="3">
        <f>I139</f>
        <v>0</v>
      </c>
      <c r="J138" s="17"/>
    </row>
    <row r="139" spans="1:10" ht="91.5" customHeight="1">
      <c r="A139" s="21"/>
      <c r="B139" s="4" t="s">
        <v>12</v>
      </c>
      <c r="C139" s="21"/>
      <c r="D139" s="3">
        <f>SUM(E139:I139)</f>
        <v>2400</v>
      </c>
      <c r="E139" s="3">
        <v>0</v>
      </c>
      <c r="F139" s="3">
        <v>0</v>
      </c>
      <c r="G139" s="3">
        <v>2400</v>
      </c>
      <c r="H139" s="3">
        <v>0</v>
      </c>
      <c r="I139" s="3">
        <v>0</v>
      </c>
      <c r="J139" s="17"/>
    </row>
    <row r="140" spans="1:10" ht="24" customHeight="1">
      <c r="A140" s="20" t="s">
        <v>90</v>
      </c>
      <c r="B140" s="4" t="s">
        <v>11</v>
      </c>
      <c r="C140" s="20" t="s">
        <v>3</v>
      </c>
      <c r="D140" s="3">
        <f>SUM(D141:D141)</f>
        <v>1500</v>
      </c>
      <c r="E140" s="3">
        <v>0</v>
      </c>
      <c r="F140" s="3">
        <f>F141</f>
        <v>0</v>
      </c>
      <c r="G140" s="3">
        <f>G141</f>
        <v>1500</v>
      </c>
      <c r="H140" s="3">
        <f>H141</f>
        <v>0</v>
      </c>
      <c r="I140" s="3">
        <f>I141</f>
        <v>0</v>
      </c>
      <c r="J140" s="17"/>
    </row>
    <row r="141" spans="1:10" ht="95.25" customHeight="1">
      <c r="A141" s="21"/>
      <c r="B141" s="4" t="s">
        <v>12</v>
      </c>
      <c r="C141" s="21"/>
      <c r="D141" s="3">
        <f>SUM(E141:I141)</f>
        <v>1500</v>
      </c>
      <c r="E141" s="3">
        <v>0</v>
      </c>
      <c r="F141" s="3">
        <v>0</v>
      </c>
      <c r="G141" s="3">
        <v>1500</v>
      </c>
      <c r="H141" s="3">
        <v>0</v>
      </c>
      <c r="I141" s="3">
        <v>0</v>
      </c>
      <c r="J141" s="17"/>
    </row>
    <row r="142" spans="1:10" ht="25.5" customHeight="1">
      <c r="A142" s="20" t="s">
        <v>91</v>
      </c>
      <c r="B142" s="4" t="s">
        <v>11</v>
      </c>
      <c r="C142" s="20" t="s">
        <v>3</v>
      </c>
      <c r="D142" s="3">
        <f>SUM(D143:D143)</f>
        <v>6240</v>
      </c>
      <c r="E142" s="3">
        <v>0</v>
      </c>
      <c r="F142" s="3">
        <f>F143</f>
        <v>0</v>
      </c>
      <c r="G142" s="3">
        <f>G143</f>
        <v>6240</v>
      </c>
      <c r="H142" s="3">
        <f>H143</f>
        <v>0</v>
      </c>
      <c r="I142" s="3">
        <f>I143</f>
        <v>0</v>
      </c>
      <c r="J142" s="17"/>
    </row>
    <row r="143" spans="1:10" ht="91.5" customHeight="1">
      <c r="A143" s="21"/>
      <c r="B143" s="4" t="s">
        <v>12</v>
      </c>
      <c r="C143" s="21"/>
      <c r="D143" s="3">
        <f>SUM(E143:I143)</f>
        <v>6240</v>
      </c>
      <c r="E143" s="3">
        <v>0</v>
      </c>
      <c r="F143" s="3">
        <v>0</v>
      </c>
      <c r="G143" s="3">
        <v>6240</v>
      </c>
      <c r="H143" s="3">
        <v>0</v>
      </c>
      <c r="I143" s="3">
        <v>0</v>
      </c>
      <c r="J143" s="17"/>
    </row>
    <row r="144" spans="1:10" ht="27" customHeight="1">
      <c r="A144" s="20" t="s">
        <v>92</v>
      </c>
      <c r="B144" s="4" t="s">
        <v>11</v>
      </c>
      <c r="C144" s="20" t="s">
        <v>3</v>
      </c>
      <c r="D144" s="3">
        <f>SUM(D145:D145)</f>
        <v>35585</v>
      </c>
      <c r="E144" s="3">
        <v>0</v>
      </c>
      <c r="F144" s="3">
        <f>F145</f>
        <v>0</v>
      </c>
      <c r="G144" s="3">
        <f>G145</f>
        <v>35585</v>
      </c>
      <c r="H144" s="3">
        <f>H145</f>
        <v>0</v>
      </c>
      <c r="I144" s="3">
        <f>I145</f>
        <v>0</v>
      </c>
      <c r="J144" s="17"/>
    </row>
    <row r="145" spans="1:10" ht="90.75" customHeight="1">
      <c r="A145" s="21"/>
      <c r="B145" s="4" t="s">
        <v>12</v>
      </c>
      <c r="C145" s="21"/>
      <c r="D145" s="3">
        <f>SUM(E145:I145)</f>
        <v>35585</v>
      </c>
      <c r="E145" s="3">
        <v>0</v>
      </c>
      <c r="F145" s="3">
        <v>0</v>
      </c>
      <c r="G145" s="3">
        <v>35585</v>
      </c>
      <c r="H145" s="3">
        <v>0</v>
      </c>
      <c r="I145" s="3">
        <v>0</v>
      </c>
      <c r="J145" s="17"/>
    </row>
    <row r="146" spans="1:10" ht="17.25" customHeight="1">
      <c r="A146" s="20" t="s">
        <v>82</v>
      </c>
      <c r="B146" s="4" t="s">
        <v>11</v>
      </c>
      <c r="C146" s="20" t="s">
        <v>3</v>
      </c>
      <c r="D146" s="3">
        <f>SUM(D147:D147)</f>
        <v>163501</v>
      </c>
      <c r="E146" s="3">
        <v>0</v>
      </c>
      <c r="F146" s="3">
        <f>F147</f>
        <v>0</v>
      </c>
      <c r="G146" s="3">
        <f>G147</f>
        <v>0</v>
      </c>
      <c r="H146" s="3">
        <f>H147</f>
        <v>81750.5</v>
      </c>
      <c r="I146" s="3">
        <f>I147</f>
        <v>81750.5</v>
      </c>
      <c r="J146" s="18"/>
    </row>
    <row r="147" spans="1:10" ht="99.75" customHeight="1">
      <c r="A147" s="21"/>
      <c r="B147" s="4" t="s">
        <v>12</v>
      </c>
      <c r="C147" s="21"/>
      <c r="D147" s="3">
        <f>SUM(E147:I147)</f>
        <v>163501</v>
      </c>
      <c r="E147" s="3">
        <v>0</v>
      </c>
      <c r="F147" s="3">
        <v>0</v>
      </c>
      <c r="G147" s="3">
        <v>0</v>
      </c>
      <c r="H147" s="3">
        <v>81750.5</v>
      </c>
      <c r="I147" s="3">
        <v>81750.5</v>
      </c>
      <c r="J147" s="19"/>
    </row>
    <row r="148" spans="1:10" ht="12.75" customHeight="1">
      <c r="A148" s="20" t="s">
        <v>66</v>
      </c>
      <c r="B148" s="4" t="s">
        <v>11</v>
      </c>
      <c r="C148" s="20" t="s">
        <v>3</v>
      </c>
      <c r="D148" s="3">
        <f>SUM(D149:D149)</f>
        <v>1014000</v>
      </c>
      <c r="E148" s="3">
        <f>E149</f>
        <v>123000</v>
      </c>
      <c r="F148" s="3">
        <f>SUM(F149)</f>
        <v>197000</v>
      </c>
      <c r="G148" s="3">
        <f>G149</f>
        <v>160000</v>
      </c>
      <c r="H148" s="3">
        <f>H149</f>
        <v>267000</v>
      </c>
      <c r="I148" s="3">
        <f>I149</f>
        <v>267000</v>
      </c>
      <c r="J148" s="18"/>
    </row>
    <row r="149" spans="1:10" ht="89.25" customHeight="1">
      <c r="A149" s="21"/>
      <c r="B149" s="4" t="s">
        <v>12</v>
      </c>
      <c r="C149" s="21"/>
      <c r="D149" s="3">
        <f>SUM(E149:I149)</f>
        <v>1014000</v>
      </c>
      <c r="E149" s="3">
        <v>123000</v>
      </c>
      <c r="F149" s="3">
        <v>197000</v>
      </c>
      <c r="G149" s="3">
        <v>160000</v>
      </c>
      <c r="H149" s="3">
        <v>267000</v>
      </c>
      <c r="I149" s="3">
        <v>267000</v>
      </c>
      <c r="J149" s="19"/>
    </row>
    <row r="150" spans="1:10" ht="15.75">
      <c r="A150" s="40" t="s">
        <v>9</v>
      </c>
      <c r="B150" s="40"/>
      <c r="C150" s="40"/>
      <c r="D150" s="40"/>
      <c r="E150" s="40"/>
      <c r="F150" s="40"/>
      <c r="G150" s="40"/>
      <c r="H150" s="40"/>
      <c r="I150" s="40"/>
      <c r="J150" s="40"/>
    </row>
    <row r="151" spans="1:10" ht="56.25" customHeight="1">
      <c r="A151" s="22" t="s">
        <v>31</v>
      </c>
      <c r="B151" s="22"/>
      <c r="C151" s="22"/>
      <c r="D151" s="22"/>
      <c r="E151" s="22"/>
      <c r="F151" s="22"/>
      <c r="G151" s="22"/>
      <c r="H151" s="22"/>
      <c r="I151" s="22"/>
      <c r="J151" s="22"/>
    </row>
    <row r="152" spans="1:10" ht="18.75" customHeight="1">
      <c r="A152" s="20" t="s">
        <v>24</v>
      </c>
      <c r="B152" s="4" t="s">
        <v>11</v>
      </c>
      <c r="C152" s="20" t="s">
        <v>3</v>
      </c>
      <c r="D152" s="3">
        <f aca="true" t="shared" si="7" ref="D152:I152">SUM(D153:D153)</f>
        <v>10601.9</v>
      </c>
      <c r="E152" s="3">
        <f t="shared" si="7"/>
        <v>10601.9</v>
      </c>
      <c r="F152" s="3">
        <f t="shared" si="7"/>
        <v>0</v>
      </c>
      <c r="G152" s="3">
        <f t="shared" si="7"/>
        <v>0</v>
      </c>
      <c r="H152" s="3">
        <f t="shared" si="7"/>
        <v>0</v>
      </c>
      <c r="I152" s="3">
        <f t="shared" si="7"/>
        <v>0</v>
      </c>
      <c r="J152" s="18"/>
    </row>
    <row r="153" spans="1:10" ht="115.5" customHeight="1">
      <c r="A153" s="21"/>
      <c r="B153" s="4" t="s">
        <v>12</v>
      </c>
      <c r="C153" s="21"/>
      <c r="D153" s="3">
        <f>SUM(E153:I153)</f>
        <v>10601.9</v>
      </c>
      <c r="E153" s="3">
        <f>E155+E157+E159</f>
        <v>10601.9</v>
      </c>
      <c r="F153" s="3">
        <f>F155+F157+F159</f>
        <v>0</v>
      </c>
      <c r="G153" s="3">
        <f>G155+G157+G159</f>
        <v>0</v>
      </c>
      <c r="H153" s="3">
        <f>H155+H157+H159</f>
        <v>0</v>
      </c>
      <c r="I153" s="3">
        <f>I155+I157+I159</f>
        <v>0</v>
      </c>
      <c r="J153" s="19"/>
    </row>
    <row r="154" spans="1:10" ht="23.25" customHeight="1">
      <c r="A154" s="43" t="s">
        <v>45</v>
      </c>
      <c r="B154" s="4" t="s">
        <v>11</v>
      </c>
      <c r="C154" s="20" t="s">
        <v>3</v>
      </c>
      <c r="D154" s="3">
        <f>SUM(D155:D155)</f>
        <v>5235.11</v>
      </c>
      <c r="E154" s="3">
        <f>E155</f>
        <v>5235.11</v>
      </c>
      <c r="F154" s="3">
        <f>SUM(F155)</f>
        <v>0</v>
      </c>
      <c r="G154" s="3">
        <f>SUM(G155)</f>
        <v>0</v>
      </c>
      <c r="H154" s="3">
        <f>SUM(I154:J154)</f>
        <v>0</v>
      </c>
      <c r="I154" s="3">
        <v>0</v>
      </c>
      <c r="J154" s="18"/>
    </row>
    <row r="155" spans="1:10" ht="110.25" customHeight="1">
      <c r="A155" s="43"/>
      <c r="B155" s="4" t="s">
        <v>12</v>
      </c>
      <c r="C155" s="21"/>
      <c r="D155" s="3">
        <f>SUM(E155:I155)</f>
        <v>5235.11</v>
      </c>
      <c r="E155" s="3">
        <v>5235.11</v>
      </c>
      <c r="F155" s="3">
        <v>0</v>
      </c>
      <c r="G155" s="3">
        <v>0</v>
      </c>
      <c r="H155" s="3">
        <f>SUM(I155:J155)</f>
        <v>0</v>
      </c>
      <c r="I155" s="3">
        <v>0</v>
      </c>
      <c r="J155" s="19"/>
    </row>
    <row r="156" spans="1:10" ht="23.25" customHeight="1">
      <c r="A156" s="43" t="s">
        <v>44</v>
      </c>
      <c r="B156" s="4" t="s">
        <v>11</v>
      </c>
      <c r="C156" s="20" t="s">
        <v>3</v>
      </c>
      <c r="D156" s="3">
        <f>SUM(D157:D157)</f>
        <v>3214.39</v>
      </c>
      <c r="E156" s="3">
        <f>E157</f>
        <v>3214.39</v>
      </c>
      <c r="F156" s="3">
        <f>SUM(F157)</f>
        <v>0</v>
      </c>
      <c r="G156" s="3">
        <f>SUM(G157)</f>
        <v>0</v>
      </c>
      <c r="H156" s="3">
        <f>SUM(I156:J156)</f>
        <v>0</v>
      </c>
      <c r="I156" s="3">
        <v>0</v>
      </c>
      <c r="J156" s="18"/>
    </row>
    <row r="157" spans="1:10" ht="92.25" customHeight="1">
      <c r="A157" s="43"/>
      <c r="B157" s="4" t="s">
        <v>12</v>
      </c>
      <c r="C157" s="21"/>
      <c r="D157" s="3">
        <f>SUM(E157:I157)</f>
        <v>3214.39</v>
      </c>
      <c r="E157" s="3">
        <v>3214.39</v>
      </c>
      <c r="F157" s="3">
        <v>0</v>
      </c>
      <c r="G157" s="3">
        <v>0</v>
      </c>
      <c r="H157" s="3">
        <f>SUM(I157:J157)</f>
        <v>0</v>
      </c>
      <c r="I157" s="3">
        <v>0</v>
      </c>
      <c r="J157" s="19"/>
    </row>
    <row r="158" spans="1:10" ht="23.25" customHeight="1">
      <c r="A158" s="20" t="s">
        <v>52</v>
      </c>
      <c r="B158" s="4" t="s">
        <v>11</v>
      </c>
      <c r="C158" s="20" t="s">
        <v>3</v>
      </c>
      <c r="D158" s="3">
        <f>SUM(D159:D159)</f>
        <v>2152.4</v>
      </c>
      <c r="E158" s="3">
        <f>E159</f>
        <v>2152.4</v>
      </c>
      <c r="F158" s="3">
        <f>F159</f>
        <v>0</v>
      </c>
      <c r="G158" s="3">
        <f>G159</f>
        <v>0</v>
      </c>
      <c r="H158" s="3">
        <f>H159</f>
        <v>0</v>
      </c>
      <c r="I158" s="3">
        <f>I159</f>
        <v>0</v>
      </c>
      <c r="J158" s="18"/>
    </row>
    <row r="159" spans="1:10" ht="80.25" customHeight="1">
      <c r="A159" s="21"/>
      <c r="B159" s="4" t="s">
        <v>12</v>
      </c>
      <c r="C159" s="21"/>
      <c r="D159" s="3">
        <f>SUM(E159:I159)</f>
        <v>2152.4</v>
      </c>
      <c r="E159" s="3">
        <v>2152.4</v>
      </c>
      <c r="F159" s="3">
        <v>0</v>
      </c>
      <c r="G159" s="3">
        <v>0</v>
      </c>
      <c r="H159" s="3">
        <v>0</v>
      </c>
      <c r="I159" s="3">
        <v>0</v>
      </c>
      <c r="J159" s="19"/>
    </row>
  </sheetData>
  <sheetProtection/>
  <mergeCells count="202">
    <mergeCell ref="A142:A143"/>
    <mergeCell ref="C142:C143"/>
    <mergeCell ref="A144:A145"/>
    <mergeCell ref="C144:C145"/>
    <mergeCell ref="C136:C137"/>
    <mergeCell ref="A134:A135"/>
    <mergeCell ref="A136:A137"/>
    <mergeCell ref="A138:A139"/>
    <mergeCell ref="C138:C139"/>
    <mergeCell ref="A140:A141"/>
    <mergeCell ref="C140:C141"/>
    <mergeCell ref="A128:A129"/>
    <mergeCell ref="C128:C129"/>
    <mergeCell ref="A130:A131"/>
    <mergeCell ref="C130:C131"/>
    <mergeCell ref="C132:C133"/>
    <mergeCell ref="A132:A133"/>
    <mergeCell ref="C134:C135"/>
    <mergeCell ref="A126:A127"/>
    <mergeCell ref="C126:C127"/>
    <mergeCell ref="J126:J127"/>
    <mergeCell ref="C120:C122"/>
    <mergeCell ref="J120:J122"/>
    <mergeCell ref="C114:C116"/>
    <mergeCell ref="J114:J116"/>
    <mergeCell ref="C123:C125"/>
    <mergeCell ref="J123:J125"/>
    <mergeCell ref="A117:A119"/>
    <mergeCell ref="C117:C119"/>
    <mergeCell ref="J117:J119"/>
    <mergeCell ref="A120:A122"/>
    <mergeCell ref="J79:J80"/>
    <mergeCell ref="J87:J88"/>
    <mergeCell ref="C89:C90"/>
    <mergeCell ref="A103:A104"/>
    <mergeCell ref="C101:C102"/>
    <mergeCell ref="C91:C92"/>
    <mergeCell ref="C97:C98"/>
    <mergeCell ref="C3:J3"/>
    <mergeCell ref="A95:A96"/>
    <mergeCell ref="C75:C76"/>
    <mergeCell ref="C95:C96"/>
    <mergeCell ref="A97:A98"/>
    <mergeCell ref="A114:A116"/>
    <mergeCell ref="J101:J102"/>
    <mergeCell ref="J103:J104"/>
    <mergeCell ref="J105:J106"/>
    <mergeCell ref="J73:J74"/>
    <mergeCell ref="A158:A159"/>
    <mergeCell ref="C158:C159"/>
    <mergeCell ref="J158:J159"/>
    <mergeCell ref="J156:J157"/>
    <mergeCell ref="J154:J155"/>
    <mergeCell ref="A123:A125"/>
    <mergeCell ref="C156:C157"/>
    <mergeCell ref="A156:A157"/>
    <mergeCell ref="A146:A147"/>
    <mergeCell ref="J148:J149"/>
    <mergeCell ref="A148:A149"/>
    <mergeCell ref="C146:C147"/>
    <mergeCell ref="J77:J78"/>
    <mergeCell ref="C71:C72"/>
    <mergeCell ref="C99:C100"/>
    <mergeCell ref="J99:J100"/>
    <mergeCell ref="A105:A106"/>
    <mergeCell ref="J71:J72"/>
    <mergeCell ref="A73:A74"/>
    <mergeCell ref="C73:C74"/>
    <mergeCell ref="A154:A155"/>
    <mergeCell ref="C154:C155"/>
    <mergeCell ref="A111:A113"/>
    <mergeCell ref="C111:C113"/>
    <mergeCell ref="J111:J113"/>
    <mergeCell ref="C79:C80"/>
    <mergeCell ref="A85:A86"/>
    <mergeCell ref="C85:C86"/>
    <mergeCell ref="A81:A82"/>
    <mergeCell ref="A91:A92"/>
    <mergeCell ref="A75:A76"/>
    <mergeCell ref="A79:A80"/>
    <mergeCell ref="C87:C88"/>
    <mergeCell ref="C81:C82"/>
    <mergeCell ref="J81:J82"/>
    <mergeCell ref="A89:A90"/>
    <mergeCell ref="C45:C46"/>
    <mergeCell ref="J45:J46"/>
    <mergeCell ref="A35:A36"/>
    <mergeCell ref="J146:J147"/>
    <mergeCell ref="J75:J76"/>
    <mergeCell ref="J91:J92"/>
    <mergeCell ref="C60:C61"/>
    <mergeCell ref="J85:J86"/>
    <mergeCell ref="J89:J90"/>
    <mergeCell ref="A87:A88"/>
    <mergeCell ref="A5:J5"/>
    <mergeCell ref="A6:J6"/>
    <mergeCell ref="A12:J12"/>
    <mergeCell ref="C16:C18"/>
    <mergeCell ref="J16:J18"/>
    <mergeCell ref="C13:C15"/>
    <mergeCell ref="A11:J11"/>
    <mergeCell ref="A13:A15"/>
    <mergeCell ref="A8:A9"/>
    <mergeCell ref="B8:B9"/>
    <mergeCell ref="A150:J150"/>
    <mergeCell ref="A31:A32"/>
    <mergeCell ref="A39:A40"/>
    <mergeCell ref="C39:C40"/>
    <mergeCell ref="J39:J40"/>
    <mergeCell ref="A23:A24"/>
    <mergeCell ref="J66:J68"/>
    <mergeCell ref="A69:A70"/>
    <mergeCell ref="C69:C70"/>
    <mergeCell ref="J69:J70"/>
    <mergeCell ref="A16:A18"/>
    <mergeCell ref="D8:I8"/>
    <mergeCell ref="A37:A38"/>
    <mergeCell ref="A93:A94"/>
    <mergeCell ref="C93:C94"/>
    <mergeCell ref="A83:A84"/>
    <mergeCell ref="A77:A78"/>
    <mergeCell ref="C77:C78"/>
    <mergeCell ref="C8:C9"/>
    <mergeCell ref="C35:C36"/>
    <mergeCell ref="C19:C20"/>
    <mergeCell ref="C23:C24"/>
    <mergeCell ref="C37:C38"/>
    <mergeCell ref="J13:J15"/>
    <mergeCell ref="A21:J21"/>
    <mergeCell ref="A27:A28"/>
    <mergeCell ref="C27:C28"/>
    <mergeCell ref="A29:A30"/>
    <mergeCell ref="A19:A20"/>
    <mergeCell ref="J19:J20"/>
    <mergeCell ref="J56:J57"/>
    <mergeCell ref="J37:J38"/>
    <mergeCell ref="C29:C30"/>
    <mergeCell ref="A22:J22"/>
    <mergeCell ref="C43:C44"/>
    <mergeCell ref="J25:J26"/>
    <mergeCell ref="A33:A34"/>
    <mergeCell ref="J33:J34"/>
    <mergeCell ref="J27:J28"/>
    <mergeCell ref="A45:A46"/>
    <mergeCell ref="A47:J47"/>
    <mergeCell ref="A48:J48"/>
    <mergeCell ref="C58:C59"/>
    <mergeCell ref="A56:A57"/>
    <mergeCell ref="C56:C57"/>
    <mergeCell ref="A41:A42"/>
    <mergeCell ref="J43:J44"/>
    <mergeCell ref="A43:A44"/>
    <mergeCell ref="A49:A51"/>
    <mergeCell ref="J49:J51"/>
    <mergeCell ref="C41:C42"/>
    <mergeCell ref="J23:J24"/>
    <mergeCell ref="A25:A26"/>
    <mergeCell ref="J31:J32"/>
    <mergeCell ref="C33:C34"/>
    <mergeCell ref="C25:C26"/>
    <mergeCell ref="J35:J36"/>
    <mergeCell ref="J29:J30"/>
    <mergeCell ref="C31:C32"/>
    <mergeCell ref="A152:A153"/>
    <mergeCell ref="J60:J61"/>
    <mergeCell ref="A66:A68"/>
    <mergeCell ref="C62:C63"/>
    <mergeCell ref="J62:J63"/>
    <mergeCell ref="J41:J42"/>
    <mergeCell ref="C49:C51"/>
    <mergeCell ref="A101:A102"/>
    <mergeCell ref="C152:C153"/>
    <mergeCell ref="A52:A53"/>
    <mergeCell ref="C52:C53"/>
    <mergeCell ref="J52:J53"/>
    <mergeCell ref="A54:A55"/>
    <mergeCell ref="J54:J55"/>
    <mergeCell ref="C66:C68"/>
    <mergeCell ref="C64:C65"/>
    <mergeCell ref="A62:A63"/>
    <mergeCell ref="A60:A61"/>
    <mergeCell ref="C54:C55"/>
    <mergeCell ref="J58:J59"/>
    <mergeCell ref="C148:C149"/>
    <mergeCell ref="C105:C106"/>
    <mergeCell ref="A64:A65"/>
    <mergeCell ref="J83:J84"/>
    <mergeCell ref="A58:A59"/>
    <mergeCell ref="J152:J153"/>
    <mergeCell ref="A151:J151"/>
    <mergeCell ref="C83:C84"/>
    <mergeCell ref="A71:A72"/>
    <mergeCell ref="J64:J65"/>
    <mergeCell ref="J97:J98"/>
    <mergeCell ref="C103:C104"/>
    <mergeCell ref="A109:A110"/>
    <mergeCell ref="C109:C110"/>
    <mergeCell ref="J109:J110"/>
    <mergeCell ref="A107:A108"/>
    <mergeCell ref="C107:C108"/>
    <mergeCell ref="J107:J108"/>
    <mergeCell ref="A99:A100"/>
  </mergeCells>
  <printOptions/>
  <pageMargins left="0.7480314960629921" right="0.7480314960629921" top="0.5118110236220472" bottom="0.5511811023622047" header="0.5118110236220472" footer="0.5118110236220472"/>
  <pageSetup horizontalDpi="600" verticalDpi="600" orientation="landscape" paperSize="9" scale="81" r:id="rId1"/>
  <rowBreaks count="14" manualBreakCount="14">
    <brk id="18" max="255" man="1"/>
    <brk id="28" max="255" man="1"/>
    <brk id="38" max="255" man="1"/>
    <brk id="46" max="255" man="1"/>
    <brk id="57" max="255" man="1"/>
    <brk id="68" max="255" man="1"/>
    <brk id="76" max="255" man="1"/>
    <brk id="86" max="255" man="1"/>
    <brk id="96" max="255" man="1"/>
    <brk id="106" max="255" man="1"/>
    <brk id="121" max="9" man="1"/>
    <brk id="133" max="9" man="1"/>
    <brk id="143" max="9" man="1"/>
    <brk id="15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Luhin</dc:creator>
  <cp:keywords/>
  <dc:description/>
  <cp:lastModifiedBy>Воронова Л.Н.</cp:lastModifiedBy>
  <cp:lastPrinted>2018-12-24T16:03:15Z</cp:lastPrinted>
  <dcterms:created xsi:type="dcterms:W3CDTF">2015-02-04T10:41:06Z</dcterms:created>
  <dcterms:modified xsi:type="dcterms:W3CDTF">2019-01-14T08:29:31Z</dcterms:modified>
  <cp:category/>
  <cp:version/>
  <cp:contentType/>
  <cp:contentStatus/>
</cp:coreProperties>
</file>