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Перечень мероприятий" sheetId="1" r:id="rId1"/>
  </sheets>
  <definedNames>
    <definedName name="_xlnm.Print_Titles" localSheetId="0">'Перечень мероприятий'!$7:$9</definedName>
    <definedName name="_xlnm.Print_Area" localSheetId="0">'Перечень мероприятий'!$A$1:$M$441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1" i="1" l="1"/>
  <c r="K318" i="1"/>
  <c r="J318" i="1"/>
  <c r="I318" i="1"/>
  <c r="G318" i="1"/>
  <c r="H318" i="1"/>
  <c r="F369" i="1"/>
  <c r="F368" i="1"/>
  <c r="F367" i="1"/>
  <c r="F366" i="1"/>
  <c r="K365" i="1"/>
  <c r="J365" i="1"/>
  <c r="I365" i="1"/>
  <c r="H365" i="1"/>
  <c r="G365" i="1"/>
  <c r="F365" i="1"/>
  <c r="E365" i="1"/>
  <c r="F364" i="1"/>
  <c r="F431" i="1" l="1"/>
  <c r="F430" i="1"/>
  <c r="F429" i="1"/>
  <c r="F428" i="1"/>
  <c r="K427" i="1"/>
  <c r="J427" i="1"/>
  <c r="I427" i="1"/>
  <c r="H427" i="1"/>
  <c r="G427" i="1"/>
  <c r="E427" i="1"/>
  <c r="F426" i="1"/>
  <c r="F425" i="1"/>
  <c r="F424" i="1"/>
  <c r="F423" i="1"/>
  <c r="K422" i="1"/>
  <c r="J422" i="1"/>
  <c r="I422" i="1"/>
  <c r="H422" i="1"/>
  <c r="G422" i="1"/>
  <c r="E422" i="1"/>
  <c r="F421" i="1"/>
  <c r="F420" i="1"/>
  <c r="F419" i="1"/>
  <c r="F418" i="1"/>
  <c r="K417" i="1"/>
  <c r="J417" i="1"/>
  <c r="I417" i="1"/>
  <c r="H417" i="1"/>
  <c r="G417" i="1"/>
  <c r="E417" i="1"/>
  <c r="K416" i="1"/>
  <c r="K436" i="1" s="1"/>
  <c r="J416" i="1"/>
  <c r="J436" i="1" s="1"/>
  <c r="I416" i="1"/>
  <c r="I436" i="1" s="1"/>
  <c r="H416" i="1"/>
  <c r="H436" i="1" s="1"/>
  <c r="G416" i="1"/>
  <c r="G436" i="1" s="1"/>
  <c r="E416" i="1"/>
  <c r="E436" i="1" s="1"/>
  <c r="K415" i="1"/>
  <c r="K435" i="1" s="1"/>
  <c r="J415" i="1"/>
  <c r="J435" i="1" s="1"/>
  <c r="I415" i="1"/>
  <c r="I435" i="1" s="1"/>
  <c r="H415" i="1"/>
  <c r="H435" i="1" s="1"/>
  <c r="G415" i="1"/>
  <c r="G435" i="1" s="1"/>
  <c r="E415" i="1"/>
  <c r="E435" i="1" s="1"/>
  <c r="K414" i="1"/>
  <c r="K434" i="1" s="1"/>
  <c r="J414" i="1"/>
  <c r="J434" i="1" s="1"/>
  <c r="I414" i="1"/>
  <c r="I434" i="1" s="1"/>
  <c r="H414" i="1"/>
  <c r="H434" i="1" s="1"/>
  <c r="G414" i="1"/>
  <c r="E414" i="1"/>
  <c r="E434" i="1" s="1"/>
  <c r="K413" i="1"/>
  <c r="K433" i="1" s="1"/>
  <c r="J413" i="1"/>
  <c r="J433" i="1" s="1"/>
  <c r="I413" i="1"/>
  <c r="I433" i="1" s="1"/>
  <c r="H413" i="1"/>
  <c r="G413" i="1"/>
  <c r="G433" i="1" s="1"/>
  <c r="E413" i="1"/>
  <c r="E433" i="1" s="1"/>
  <c r="F405" i="1"/>
  <c r="F404" i="1"/>
  <c r="F403" i="1"/>
  <c r="F402" i="1"/>
  <c r="K401" i="1"/>
  <c r="J401" i="1"/>
  <c r="I401" i="1"/>
  <c r="H401" i="1"/>
  <c r="G401" i="1"/>
  <c r="E401" i="1"/>
  <c r="F400" i="1"/>
  <c r="F399" i="1"/>
  <c r="F398" i="1"/>
  <c r="F397" i="1"/>
  <c r="K396" i="1"/>
  <c r="J396" i="1"/>
  <c r="I396" i="1"/>
  <c r="H396" i="1"/>
  <c r="G396" i="1"/>
  <c r="E396" i="1"/>
  <c r="F395" i="1"/>
  <c r="F394" i="1"/>
  <c r="F393" i="1"/>
  <c r="F392" i="1"/>
  <c r="K391" i="1"/>
  <c r="J391" i="1"/>
  <c r="I391" i="1"/>
  <c r="G391" i="1"/>
  <c r="E391" i="1"/>
  <c r="K390" i="1"/>
  <c r="J390" i="1"/>
  <c r="I390" i="1"/>
  <c r="H390" i="1"/>
  <c r="G390" i="1"/>
  <c r="F390" i="1" s="1"/>
  <c r="E390" i="1"/>
  <c r="K389" i="1"/>
  <c r="J389" i="1"/>
  <c r="I389" i="1"/>
  <c r="H389" i="1"/>
  <c r="G389" i="1"/>
  <c r="E389" i="1"/>
  <c r="K388" i="1"/>
  <c r="K386" i="1" s="1"/>
  <c r="J388" i="1"/>
  <c r="I388" i="1"/>
  <c r="H388" i="1"/>
  <c r="G388" i="1"/>
  <c r="E388" i="1"/>
  <c r="K387" i="1"/>
  <c r="J387" i="1"/>
  <c r="I387" i="1"/>
  <c r="I386" i="1" s="1"/>
  <c r="H387" i="1"/>
  <c r="G387" i="1"/>
  <c r="E387" i="1"/>
  <c r="F385" i="1"/>
  <c r="F384" i="1"/>
  <c r="F383" i="1"/>
  <c r="F382" i="1"/>
  <c r="K381" i="1"/>
  <c r="J381" i="1"/>
  <c r="I381" i="1"/>
  <c r="H381" i="1"/>
  <c r="G381" i="1"/>
  <c r="E381" i="1"/>
  <c r="K380" i="1"/>
  <c r="K410" i="1" s="1"/>
  <c r="J380" i="1"/>
  <c r="I380" i="1"/>
  <c r="I410" i="1" s="1"/>
  <c r="H380" i="1"/>
  <c r="G380" i="1"/>
  <c r="G410" i="1" s="1"/>
  <c r="E380" i="1"/>
  <c r="K379" i="1"/>
  <c r="K409" i="1" s="1"/>
  <c r="J379" i="1"/>
  <c r="I379" i="1"/>
  <c r="H379" i="1"/>
  <c r="H409" i="1" s="1"/>
  <c r="G379" i="1"/>
  <c r="F379" i="1" s="1"/>
  <c r="E379" i="1"/>
  <c r="K378" i="1"/>
  <c r="J378" i="1"/>
  <c r="I378" i="1"/>
  <c r="I408" i="1" s="1"/>
  <c r="H378" i="1"/>
  <c r="G378" i="1"/>
  <c r="G408" i="1" s="1"/>
  <c r="E378" i="1"/>
  <c r="E408" i="1" s="1"/>
  <c r="K377" i="1"/>
  <c r="K376" i="1" s="1"/>
  <c r="J377" i="1"/>
  <c r="I377" i="1"/>
  <c r="H377" i="1"/>
  <c r="G377" i="1"/>
  <c r="G407" i="1" s="1"/>
  <c r="E377" i="1"/>
  <c r="F363" i="1"/>
  <c r="F362" i="1"/>
  <c r="F361" i="1"/>
  <c r="K360" i="1"/>
  <c r="J360" i="1"/>
  <c r="I360" i="1"/>
  <c r="H360" i="1"/>
  <c r="G360" i="1"/>
  <c r="E360" i="1"/>
  <c r="F359" i="1"/>
  <c r="F358" i="1"/>
  <c r="F357" i="1"/>
  <c r="F356" i="1"/>
  <c r="K355" i="1"/>
  <c r="J355" i="1"/>
  <c r="I355" i="1"/>
  <c r="H355" i="1"/>
  <c r="G355" i="1"/>
  <c r="E355" i="1"/>
  <c r="F354" i="1"/>
  <c r="F353" i="1"/>
  <c r="F352" i="1"/>
  <c r="F351" i="1"/>
  <c r="K350" i="1"/>
  <c r="J350" i="1"/>
  <c r="I350" i="1"/>
  <c r="H350" i="1"/>
  <c r="G350" i="1"/>
  <c r="E350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18" i="1" s="1"/>
  <c r="F332" i="1"/>
  <c r="F331" i="1"/>
  <c r="K330" i="1"/>
  <c r="J330" i="1"/>
  <c r="I330" i="1"/>
  <c r="H330" i="1"/>
  <c r="G330" i="1"/>
  <c r="E330" i="1"/>
  <c r="F328" i="1"/>
  <c r="F327" i="1"/>
  <c r="F326" i="1"/>
  <c r="K325" i="1"/>
  <c r="J325" i="1"/>
  <c r="I325" i="1"/>
  <c r="H325" i="1"/>
  <c r="G325" i="1"/>
  <c r="E325" i="1"/>
  <c r="F324" i="1"/>
  <c r="F323" i="1"/>
  <c r="F322" i="1"/>
  <c r="F321" i="1"/>
  <c r="K320" i="1"/>
  <c r="J320" i="1"/>
  <c r="I320" i="1"/>
  <c r="H320" i="1"/>
  <c r="G320" i="1"/>
  <c r="E320" i="1"/>
  <c r="K319" i="1"/>
  <c r="K374" i="1" s="1"/>
  <c r="J319" i="1"/>
  <c r="J374" i="1" s="1"/>
  <c r="I319" i="1"/>
  <c r="I374" i="1" s="1"/>
  <c r="H319" i="1"/>
  <c r="H374" i="1" s="1"/>
  <c r="G319" i="1"/>
  <c r="E319" i="1"/>
  <c r="E374" i="1" s="1"/>
  <c r="K373" i="1"/>
  <c r="J373" i="1"/>
  <c r="I373" i="1"/>
  <c r="H373" i="1"/>
  <c r="G373" i="1"/>
  <c r="E318" i="1"/>
  <c r="E373" i="1" s="1"/>
  <c r="K317" i="1"/>
  <c r="K372" i="1" s="1"/>
  <c r="J317" i="1"/>
  <c r="J372" i="1" s="1"/>
  <c r="I317" i="1"/>
  <c r="I372" i="1" s="1"/>
  <c r="H317" i="1"/>
  <c r="H372" i="1" s="1"/>
  <c r="G317" i="1"/>
  <c r="G372" i="1" s="1"/>
  <c r="E317" i="1"/>
  <c r="E372" i="1" s="1"/>
  <c r="K316" i="1"/>
  <c r="K371" i="1" s="1"/>
  <c r="J316" i="1"/>
  <c r="J371" i="1" s="1"/>
  <c r="I316" i="1"/>
  <c r="I371" i="1" s="1"/>
  <c r="H316" i="1"/>
  <c r="H371" i="1" s="1"/>
  <c r="G316" i="1"/>
  <c r="G371" i="1" s="1"/>
  <c r="E316" i="1"/>
  <c r="E371" i="1" s="1"/>
  <c r="F308" i="1"/>
  <c r="F307" i="1"/>
  <c r="F306" i="1"/>
  <c r="F305" i="1"/>
  <c r="F304" i="1" s="1"/>
  <c r="K304" i="1"/>
  <c r="J304" i="1"/>
  <c r="I304" i="1"/>
  <c r="H304" i="1"/>
  <c r="G304" i="1"/>
  <c r="E304" i="1"/>
  <c r="K303" i="1"/>
  <c r="K313" i="1" s="1"/>
  <c r="J303" i="1"/>
  <c r="J313" i="1" s="1"/>
  <c r="I303" i="1"/>
  <c r="I313" i="1" s="1"/>
  <c r="H303" i="1"/>
  <c r="H313" i="1" s="1"/>
  <c r="G303" i="1"/>
  <c r="G313" i="1" s="1"/>
  <c r="E303" i="1"/>
  <c r="E313" i="1" s="1"/>
  <c r="K302" i="1"/>
  <c r="K312" i="1" s="1"/>
  <c r="J302" i="1"/>
  <c r="J312" i="1" s="1"/>
  <c r="I302" i="1"/>
  <c r="I312" i="1" s="1"/>
  <c r="H302" i="1"/>
  <c r="H312" i="1" s="1"/>
  <c r="G302" i="1"/>
  <c r="E302" i="1"/>
  <c r="E312" i="1" s="1"/>
  <c r="K301" i="1"/>
  <c r="K311" i="1" s="1"/>
  <c r="J301" i="1"/>
  <c r="J311" i="1" s="1"/>
  <c r="I301" i="1"/>
  <c r="I311" i="1" s="1"/>
  <c r="H301" i="1"/>
  <c r="H311" i="1" s="1"/>
  <c r="G301" i="1"/>
  <c r="G311" i="1" s="1"/>
  <c r="E301" i="1"/>
  <c r="E311" i="1" s="1"/>
  <c r="K300" i="1"/>
  <c r="J300" i="1"/>
  <c r="I300" i="1"/>
  <c r="I310" i="1" s="1"/>
  <c r="H300" i="1"/>
  <c r="G300" i="1"/>
  <c r="G310" i="1" s="1"/>
  <c r="E300" i="1"/>
  <c r="E310" i="1" s="1"/>
  <c r="F291" i="1"/>
  <c r="F290" i="1"/>
  <c r="F289" i="1"/>
  <c r="F288" i="1"/>
  <c r="K287" i="1"/>
  <c r="J287" i="1"/>
  <c r="I287" i="1"/>
  <c r="H287" i="1"/>
  <c r="G287" i="1"/>
  <c r="E287" i="1"/>
  <c r="K286" i="1"/>
  <c r="J286" i="1"/>
  <c r="I286" i="1"/>
  <c r="H286" i="1"/>
  <c r="G286" i="1"/>
  <c r="E286" i="1"/>
  <c r="K285" i="1"/>
  <c r="J285" i="1"/>
  <c r="I285" i="1"/>
  <c r="H285" i="1"/>
  <c r="G285" i="1"/>
  <c r="E285" i="1"/>
  <c r="K284" i="1"/>
  <c r="J284" i="1"/>
  <c r="I284" i="1"/>
  <c r="H284" i="1"/>
  <c r="G284" i="1"/>
  <c r="E284" i="1"/>
  <c r="E269" i="1" s="1"/>
  <c r="K283" i="1"/>
  <c r="J283" i="1"/>
  <c r="I283" i="1"/>
  <c r="H283" i="1"/>
  <c r="G283" i="1"/>
  <c r="E283" i="1"/>
  <c r="F281" i="1"/>
  <c r="F280" i="1"/>
  <c r="F279" i="1"/>
  <c r="F278" i="1"/>
  <c r="K277" i="1"/>
  <c r="J277" i="1"/>
  <c r="I277" i="1"/>
  <c r="H277" i="1"/>
  <c r="G277" i="1"/>
  <c r="E277" i="1"/>
  <c r="F276" i="1"/>
  <c r="F275" i="1"/>
  <c r="F274" i="1"/>
  <c r="F273" i="1"/>
  <c r="K272" i="1"/>
  <c r="J272" i="1"/>
  <c r="I272" i="1"/>
  <c r="H272" i="1"/>
  <c r="G272" i="1"/>
  <c r="E272" i="1"/>
  <c r="K271" i="1"/>
  <c r="J271" i="1"/>
  <c r="I271" i="1"/>
  <c r="H271" i="1"/>
  <c r="G271" i="1"/>
  <c r="E271" i="1"/>
  <c r="K270" i="1"/>
  <c r="J270" i="1"/>
  <c r="I270" i="1"/>
  <c r="H270" i="1"/>
  <c r="G270" i="1"/>
  <c r="E270" i="1"/>
  <c r="K269" i="1"/>
  <c r="J269" i="1"/>
  <c r="I269" i="1"/>
  <c r="H269" i="1"/>
  <c r="G269" i="1"/>
  <c r="K268" i="1"/>
  <c r="J268" i="1"/>
  <c r="I268" i="1"/>
  <c r="H268" i="1"/>
  <c r="G268" i="1"/>
  <c r="E268" i="1"/>
  <c r="F266" i="1"/>
  <c r="F265" i="1"/>
  <c r="F264" i="1"/>
  <c r="F262" i="1" s="1"/>
  <c r="F263" i="1"/>
  <c r="K262" i="1"/>
  <c r="J262" i="1"/>
  <c r="I262" i="1"/>
  <c r="H262" i="1"/>
  <c r="G262" i="1"/>
  <c r="E262" i="1"/>
  <c r="F261" i="1"/>
  <c r="F260" i="1"/>
  <c r="F259" i="1"/>
  <c r="F258" i="1"/>
  <c r="K257" i="1"/>
  <c r="J257" i="1"/>
  <c r="I257" i="1"/>
  <c r="H257" i="1"/>
  <c r="G257" i="1"/>
  <c r="E257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F246" i="1"/>
  <c r="F245" i="1"/>
  <c r="F244" i="1"/>
  <c r="F243" i="1"/>
  <c r="K242" i="1"/>
  <c r="J242" i="1"/>
  <c r="I242" i="1"/>
  <c r="H242" i="1"/>
  <c r="G242" i="1"/>
  <c r="E242" i="1"/>
  <c r="F241" i="1"/>
  <c r="F240" i="1"/>
  <c r="F239" i="1"/>
  <c r="F238" i="1"/>
  <c r="F237" i="1" s="1"/>
  <c r="K237" i="1"/>
  <c r="J237" i="1"/>
  <c r="I237" i="1"/>
  <c r="H237" i="1"/>
  <c r="G237" i="1"/>
  <c r="E237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K216" i="1"/>
  <c r="J216" i="1"/>
  <c r="I216" i="1"/>
  <c r="H216" i="1"/>
  <c r="H296" i="1" s="1"/>
  <c r="G216" i="1"/>
  <c r="E216" i="1"/>
  <c r="K215" i="1"/>
  <c r="J215" i="1"/>
  <c r="I215" i="1"/>
  <c r="H215" i="1"/>
  <c r="G215" i="1"/>
  <c r="E215" i="1"/>
  <c r="E295" i="1" s="1"/>
  <c r="K214" i="1"/>
  <c r="J214" i="1"/>
  <c r="I214" i="1"/>
  <c r="H214" i="1"/>
  <c r="G214" i="1"/>
  <c r="E214" i="1"/>
  <c r="K213" i="1"/>
  <c r="J213" i="1"/>
  <c r="I213" i="1"/>
  <c r="H213" i="1"/>
  <c r="G213" i="1"/>
  <c r="E213" i="1"/>
  <c r="F204" i="1"/>
  <c r="F203" i="1"/>
  <c r="F202" i="1"/>
  <c r="K201" i="1"/>
  <c r="J201" i="1"/>
  <c r="I201" i="1"/>
  <c r="H201" i="1"/>
  <c r="G201" i="1"/>
  <c r="F199" i="1"/>
  <c r="F198" i="1"/>
  <c r="F196" i="1" s="1"/>
  <c r="K196" i="1"/>
  <c r="J196" i="1"/>
  <c r="I196" i="1"/>
  <c r="H196" i="1"/>
  <c r="G196" i="1"/>
  <c r="E196" i="1"/>
  <c r="F195" i="1"/>
  <c r="F194" i="1"/>
  <c r="F193" i="1"/>
  <c r="F192" i="1"/>
  <c r="K191" i="1"/>
  <c r="J191" i="1"/>
  <c r="I191" i="1"/>
  <c r="H191" i="1"/>
  <c r="G191" i="1"/>
  <c r="E191" i="1"/>
  <c r="F190" i="1"/>
  <c r="F189" i="1"/>
  <c r="F188" i="1"/>
  <c r="F187" i="1"/>
  <c r="K186" i="1"/>
  <c r="J186" i="1"/>
  <c r="I186" i="1"/>
  <c r="H186" i="1"/>
  <c r="G186" i="1"/>
  <c r="E186" i="1"/>
  <c r="F185" i="1"/>
  <c r="E185" i="1"/>
  <c r="F184" i="1"/>
  <c r="F183" i="1"/>
  <c r="E183" i="1"/>
  <c r="F182" i="1"/>
  <c r="F181" i="1" s="1"/>
  <c r="E182" i="1"/>
  <c r="E152" i="1" s="1"/>
  <c r="K181" i="1"/>
  <c r="J181" i="1"/>
  <c r="I181" i="1"/>
  <c r="H181" i="1"/>
  <c r="G181" i="1"/>
  <c r="F180" i="1"/>
  <c r="F179" i="1"/>
  <c r="F178" i="1"/>
  <c r="F177" i="1"/>
  <c r="K176" i="1"/>
  <c r="J176" i="1"/>
  <c r="I176" i="1"/>
  <c r="H176" i="1"/>
  <c r="G176" i="1"/>
  <c r="E176" i="1"/>
  <c r="F175" i="1"/>
  <c r="F174" i="1"/>
  <c r="F173" i="1"/>
  <c r="F172" i="1"/>
  <c r="K171" i="1"/>
  <c r="J171" i="1"/>
  <c r="I171" i="1"/>
  <c r="H171" i="1"/>
  <c r="G171" i="1"/>
  <c r="E171" i="1"/>
  <c r="F170" i="1"/>
  <c r="F169" i="1"/>
  <c r="F168" i="1"/>
  <c r="F167" i="1"/>
  <c r="K166" i="1"/>
  <c r="J166" i="1"/>
  <c r="I166" i="1"/>
  <c r="H166" i="1"/>
  <c r="G166" i="1"/>
  <c r="E166" i="1"/>
  <c r="F165" i="1"/>
  <c r="F164" i="1"/>
  <c r="F163" i="1"/>
  <c r="F162" i="1"/>
  <c r="K161" i="1"/>
  <c r="J161" i="1"/>
  <c r="I161" i="1"/>
  <c r="H161" i="1"/>
  <c r="G161" i="1"/>
  <c r="E161" i="1"/>
  <c r="K156" i="1"/>
  <c r="J156" i="1"/>
  <c r="I156" i="1"/>
  <c r="H156" i="1"/>
  <c r="G156" i="1"/>
  <c r="F156" i="1"/>
  <c r="E156" i="1"/>
  <c r="K155" i="1"/>
  <c r="J155" i="1"/>
  <c r="I155" i="1"/>
  <c r="H155" i="1"/>
  <c r="G155" i="1"/>
  <c r="E155" i="1"/>
  <c r="K154" i="1"/>
  <c r="J154" i="1"/>
  <c r="I154" i="1"/>
  <c r="H154" i="1"/>
  <c r="G154" i="1"/>
  <c r="E154" i="1"/>
  <c r="K153" i="1"/>
  <c r="J153" i="1"/>
  <c r="I153" i="1"/>
  <c r="H153" i="1"/>
  <c r="G153" i="1"/>
  <c r="K152" i="1"/>
  <c r="J152" i="1"/>
  <c r="I152" i="1"/>
  <c r="H152" i="1"/>
  <c r="G152" i="1"/>
  <c r="K150" i="1"/>
  <c r="J150" i="1" s="1"/>
  <c r="I150" i="1" s="1"/>
  <c r="H150" i="1" s="1"/>
  <c r="G150" i="1" s="1"/>
  <c r="F150" i="1" s="1"/>
  <c r="E150" i="1" s="1"/>
  <c r="F149" i="1"/>
  <c r="K148" i="1"/>
  <c r="J148" i="1" s="1"/>
  <c r="I148" i="1" s="1"/>
  <c r="H148" i="1" s="1"/>
  <c r="G148" i="1" s="1"/>
  <c r="F148" i="1" s="1"/>
  <c r="E148" i="1" s="1"/>
  <c r="K147" i="1"/>
  <c r="J147" i="1" s="1"/>
  <c r="I147" i="1" s="1"/>
  <c r="F145" i="1"/>
  <c r="F144" i="1"/>
  <c r="F143" i="1"/>
  <c r="F142" i="1"/>
  <c r="K141" i="1"/>
  <c r="J141" i="1"/>
  <c r="I141" i="1"/>
  <c r="H141" i="1"/>
  <c r="G141" i="1"/>
  <c r="E141" i="1"/>
  <c r="K140" i="1"/>
  <c r="J140" i="1" s="1"/>
  <c r="F139" i="1"/>
  <c r="K138" i="1"/>
  <c r="J138" i="1" s="1"/>
  <c r="K137" i="1"/>
  <c r="F135" i="1"/>
  <c r="F134" i="1"/>
  <c r="F133" i="1"/>
  <c r="F132" i="1"/>
  <c r="K131" i="1"/>
  <c r="J131" i="1"/>
  <c r="I131" i="1"/>
  <c r="H131" i="1"/>
  <c r="G131" i="1"/>
  <c r="E131" i="1"/>
  <c r="K129" i="1"/>
  <c r="J129" i="1"/>
  <c r="I129" i="1"/>
  <c r="H129" i="1"/>
  <c r="G129" i="1"/>
  <c r="E129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K105" i="1"/>
  <c r="J105" i="1"/>
  <c r="I105" i="1"/>
  <c r="H105" i="1"/>
  <c r="G105" i="1"/>
  <c r="E105" i="1"/>
  <c r="K104" i="1"/>
  <c r="J104" i="1"/>
  <c r="I104" i="1"/>
  <c r="I101" i="1" s="1"/>
  <c r="H104" i="1"/>
  <c r="G104" i="1"/>
  <c r="E104" i="1"/>
  <c r="K103" i="1"/>
  <c r="J103" i="1"/>
  <c r="I103" i="1"/>
  <c r="H103" i="1"/>
  <c r="G103" i="1"/>
  <c r="E103" i="1"/>
  <c r="K102" i="1"/>
  <c r="J102" i="1"/>
  <c r="I102" i="1"/>
  <c r="H102" i="1"/>
  <c r="G102" i="1"/>
  <c r="E102" i="1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80" i="1"/>
  <c r="F79" i="1"/>
  <c r="F78" i="1"/>
  <c r="F77" i="1"/>
  <c r="K76" i="1"/>
  <c r="J76" i="1"/>
  <c r="I76" i="1"/>
  <c r="H76" i="1"/>
  <c r="G76" i="1"/>
  <c r="E76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K65" i="1"/>
  <c r="J65" i="1"/>
  <c r="I65" i="1"/>
  <c r="H65" i="1"/>
  <c r="G65" i="1"/>
  <c r="E65" i="1"/>
  <c r="K64" i="1"/>
  <c r="J64" i="1"/>
  <c r="I64" i="1"/>
  <c r="H64" i="1"/>
  <c r="G64" i="1"/>
  <c r="E64" i="1"/>
  <c r="K63" i="1"/>
  <c r="J63" i="1"/>
  <c r="I63" i="1"/>
  <c r="H63" i="1"/>
  <c r="G63" i="1"/>
  <c r="E63" i="1"/>
  <c r="K62" i="1"/>
  <c r="J62" i="1"/>
  <c r="J61" i="1" s="1"/>
  <c r="I62" i="1"/>
  <c r="H62" i="1"/>
  <c r="G62" i="1"/>
  <c r="E62" i="1"/>
  <c r="F60" i="1"/>
  <c r="F59" i="1"/>
  <c r="F58" i="1"/>
  <c r="F57" i="1"/>
  <c r="K56" i="1"/>
  <c r="J56" i="1"/>
  <c r="I56" i="1"/>
  <c r="H56" i="1"/>
  <c r="G56" i="1"/>
  <c r="E56" i="1"/>
  <c r="F55" i="1"/>
  <c r="F54" i="1"/>
  <c r="F53" i="1"/>
  <c r="F52" i="1"/>
  <c r="K51" i="1"/>
  <c r="J51" i="1"/>
  <c r="I51" i="1"/>
  <c r="H51" i="1"/>
  <c r="G51" i="1"/>
  <c r="E51" i="1"/>
  <c r="F50" i="1"/>
  <c r="F49" i="1"/>
  <c r="F48" i="1"/>
  <c r="F47" i="1"/>
  <c r="K46" i="1"/>
  <c r="J46" i="1"/>
  <c r="I46" i="1"/>
  <c r="H46" i="1"/>
  <c r="G46" i="1"/>
  <c r="E46" i="1"/>
  <c r="F45" i="1"/>
  <c r="F44" i="1"/>
  <c r="F43" i="1"/>
  <c r="F42" i="1"/>
  <c r="K41" i="1"/>
  <c r="J41" i="1"/>
  <c r="I41" i="1"/>
  <c r="H41" i="1"/>
  <c r="G41" i="1"/>
  <c r="E41" i="1"/>
  <c r="F40" i="1"/>
  <c r="F39" i="1"/>
  <c r="F38" i="1"/>
  <c r="F37" i="1"/>
  <c r="K36" i="1"/>
  <c r="J36" i="1"/>
  <c r="I36" i="1"/>
  <c r="H36" i="1"/>
  <c r="G36" i="1"/>
  <c r="E36" i="1"/>
  <c r="K35" i="1"/>
  <c r="J35" i="1"/>
  <c r="J31" i="1" s="1"/>
  <c r="I35" i="1"/>
  <c r="H35" i="1"/>
  <c r="G35" i="1"/>
  <c r="E35" i="1"/>
  <c r="K34" i="1"/>
  <c r="J34" i="1"/>
  <c r="I34" i="1"/>
  <c r="H34" i="1"/>
  <c r="G34" i="1"/>
  <c r="E34" i="1"/>
  <c r="K33" i="1"/>
  <c r="J33" i="1"/>
  <c r="I33" i="1"/>
  <c r="H33" i="1"/>
  <c r="G33" i="1"/>
  <c r="E33" i="1"/>
  <c r="K32" i="1"/>
  <c r="K31" i="1" s="1"/>
  <c r="J32" i="1"/>
  <c r="I32" i="1"/>
  <c r="H32" i="1"/>
  <c r="G32" i="1"/>
  <c r="E32" i="1"/>
  <c r="F30" i="1"/>
  <c r="F29" i="1"/>
  <c r="F28" i="1"/>
  <c r="F27" i="1"/>
  <c r="K26" i="1"/>
  <c r="J26" i="1"/>
  <c r="I26" i="1"/>
  <c r="H26" i="1"/>
  <c r="G26" i="1"/>
  <c r="E26" i="1"/>
  <c r="F25" i="1"/>
  <c r="F24" i="1"/>
  <c r="F23" i="1"/>
  <c r="F22" i="1"/>
  <c r="K21" i="1"/>
  <c r="J21" i="1"/>
  <c r="I21" i="1"/>
  <c r="H21" i="1"/>
  <c r="G21" i="1"/>
  <c r="E21" i="1"/>
  <c r="F20" i="1"/>
  <c r="F19" i="1"/>
  <c r="F18" i="1"/>
  <c r="F17" i="1"/>
  <c r="K16" i="1"/>
  <c r="J16" i="1"/>
  <c r="I16" i="1"/>
  <c r="H16" i="1"/>
  <c r="G16" i="1"/>
  <c r="E16" i="1"/>
  <c r="K15" i="1"/>
  <c r="J15" i="1"/>
  <c r="I15" i="1"/>
  <c r="H15" i="1"/>
  <c r="G15" i="1"/>
  <c r="E15" i="1"/>
  <c r="K14" i="1"/>
  <c r="J14" i="1"/>
  <c r="I14" i="1"/>
  <c r="H14" i="1"/>
  <c r="G14" i="1"/>
  <c r="E14" i="1"/>
  <c r="K13" i="1"/>
  <c r="J13" i="1"/>
  <c r="I13" i="1"/>
  <c r="H13" i="1"/>
  <c r="G13" i="1"/>
  <c r="E13" i="1"/>
  <c r="K12" i="1"/>
  <c r="J12" i="1"/>
  <c r="I12" i="1"/>
  <c r="H12" i="1"/>
  <c r="G12" i="1"/>
  <c r="E12" i="1"/>
  <c r="F373" i="1" l="1"/>
  <c r="K11" i="1"/>
  <c r="F15" i="1"/>
  <c r="F36" i="1"/>
  <c r="F12" i="1"/>
  <c r="G31" i="1"/>
  <c r="I296" i="1"/>
  <c r="F300" i="1"/>
  <c r="I293" i="1"/>
  <c r="K294" i="1"/>
  <c r="K293" i="1"/>
  <c r="H295" i="1"/>
  <c r="J296" i="1"/>
  <c r="E181" i="1"/>
  <c r="E370" i="1"/>
  <c r="F396" i="1"/>
  <c r="G295" i="1"/>
  <c r="F66" i="1"/>
  <c r="E294" i="1"/>
  <c r="G11" i="1"/>
  <c r="F13" i="1"/>
  <c r="G151" i="1"/>
  <c r="F21" i="1"/>
  <c r="E282" i="1"/>
  <c r="F371" i="1"/>
  <c r="F335" i="1"/>
  <c r="E409" i="1"/>
  <c r="F380" i="1"/>
  <c r="H386" i="1"/>
  <c r="F413" i="1"/>
  <c r="K295" i="1"/>
  <c r="J370" i="1"/>
  <c r="J294" i="1"/>
  <c r="E309" i="1"/>
  <c r="K151" i="1"/>
  <c r="F176" i="1"/>
  <c r="F186" i="1"/>
  <c r="G296" i="1"/>
  <c r="F270" i="1"/>
  <c r="K267" i="1"/>
  <c r="F340" i="1"/>
  <c r="F345" i="1"/>
  <c r="I294" i="1"/>
  <c r="G282" i="1"/>
  <c r="H370" i="1"/>
  <c r="E296" i="1"/>
  <c r="K370" i="1"/>
  <c r="F106" i="1"/>
  <c r="J212" i="1"/>
  <c r="F216" i="1"/>
  <c r="F252" i="1"/>
  <c r="E267" i="1"/>
  <c r="F320" i="1"/>
  <c r="H408" i="1"/>
  <c r="J409" i="1"/>
  <c r="F391" i="1"/>
  <c r="F350" i="1"/>
  <c r="G412" i="1"/>
  <c r="F414" i="1"/>
  <c r="F102" i="1"/>
  <c r="H101" i="1"/>
  <c r="K127" i="1"/>
  <c r="K207" i="1" s="1"/>
  <c r="F286" i="1"/>
  <c r="F64" i="1"/>
  <c r="F91" i="1"/>
  <c r="H267" i="1"/>
  <c r="F63" i="1"/>
  <c r="F104" i="1"/>
  <c r="F116" i="1"/>
  <c r="K61" i="1"/>
  <c r="F153" i="1"/>
  <c r="E212" i="1"/>
  <c r="H294" i="1"/>
  <c r="J295" i="1"/>
  <c r="F222" i="1"/>
  <c r="K298" i="1"/>
  <c r="E101" i="1"/>
  <c r="F121" i="1"/>
  <c r="F171" i="1"/>
  <c r="F372" i="1"/>
  <c r="E209" i="1"/>
  <c r="E440" i="1" s="1"/>
  <c r="F51" i="1"/>
  <c r="F81" i="1"/>
  <c r="H212" i="1"/>
  <c r="F301" i="1"/>
  <c r="I370" i="1"/>
  <c r="E432" i="1"/>
  <c r="I209" i="1"/>
  <c r="I31" i="1"/>
  <c r="F56" i="1"/>
  <c r="F62" i="1"/>
  <c r="G101" i="1"/>
  <c r="F213" i="1"/>
  <c r="F269" i="1"/>
  <c r="H293" i="1"/>
  <c r="F311" i="1"/>
  <c r="H315" i="1"/>
  <c r="E11" i="1"/>
  <c r="J209" i="1"/>
  <c r="E31" i="1"/>
  <c r="H31" i="1"/>
  <c r="F65" i="1"/>
  <c r="F111" i="1"/>
  <c r="H151" i="1"/>
  <c r="F155" i="1"/>
  <c r="G294" i="1"/>
  <c r="I295" i="1"/>
  <c r="K212" i="1"/>
  <c r="F257" i="1"/>
  <c r="F268" i="1"/>
  <c r="I267" i="1"/>
  <c r="F277" i="1"/>
  <c r="I282" i="1"/>
  <c r="F325" i="1"/>
  <c r="F330" i="1"/>
  <c r="E376" i="1"/>
  <c r="F378" i="1"/>
  <c r="J376" i="1"/>
  <c r="F381" i="1"/>
  <c r="J386" i="1"/>
  <c r="F401" i="1"/>
  <c r="F422" i="1"/>
  <c r="G434" i="1"/>
  <c r="G432" i="1" s="1"/>
  <c r="K209" i="1"/>
  <c r="F96" i="1"/>
  <c r="J137" i="1"/>
  <c r="I137" i="1" s="1"/>
  <c r="K146" i="1"/>
  <c r="H298" i="1"/>
  <c r="J315" i="1"/>
  <c r="F319" i="1"/>
  <c r="F377" i="1"/>
  <c r="I376" i="1"/>
  <c r="F389" i="1"/>
  <c r="I61" i="1"/>
  <c r="J151" i="1"/>
  <c r="G293" i="1"/>
  <c r="F271" i="1"/>
  <c r="K282" i="1"/>
  <c r="F46" i="1"/>
  <c r="H61" i="1"/>
  <c r="K101" i="1"/>
  <c r="F105" i="1"/>
  <c r="F103" i="1"/>
  <c r="I151" i="1"/>
  <c r="F242" i="1"/>
  <c r="J267" i="1"/>
  <c r="F285" i="1"/>
  <c r="J282" i="1"/>
  <c r="J298" i="1"/>
  <c r="I315" i="1"/>
  <c r="H407" i="1"/>
  <c r="K407" i="1"/>
  <c r="E61" i="1"/>
  <c r="G61" i="1"/>
  <c r="F141" i="1"/>
  <c r="F161" i="1"/>
  <c r="F191" i="1"/>
  <c r="I212" i="1"/>
  <c r="F284" i="1"/>
  <c r="F287" i="1"/>
  <c r="H310" i="1"/>
  <c r="H309" i="1" s="1"/>
  <c r="K315" i="1"/>
  <c r="F317" i="1"/>
  <c r="F355" i="1"/>
  <c r="I407" i="1"/>
  <c r="J408" i="1"/>
  <c r="E410" i="1"/>
  <c r="E386" i="1"/>
  <c r="F388" i="1"/>
  <c r="F427" i="1"/>
  <c r="F14" i="1"/>
  <c r="F26" i="1"/>
  <c r="F71" i="1"/>
  <c r="J101" i="1"/>
  <c r="F166" i="1"/>
  <c r="F154" i="1"/>
  <c r="F201" i="1"/>
  <c r="F215" i="1"/>
  <c r="F232" i="1"/>
  <c r="F247" i="1"/>
  <c r="F272" i="1"/>
  <c r="F283" i="1"/>
  <c r="H282" i="1"/>
  <c r="K296" i="1"/>
  <c r="F302" i="1"/>
  <c r="F360" i="1"/>
  <c r="J407" i="1"/>
  <c r="K408" i="1"/>
  <c r="K406" i="1" s="1"/>
  <c r="F387" i="1"/>
  <c r="F417" i="1"/>
  <c r="F129" i="1"/>
  <c r="H209" i="1"/>
  <c r="F41" i="1"/>
  <c r="F34" i="1"/>
  <c r="F31" i="1" s="1"/>
  <c r="I140" i="1"/>
  <c r="J130" i="1"/>
  <c r="J210" i="1" s="1"/>
  <c r="H147" i="1"/>
  <c r="I146" i="1"/>
  <c r="F435" i="1"/>
  <c r="I309" i="1"/>
  <c r="F408" i="1"/>
  <c r="I138" i="1"/>
  <c r="J128" i="1"/>
  <c r="J208" i="1" s="1"/>
  <c r="F313" i="1"/>
  <c r="F407" i="1"/>
  <c r="I432" i="1"/>
  <c r="F436" i="1"/>
  <c r="J432" i="1"/>
  <c r="F386" i="1"/>
  <c r="K432" i="1"/>
  <c r="F86" i="1"/>
  <c r="F227" i="1"/>
  <c r="H11" i="1"/>
  <c r="F152" i="1"/>
  <c r="G212" i="1"/>
  <c r="H412" i="1"/>
  <c r="I11" i="1"/>
  <c r="F16" i="1"/>
  <c r="F76" i="1"/>
  <c r="K136" i="1"/>
  <c r="J293" i="1"/>
  <c r="E315" i="1"/>
  <c r="F316" i="1"/>
  <c r="E407" i="1"/>
  <c r="E406" i="1" s="1"/>
  <c r="G409" i="1"/>
  <c r="G406" i="1" s="1"/>
  <c r="H410" i="1"/>
  <c r="I412" i="1"/>
  <c r="K128" i="1"/>
  <c r="K208" i="1" s="1"/>
  <c r="F131" i="1"/>
  <c r="G209" i="1"/>
  <c r="F217" i="1"/>
  <c r="G298" i="1"/>
  <c r="J310" i="1"/>
  <c r="J309" i="1" s="1"/>
  <c r="G376" i="1"/>
  <c r="J412" i="1"/>
  <c r="F416" i="1"/>
  <c r="G267" i="1"/>
  <c r="J11" i="1"/>
  <c r="K310" i="1"/>
  <c r="K309" i="1" s="1"/>
  <c r="G315" i="1"/>
  <c r="G374" i="1"/>
  <c r="H376" i="1"/>
  <c r="I409" i="1"/>
  <c r="I406" i="1" s="1"/>
  <c r="J410" i="1"/>
  <c r="K412" i="1"/>
  <c r="F415" i="1"/>
  <c r="H433" i="1"/>
  <c r="H432" i="1" s="1"/>
  <c r="E293" i="1"/>
  <c r="I298" i="1"/>
  <c r="K130" i="1"/>
  <c r="K210" i="1" s="1"/>
  <c r="E298" i="1"/>
  <c r="F214" i="1"/>
  <c r="F303" i="1"/>
  <c r="G312" i="1"/>
  <c r="F312" i="1" s="1"/>
  <c r="E412" i="1"/>
  <c r="J146" i="1"/>
  <c r="G386" i="1"/>
  <c r="E153" i="1"/>
  <c r="E151" i="1" s="1"/>
  <c r="F295" i="1" l="1"/>
  <c r="I292" i="1"/>
  <c r="K440" i="1"/>
  <c r="J439" i="1"/>
  <c r="F298" i="1"/>
  <c r="G292" i="1"/>
  <c r="K439" i="1"/>
  <c r="H440" i="1"/>
  <c r="F267" i="1"/>
  <c r="J127" i="1"/>
  <c r="J207" i="1" s="1"/>
  <c r="J292" i="1"/>
  <c r="F11" i="1"/>
  <c r="J136" i="1"/>
  <c r="E292" i="1"/>
  <c r="F296" i="1"/>
  <c r="F376" i="1"/>
  <c r="F412" i="1"/>
  <c r="F315" i="1"/>
  <c r="F434" i="1"/>
  <c r="H292" i="1"/>
  <c r="J406" i="1"/>
  <c r="F101" i="1"/>
  <c r="F61" i="1"/>
  <c r="K441" i="1"/>
  <c r="I136" i="1"/>
  <c r="F151" i="1"/>
  <c r="F294" i="1"/>
  <c r="F282" i="1"/>
  <c r="F374" i="1"/>
  <c r="F370" i="1" s="1"/>
  <c r="G370" i="1"/>
  <c r="I127" i="1"/>
  <c r="I207" i="1" s="1"/>
  <c r="I438" i="1" s="1"/>
  <c r="H137" i="1"/>
  <c r="H127" i="1" s="1"/>
  <c r="J440" i="1"/>
  <c r="F310" i="1"/>
  <c r="F309" i="1" s="1"/>
  <c r="K292" i="1"/>
  <c r="F433" i="1"/>
  <c r="F432" i="1" s="1"/>
  <c r="F212" i="1"/>
  <c r="G309" i="1"/>
  <c r="F293" i="1"/>
  <c r="H146" i="1"/>
  <c r="G147" i="1"/>
  <c r="J126" i="1"/>
  <c r="H138" i="1"/>
  <c r="I128" i="1"/>
  <c r="I208" i="1" s="1"/>
  <c r="I439" i="1" s="1"/>
  <c r="F410" i="1"/>
  <c r="H406" i="1"/>
  <c r="F409" i="1"/>
  <c r="J441" i="1"/>
  <c r="I440" i="1"/>
  <c r="G440" i="1"/>
  <c r="F209" i="1"/>
  <c r="K206" i="1"/>
  <c r="K438" i="1"/>
  <c r="K126" i="1"/>
  <c r="I130" i="1"/>
  <c r="I210" i="1" s="1"/>
  <c r="I441" i="1" s="1"/>
  <c r="H140" i="1"/>
  <c r="F440" i="1" l="1"/>
  <c r="K437" i="1"/>
  <c r="G137" i="1"/>
  <c r="F137" i="1" s="1"/>
  <c r="F406" i="1"/>
  <c r="G146" i="1"/>
  <c r="F147" i="1"/>
  <c r="H207" i="1"/>
  <c r="H128" i="1"/>
  <c r="H208" i="1" s="1"/>
  <c r="H439" i="1" s="1"/>
  <c r="G138" i="1"/>
  <c r="G136" i="1" s="1"/>
  <c r="G127" i="1"/>
  <c r="H130" i="1"/>
  <c r="H210" i="1" s="1"/>
  <c r="H441" i="1" s="1"/>
  <c r="G140" i="1"/>
  <c r="I206" i="1"/>
  <c r="H136" i="1"/>
  <c r="I437" i="1"/>
  <c r="F292" i="1"/>
  <c r="F438" i="1"/>
  <c r="J438" i="1"/>
  <c r="J437" i="1" s="1"/>
  <c r="J206" i="1"/>
  <c r="I126" i="1"/>
  <c r="F136" i="1" l="1"/>
  <c r="G128" i="1"/>
  <c r="G208" i="1" s="1"/>
  <c r="F138" i="1"/>
  <c r="E137" i="1"/>
  <c r="F127" i="1"/>
  <c r="H438" i="1"/>
  <c r="H437" i="1" s="1"/>
  <c r="H206" i="1"/>
  <c r="G130" i="1"/>
  <c r="G210" i="1" s="1"/>
  <c r="F140" i="1"/>
  <c r="H126" i="1"/>
  <c r="F146" i="1"/>
  <c r="E147" i="1"/>
  <c r="E146" i="1" s="1"/>
  <c r="G207" i="1"/>
  <c r="G441" i="1" l="1"/>
  <c r="F210" i="1"/>
  <c r="F441" i="1" s="1"/>
  <c r="G126" i="1"/>
  <c r="F128" i="1"/>
  <c r="E138" i="1"/>
  <c r="E128" i="1" s="1"/>
  <c r="E208" i="1" s="1"/>
  <c r="E439" i="1" s="1"/>
  <c r="F130" i="1"/>
  <c r="E140" i="1"/>
  <c r="E130" i="1" s="1"/>
  <c r="E210" i="1" s="1"/>
  <c r="E441" i="1" s="1"/>
  <c r="F126" i="1"/>
  <c r="G439" i="1"/>
  <c r="F208" i="1"/>
  <c r="F439" i="1" s="1"/>
  <c r="F437" i="1" s="1"/>
  <c r="G206" i="1"/>
  <c r="F206" i="1" s="1"/>
  <c r="G438" i="1"/>
  <c r="E127" i="1"/>
  <c r="G437" i="1" l="1"/>
  <c r="E126" i="1"/>
  <c r="E207" i="1"/>
  <c r="E206" i="1" l="1"/>
  <c r="E438" i="1"/>
  <c r="E437" i="1" s="1"/>
</calcChain>
</file>

<file path=xl/sharedStrings.xml><?xml version="1.0" encoding="utf-8"?>
<sst xmlns="http://schemas.openxmlformats.org/spreadsheetml/2006/main" count="779" uniqueCount="204">
  <si>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</si>
  <si>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>Перечень мероприятий муниципальной программы городского округа Домодедово</t>
  </si>
  <si>
    <t>«Безопасность и обеспечение безопасности жизнедеятельности населения»</t>
  </si>
  <si>
    <t>№ п/п</t>
  </si>
  <si>
    <t>Мероприятия подпрограммы</t>
  </si>
  <si>
    <t>Срок исполнения мероприятия</t>
  </si>
  <si>
    <t>Источники финансирования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</si>
  <si>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</si>
  <si>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 xml:space="preserve">Всего,                        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</si>
  <si>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</si>
  <si>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</si>
  <si>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</si>
  <si>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 xml:space="preserve"> 2020 год</t>
  </si>
  <si>
    <t>2021 год</t>
  </si>
  <si>
    <t>2022 год</t>
  </si>
  <si>
    <t>2023 год</t>
  </si>
  <si>
    <t xml:space="preserve">2024 год  </t>
  </si>
  <si>
    <r>
      <rPr>
        <b/>
        <sz val="11"/>
        <rFont val="Times New Roman"/>
        <family val="1"/>
        <charset val="204"/>
      </rPr>
      <t xml:space="preserve">Подпрограмма I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</si>
  <si>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1.</t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</si>
  <si>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</si>
  <si>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t>2020-2024</t>
  </si>
  <si>
    <t>Итого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</si>
  <si>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</si>
  <si>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Средства федерального бюджета</t>
  </si>
  <si>
    <t>Средства бюджета Московской области</t>
  </si>
  <si>
    <t xml:space="preserve">Средства бюджета городского округа Домодедово </t>
  </si>
  <si>
    <t>Внебюджетные средства</t>
  </si>
  <si>
    <t>1.1</t>
  </si>
  <si>
    <r>
      <rPr>
        <b/>
        <sz val="11"/>
        <rFont val="Times New Roman"/>
        <family val="1"/>
        <charset val="204"/>
      </rPr>
      <t xml:space="preserve">Мероприятие 01.01 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</si>
  <si>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</si>
  <si>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>1.2</t>
  </si>
  <si>
    <r>
      <rPr>
        <b/>
        <sz val="11"/>
        <rFont val="Times New Roman"/>
        <family val="1"/>
        <charset val="204"/>
      </rPr>
      <t>Мероприятие 01.02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</si>
  <si>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t>Управление по территориальной безопасности, ГО и ЧС Администрации городского округа Домодедово</t>
  </si>
  <si>
    <t xml:space="preserve"> </t>
  </si>
  <si>
    <t>1.3</t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</si>
  <si>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</si>
  <si>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</si>
  <si>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>2.</t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</si>
  <si>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</si>
  <si>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t>Увеличение доли от числа граждан, принимавших в деятельности народных дружин до 125 % к 2024 году.</t>
  </si>
  <si>
    <t>2.1</t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</si>
  <si>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</si>
  <si>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t>2.2</t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</si>
  <si>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</si>
  <si>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t>2.3</t>
  </si>
  <si>
    <r>
      <t xml:space="preserve">Мероприятие 02.03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</si>
  <si>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t>2.4</t>
  </si>
  <si>
    <r>
      <rPr>
        <b/>
        <sz val="11"/>
        <rFont val="Times New Roman"/>
        <family val="1"/>
        <charset val="204"/>
      </rPr>
      <t>Мероприятие 02.04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</si>
  <si>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</si>
  <si>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2.5</t>
  </si>
  <si>
    <r>
      <rPr>
        <b/>
        <sz val="11"/>
        <rFont val="Times New Roman"/>
        <family val="1"/>
        <charset val="204"/>
      </rPr>
      <t>Мероприятие 02.05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</si>
  <si>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t>3.</t>
  </si>
  <si>
    <r>
      <rPr>
        <b/>
        <sz val="11"/>
        <rFont val="Times New Roman"/>
        <family val="1"/>
        <charset val="204"/>
      </rPr>
      <t>Основное мероприятие 03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</si>
  <si>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</si>
  <si>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3.1</t>
  </si>
  <si>
    <r>
      <rPr>
        <b/>
        <sz val="11"/>
        <rFont val="Times New Roman"/>
        <family val="1"/>
        <charset val="204"/>
      </rPr>
      <t>Мероприятие 03.01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</si>
  <si>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</si>
  <si>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3.2</t>
  </si>
  <si>
    <r>
      <rPr>
        <b/>
        <sz val="11"/>
        <rFont val="Times New Roman"/>
        <family val="1"/>
        <charset val="204"/>
      </rPr>
      <t>Мероприятие 03.02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</si>
  <si>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</si>
  <si>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>3.3</t>
  </si>
  <si>
    <r>
      <t xml:space="preserve"> Мероприятие 03.03      </t>
    </r>
    <r>
      <rPr>
        <sz val="1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</si>
  <si>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t>3.4</t>
  </si>
  <si>
    <r>
      <rPr>
        <b/>
        <sz val="11"/>
        <rFont val="Times New Roman"/>
        <family val="1"/>
        <charset val="204"/>
      </rPr>
      <t>Мероприятие 03.04</t>
    </r>
    <r>
      <rPr>
        <sz val="1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</si>
  <si>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</si>
  <si>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3.5</t>
  </si>
  <si>
    <r>
      <rPr>
        <b/>
        <sz val="11"/>
        <rFont val="Times New Roman"/>
        <family val="1"/>
        <charset val="204"/>
      </rPr>
      <t>Мероприятие 03.05</t>
    </r>
    <r>
      <rPr>
        <sz val="1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</si>
  <si>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t>3.6</t>
  </si>
  <si>
    <r>
      <rPr>
        <b/>
        <sz val="11"/>
        <rFont val="Times New Roman"/>
        <family val="1"/>
        <charset val="204"/>
      </rPr>
      <t xml:space="preserve">Мероприятие 03.06     </t>
    </r>
    <r>
      <rPr>
        <sz val="1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</si>
  <si>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</si>
  <si>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>3.7</t>
  </si>
  <si>
    <r>
      <rPr>
        <b/>
        <sz val="11"/>
        <rFont val="Times New Roman"/>
        <family val="1"/>
        <charset val="204"/>
      </rPr>
      <t xml:space="preserve">Мероприятие 03.07       </t>
    </r>
    <r>
      <rPr>
        <sz val="1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</si>
  <si>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</si>
  <si>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>4.</t>
  </si>
  <si>
    <r>
      <t xml:space="preserve">Основное мероприятие 04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</si>
  <si>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t>Увеличение общего количества видеокамер, введенных в эксплуатацию в систему технологического обеспечения региональной общественной безопасности и оперативного управления «Безопасный регион» 2 420 к 2024 году.</t>
  </si>
  <si>
    <t>4.1</t>
  </si>
  <si>
    <r>
      <t xml:space="preserve">Мероприятие 04.01                          </t>
    </r>
    <r>
      <rPr>
        <sz val="1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</si>
  <si>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t xml:space="preserve"> Управление по территориальной безопасности, ГО и ЧС Администрации городского округа Домодедово</t>
  </si>
  <si>
    <t>4.2</t>
  </si>
  <si>
    <r>
      <t xml:space="preserve">Мероприятие 04.02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</si>
  <si>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t>4.3</t>
  </si>
  <si>
    <r>
      <t xml:space="preserve">Мероприятие 04.03        </t>
    </r>
    <r>
      <rPr>
        <sz val="11"/>
        <rFont val="Times New Roman"/>
        <family val="1"/>
        <charset val="204"/>
      </rPr>
      <t>Обслуживание, модернизация и развитие системы «Безопасный регион»</t>
    </r>
  </si>
  <si>
    <t>4.4</t>
  </si>
  <si>
    <r>
      <t xml:space="preserve">Мероприятие 04.04              </t>
    </r>
    <r>
      <rPr>
        <sz val="11"/>
        <rFont val="Times New Roman"/>
        <family val="1"/>
        <charset val="204"/>
      </rPr>
      <t xml:space="preserve"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</t>
    </r>
  </si>
  <si>
    <t>5.</t>
  </si>
  <si>
    <r>
      <rPr>
        <b/>
        <sz val="11"/>
        <rFont val="Times New Roman"/>
        <family val="1"/>
        <charset val="204"/>
      </rPr>
      <t>Основное мероприятие 05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</si>
  <si>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t>Увеличение числа лиц, состоящих на диспансерном наблюдении с диагнозом "Употребление наркотиков с вредными последствиями" до 110 % к 2024 году</t>
  </si>
  <si>
    <t>5.1</t>
  </si>
  <si>
    <r>
      <rPr>
        <b/>
        <sz val="11"/>
        <rFont val="Times New Roman"/>
        <family val="1"/>
        <charset val="204"/>
      </rPr>
      <t xml:space="preserve">Мероприятие 05.01  </t>
    </r>
    <r>
      <rPr>
        <sz val="1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</si>
  <si>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t xml:space="preserve">Управление по территориальной безопасности, ГО и ЧС Администрации городского округа Домодедово </t>
  </si>
  <si>
    <t>5.2</t>
  </si>
  <si>
    <r>
      <rPr>
        <b/>
        <sz val="11"/>
        <rFont val="Times New Roman"/>
        <family val="1"/>
        <charset val="204"/>
      </rPr>
      <t xml:space="preserve">Мероприятие 05.02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</si>
  <si>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</si>
  <si>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>5.3</t>
  </si>
  <si>
    <r>
      <rPr>
        <b/>
        <sz val="11"/>
        <rFont val="Times New Roman"/>
        <family val="1"/>
        <charset val="204"/>
      </rPr>
      <t xml:space="preserve">Мероприятие 05.03           </t>
    </r>
    <r>
      <rPr>
        <sz val="11"/>
        <rFont val="Times New Roman"/>
        <family val="1"/>
        <charset val="204"/>
      </rPr>
      <t xml:space="preserve"> Обучение 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</si>
  <si>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</si>
  <si>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>5.4</t>
  </si>
  <si>
    <r>
      <rPr>
        <b/>
        <sz val="11"/>
        <rFont val="Times New Roman"/>
        <family val="1"/>
        <charset val="204"/>
      </rPr>
      <t>Мероприятие 05.04</t>
    </r>
    <r>
      <rPr>
        <sz val="1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</si>
  <si>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t>7.</t>
  </si>
  <si>
    <r>
      <rPr>
        <b/>
        <sz val="11"/>
        <rFont val="Times New Roman"/>
        <family val="1"/>
        <charset val="204"/>
      </rPr>
      <t>Основное мероприятие 07</t>
    </r>
    <r>
      <rPr>
        <sz val="1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</si>
  <si>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</si>
  <si>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7.1</t>
  </si>
  <si>
    <r>
      <t xml:space="preserve">Мероприятие 07.01       </t>
    </r>
    <r>
      <rPr>
        <sz val="1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</si>
  <si>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t>МКУ "Специализированная служба в сфере погребения и похоронного дела"</t>
  </si>
  <si>
    <t>7.2</t>
  </si>
  <si>
    <r>
      <rPr>
        <b/>
        <sz val="11"/>
        <rFont val="Times New Roman"/>
        <family val="1"/>
        <charset val="204"/>
      </rPr>
      <t xml:space="preserve">Мероприятие 07.02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</si>
  <si>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t>7.3</t>
  </si>
  <si>
    <r>
      <rPr>
        <b/>
        <sz val="11"/>
        <rFont val="Times New Roman"/>
        <family val="1"/>
        <charset val="204"/>
      </rPr>
      <t xml:space="preserve">Мероприятие 07.03     </t>
    </r>
    <r>
      <rPr>
        <sz val="1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</si>
  <si>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t>7.4</t>
  </si>
  <si>
    <r>
      <rPr>
        <b/>
        <sz val="11"/>
        <rFont val="Times New Roman"/>
        <family val="1"/>
        <charset val="204"/>
      </rPr>
      <t>Мероприятие 07.04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</si>
  <si>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t>7.5</t>
  </si>
  <si>
    <r>
      <rPr>
        <b/>
        <sz val="11"/>
        <rFont val="Times New Roman"/>
        <family val="1"/>
        <charset val="204"/>
      </rPr>
      <t xml:space="preserve">Мероприятие 07.05           </t>
    </r>
    <r>
      <rPr>
        <sz val="1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</si>
  <si>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t>7.6</t>
  </si>
  <si>
    <r>
      <rPr>
        <b/>
        <sz val="11"/>
        <rFont val="Times New Roman"/>
        <family val="1"/>
        <charset val="204"/>
      </rPr>
      <t>Мероприятие 07.06</t>
    </r>
    <r>
      <rPr>
        <sz val="1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</si>
  <si>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t>7.7</t>
  </si>
  <si>
    <r>
      <rPr>
        <b/>
        <sz val="11"/>
        <rFont val="Times New Roman"/>
        <family val="1"/>
        <charset val="204"/>
      </rPr>
      <t>Мероприятие 07.07</t>
    </r>
    <r>
      <rPr>
        <sz val="11"/>
        <rFont val="Times New Roman"/>
        <family val="1"/>
        <charset val="204"/>
      </rPr>
      <t xml:space="preserve">
Проведение инвентаризации мест захоронений</t>
    </r>
  </si>
  <si>
    <t>7.8</t>
  </si>
  <si>
    <r>
      <rPr>
        <b/>
        <sz val="11"/>
        <rFont val="Times New Roman"/>
        <family val="1"/>
        <charset val="204"/>
      </rPr>
      <t>Мероприятие 07.08</t>
    </r>
    <r>
      <rPr>
        <sz val="1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</si>
  <si>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t>7.9</t>
  </si>
  <si>
    <r>
      <t xml:space="preserve">Мероприятие 07.09       </t>
    </r>
    <r>
      <rPr>
        <sz val="1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</si>
  <si>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t>7.10</t>
  </si>
  <si>
    <r>
      <t xml:space="preserve">Мероприятие 07.10                                              </t>
    </r>
    <r>
      <rPr>
        <sz val="1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</si>
  <si>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t>Итого по подпрограмме I</t>
  </si>
  <si>
    <r>
      <rPr>
        <b/>
        <sz val="11"/>
        <rFont val="Times New Roman"/>
        <family val="1"/>
        <charset val="204"/>
      </rPr>
      <t xml:space="preserve">Подпрограмма II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</si>
  <si>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</si>
  <si>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t xml:space="preserve">Средства бюджета городского округа Домодедово   </t>
  </si>
  <si>
    <r>
      <t xml:space="preserve">Мероприятие 01.02
</t>
    </r>
    <r>
      <rPr>
        <sz val="11"/>
        <rFont val="Times New Roman"/>
        <family val="1"/>
        <charset val="204"/>
      </rPr>
      <t xml:space="preserve">Создание и содержание курсов гражданской обороны
</t>
    </r>
  </si>
  <si>
    <t xml:space="preserve"> Управление образования Администрации городского округа Домодедово</t>
  </si>
  <si>
    <t>В пределах средств, предусмотренных программой  исполнителя</t>
  </si>
  <si>
    <r>
      <t xml:space="preserve">Мероприятие 01.03          </t>
    </r>
    <r>
      <rPr>
        <sz val="1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</si>
  <si>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</si>
  <si>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1.4</t>
  </si>
  <si>
    <r>
      <rPr>
        <b/>
        <sz val="11"/>
        <rFont val="Times New Roman"/>
        <family val="1"/>
        <charset val="204"/>
      </rPr>
      <t xml:space="preserve">Мероприятие 01.04
</t>
    </r>
    <r>
      <rPr>
        <sz val="1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</si>
  <si>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t>1.5</t>
  </si>
  <si>
    <t>1.6</t>
  </si>
  <si>
    <t>1.7.</t>
  </si>
  <si>
    <r>
      <rPr>
        <b/>
        <sz val="11"/>
        <rFont val="Times New Roman"/>
        <family val="1"/>
        <charset val="204"/>
      </rPr>
      <t xml:space="preserve">Мероприятие 01.07
</t>
    </r>
    <r>
      <rPr>
        <sz val="1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</si>
  <si>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t>1.8.</t>
  </si>
  <si>
    <t>1.9.</t>
  </si>
  <si>
    <t>1.10.</t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</si>
  <si>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</si>
  <si>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</si>
  <si>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rFont val="Times New Roman"/>
        <family val="1"/>
        <charset val="204"/>
      </rPr>
      <t xml:space="preserve">Основное мероприятие 03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</si>
  <si>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</si>
  <si>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r>
      <rPr>
        <b/>
        <sz val="1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</si>
  <si>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t>Итого по подпрограмме II</t>
  </si>
  <si>
    <r>
      <rPr>
        <b/>
        <sz val="11"/>
        <rFont val="Times New Roman"/>
        <family val="1"/>
        <charset val="204"/>
      </rPr>
      <t xml:space="preserve">Подпрограмма III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</si>
  <si>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</si>
  <si>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</si>
  <si>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Итого по подпрограмме III</t>
  </si>
  <si>
    <r>
      <rPr>
        <b/>
        <sz val="11"/>
        <rFont val="Times New Roman"/>
        <family val="1"/>
        <charset val="204"/>
      </rPr>
      <t xml:space="preserve">Подпрограмма IV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</si>
  <si>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>Основное мероприятие 01</t>
    </r>
    <r>
      <rPr>
        <sz val="11"/>
        <rFont val="Times New Roman"/>
        <family val="1"/>
        <charset val="204"/>
      </rPr>
      <t xml:space="preserve">
Повышение степени пожарной безопасности
</t>
    </r>
  </si>
  <si>
    <t>1.1.</t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</si>
  <si>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</si>
  <si>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t>1.2.</t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</si>
  <si>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</si>
  <si>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t xml:space="preserve"> МУП «Домодедовский водоканал»</t>
  </si>
  <si>
    <t>В пределах средств, предусмотренных на основную деятельность исполнителей</t>
  </si>
  <si>
    <r>
      <rPr>
        <b/>
        <sz val="11"/>
        <rFont val="Times New Roman"/>
        <family val="1"/>
        <charset val="204"/>
      </rPr>
      <t xml:space="preserve">Мероприятие 01.04    </t>
    </r>
    <r>
      <rPr>
        <sz val="1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</si>
  <si>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t>Комитет по управлению имуществом, 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</si>
  <si>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r>
      <rPr>
        <b/>
        <sz val="11"/>
        <rFont val="Times New Roman"/>
        <family val="1"/>
        <charset val="204"/>
      </rPr>
      <t xml:space="preserve">Мероприятие 01.06 </t>
    </r>
    <r>
      <rPr>
        <sz val="1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</si>
  <si>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t>1.7</t>
  </si>
  <si>
    <t>1.8</t>
  </si>
  <si>
    <r>
      <rPr>
        <b/>
        <sz val="11"/>
        <rFont val="Times New Roman"/>
        <family val="1"/>
        <charset val="204"/>
      </rPr>
      <t xml:space="preserve">Мероприятие 01.08    </t>
    </r>
    <r>
      <rPr>
        <sz val="11"/>
        <rFont val="Times New Roman"/>
        <family val="1"/>
        <charset val="204"/>
      </rPr>
      <t xml:space="preserve">Обеспечение связи и оповещения населения о пожаре </t>
    </r>
  </si>
  <si>
    <t>1.9</t>
  </si>
  <si>
    <r>
      <rPr>
        <b/>
        <sz val="11"/>
        <rFont val="Times New Roman"/>
        <family val="1"/>
        <charset val="204"/>
      </rPr>
      <t xml:space="preserve">Мероприятие 01.09    </t>
    </r>
    <r>
      <rPr>
        <sz val="1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</si>
  <si>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t>Итого по подпрограмме IV</t>
  </si>
  <si>
    <r>
      <rPr>
        <b/>
        <sz val="1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</si>
  <si>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</si>
  <si>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Основное мероприятие 02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</si>
  <si>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t>2.1.</t>
  </si>
  <si>
    <r>
      <rPr>
        <b/>
        <sz val="11"/>
        <rFont val="Times New Roman"/>
        <family val="1"/>
        <charset val="204"/>
      </rPr>
      <t xml:space="preserve">Мероприятие 02.01 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</si>
  <si>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02.02 </t>
    </r>
    <r>
      <rPr>
        <sz val="1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</si>
  <si>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</si>
  <si>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</si>
  <si>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r>
      <rPr>
        <b/>
        <sz val="11"/>
        <rFont val="Times New Roman"/>
        <family val="1"/>
        <charset val="204"/>
      </rPr>
      <t xml:space="preserve">Основное мероприятие 01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</si>
  <si>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</si>
  <si>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 xml:space="preserve">Мероприятие 01.02 </t>
    </r>
    <r>
      <rPr>
        <sz val="1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</si>
  <si>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t>1.3.</t>
  </si>
  <si>
    <r>
      <rPr>
        <b/>
        <sz val="11"/>
        <rFont val="Times New Roman"/>
        <family val="1"/>
        <charset val="204"/>
      </rPr>
      <t xml:space="preserve">Мероприятие 01.03 </t>
    </r>
    <r>
      <rPr>
        <sz val="1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</si>
  <si>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Итого по подпрограмме VI</t>
  </si>
  <si>
    <t>Всего                                                   по  муниципальной программе</t>
  </si>
  <si>
    <r>
      <rPr>
        <b/>
        <sz val="11"/>
        <color indexed="8"/>
        <rFont val="Times New Roman"/>
        <family val="1"/>
        <charset val="204"/>
      </rPr>
      <t xml:space="preserve"> Мероприятие 01.01   </t>
    </r>
    <r>
      <rPr>
        <sz val="11"/>
        <color indexed="8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(УМЦ ГКУ "Специальный центр "Звенигород", др. специализированные учебные учреждения, оплата проживания во время прохождения обучения)</t>
    </r>
  </si>
  <si>
    <r>
      <t xml:space="preserve">Мероприятие 01.05      </t>
    </r>
    <r>
      <rPr>
        <sz val="11"/>
        <rFont val="Times New Roman"/>
        <family val="1"/>
        <charset val="204"/>
      </rPr>
      <t>Проведение и участие в учениях, соревнованиях, тренировках, смотрах-конкурсах, семинарах</t>
    </r>
  </si>
  <si>
    <r>
      <rPr>
        <b/>
        <sz val="11"/>
        <rFont val="Times New Roman"/>
        <family val="1"/>
        <charset val="204"/>
      </rPr>
      <t xml:space="preserve">Мероприятие 01.06
</t>
    </r>
    <r>
      <rPr>
        <sz val="1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 Московской области</t>
    </r>
    <r>
      <rPr>
        <b/>
        <sz val="11"/>
        <rFont val="Times New Roman"/>
        <family val="1"/>
        <charset val="204"/>
      </rPr>
      <t xml:space="preserve">
</t>
    </r>
  </si>
  <si>
    <r>
      <t xml:space="preserve">Мероприятие 01.08
</t>
    </r>
    <r>
      <rPr>
        <sz val="1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  </r>
  </si>
  <si>
    <r>
      <rPr>
        <b/>
        <sz val="11"/>
        <rFont val="Times New Roman"/>
        <family val="1"/>
        <charset val="204"/>
      </rPr>
      <t xml:space="preserve">Мероприятие 01.09
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 и налогов)</t>
    </r>
    <r>
      <rPr>
        <b/>
        <sz val="11"/>
        <rFont val="Times New Roman"/>
        <family val="1"/>
        <charset val="204"/>
      </rPr>
      <t xml:space="preserve">
</t>
    </r>
  </si>
  <si>
    <r>
      <rPr>
        <b/>
        <sz val="11"/>
        <rFont val="Times New Roman"/>
        <family val="1"/>
        <charset val="204"/>
      </rPr>
      <t>Мероприятие 02.01</t>
    </r>
    <r>
      <rPr>
        <sz val="1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  </r>
  </si>
  <si>
    <r>
      <rPr>
        <b/>
        <sz val="11"/>
        <rFont val="Times New Roman"/>
        <family val="1"/>
        <charset val="204"/>
      </rPr>
      <t>Мероприятие 02.02</t>
    </r>
    <r>
      <rPr>
        <sz val="11"/>
        <rFont val="Times New Roman"/>
        <family val="1"/>
        <charset val="204"/>
      </rPr>
      <t xml:space="preserve">      Создание, поддержание мест массового отдыха у воды (благоустройство места отдыха у воды в части касающейся безопасности населения, закупка оборудования для спасательного поста на воде,  установление аншлагов)</t>
    </r>
  </si>
  <si>
    <t>Увеличение степени готовности муниципального образования 
Московской области 
к действиям по предназначению при возникновении 
чрезвычайных ситуациях (происшествиях) природного
и техногенного характера
 до 31,5 %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</si>
  <si>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Прирост уровня безопасности людей
на водных объектах, расположенных
на территории Московской области до 26% к 2024 году</t>
  </si>
  <si>
    <r>
      <rPr>
        <b/>
        <sz val="11"/>
        <rFont val="Times New Roman"/>
        <family val="1"/>
        <charset val="204"/>
      </rPr>
      <t xml:space="preserve">Мероприятие 01.01 </t>
    </r>
    <r>
      <rPr>
        <sz val="1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 (аварии, происшествиях, эпидемии) или военных конфликтах</t>
    </r>
  </si>
  <si>
    <t>Повышение степени пожарной защищенности муниципального образования по отношению к базовому периоду 2019 года до 20% в 2024 году.</t>
  </si>
  <si>
    <r>
      <t xml:space="preserve">Мероприятие 01.03    </t>
    </r>
    <r>
      <rPr>
        <sz val="11"/>
        <rFont val="Times New Roman"/>
        <family val="1"/>
        <charset val="204"/>
      </rPr>
      <t>Создание, оборудование и содержание (в том числе очистка) противопожарных водоемов.</t>
    </r>
  </si>
  <si>
    <r>
      <rPr>
        <b/>
        <sz val="11"/>
        <rFont val="Times New Roman"/>
        <family val="1"/>
        <charset val="204"/>
      </rPr>
      <t>Мероприятие 01.05</t>
    </r>
    <r>
      <rPr>
        <sz val="11"/>
        <rFont val="Times New Roman"/>
        <family val="1"/>
        <charset val="204"/>
      </rPr>
      <t xml:space="preserve">  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</si>
  <si>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rFont val="Times New Roman"/>
        <family val="1"/>
        <charset val="204"/>
      </rPr>
      <t xml:space="preserve">Мероприятие 01.07  </t>
    </r>
    <r>
      <rPr>
        <sz val="11"/>
        <rFont val="Times New Roman"/>
        <family val="1"/>
        <charset val="204"/>
      </rPr>
  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  </r>
  </si>
  <si>
    <t>1.10</t>
  </si>
  <si>
    <r>
      <rPr>
        <b/>
        <sz val="11"/>
        <rFont val="Times New Roman"/>
        <family val="1"/>
        <charset val="204"/>
      </rPr>
      <t>Мероприятие 01.10</t>
    </r>
    <r>
      <rPr>
        <sz val="11"/>
        <rFont val="Times New Roman"/>
        <family val="1"/>
        <charset val="204"/>
      </rPr>
      <t xml:space="preserve">
Проведения работ по созданию условий для забора воды из водоёмов в любое время года (обустройство подъездов, с площадками с твердым покрытием, для установки пожарных автомобилей)
</t>
    </r>
  </si>
  <si>
    <r>
      <rPr>
        <b/>
        <sz val="11"/>
        <rFont val="Times New Roman"/>
        <family val="1"/>
        <charset val="204"/>
      </rPr>
      <t>Мероприятие 01.01</t>
    </r>
    <r>
      <rPr>
        <sz val="11"/>
        <rFont val="Times New Roman"/>
        <family val="1"/>
        <charset val="204"/>
      </rPr>
      <t xml:space="preserve">                                                                    Закупка имущества гражданской обороны, недостающего до норм обеспечения</t>
    </r>
  </si>
  <si>
    <t>Увеличение степени готовности к использованию по предназначению защитных сооружений и иных объектов ГО до 18% к 2024 году</t>
  </si>
  <si>
    <r>
      <rPr>
        <b/>
        <sz val="11"/>
        <rFont val="Times New Roman"/>
        <family val="1"/>
        <charset val="204"/>
      </rPr>
      <t xml:space="preserve">Мероприятие 02.03 </t>
    </r>
    <r>
      <rPr>
        <sz val="1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Плана).</t>
    </r>
  </si>
  <si>
    <t>Темп прироста степени обеспеченности запасами материально-технических, продовольственных, медицинских и иных средств для целей гражданской обороны до 6% к 2024 году.</t>
  </si>
  <si>
    <t>Приложение № 4
к постановлению Администрации 
городского округа Домодедово 
от 17.09.2021 № 2095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</si>
</sst>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" fillId="2" borderId="0" xfId="0" applyFont="1" applyFill="1" applyBorder="1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top" wrapText="1"/>
    </xf>
    <xf numFmtId="0" fontId="2" fillId="2" borderId="1" xfId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2" borderId="0" xfId="0" applyFont="1" applyFill="1"/>
    <xf numFmtId="0" fontId="7" fillId="0" borderId="0" xfId="0" applyFont="1"/>
    <xf numFmtId="0" fontId="5" fillId="2" borderId="0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5" fillId="2" borderId="4" xfId="0" applyFont="1" applyFill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vertical="top" wrapText="1"/>
    </xf>
    <xf numFmtId="0" fontId="0" fillId="3" borderId="0" xfId="0" applyFill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>
      <alignment vertical="top" wrapText="1"/>
    </xf>
    <xf numFmtId="4" fontId="5" fillId="4" borderId="1" xfId="0" applyNumberFormat="1" applyFont="1" applyFill="1" applyBorder="1" applyAlignment="1">
      <alignment horizontal="left" vertical="center" wrapText="1" indent="1"/>
    </xf>
    <xf numFmtId="4" fontId="5" fillId="2" borderId="1" xfId="0" applyNumberFormat="1" applyFont="1" applyFill="1" applyBorder="1" applyAlignment="1">
      <alignment horizontal="left" vertical="center" wrapText="1" indent="1"/>
    </xf>
    <xf numFmtId="4" fontId="5" fillId="0" borderId="1" xfId="0" applyNumberFormat="1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left" vertical="center" wrapText="1" indent="1"/>
    </xf>
    <xf numFmtId="2" fontId="5" fillId="0" borderId="1" xfId="0" applyNumberFormat="1" applyFont="1" applyFill="1" applyBorder="1" applyAlignment="1">
      <alignment horizontal="left" vertical="center" wrapText="1" indent="1"/>
    </xf>
    <xf numFmtId="2" fontId="5" fillId="4" borderId="1" xfId="0" applyNumberFormat="1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5" xfId="0" applyNumberFormat="1" applyFont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4" xfId="0" applyNumberFormat="1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center" vertical="top"/>
    </xf>
    <xf numFmtId="49" fontId="5" fillId="2" borderId="4" xfId="0" applyNumberFormat="1" applyFont="1" applyFill="1" applyBorder="1" applyAlignment="1">
      <alignment horizontal="center" vertical="top"/>
    </xf>
    <xf numFmtId="49" fontId="5" fillId="2" borderId="5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D451"/>
  <sheetViews>
    <sheetView tabSelected="1" view="pageBreakPreview" zoomScaleNormal="80" zoomScaleSheetLayoutView="100" workbookViewId="0">
      <selection activeCell="K3" sqref="K3:M3"/>
    </sheetView>
  </sheetViews>
  <sheetFormatPr defaultRowHeight="12.75" x14ac:dyDescent="0.2"/>
  <cols>
    <col min="1" max="1" width="7.140625" style="1" customWidth="1"/>
    <col min="2" max="2" width="28" customWidth="1"/>
    <col min="3" max="3" width="12.85546875" customWidth="1"/>
    <col min="4" max="4" width="15.85546875" customWidth="1"/>
    <col min="5" max="5" width="18.28515625" customWidth="1"/>
    <col min="6" max="6" width="13" customWidth="1"/>
    <col min="7" max="7" width="13.42578125" style="2" customWidth="1"/>
    <col min="8" max="8" width="13.28515625" style="3" customWidth="1"/>
    <col min="9" max="9" width="12.28515625" customWidth="1"/>
    <col min="10" max="10" width="12.42578125" customWidth="1"/>
    <col min="11" max="11" width="12" customWidth="1"/>
    <col min="12" max="12" width="19.42578125" style="62" customWidth="1"/>
    <col min="13" max="13" width="26.28515625" style="62" customWidth="1"/>
    <col min="14" max="30" width="9.140625" style="4"/>
  </cols>
  <sheetData>
    <row r="1" spans="1:30" ht="67.5" customHeight="1" x14ac:dyDescent="0.2">
      <c r="K1" s="65" t="s">
        <v>203</v>
      </c>
      <c r="L1" s="66"/>
      <c r="M1" s="66"/>
    </row>
    <row r="2" spans="1:30" ht="67.5" customHeight="1" x14ac:dyDescent="0.2">
      <c r="E2" s="5"/>
      <c r="F2" s="6"/>
      <c r="G2" s="7"/>
      <c r="H2" s="8"/>
      <c r="I2" s="6"/>
      <c r="J2" s="6"/>
      <c r="K2" s="67" t="s">
        <v>0</v>
      </c>
      <c r="L2" s="68"/>
      <c r="M2" s="68"/>
    </row>
    <row r="3" spans="1:30" ht="21.75" customHeight="1" x14ac:dyDescent="0.2">
      <c r="E3" s="6"/>
      <c r="F3" s="6"/>
      <c r="G3" s="7"/>
      <c r="H3" s="8"/>
      <c r="I3" s="6"/>
      <c r="J3" s="6"/>
      <c r="K3" s="67"/>
      <c r="L3" s="69"/>
      <c r="M3" s="69"/>
    </row>
    <row r="4" spans="1:30" s="10" customFormat="1" ht="15.75" customHeight="1" x14ac:dyDescent="0.2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1:30" s="10" customFormat="1" ht="15.75" customHeight="1" x14ac:dyDescent="0.2">
      <c r="A5" s="70" t="s">
        <v>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s="10" customFormat="1" ht="9" customHeight="1" x14ac:dyDescent="0.2">
      <c r="A6" s="11"/>
      <c r="B6" s="12"/>
      <c r="C6" s="12"/>
      <c r="D6" s="12"/>
      <c r="E6" s="13"/>
      <c r="F6" s="13"/>
      <c r="G6" s="13"/>
      <c r="H6" s="14"/>
      <c r="I6" s="13"/>
      <c r="J6" s="1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15" customHeight="1" x14ac:dyDescent="0.2">
      <c r="A7" s="71" t="s">
        <v>3</v>
      </c>
      <c r="B7" s="72" t="s">
        <v>4</v>
      </c>
      <c r="C7" s="72" t="s">
        <v>5</v>
      </c>
      <c r="D7" s="72" t="s">
        <v>6</v>
      </c>
      <c r="E7" s="73" t="s">
        <v>7</v>
      </c>
      <c r="F7" s="74" t="s">
        <v>8</v>
      </c>
      <c r="G7" s="74" t="s">
        <v>9</v>
      </c>
      <c r="H7" s="74"/>
      <c r="I7" s="74"/>
      <c r="J7" s="74"/>
      <c r="K7" s="74"/>
      <c r="L7" s="72" t="s">
        <v>10</v>
      </c>
      <c r="M7" s="72" t="s">
        <v>11</v>
      </c>
    </row>
    <row r="8" spans="1:30" ht="136.5" customHeight="1" x14ac:dyDescent="0.2">
      <c r="A8" s="71"/>
      <c r="B8" s="72"/>
      <c r="C8" s="72"/>
      <c r="D8" s="72"/>
      <c r="E8" s="73"/>
      <c r="F8" s="74"/>
      <c r="G8" s="15" t="s">
        <v>12</v>
      </c>
      <c r="H8" s="16" t="s">
        <v>13</v>
      </c>
      <c r="I8" s="15" t="s">
        <v>14</v>
      </c>
      <c r="J8" s="15" t="s">
        <v>15</v>
      </c>
      <c r="K8" s="15" t="s">
        <v>16</v>
      </c>
      <c r="L8" s="72"/>
      <c r="M8" s="72"/>
    </row>
    <row r="9" spans="1:30" s="22" customFormat="1" ht="11.25" x14ac:dyDescent="0.2">
      <c r="A9" s="17">
        <v>1</v>
      </c>
      <c r="B9" s="18">
        <v>2</v>
      </c>
      <c r="C9" s="18">
        <v>3</v>
      </c>
      <c r="D9" s="18">
        <v>4</v>
      </c>
      <c r="E9" s="18">
        <v>5</v>
      </c>
      <c r="F9" s="18">
        <v>6</v>
      </c>
      <c r="G9" s="18">
        <v>7</v>
      </c>
      <c r="H9" s="19">
        <v>8</v>
      </c>
      <c r="I9" s="18">
        <v>9</v>
      </c>
      <c r="J9" s="18">
        <v>10</v>
      </c>
      <c r="K9" s="18">
        <v>11</v>
      </c>
      <c r="L9" s="20">
        <v>12</v>
      </c>
      <c r="M9" s="20">
        <v>13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24" customFormat="1" ht="29.25" customHeight="1" x14ac:dyDescent="0.2">
      <c r="A10" s="75" t="s">
        <v>17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</row>
    <row r="11" spans="1:30" s="24" customFormat="1" ht="18.75" customHeight="1" x14ac:dyDescent="0.2">
      <c r="A11" s="76" t="s">
        <v>18</v>
      </c>
      <c r="B11" s="77" t="s">
        <v>19</v>
      </c>
      <c r="C11" s="80" t="s">
        <v>20</v>
      </c>
      <c r="D11" s="25" t="s">
        <v>21</v>
      </c>
      <c r="E11" s="26">
        <f t="shared" ref="E11:F11" si="0">E12+E13+E14+E15</f>
        <v>3446.9</v>
      </c>
      <c r="F11" s="29">
        <f t="shared" si="0"/>
        <v>10832.5</v>
      </c>
      <c r="G11" s="27">
        <f>G12+G13+G14+G15</f>
        <v>586.6</v>
      </c>
      <c r="H11" s="29">
        <f>H12+H13+H14+H15</f>
        <v>3110.9</v>
      </c>
      <c r="I11" s="26">
        <f t="shared" ref="I11:K11" si="1">I12+I13+I14+I15</f>
        <v>1580</v>
      </c>
      <c r="J11" s="26">
        <f t="shared" si="1"/>
        <v>1580</v>
      </c>
      <c r="K11" s="27">
        <f t="shared" si="1"/>
        <v>3975</v>
      </c>
      <c r="L11" s="80"/>
      <c r="M11" s="80" t="s">
        <v>22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</row>
    <row r="12" spans="1:30" s="24" customFormat="1" ht="48" customHeight="1" x14ac:dyDescent="0.2">
      <c r="A12" s="76"/>
      <c r="B12" s="78"/>
      <c r="C12" s="80"/>
      <c r="D12" s="25" t="s">
        <v>23</v>
      </c>
      <c r="E12" s="26">
        <f t="shared" ref="E12:K15" si="2">E17+E22+E27</f>
        <v>0</v>
      </c>
      <c r="F12" s="27">
        <f t="shared" si="2"/>
        <v>0</v>
      </c>
      <c r="G12" s="27">
        <f t="shared" si="2"/>
        <v>0</v>
      </c>
      <c r="H12" s="26">
        <f t="shared" si="2"/>
        <v>0</v>
      </c>
      <c r="I12" s="26">
        <f t="shared" si="2"/>
        <v>0</v>
      </c>
      <c r="J12" s="26">
        <f t="shared" si="2"/>
        <v>0</v>
      </c>
      <c r="K12" s="27">
        <f t="shared" si="2"/>
        <v>0</v>
      </c>
      <c r="L12" s="80"/>
      <c r="M12" s="80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30" s="24" customFormat="1" ht="60.75" customHeight="1" x14ac:dyDescent="0.2">
      <c r="A13" s="76"/>
      <c r="B13" s="78"/>
      <c r="C13" s="80"/>
      <c r="D13" s="25" t="s">
        <v>24</v>
      </c>
      <c r="E13" s="26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  <c r="J13" s="27">
        <f t="shared" si="2"/>
        <v>0</v>
      </c>
      <c r="K13" s="27">
        <f t="shared" si="2"/>
        <v>0</v>
      </c>
      <c r="L13" s="80"/>
      <c r="M13" s="80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  <row r="14" spans="1:30" s="24" customFormat="1" ht="78.75" customHeight="1" x14ac:dyDescent="0.2">
      <c r="A14" s="76"/>
      <c r="B14" s="78"/>
      <c r="C14" s="80"/>
      <c r="D14" s="25" t="s">
        <v>25</v>
      </c>
      <c r="E14" s="26">
        <f>E19+E24+E29</f>
        <v>3446.9</v>
      </c>
      <c r="F14" s="29">
        <f>G14+H14+I14+J14+K14</f>
        <v>10832.5</v>
      </c>
      <c r="G14" s="27">
        <f>SUM(G19+G24+G29)</f>
        <v>586.6</v>
      </c>
      <c r="H14" s="29">
        <f>H19+H24+H29</f>
        <v>3110.9</v>
      </c>
      <c r="I14" s="26">
        <f t="shared" si="2"/>
        <v>1580</v>
      </c>
      <c r="J14" s="26">
        <f t="shared" si="2"/>
        <v>1580</v>
      </c>
      <c r="K14" s="27">
        <f t="shared" si="2"/>
        <v>3975</v>
      </c>
      <c r="L14" s="80"/>
      <c r="M14" s="80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</row>
    <row r="15" spans="1:30" s="24" customFormat="1" ht="33" customHeight="1" x14ac:dyDescent="0.2">
      <c r="A15" s="76"/>
      <c r="B15" s="79"/>
      <c r="C15" s="80"/>
      <c r="D15" s="25" t="s">
        <v>26</v>
      </c>
      <c r="E15" s="26">
        <f>E20+E25+E30</f>
        <v>0</v>
      </c>
      <c r="F15" s="26">
        <f>F20+F25+F30</f>
        <v>0</v>
      </c>
      <c r="G15" s="26">
        <f>G20+G25+G30</f>
        <v>0</v>
      </c>
      <c r="H15" s="27">
        <f>H20+H25+H30</f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80"/>
      <c r="M15" s="80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</row>
    <row r="16" spans="1:30" s="24" customFormat="1" ht="21.75" customHeight="1" x14ac:dyDescent="0.2">
      <c r="A16" s="76" t="s">
        <v>27</v>
      </c>
      <c r="B16" s="81" t="s">
        <v>28</v>
      </c>
      <c r="C16" s="80" t="s">
        <v>20</v>
      </c>
      <c r="D16" s="25" t="s">
        <v>21</v>
      </c>
      <c r="E16" s="26">
        <f t="shared" ref="E16" si="3">SUM(E17:E20)</f>
        <v>0</v>
      </c>
      <c r="F16" s="26">
        <f t="shared" ref="F16:K16" si="4">F17+F18+F19+F20</f>
        <v>60</v>
      </c>
      <c r="G16" s="26">
        <f t="shared" si="4"/>
        <v>0</v>
      </c>
      <c r="H16" s="27">
        <f t="shared" si="4"/>
        <v>0</v>
      </c>
      <c r="I16" s="27">
        <f t="shared" si="4"/>
        <v>30</v>
      </c>
      <c r="J16" s="26">
        <f t="shared" si="4"/>
        <v>30</v>
      </c>
      <c r="K16" s="26">
        <f t="shared" si="4"/>
        <v>0</v>
      </c>
      <c r="L16" s="80" t="s">
        <v>29</v>
      </c>
      <c r="M16" s="80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</row>
    <row r="17" spans="1:28" s="24" customFormat="1" ht="51" customHeight="1" x14ac:dyDescent="0.2">
      <c r="A17" s="76"/>
      <c r="B17" s="81"/>
      <c r="C17" s="80"/>
      <c r="D17" s="25" t="s">
        <v>23</v>
      </c>
      <c r="E17" s="26">
        <v>0</v>
      </c>
      <c r="F17" s="26">
        <f t="shared" ref="F17:F20" si="5">G17+H17+I17+J17+K17</f>
        <v>0</v>
      </c>
      <c r="G17" s="26">
        <v>0</v>
      </c>
      <c r="H17" s="27">
        <v>0</v>
      </c>
      <c r="I17" s="26">
        <v>0</v>
      </c>
      <c r="J17" s="26">
        <v>0</v>
      </c>
      <c r="K17" s="26">
        <v>0</v>
      </c>
      <c r="L17" s="80"/>
      <c r="M17" s="80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</row>
    <row r="18" spans="1:28" s="24" customFormat="1" ht="60" customHeight="1" x14ac:dyDescent="0.2">
      <c r="A18" s="76"/>
      <c r="B18" s="81"/>
      <c r="C18" s="80"/>
      <c r="D18" s="25" t="s">
        <v>24</v>
      </c>
      <c r="E18" s="26">
        <v>0</v>
      </c>
      <c r="F18" s="26">
        <f t="shared" si="5"/>
        <v>0</v>
      </c>
      <c r="G18" s="26">
        <v>0</v>
      </c>
      <c r="H18" s="27">
        <v>0</v>
      </c>
      <c r="I18" s="26">
        <v>0</v>
      </c>
      <c r="J18" s="26">
        <v>0</v>
      </c>
      <c r="K18" s="26">
        <v>0</v>
      </c>
      <c r="L18" s="80"/>
      <c r="M18" s="80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</row>
    <row r="19" spans="1:28" s="24" customFormat="1" ht="78.75" customHeight="1" x14ac:dyDescent="0.2">
      <c r="A19" s="76"/>
      <c r="B19" s="81"/>
      <c r="C19" s="80"/>
      <c r="D19" s="25" t="s">
        <v>25</v>
      </c>
      <c r="E19" s="26">
        <v>0</v>
      </c>
      <c r="F19" s="26">
        <f t="shared" si="5"/>
        <v>60</v>
      </c>
      <c r="G19" s="26">
        <v>0</v>
      </c>
      <c r="H19" s="27">
        <v>0</v>
      </c>
      <c r="I19" s="26">
        <v>30</v>
      </c>
      <c r="J19" s="26">
        <v>30</v>
      </c>
      <c r="K19" s="26">
        <v>0</v>
      </c>
      <c r="L19" s="80"/>
      <c r="M19" s="80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</row>
    <row r="20" spans="1:28" s="24" customFormat="1" ht="35.25" customHeight="1" x14ac:dyDescent="0.2">
      <c r="A20" s="76"/>
      <c r="B20" s="81"/>
      <c r="C20" s="80"/>
      <c r="D20" s="25" t="s">
        <v>26</v>
      </c>
      <c r="E20" s="26">
        <v>0</v>
      </c>
      <c r="F20" s="26">
        <f t="shared" si="5"/>
        <v>0</v>
      </c>
      <c r="G20" s="26">
        <v>0</v>
      </c>
      <c r="H20" s="27">
        <v>0</v>
      </c>
      <c r="I20" s="26">
        <v>0</v>
      </c>
      <c r="J20" s="26">
        <v>0</v>
      </c>
      <c r="K20" s="26">
        <v>0</v>
      </c>
      <c r="L20" s="80"/>
      <c r="M20" s="80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1:28" s="24" customFormat="1" ht="23.25" customHeight="1" x14ac:dyDescent="0.2">
      <c r="A21" s="76" t="s">
        <v>30</v>
      </c>
      <c r="B21" s="82" t="s">
        <v>31</v>
      </c>
      <c r="C21" s="80" t="s">
        <v>20</v>
      </c>
      <c r="D21" s="25" t="s">
        <v>21</v>
      </c>
      <c r="E21" s="26">
        <f t="shared" ref="E21" si="6">SUM(E22:E25)</f>
        <v>0</v>
      </c>
      <c r="F21" s="26">
        <f t="shared" ref="F21:K21" si="7">F22+F23+F24+F25</f>
        <v>155</v>
      </c>
      <c r="G21" s="26">
        <f t="shared" si="7"/>
        <v>25</v>
      </c>
      <c r="H21" s="26">
        <f t="shared" si="7"/>
        <v>0</v>
      </c>
      <c r="I21" s="26">
        <f t="shared" si="7"/>
        <v>50</v>
      </c>
      <c r="J21" s="26">
        <f t="shared" si="7"/>
        <v>50</v>
      </c>
      <c r="K21" s="27">
        <f t="shared" si="7"/>
        <v>30</v>
      </c>
      <c r="L21" s="83" t="s">
        <v>32</v>
      </c>
      <c r="M21" s="80" t="s">
        <v>33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</row>
    <row r="22" spans="1:28" s="24" customFormat="1" ht="51" customHeight="1" x14ac:dyDescent="0.2">
      <c r="A22" s="76"/>
      <c r="B22" s="82"/>
      <c r="C22" s="80"/>
      <c r="D22" s="25" t="s">
        <v>23</v>
      </c>
      <c r="E22" s="26">
        <v>0</v>
      </c>
      <c r="F22" s="26">
        <f t="shared" ref="F22:F25" si="8">G22+H22+I22+J22+K22</f>
        <v>0</v>
      </c>
      <c r="G22" s="26">
        <v>0</v>
      </c>
      <c r="H22" s="26">
        <v>0</v>
      </c>
      <c r="I22" s="26">
        <v>0</v>
      </c>
      <c r="J22" s="26">
        <v>0</v>
      </c>
      <c r="K22" s="27">
        <v>0</v>
      </c>
      <c r="L22" s="84"/>
      <c r="M22" s="80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</row>
    <row r="23" spans="1:28" s="24" customFormat="1" ht="66.75" customHeight="1" x14ac:dyDescent="0.2">
      <c r="A23" s="76"/>
      <c r="B23" s="82"/>
      <c r="C23" s="80"/>
      <c r="D23" s="25" t="s">
        <v>24</v>
      </c>
      <c r="E23" s="26">
        <v>0</v>
      </c>
      <c r="F23" s="26">
        <f t="shared" si="8"/>
        <v>0</v>
      </c>
      <c r="G23" s="26">
        <v>0</v>
      </c>
      <c r="H23" s="26">
        <v>0</v>
      </c>
      <c r="I23" s="26">
        <v>0</v>
      </c>
      <c r="J23" s="26">
        <v>0</v>
      </c>
      <c r="K23" s="27">
        <v>0</v>
      </c>
      <c r="L23" s="84"/>
      <c r="M23" s="80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</row>
    <row r="24" spans="1:28" s="24" customFormat="1" ht="77.25" customHeight="1" x14ac:dyDescent="0.2">
      <c r="A24" s="76"/>
      <c r="B24" s="82"/>
      <c r="C24" s="80"/>
      <c r="D24" s="25" t="s">
        <v>25</v>
      </c>
      <c r="E24" s="26">
        <v>0</v>
      </c>
      <c r="F24" s="26">
        <f t="shared" si="8"/>
        <v>155</v>
      </c>
      <c r="G24" s="26">
        <v>25</v>
      </c>
      <c r="H24" s="26">
        <v>0</v>
      </c>
      <c r="I24" s="26">
        <v>50</v>
      </c>
      <c r="J24" s="26">
        <v>50</v>
      </c>
      <c r="K24" s="27">
        <v>30</v>
      </c>
      <c r="L24" s="84"/>
      <c r="M24" s="8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</row>
    <row r="25" spans="1:28" s="24" customFormat="1" ht="36.75" customHeight="1" x14ac:dyDescent="0.2">
      <c r="A25" s="76"/>
      <c r="B25" s="82"/>
      <c r="C25" s="80"/>
      <c r="D25" s="25" t="s">
        <v>26</v>
      </c>
      <c r="E25" s="26">
        <v>0</v>
      </c>
      <c r="F25" s="26">
        <f t="shared" si="8"/>
        <v>0</v>
      </c>
      <c r="G25" s="26">
        <v>0</v>
      </c>
      <c r="H25" s="27">
        <v>0</v>
      </c>
      <c r="I25" s="26">
        <v>0</v>
      </c>
      <c r="J25" s="26">
        <v>0</v>
      </c>
      <c r="K25" s="26">
        <v>0</v>
      </c>
      <c r="L25" s="85"/>
      <c r="M25" s="80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</row>
    <row r="26" spans="1:28" s="24" customFormat="1" ht="21.75" customHeight="1" x14ac:dyDescent="0.2">
      <c r="A26" s="76" t="s">
        <v>34</v>
      </c>
      <c r="B26" s="86" t="s">
        <v>35</v>
      </c>
      <c r="C26" s="87" t="s">
        <v>20</v>
      </c>
      <c r="D26" s="28" t="s">
        <v>21</v>
      </c>
      <c r="E26" s="27">
        <f t="shared" ref="E26:F26" si="9">E27+E28+E29+E30</f>
        <v>3446.9</v>
      </c>
      <c r="F26" s="29">
        <f t="shared" si="9"/>
        <v>10617.5</v>
      </c>
      <c r="G26" s="27">
        <f>G27+G28+G29+G30</f>
        <v>561.6</v>
      </c>
      <c r="H26" s="29">
        <f t="shared" ref="H26:K26" si="10">H27+H28+H29+H30</f>
        <v>3110.9</v>
      </c>
      <c r="I26" s="26">
        <f t="shared" si="10"/>
        <v>1500</v>
      </c>
      <c r="J26" s="26">
        <f t="shared" si="10"/>
        <v>1500</v>
      </c>
      <c r="K26" s="27">
        <f t="shared" si="10"/>
        <v>3945</v>
      </c>
      <c r="L26" s="87" t="s">
        <v>36</v>
      </c>
      <c r="M26" s="87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</row>
    <row r="27" spans="1:28" s="24" customFormat="1" ht="43.5" customHeight="1" x14ac:dyDescent="0.2">
      <c r="A27" s="76"/>
      <c r="B27" s="86"/>
      <c r="C27" s="87"/>
      <c r="D27" s="28" t="s">
        <v>23</v>
      </c>
      <c r="E27" s="27">
        <v>0</v>
      </c>
      <c r="F27" s="27">
        <f t="shared" ref="F27:F28" si="11">G27+H27+I27+J27+K27</f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87"/>
      <c r="M27" s="87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</row>
    <row r="28" spans="1:28" s="24" customFormat="1" ht="60" customHeight="1" x14ac:dyDescent="0.2">
      <c r="A28" s="76"/>
      <c r="B28" s="86"/>
      <c r="C28" s="87"/>
      <c r="D28" s="28" t="s">
        <v>24</v>
      </c>
      <c r="E28" s="27">
        <v>0</v>
      </c>
      <c r="F28" s="27">
        <f t="shared" si="11"/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87"/>
      <c r="M28" s="87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</row>
    <row r="29" spans="1:28" s="24" customFormat="1" ht="76.5" customHeight="1" x14ac:dyDescent="0.2">
      <c r="A29" s="76"/>
      <c r="B29" s="86"/>
      <c r="C29" s="87"/>
      <c r="D29" s="28" t="s">
        <v>25</v>
      </c>
      <c r="E29" s="27">
        <v>3446.9</v>
      </c>
      <c r="F29" s="29">
        <f>SUM(G29:K29)</f>
        <v>10617.5</v>
      </c>
      <c r="G29" s="27">
        <v>561.6</v>
      </c>
      <c r="H29" s="29">
        <v>3110.9</v>
      </c>
      <c r="I29" s="26">
        <v>1500</v>
      </c>
      <c r="J29" s="26">
        <v>1500</v>
      </c>
      <c r="K29" s="27">
        <v>3945</v>
      </c>
      <c r="L29" s="87"/>
      <c r="M29" s="87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28" s="24" customFormat="1" ht="40.5" customHeight="1" x14ac:dyDescent="0.2">
      <c r="A30" s="76"/>
      <c r="B30" s="86"/>
      <c r="C30" s="87"/>
      <c r="D30" s="28" t="s">
        <v>26</v>
      </c>
      <c r="E30" s="27">
        <v>0</v>
      </c>
      <c r="F30" s="27">
        <f t="shared" ref="F30" si="12">G30+H30+I30+J30+K30</f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87"/>
      <c r="M30" s="87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s="24" customFormat="1" ht="23.25" customHeight="1" x14ac:dyDescent="0.2">
      <c r="A31" s="76" t="s">
        <v>37</v>
      </c>
      <c r="B31" s="82" t="s">
        <v>38</v>
      </c>
      <c r="C31" s="80" t="s">
        <v>20</v>
      </c>
      <c r="D31" s="25" t="s">
        <v>21</v>
      </c>
      <c r="E31" s="27">
        <f>SUM(E32:E35)</f>
        <v>2900.5</v>
      </c>
      <c r="F31" s="29">
        <f>SUM(F32:F35)</f>
        <v>47531.9</v>
      </c>
      <c r="G31" s="27">
        <f>SUM(G32:G35)</f>
        <v>14437.5</v>
      </c>
      <c r="H31" s="29">
        <f>SUM(H32:H35)</f>
        <v>8596.4</v>
      </c>
      <c r="I31" s="27">
        <f t="shared" ref="I31:K31" si="13">SUM(I32:I35)</f>
        <v>8166</v>
      </c>
      <c r="J31" s="27">
        <f t="shared" si="13"/>
        <v>8166</v>
      </c>
      <c r="K31" s="27">
        <f t="shared" si="13"/>
        <v>8166</v>
      </c>
      <c r="L31" s="80"/>
      <c r="M31" s="80" t="s">
        <v>39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s="24" customFormat="1" ht="50.25" customHeight="1" x14ac:dyDescent="0.2">
      <c r="A32" s="76"/>
      <c r="B32" s="82"/>
      <c r="C32" s="80"/>
      <c r="D32" s="25" t="s">
        <v>23</v>
      </c>
      <c r="E32" s="27">
        <f>E37+E42+E47+E52+E57</f>
        <v>0</v>
      </c>
      <c r="F32" s="27">
        <v>0</v>
      </c>
      <c r="G32" s="27">
        <f t="shared" ref="G32:K35" si="14">G37+G42+G47+G52+G57</f>
        <v>0</v>
      </c>
      <c r="H32" s="27">
        <f t="shared" si="14"/>
        <v>0</v>
      </c>
      <c r="I32" s="27">
        <f t="shared" si="14"/>
        <v>0</v>
      </c>
      <c r="J32" s="27">
        <f t="shared" si="14"/>
        <v>0</v>
      </c>
      <c r="K32" s="27">
        <f t="shared" si="14"/>
        <v>0</v>
      </c>
      <c r="L32" s="80"/>
      <c r="M32" s="80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s="24" customFormat="1" ht="60.75" customHeight="1" x14ac:dyDescent="0.2">
      <c r="A33" s="76"/>
      <c r="B33" s="82"/>
      <c r="C33" s="80"/>
      <c r="D33" s="25" t="s">
        <v>24</v>
      </c>
      <c r="E33" s="27">
        <f>E38+E43+E48+E53+E58</f>
        <v>0</v>
      </c>
      <c r="F33" s="27">
        <v>0</v>
      </c>
      <c r="G33" s="27">
        <f t="shared" si="14"/>
        <v>0</v>
      </c>
      <c r="H33" s="27">
        <f t="shared" si="14"/>
        <v>0</v>
      </c>
      <c r="I33" s="27">
        <f t="shared" si="14"/>
        <v>0</v>
      </c>
      <c r="J33" s="27">
        <f t="shared" si="14"/>
        <v>0</v>
      </c>
      <c r="K33" s="27">
        <f t="shared" si="14"/>
        <v>0</v>
      </c>
      <c r="L33" s="80"/>
      <c r="M33" s="80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s="24" customFormat="1" ht="75" customHeight="1" x14ac:dyDescent="0.2">
      <c r="A34" s="76"/>
      <c r="B34" s="82"/>
      <c r="C34" s="80"/>
      <c r="D34" s="25" t="s">
        <v>25</v>
      </c>
      <c r="E34" s="27">
        <f>E39+E44+E49+E54+E59</f>
        <v>2900.5</v>
      </c>
      <c r="F34" s="29">
        <f>SUM(G34:K34)</f>
        <v>47531.9</v>
      </c>
      <c r="G34" s="27">
        <f t="shared" si="14"/>
        <v>14437.5</v>
      </c>
      <c r="H34" s="29">
        <f t="shared" si="14"/>
        <v>8596.4</v>
      </c>
      <c r="I34" s="27">
        <f t="shared" si="14"/>
        <v>8166</v>
      </c>
      <c r="J34" s="27">
        <f t="shared" si="14"/>
        <v>8166</v>
      </c>
      <c r="K34" s="27">
        <f t="shared" si="14"/>
        <v>8166</v>
      </c>
      <c r="L34" s="80"/>
      <c r="M34" s="80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s="24" customFormat="1" ht="35.25" customHeight="1" x14ac:dyDescent="0.2">
      <c r="A35" s="76"/>
      <c r="B35" s="82"/>
      <c r="C35" s="80"/>
      <c r="D35" s="25" t="s">
        <v>26</v>
      </c>
      <c r="E35" s="27">
        <f>E40+E45+E50+E55+E60</f>
        <v>0</v>
      </c>
      <c r="F35" s="27">
        <v>0</v>
      </c>
      <c r="G35" s="27">
        <f t="shared" si="14"/>
        <v>0</v>
      </c>
      <c r="H35" s="27">
        <f t="shared" si="14"/>
        <v>0</v>
      </c>
      <c r="I35" s="27">
        <f t="shared" si="14"/>
        <v>0</v>
      </c>
      <c r="J35" s="27">
        <f t="shared" si="14"/>
        <v>0</v>
      </c>
      <c r="K35" s="27">
        <f t="shared" si="14"/>
        <v>0</v>
      </c>
      <c r="L35" s="80"/>
      <c r="M35" s="80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s="24" customFormat="1" ht="19.5" customHeight="1" x14ac:dyDescent="0.2">
      <c r="A36" s="76" t="s">
        <v>40</v>
      </c>
      <c r="B36" s="82" t="s">
        <v>41</v>
      </c>
      <c r="C36" s="80" t="s">
        <v>20</v>
      </c>
      <c r="D36" s="25" t="s">
        <v>21</v>
      </c>
      <c r="E36" s="26">
        <f t="shared" ref="E36" si="15">SUM(E37:E40)</f>
        <v>0</v>
      </c>
      <c r="F36" s="26">
        <f t="shared" ref="F36:K36" si="16">F37+F38+F39+F40</f>
        <v>0</v>
      </c>
      <c r="G36" s="26">
        <f t="shared" si="16"/>
        <v>0</v>
      </c>
      <c r="H36" s="27">
        <f t="shared" si="16"/>
        <v>0</v>
      </c>
      <c r="I36" s="27">
        <f t="shared" si="16"/>
        <v>0</v>
      </c>
      <c r="J36" s="26">
        <f t="shared" si="16"/>
        <v>0</v>
      </c>
      <c r="K36" s="26">
        <f t="shared" si="16"/>
        <v>0</v>
      </c>
      <c r="L36" s="80" t="s">
        <v>32</v>
      </c>
      <c r="M36" s="80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28" s="24" customFormat="1" ht="43.5" customHeight="1" x14ac:dyDescent="0.2">
      <c r="A37" s="76"/>
      <c r="B37" s="82"/>
      <c r="C37" s="80"/>
      <c r="D37" s="25" t="s">
        <v>23</v>
      </c>
      <c r="E37" s="26">
        <v>0</v>
      </c>
      <c r="F37" s="26">
        <f t="shared" ref="F37:F40" si="17">G37+H37+I37+J37+K37</f>
        <v>0</v>
      </c>
      <c r="G37" s="26">
        <v>0</v>
      </c>
      <c r="H37" s="27">
        <v>0</v>
      </c>
      <c r="I37" s="26">
        <v>0</v>
      </c>
      <c r="J37" s="26">
        <v>0</v>
      </c>
      <c r="K37" s="26">
        <v>0</v>
      </c>
      <c r="L37" s="80"/>
      <c r="M37" s="80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28" s="24" customFormat="1" ht="63.75" customHeight="1" x14ac:dyDescent="0.2">
      <c r="A38" s="76"/>
      <c r="B38" s="82"/>
      <c r="C38" s="80"/>
      <c r="D38" s="25" t="s">
        <v>24</v>
      </c>
      <c r="E38" s="26">
        <v>0</v>
      </c>
      <c r="F38" s="26">
        <f t="shared" si="17"/>
        <v>0</v>
      </c>
      <c r="G38" s="26">
        <v>0</v>
      </c>
      <c r="H38" s="27">
        <v>0</v>
      </c>
      <c r="I38" s="26">
        <v>0</v>
      </c>
      <c r="J38" s="26">
        <v>0</v>
      </c>
      <c r="K38" s="26">
        <v>0</v>
      </c>
      <c r="L38" s="80"/>
      <c r="M38" s="80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</row>
    <row r="39" spans="1:28" s="24" customFormat="1" ht="77.25" customHeight="1" x14ac:dyDescent="0.2">
      <c r="A39" s="76"/>
      <c r="B39" s="82"/>
      <c r="C39" s="80"/>
      <c r="D39" s="25" t="s">
        <v>25</v>
      </c>
      <c r="E39" s="26">
        <v>0</v>
      </c>
      <c r="F39" s="26">
        <f t="shared" si="17"/>
        <v>0</v>
      </c>
      <c r="G39" s="26">
        <v>0</v>
      </c>
      <c r="H39" s="27">
        <v>0</v>
      </c>
      <c r="I39" s="26">
        <v>0</v>
      </c>
      <c r="J39" s="26">
        <v>0</v>
      </c>
      <c r="K39" s="26">
        <v>0</v>
      </c>
      <c r="L39" s="80"/>
      <c r="M39" s="80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</row>
    <row r="40" spans="1:28" s="24" customFormat="1" ht="32.25" customHeight="1" x14ac:dyDescent="0.2">
      <c r="A40" s="76"/>
      <c r="B40" s="82"/>
      <c r="C40" s="80"/>
      <c r="D40" s="25" t="s">
        <v>26</v>
      </c>
      <c r="E40" s="26">
        <v>0</v>
      </c>
      <c r="F40" s="26">
        <f t="shared" si="17"/>
        <v>0</v>
      </c>
      <c r="G40" s="26">
        <v>0</v>
      </c>
      <c r="H40" s="27">
        <v>0</v>
      </c>
      <c r="I40" s="26">
        <v>0</v>
      </c>
      <c r="J40" s="26">
        <v>0</v>
      </c>
      <c r="K40" s="26">
        <v>0</v>
      </c>
      <c r="L40" s="80"/>
      <c r="M40" s="80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1:28" s="24" customFormat="1" ht="19.5" customHeight="1" x14ac:dyDescent="0.2">
      <c r="A41" s="76" t="s">
        <v>42</v>
      </c>
      <c r="B41" s="82" t="s">
        <v>43</v>
      </c>
      <c r="C41" s="80" t="s">
        <v>20</v>
      </c>
      <c r="D41" s="25" t="s">
        <v>21</v>
      </c>
      <c r="E41" s="26">
        <f t="shared" ref="E41" si="18">SUM(E42:E45)</f>
        <v>2900.5</v>
      </c>
      <c r="F41" s="29">
        <f t="shared" ref="F41:K41" si="19">F42+F43+F44+F45</f>
        <v>47476.9</v>
      </c>
      <c r="G41" s="27">
        <f t="shared" si="19"/>
        <v>14382.5</v>
      </c>
      <c r="H41" s="29">
        <f t="shared" si="19"/>
        <v>8596.4</v>
      </c>
      <c r="I41" s="27">
        <f t="shared" si="19"/>
        <v>8166</v>
      </c>
      <c r="J41" s="26">
        <f t="shared" si="19"/>
        <v>8166</v>
      </c>
      <c r="K41" s="26">
        <f t="shared" si="19"/>
        <v>8166</v>
      </c>
      <c r="L41" s="80" t="s">
        <v>32</v>
      </c>
      <c r="M41" s="80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</row>
    <row r="42" spans="1:28" s="24" customFormat="1" ht="51" customHeight="1" x14ac:dyDescent="0.2">
      <c r="A42" s="76"/>
      <c r="B42" s="82"/>
      <c r="C42" s="80"/>
      <c r="D42" s="25" t="s">
        <v>23</v>
      </c>
      <c r="E42" s="26">
        <v>0</v>
      </c>
      <c r="F42" s="26">
        <f t="shared" ref="F42:F45" si="20">G42+H42+I42+J42+K42</f>
        <v>0</v>
      </c>
      <c r="G42" s="26">
        <v>0</v>
      </c>
      <c r="H42" s="27">
        <v>0</v>
      </c>
      <c r="I42" s="26">
        <v>0</v>
      </c>
      <c r="J42" s="26">
        <v>0</v>
      </c>
      <c r="K42" s="26">
        <v>0</v>
      </c>
      <c r="L42" s="80"/>
      <c r="M42" s="80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</row>
    <row r="43" spans="1:28" s="24" customFormat="1" ht="63.75" customHeight="1" x14ac:dyDescent="0.2">
      <c r="A43" s="76"/>
      <c r="B43" s="82"/>
      <c r="C43" s="80"/>
      <c r="D43" s="25" t="s">
        <v>24</v>
      </c>
      <c r="E43" s="26">
        <v>0</v>
      </c>
      <c r="F43" s="26">
        <f t="shared" si="20"/>
        <v>0</v>
      </c>
      <c r="G43" s="26">
        <v>0</v>
      </c>
      <c r="H43" s="27">
        <v>0</v>
      </c>
      <c r="I43" s="26">
        <v>0</v>
      </c>
      <c r="J43" s="26">
        <v>0</v>
      </c>
      <c r="K43" s="26">
        <v>0</v>
      </c>
      <c r="L43" s="80"/>
      <c r="M43" s="80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</row>
    <row r="44" spans="1:28" s="24" customFormat="1" ht="78" customHeight="1" x14ac:dyDescent="0.2">
      <c r="A44" s="76"/>
      <c r="B44" s="82"/>
      <c r="C44" s="80"/>
      <c r="D44" s="25" t="s">
        <v>25</v>
      </c>
      <c r="E44" s="26">
        <v>2900.5</v>
      </c>
      <c r="F44" s="29">
        <f t="shared" si="20"/>
        <v>47476.9</v>
      </c>
      <c r="G44" s="27">
        <v>14382.5</v>
      </c>
      <c r="H44" s="29">
        <v>8596.4</v>
      </c>
      <c r="I44" s="26">
        <v>8166</v>
      </c>
      <c r="J44" s="26">
        <v>8166</v>
      </c>
      <c r="K44" s="26">
        <v>8166</v>
      </c>
      <c r="L44" s="80"/>
      <c r="M44" s="80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</row>
    <row r="45" spans="1:28" s="24" customFormat="1" ht="33" customHeight="1" x14ac:dyDescent="0.2">
      <c r="A45" s="76"/>
      <c r="B45" s="82"/>
      <c r="C45" s="80"/>
      <c r="D45" s="25" t="s">
        <v>26</v>
      </c>
      <c r="E45" s="26">
        <v>0</v>
      </c>
      <c r="F45" s="26">
        <f t="shared" si="20"/>
        <v>0</v>
      </c>
      <c r="G45" s="26">
        <v>0</v>
      </c>
      <c r="H45" s="27">
        <v>0</v>
      </c>
      <c r="I45" s="26">
        <v>0</v>
      </c>
      <c r="J45" s="26">
        <v>0</v>
      </c>
      <c r="K45" s="26">
        <v>0</v>
      </c>
      <c r="L45" s="80"/>
      <c r="M45" s="80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</row>
    <row r="46" spans="1:28" s="24" customFormat="1" ht="15" customHeight="1" x14ac:dyDescent="0.2">
      <c r="A46" s="76" t="s">
        <v>44</v>
      </c>
      <c r="B46" s="88" t="s">
        <v>45</v>
      </c>
      <c r="C46" s="80" t="s">
        <v>20</v>
      </c>
      <c r="D46" s="25" t="s">
        <v>21</v>
      </c>
      <c r="E46" s="26">
        <f t="shared" ref="E46" si="21">SUM(E47:E50)</f>
        <v>0</v>
      </c>
      <c r="F46" s="26">
        <f t="shared" ref="F46:K46" si="22">F47+F48+F49+F50</f>
        <v>55</v>
      </c>
      <c r="G46" s="26">
        <f t="shared" si="22"/>
        <v>55</v>
      </c>
      <c r="H46" s="27">
        <f t="shared" si="22"/>
        <v>0</v>
      </c>
      <c r="I46" s="27">
        <f t="shared" si="22"/>
        <v>0</v>
      </c>
      <c r="J46" s="26">
        <f t="shared" si="22"/>
        <v>0</v>
      </c>
      <c r="K46" s="26">
        <f t="shared" si="22"/>
        <v>0</v>
      </c>
      <c r="L46" s="80" t="s">
        <v>32</v>
      </c>
      <c r="M46" s="80" t="s">
        <v>33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</row>
    <row r="47" spans="1:28" s="24" customFormat="1" ht="45" x14ac:dyDescent="0.2">
      <c r="A47" s="76"/>
      <c r="B47" s="82"/>
      <c r="C47" s="80"/>
      <c r="D47" s="25" t="s">
        <v>23</v>
      </c>
      <c r="E47" s="26">
        <v>0</v>
      </c>
      <c r="F47" s="26">
        <f t="shared" ref="F47:F50" si="23">G47+H47+I47+J47+K47</f>
        <v>0</v>
      </c>
      <c r="G47" s="26">
        <v>0</v>
      </c>
      <c r="H47" s="27">
        <v>0</v>
      </c>
      <c r="I47" s="26">
        <v>0</v>
      </c>
      <c r="J47" s="26">
        <v>0</v>
      </c>
      <c r="K47" s="26">
        <v>0</v>
      </c>
      <c r="L47" s="80"/>
      <c r="M47" s="80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</row>
    <row r="48" spans="1:28" s="24" customFormat="1" ht="60" x14ac:dyDescent="0.2">
      <c r="A48" s="76"/>
      <c r="B48" s="82"/>
      <c r="C48" s="80"/>
      <c r="D48" s="25" t="s">
        <v>24</v>
      </c>
      <c r="E48" s="26">
        <v>0</v>
      </c>
      <c r="F48" s="26">
        <f t="shared" si="23"/>
        <v>0</v>
      </c>
      <c r="G48" s="26">
        <v>0</v>
      </c>
      <c r="H48" s="27">
        <v>0</v>
      </c>
      <c r="I48" s="26">
        <v>0</v>
      </c>
      <c r="J48" s="26">
        <v>0</v>
      </c>
      <c r="K48" s="26">
        <v>0</v>
      </c>
      <c r="L48" s="80"/>
      <c r="M48" s="80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</row>
    <row r="49" spans="1:28" s="24" customFormat="1" ht="75.75" customHeight="1" x14ac:dyDescent="0.2">
      <c r="A49" s="76"/>
      <c r="B49" s="82"/>
      <c r="C49" s="80"/>
      <c r="D49" s="25" t="s">
        <v>25</v>
      </c>
      <c r="E49" s="26">
        <v>0</v>
      </c>
      <c r="F49" s="26">
        <f t="shared" si="23"/>
        <v>55</v>
      </c>
      <c r="G49" s="26">
        <v>55</v>
      </c>
      <c r="H49" s="27">
        <v>0</v>
      </c>
      <c r="I49" s="26">
        <v>0</v>
      </c>
      <c r="J49" s="26">
        <v>0</v>
      </c>
      <c r="K49" s="26">
        <v>0</v>
      </c>
      <c r="L49" s="80"/>
      <c r="M49" s="80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</row>
    <row r="50" spans="1:28" s="24" customFormat="1" ht="39.75" customHeight="1" x14ac:dyDescent="0.2">
      <c r="A50" s="76"/>
      <c r="B50" s="82"/>
      <c r="C50" s="80"/>
      <c r="D50" s="25" t="s">
        <v>26</v>
      </c>
      <c r="E50" s="26">
        <v>0</v>
      </c>
      <c r="F50" s="26">
        <f t="shared" si="23"/>
        <v>0</v>
      </c>
      <c r="G50" s="26">
        <v>0</v>
      </c>
      <c r="H50" s="27">
        <v>0</v>
      </c>
      <c r="I50" s="26">
        <v>0</v>
      </c>
      <c r="J50" s="26">
        <v>0</v>
      </c>
      <c r="K50" s="26">
        <v>0</v>
      </c>
      <c r="L50" s="80"/>
      <c r="M50" s="80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</row>
    <row r="51" spans="1:28" s="24" customFormat="1" ht="21" customHeight="1" x14ac:dyDescent="0.2">
      <c r="A51" s="76" t="s">
        <v>46</v>
      </c>
      <c r="B51" s="77" t="s">
        <v>47</v>
      </c>
      <c r="C51" s="80" t="s">
        <v>20</v>
      </c>
      <c r="D51" s="25" t="s">
        <v>21</v>
      </c>
      <c r="E51" s="26">
        <f t="shared" ref="E51" si="24">SUM(E52:E55)</f>
        <v>0</v>
      </c>
      <c r="F51" s="26">
        <f t="shared" ref="F51:K51" si="25">F52+F53+F54+F55</f>
        <v>0</v>
      </c>
      <c r="G51" s="26">
        <f t="shared" si="25"/>
        <v>0</v>
      </c>
      <c r="H51" s="27">
        <f t="shared" si="25"/>
        <v>0</v>
      </c>
      <c r="I51" s="27">
        <f t="shared" si="25"/>
        <v>0</v>
      </c>
      <c r="J51" s="26">
        <f t="shared" si="25"/>
        <v>0</v>
      </c>
      <c r="K51" s="26">
        <f t="shared" si="25"/>
        <v>0</v>
      </c>
      <c r="L51" s="80" t="s">
        <v>48</v>
      </c>
      <c r="M51" s="8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</row>
    <row r="52" spans="1:28" s="24" customFormat="1" ht="47.25" customHeight="1" x14ac:dyDescent="0.2">
      <c r="A52" s="76"/>
      <c r="B52" s="78"/>
      <c r="C52" s="80"/>
      <c r="D52" s="25" t="s">
        <v>23</v>
      </c>
      <c r="E52" s="26">
        <v>0</v>
      </c>
      <c r="F52" s="26">
        <f t="shared" ref="F52:F55" si="26">G52+H52+I52+J52+K52</f>
        <v>0</v>
      </c>
      <c r="G52" s="26">
        <v>0</v>
      </c>
      <c r="H52" s="27">
        <v>0</v>
      </c>
      <c r="I52" s="26">
        <v>0</v>
      </c>
      <c r="J52" s="26">
        <v>0</v>
      </c>
      <c r="K52" s="26">
        <v>0</v>
      </c>
      <c r="L52" s="80"/>
      <c r="M52" s="84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</row>
    <row r="53" spans="1:28" s="24" customFormat="1" ht="61.5" customHeight="1" x14ac:dyDescent="0.2">
      <c r="A53" s="76"/>
      <c r="B53" s="78"/>
      <c r="C53" s="80"/>
      <c r="D53" s="25" t="s">
        <v>24</v>
      </c>
      <c r="E53" s="26">
        <v>0</v>
      </c>
      <c r="F53" s="26">
        <f t="shared" si="26"/>
        <v>0</v>
      </c>
      <c r="G53" s="26">
        <v>0</v>
      </c>
      <c r="H53" s="27">
        <v>0</v>
      </c>
      <c r="I53" s="26">
        <v>0</v>
      </c>
      <c r="J53" s="26">
        <v>0</v>
      </c>
      <c r="K53" s="26">
        <v>0</v>
      </c>
      <c r="L53" s="80"/>
      <c r="M53" s="84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</row>
    <row r="54" spans="1:28" s="24" customFormat="1" ht="78.75" customHeight="1" x14ac:dyDescent="0.2">
      <c r="A54" s="76"/>
      <c r="B54" s="78"/>
      <c r="C54" s="80"/>
      <c r="D54" s="25" t="s">
        <v>25</v>
      </c>
      <c r="E54" s="26">
        <v>0</v>
      </c>
      <c r="F54" s="26">
        <f t="shared" si="26"/>
        <v>0</v>
      </c>
      <c r="G54" s="26">
        <v>0</v>
      </c>
      <c r="H54" s="27">
        <v>0</v>
      </c>
      <c r="I54" s="26">
        <v>0</v>
      </c>
      <c r="J54" s="26">
        <v>0</v>
      </c>
      <c r="K54" s="26">
        <v>0</v>
      </c>
      <c r="L54" s="80"/>
      <c r="M54" s="84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</row>
    <row r="55" spans="1:28" s="24" customFormat="1" ht="32.25" customHeight="1" x14ac:dyDescent="0.2">
      <c r="A55" s="76"/>
      <c r="B55" s="79"/>
      <c r="C55" s="80"/>
      <c r="D55" s="25" t="s">
        <v>26</v>
      </c>
      <c r="E55" s="26">
        <v>0</v>
      </c>
      <c r="F55" s="26">
        <f t="shared" si="26"/>
        <v>0</v>
      </c>
      <c r="G55" s="26">
        <v>0</v>
      </c>
      <c r="H55" s="27">
        <v>0</v>
      </c>
      <c r="I55" s="26">
        <v>0</v>
      </c>
      <c r="J55" s="26">
        <v>0</v>
      </c>
      <c r="K55" s="26">
        <v>0</v>
      </c>
      <c r="L55" s="80"/>
      <c r="M55" s="85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</row>
    <row r="56" spans="1:28" s="24" customFormat="1" ht="16.5" customHeight="1" x14ac:dyDescent="0.2">
      <c r="A56" s="76" t="s">
        <v>49</v>
      </c>
      <c r="B56" s="77" t="s">
        <v>50</v>
      </c>
      <c r="C56" s="80" t="s">
        <v>20</v>
      </c>
      <c r="D56" s="25" t="s">
        <v>21</v>
      </c>
      <c r="E56" s="26">
        <f t="shared" ref="E56" si="27">SUM(E57:E60)</f>
        <v>0</v>
      </c>
      <c r="F56" s="26">
        <f t="shared" ref="F56:K56" si="28">F57+F58+F59+F60</f>
        <v>0</v>
      </c>
      <c r="G56" s="26">
        <f t="shared" si="28"/>
        <v>0</v>
      </c>
      <c r="H56" s="27">
        <f t="shared" si="28"/>
        <v>0</v>
      </c>
      <c r="I56" s="27">
        <f t="shared" si="28"/>
        <v>0</v>
      </c>
      <c r="J56" s="26">
        <f t="shared" si="28"/>
        <v>0</v>
      </c>
      <c r="K56" s="26">
        <f t="shared" si="28"/>
        <v>0</v>
      </c>
      <c r="L56" s="80" t="s">
        <v>48</v>
      </c>
      <c r="M56" s="80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</row>
    <row r="57" spans="1:28" s="24" customFormat="1" ht="48" customHeight="1" x14ac:dyDescent="0.2">
      <c r="A57" s="76"/>
      <c r="B57" s="78"/>
      <c r="C57" s="80"/>
      <c r="D57" s="25" t="s">
        <v>23</v>
      </c>
      <c r="E57" s="26">
        <v>0</v>
      </c>
      <c r="F57" s="26">
        <f t="shared" ref="F57:F60" si="29">G57+H57+I57+J57+K57</f>
        <v>0</v>
      </c>
      <c r="G57" s="26">
        <v>0</v>
      </c>
      <c r="H57" s="27">
        <v>0</v>
      </c>
      <c r="I57" s="26">
        <v>0</v>
      </c>
      <c r="J57" s="26">
        <v>0</v>
      </c>
      <c r="K57" s="26">
        <v>0</v>
      </c>
      <c r="L57" s="80"/>
      <c r="M57" s="80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</row>
    <row r="58" spans="1:28" s="24" customFormat="1" ht="60.75" customHeight="1" x14ac:dyDescent="0.2">
      <c r="A58" s="76"/>
      <c r="B58" s="78"/>
      <c r="C58" s="80"/>
      <c r="D58" s="25" t="s">
        <v>24</v>
      </c>
      <c r="E58" s="26">
        <v>0</v>
      </c>
      <c r="F58" s="26">
        <f t="shared" si="29"/>
        <v>0</v>
      </c>
      <c r="G58" s="26">
        <v>0</v>
      </c>
      <c r="H58" s="27">
        <v>0</v>
      </c>
      <c r="I58" s="26">
        <v>0</v>
      </c>
      <c r="J58" s="26">
        <v>0</v>
      </c>
      <c r="K58" s="26">
        <v>0</v>
      </c>
      <c r="L58" s="80"/>
      <c r="M58" s="80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</row>
    <row r="59" spans="1:28" s="24" customFormat="1" ht="75" customHeight="1" x14ac:dyDescent="0.2">
      <c r="A59" s="76"/>
      <c r="B59" s="78"/>
      <c r="C59" s="80"/>
      <c r="D59" s="25" t="s">
        <v>25</v>
      </c>
      <c r="E59" s="26">
        <v>0</v>
      </c>
      <c r="F59" s="26">
        <f t="shared" si="29"/>
        <v>0</v>
      </c>
      <c r="G59" s="26">
        <v>0</v>
      </c>
      <c r="H59" s="27">
        <v>0</v>
      </c>
      <c r="I59" s="26">
        <v>0</v>
      </c>
      <c r="J59" s="26">
        <v>0</v>
      </c>
      <c r="K59" s="26">
        <v>0</v>
      </c>
      <c r="L59" s="80"/>
      <c r="M59" s="80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</row>
    <row r="60" spans="1:28" s="24" customFormat="1" ht="32.25" customHeight="1" x14ac:dyDescent="0.2">
      <c r="A60" s="76"/>
      <c r="B60" s="79"/>
      <c r="C60" s="80"/>
      <c r="D60" s="25" t="s">
        <v>26</v>
      </c>
      <c r="E60" s="26">
        <v>0</v>
      </c>
      <c r="F60" s="26">
        <f t="shared" si="29"/>
        <v>0</v>
      </c>
      <c r="G60" s="26">
        <v>0</v>
      </c>
      <c r="H60" s="27">
        <v>0</v>
      </c>
      <c r="I60" s="26">
        <v>0</v>
      </c>
      <c r="J60" s="26">
        <v>0</v>
      </c>
      <c r="K60" s="26">
        <v>0</v>
      </c>
      <c r="L60" s="80"/>
      <c r="M60" s="80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</row>
    <row r="61" spans="1:28" s="24" customFormat="1" ht="18" customHeight="1" x14ac:dyDescent="0.2">
      <c r="A61" s="76" t="s">
        <v>51</v>
      </c>
      <c r="B61" s="82" t="s">
        <v>52</v>
      </c>
      <c r="C61" s="80" t="s">
        <v>20</v>
      </c>
      <c r="D61" s="25" t="s">
        <v>21</v>
      </c>
      <c r="E61" s="27">
        <f t="shared" ref="E61:K61" si="30">E62+E63+E64+E65</f>
        <v>50</v>
      </c>
      <c r="F61" s="29">
        <f t="shared" si="30"/>
        <v>69.8</v>
      </c>
      <c r="G61" s="27">
        <f t="shared" si="30"/>
        <v>25</v>
      </c>
      <c r="H61" s="29">
        <f t="shared" si="30"/>
        <v>19.8</v>
      </c>
      <c r="I61" s="27">
        <f t="shared" si="30"/>
        <v>0</v>
      </c>
      <c r="J61" s="27">
        <f t="shared" si="30"/>
        <v>0</v>
      </c>
      <c r="K61" s="27">
        <f t="shared" si="30"/>
        <v>25</v>
      </c>
      <c r="L61" s="80"/>
      <c r="M61" s="77" t="s">
        <v>53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</row>
    <row r="62" spans="1:28" s="24" customFormat="1" ht="47.25" customHeight="1" x14ac:dyDescent="0.2">
      <c r="A62" s="76"/>
      <c r="B62" s="82"/>
      <c r="C62" s="80"/>
      <c r="D62" s="25" t="s">
        <v>23</v>
      </c>
      <c r="E62" s="27">
        <f t="shared" ref="E62:F65" si="31">E67+E72+E77+E82+E87+E92+E97</f>
        <v>0</v>
      </c>
      <c r="F62" s="27">
        <f t="shared" si="31"/>
        <v>0</v>
      </c>
      <c r="G62" s="27">
        <f>G67+G72+G77+G82+G87+G92+G97</f>
        <v>0</v>
      </c>
      <c r="H62" s="27">
        <f t="shared" ref="H62:K65" si="32">H67+H72+H77+H82+H87+H92+H97</f>
        <v>0</v>
      </c>
      <c r="I62" s="27">
        <f t="shared" si="32"/>
        <v>0</v>
      </c>
      <c r="J62" s="27">
        <f t="shared" si="32"/>
        <v>0</v>
      </c>
      <c r="K62" s="27">
        <f t="shared" si="32"/>
        <v>0</v>
      </c>
      <c r="L62" s="80"/>
      <c r="M62" s="78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</row>
    <row r="63" spans="1:28" s="24" customFormat="1" ht="62.25" customHeight="1" x14ac:dyDescent="0.2">
      <c r="A63" s="76"/>
      <c r="B63" s="82"/>
      <c r="C63" s="80"/>
      <c r="D63" s="25" t="s">
        <v>24</v>
      </c>
      <c r="E63" s="27">
        <f t="shared" si="31"/>
        <v>0</v>
      </c>
      <c r="F63" s="27">
        <f t="shared" si="31"/>
        <v>0</v>
      </c>
      <c r="G63" s="27">
        <f>G68+G73+G78+G83+G88+G93+G98</f>
        <v>0</v>
      </c>
      <c r="H63" s="27">
        <f t="shared" si="32"/>
        <v>0</v>
      </c>
      <c r="I63" s="27">
        <f t="shared" si="32"/>
        <v>0</v>
      </c>
      <c r="J63" s="27">
        <f t="shared" si="32"/>
        <v>0</v>
      </c>
      <c r="K63" s="27">
        <f t="shared" si="32"/>
        <v>0</v>
      </c>
      <c r="L63" s="80"/>
      <c r="M63" s="78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</row>
    <row r="64" spans="1:28" s="24" customFormat="1" ht="73.5" customHeight="1" x14ac:dyDescent="0.2">
      <c r="A64" s="76"/>
      <c r="B64" s="82"/>
      <c r="C64" s="80"/>
      <c r="D64" s="25" t="s">
        <v>25</v>
      </c>
      <c r="E64" s="27">
        <f t="shared" si="31"/>
        <v>50</v>
      </c>
      <c r="F64" s="29">
        <f t="shared" si="31"/>
        <v>69.8</v>
      </c>
      <c r="G64" s="27">
        <f>G69+G74+G79+G84+G89+G94+G99</f>
        <v>25</v>
      </c>
      <c r="H64" s="29">
        <f t="shared" si="32"/>
        <v>19.8</v>
      </c>
      <c r="I64" s="27">
        <f t="shared" si="32"/>
        <v>0</v>
      </c>
      <c r="J64" s="27">
        <f t="shared" si="32"/>
        <v>0</v>
      </c>
      <c r="K64" s="27">
        <f t="shared" si="32"/>
        <v>25</v>
      </c>
      <c r="L64" s="80"/>
      <c r="M64" s="78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</row>
    <row r="65" spans="1:28" s="24" customFormat="1" ht="31.5" customHeight="1" x14ac:dyDescent="0.2">
      <c r="A65" s="76"/>
      <c r="B65" s="82"/>
      <c r="C65" s="80"/>
      <c r="D65" s="25" t="s">
        <v>26</v>
      </c>
      <c r="E65" s="27">
        <f t="shared" si="31"/>
        <v>0</v>
      </c>
      <c r="F65" s="27">
        <f t="shared" si="31"/>
        <v>0</v>
      </c>
      <c r="G65" s="27">
        <f>G70+G75+G80+G85+G90+G95+G100</f>
        <v>0</v>
      </c>
      <c r="H65" s="27">
        <f t="shared" si="32"/>
        <v>0</v>
      </c>
      <c r="I65" s="27">
        <f t="shared" si="32"/>
        <v>0</v>
      </c>
      <c r="J65" s="27">
        <f t="shared" si="32"/>
        <v>0</v>
      </c>
      <c r="K65" s="27">
        <f t="shared" si="32"/>
        <v>0</v>
      </c>
      <c r="L65" s="80"/>
      <c r="M65" s="79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</row>
    <row r="66" spans="1:28" s="24" customFormat="1" ht="30.75" customHeight="1" x14ac:dyDescent="0.2">
      <c r="A66" s="89" t="s">
        <v>54</v>
      </c>
      <c r="B66" s="82" t="s">
        <v>55</v>
      </c>
      <c r="C66" s="80" t="s">
        <v>20</v>
      </c>
      <c r="D66" s="25" t="s">
        <v>21</v>
      </c>
      <c r="E66" s="26">
        <v>0</v>
      </c>
      <c r="F66" s="26">
        <f t="shared" ref="F66:K66" si="33">F67+F68+F69+F70</f>
        <v>0</v>
      </c>
      <c r="G66" s="26">
        <f t="shared" si="33"/>
        <v>0</v>
      </c>
      <c r="H66" s="27">
        <f t="shared" si="33"/>
        <v>0</v>
      </c>
      <c r="I66" s="26">
        <f t="shared" si="33"/>
        <v>0</v>
      </c>
      <c r="J66" s="26">
        <f t="shared" si="33"/>
        <v>0</v>
      </c>
      <c r="K66" s="26">
        <f t="shared" si="33"/>
        <v>0</v>
      </c>
      <c r="L66" s="80" t="s">
        <v>56</v>
      </c>
      <c r="M66" s="80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</row>
    <row r="67" spans="1:28" s="24" customFormat="1" ht="55.5" customHeight="1" x14ac:dyDescent="0.2">
      <c r="A67" s="90"/>
      <c r="B67" s="82"/>
      <c r="C67" s="80"/>
      <c r="D67" s="25" t="s">
        <v>23</v>
      </c>
      <c r="E67" s="26">
        <v>0</v>
      </c>
      <c r="F67" s="26">
        <f t="shared" ref="F67:F70" si="34">G67+H67+I67+J67+K67</f>
        <v>0</v>
      </c>
      <c r="G67" s="26">
        <v>0</v>
      </c>
      <c r="H67" s="27">
        <v>0</v>
      </c>
      <c r="I67" s="26">
        <v>0</v>
      </c>
      <c r="J67" s="26">
        <v>0</v>
      </c>
      <c r="K67" s="26">
        <v>0</v>
      </c>
      <c r="L67" s="80"/>
      <c r="M67" s="80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</row>
    <row r="68" spans="1:28" s="24" customFormat="1" ht="72.75" customHeight="1" x14ac:dyDescent="0.2">
      <c r="A68" s="90"/>
      <c r="B68" s="82"/>
      <c r="C68" s="80"/>
      <c r="D68" s="25" t="s">
        <v>24</v>
      </c>
      <c r="E68" s="26">
        <v>0</v>
      </c>
      <c r="F68" s="26">
        <f t="shared" si="34"/>
        <v>0</v>
      </c>
      <c r="G68" s="26">
        <v>0</v>
      </c>
      <c r="H68" s="27">
        <v>0</v>
      </c>
      <c r="I68" s="26">
        <v>0</v>
      </c>
      <c r="J68" s="26">
        <v>0</v>
      </c>
      <c r="K68" s="26">
        <v>0</v>
      </c>
      <c r="L68" s="80"/>
      <c r="M68" s="80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</row>
    <row r="69" spans="1:28" s="24" customFormat="1" ht="90" customHeight="1" x14ac:dyDescent="0.2">
      <c r="A69" s="90"/>
      <c r="B69" s="82"/>
      <c r="C69" s="80"/>
      <c r="D69" s="25" t="s">
        <v>25</v>
      </c>
      <c r="E69" s="26">
        <v>25</v>
      </c>
      <c r="F69" s="26">
        <f t="shared" si="34"/>
        <v>0</v>
      </c>
      <c r="G69" s="26">
        <v>0</v>
      </c>
      <c r="H69" s="27">
        <v>0</v>
      </c>
      <c r="I69" s="26">
        <v>0</v>
      </c>
      <c r="J69" s="26">
        <v>0</v>
      </c>
      <c r="K69" s="26">
        <v>0</v>
      </c>
      <c r="L69" s="80"/>
      <c r="M69" s="80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</row>
    <row r="70" spans="1:28" s="24" customFormat="1" ht="96.75" customHeight="1" x14ac:dyDescent="0.2">
      <c r="A70" s="91"/>
      <c r="B70" s="82"/>
      <c r="C70" s="80"/>
      <c r="D70" s="25" t="s">
        <v>26</v>
      </c>
      <c r="E70" s="26">
        <v>0</v>
      </c>
      <c r="F70" s="26">
        <f t="shared" si="34"/>
        <v>0</v>
      </c>
      <c r="G70" s="26">
        <v>0</v>
      </c>
      <c r="H70" s="27">
        <v>0</v>
      </c>
      <c r="I70" s="26">
        <v>0</v>
      </c>
      <c r="J70" s="26">
        <v>0</v>
      </c>
      <c r="K70" s="26">
        <v>0</v>
      </c>
      <c r="L70" s="80"/>
      <c r="M70" s="80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</row>
    <row r="71" spans="1:28" s="24" customFormat="1" ht="38.25" customHeight="1" x14ac:dyDescent="0.2">
      <c r="A71" s="76" t="s">
        <v>57</v>
      </c>
      <c r="B71" s="82" t="s">
        <v>58</v>
      </c>
      <c r="C71" s="80" t="s">
        <v>20</v>
      </c>
      <c r="D71" s="25" t="s">
        <v>21</v>
      </c>
      <c r="E71" s="26">
        <f t="shared" ref="E71" si="35">SUM(E72:E75)</f>
        <v>0</v>
      </c>
      <c r="F71" s="26">
        <f t="shared" ref="F71:K71" si="36">F72+F73+F74+F75</f>
        <v>0</v>
      </c>
      <c r="G71" s="26">
        <f t="shared" si="36"/>
        <v>0</v>
      </c>
      <c r="H71" s="27">
        <f t="shared" si="36"/>
        <v>0</v>
      </c>
      <c r="I71" s="27">
        <f t="shared" si="36"/>
        <v>0</v>
      </c>
      <c r="J71" s="26">
        <f t="shared" si="36"/>
        <v>0</v>
      </c>
      <c r="K71" s="26">
        <f t="shared" si="36"/>
        <v>0</v>
      </c>
      <c r="L71" s="80" t="s">
        <v>59</v>
      </c>
      <c r="M71" s="77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</row>
    <row r="72" spans="1:28" s="24" customFormat="1" ht="57.75" customHeight="1" x14ac:dyDescent="0.2">
      <c r="A72" s="76"/>
      <c r="B72" s="82"/>
      <c r="C72" s="80"/>
      <c r="D72" s="25" t="s">
        <v>23</v>
      </c>
      <c r="E72" s="26">
        <v>0</v>
      </c>
      <c r="F72" s="26">
        <f t="shared" ref="F72:F75" si="37">G72+H72+I72+J72+K72</f>
        <v>0</v>
      </c>
      <c r="G72" s="26">
        <v>0</v>
      </c>
      <c r="H72" s="27">
        <v>0</v>
      </c>
      <c r="I72" s="26">
        <v>0</v>
      </c>
      <c r="J72" s="26">
        <v>0</v>
      </c>
      <c r="K72" s="26">
        <v>0</v>
      </c>
      <c r="L72" s="80"/>
      <c r="M72" s="78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</row>
    <row r="73" spans="1:28" s="24" customFormat="1" ht="67.150000000000006" customHeight="1" x14ac:dyDescent="0.2">
      <c r="A73" s="76"/>
      <c r="B73" s="82"/>
      <c r="C73" s="80"/>
      <c r="D73" s="25" t="s">
        <v>24</v>
      </c>
      <c r="E73" s="26">
        <v>0</v>
      </c>
      <c r="F73" s="26">
        <f t="shared" si="37"/>
        <v>0</v>
      </c>
      <c r="G73" s="26">
        <v>0</v>
      </c>
      <c r="H73" s="27">
        <v>0</v>
      </c>
      <c r="I73" s="26">
        <v>0</v>
      </c>
      <c r="J73" s="26">
        <v>0</v>
      </c>
      <c r="K73" s="26">
        <v>0</v>
      </c>
      <c r="L73" s="80"/>
      <c r="M73" s="78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</row>
    <row r="74" spans="1:28" s="24" customFormat="1" ht="79.900000000000006" customHeight="1" x14ac:dyDescent="0.2">
      <c r="A74" s="76"/>
      <c r="B74" s="82"/>
      <c r="C74" s="80"/>
      <c r="D74" s="25" t="s">
        <v>25</v>
      </c>
      <c r="E74" s="26">
        <v>0</v>
      </c>
      <c r="F74" s="26">
        <f t="shared" si="37"/>
        <v>0</v>
      </c>
      <c r="G74" s="26">
        <v>0</v>
      </c>
      <c r="H74" s="27">
        <v>0</v>
      </c>
      <c r="I74" s="26">
        <v>0</v>
      </c>
      <c r="J74" s="26">
        <v>0</v>
      </c>
      <c r="K74" s="26">
        <v>0</v>
      </c>
      <c r="L74" s="80"/>
      <c r="M74" s="78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</row>
    <row r="75" spans="1:28" s="24" customFormat="1" ht="62.25" customHeight="1" x14ac:dyDescent="0.2">
      <c r="A75" s="76"/>
      <c r="B75" s="82"/>
      <c r="C75" s="80"/>
      <c r="D75" s="25" t="s">
        <v>26</v>
      </c>
      <c r="E75" s="26">
        <v>0</v>
      </c>
      <c r="F75" s="26">
        <f t="shared" si="37"/>
        <v>0</v>
      </c>
      <c r="G75" s="26">
        <v>0</v>
      </c>
      <c r="H75" s="27">
        <v>0</v>
      </c>
      <c r="I75" s="26">
        <v>0</v>
      </c>
      <c r="J75" s="26">
        <v>0</v>
      </c>
      <c r="K75" s="26">
        <v>0</v>
      </c>
      <c r="L75" s="80"/>
      <c r="M75" s="79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</row>
    <row r="76" spans="1:28" s="24" customFormat="1" ht="19.5" customHeight="1" x14ac:dyDescent="0.2">
      <c r="A76" s="92" t="s">
        <v>60</v>
      </c>
      <c r="B76" s="95" t="s">
        <v>61</v>
      </c>
      <c r="C76" s="83" t="s">
        <v>20</v>
      </c>
      <c r="D76" s="25" t="s">
        <v>21</v>
      </c>
      <c r="E76" s="26">
        <f t="shared" ref="E76" si="38">SUM(E77:E80)</f>
        <v>25</v>
      </c>
      <c r="F76" s="29">
        <f t="shared" ref="F76:K76" si="39">F77+F78+F79+F80</f>
        <v>69.8</v>
      </c>
      <c r="G76" s="26">
        <f t="shared" si="39"/>
        <v>25</v>
      </c>
      <c r="H76" s="29">
        <f t="shared" si="39"/>
        <v>19.8</v>
      </c>
      <c r="I76" s="27">
        <f t="shared" si="39"/>
        <v>0</v>
      </c>
      <c r="J76" s="26">
        <f t="shared" si="39"/>
        <v>0</v>
      </c>
      <c r="K76" s="26">
        <f t="shared" si="39"/>
        <v>25</v>
      </c>
      <c r="L76" s="83" t="s">
        <v>48</v>
      </c>
      <c r="M76" s="8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</row>
    <row r="77" spans="1:28" s="24" customFormat="1" ht="45" customHeight="1" x14ac:dyDescent="0.2">
      <c r="A77" s="93"/>
      <c r="B77" s="96"/>
      <c r="C77" s="84"/>
      <c r="D77" s="25" t="s">
        <v>23</v>
      </c>
      <c r="E77" s="26">
        <v>0</v>
      </c>
      <c r="F77" s="26">
        <f t="shared" ref="F77:F80" si="40">G77+H77+I77+J77+K77</f>
        <v>0</v>
      </c>
      <c r="G77" s="26">
        <v>0</v>
      </c>
      <c r="H77" s="27">
        <v>0</v>
      </c>
      <c r="I77" s="26">
        <v>0</v>
      </c>
      <c r="J77" s="26">
        <v>0</v>
      </c>
      <c r="K77" s="26">
        <v>0</v>
      </c>
      <c r="L77" s="84"/>
      <c r="M77" s="84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</row>
    <row r="78" spans="1:28" s="24" customFormat="1" ht="59.25" customHeight="1" x14ac:dyDescent="0.2">
      <c r="A78" s="93"/>
      <c r="B78" s="96"/>
      <c r="C78" s="84"/>
      <c r="D78" s="25" t="s">
        <v>24</v>
      </c>
      <c r="E78" s="26">
        <v>0</v>
      </c>
      <c r="F78" s="26">
        <f t="shared" si="40"/>
        <v>0</v>
      </c>
      <c r="G78" s="26">
        <v>0</v>
      </c>
      <c r="H78" s="27">
        <v>0</v>
      </c>
      <c r="I78" s="26">
        <v>0</v>
      </c>
      <c r="J78" s="26">
        <v>0</v>
      </c>
      <c r="K78" s="26">
        <v>0</v>
      </c>
      <c r="L78" s="84"/>
      <c r="M78" s="84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</row>
    <row r="79" spans="1:28" s="24" customFormat="1" ht="78" customHeight="1" x14ac:dyDescent="0.2">
      <c r="A79" s="93"/>
      <c r="B79" s="96"/>
      <c r="C79" s="84"/>
      <c r="D79" s="25" t="s">
        <v>25</v>
      </c>
      <c r="E79" s="26">
        <v>25</v>
      </c>
      <c r="F79" s="29">
        <f t="shared" si="40"/>
        <v>69.8</v>
      </c>
      <c r="G79" s="26">
        <v>25</v>
      </c>
      <c r="H79" s="29">
        <v>19.8</v>
      </c>
      <c r="I79" s="26">
        <v>0</v>
      </c>
      <c r="J79" s="26">
        <v>0</v>
      </c>
      <c r="K79" s="26">
        <v>25</v>
      </c>
      <c r="L79" s="84"/>
      <c r="M79" s="84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</row>
    <row r="80" spans="1:28" s="24" customFormat="1" ht="36.75" customHeight="1" x14ac:dyDescent="0.2">
      <c r="A80" s="94"/>
      <c r="B80" s="97"/>
      <c r="C80" s="85"/>
      <c r="D80" s="25" t="s">
        <v>26</v>
      </c>
      <c r="E80" s="26">
        <v>0</v>
      </c>
      <c r="F80" s="26">
        <f t="shared" si="40"/>
        <v>0</v>
      </c>
      <c r="G80" s="26">
        <v>0</v>
      </c>
      <c r="H80" s="27">
        <v>0</v>
      </c>
      <c r="I80" s="26">
        <v>0</v>
      </c>
      <c r="J80" s="26">
        <v>0</v>
      </c>
      <c r="K80" s="26">
        <v>0</v>
      </c>
      <c r="L80" s="85"/>
      <c r="M80" s="85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</row>
    <row r="81" spans="1:28" s="24" customFormat="1" ht="16.5" customHeight="1" x14ac:dyDescent="0.2">
      <c r="A81" s="76" t="s">
        <v>62</v>
      </c>
      <c r="B81" s="77" t="s">
        <v>63</v>
      </c>
      <c r="C81" s="80" t="s">
        <v>20</v>
      </c>
      <c r="D81" s="25" t="s">
        <v>21</v>
      </c>
      <c r="E81" s="26">
        <f t="shared" ref="E81" si="41">SUM(E82:E85)</f>
        <v>0</v>
      </c>
      <c r="F81" s="26">
        <f t="shared" ref="F81:K81" si="42">F82+F83+F84+F85</f>
        <v>0</v>
      </c>
      <c r="G81" s="26">
        <f t="shared" si="42"/>
        <v>0</v>
      </c>
      <c r="H81" s="27">
        <f t="shared" si="42"/>
        <v>0</v>
      </c>
      <c r="I81" s="27">
        <f t="shared" si="42"/>
        <v>0</v>
      </c>
      <c r="J81" s="26">
        <f t="shared" si="42"/>
        <v>0</v>
      </c>
      <c r="K81" s="26">
        <f t="shared" si="42"/>
        <v>0</v>
      </c>
      <c r="L81" s="80" t="s">
        <v>64</v>
      </c>
      <c r="M81" s="83" t="s">
        <v>33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</row>
    <row r="82" spans="1:28" s="24" customFormat="1" ht="45.75" customHeight="1" x14ac:dyDescent="0.2">
      <c r="A82" s="76"/>
      <c r="B82" s="78"/>
      <c r="C82" s="80"/>
      <c r="D82" s="25" t="s">
        <v>23</v>
      </c>
      <c r="E82" s="26">
        <v>0</v>
      </c>
      <c r="F82" s="26">
        <f t="shared" ref="F82:F85" si="43">G82+H82+I82+J82+K82</f>
        <v>0</v>
      </c>
      <c r="G82" s="26">
        <v>0</v>
      </c>
      <c r="H82" s="27">
        <v>0</v>
      </c>
      <c r="I82" s="26">
        <v>0</v>
      </c>
      <c r="J82" s="26">
        <v>0</v>
      </c>
      <c r="K82" s="26">
        <v>0</v>
      </c>
      <c r="L82" s="80"/>
      <c r="M82" s="84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</row>
    <row r="83" spans="1:28" s="24" customFormat="1" ht="59.25" customHeight="1" x14ac:dyDescent="0.2">
      <c r="A83" s="76"/>
      <c r="B83" s="78"/>
      <c r="C83" s="80"/>
      <c r="D83" s="25" t="s">
        <v>24</v>
      </c>
      <c r="E83" s="26">
        <v>0</v>
      </c>
      <c r="F83" s="26">
        <f t="shared" si="43"/>
        <v>0</v>
      </c>
      <c r="G83" s="26">
        <v>0</v>
      </c>
      <c r="H83" s="27">
        <v>0</v>
      </c>
      <c r="I83" s="26">
        <v>0</v>
      </c>
      <c r="J83" s="26">
        <v>0</v>
      </c>
      <c r="K83" s="26">
        <v>0</v>
      </c>
      <c r="L83" s="80"/>
      <c r="M83" s="84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</row>
    <row r="84" spans="1:28" s="24" customFormat="1" ht="76.5" customHeight="1" x14ac:dyDescent="0.2">
      <c r="A84" s="76"/>
      <c r="B84" s="78"/>
      <c r="C84" s="80"/>
      <c r="D84" s="25" t="s">
        <v>25</v>
      </c>
      <c r="E84" s="26">
        <v>0</v>
      </c>
      <c r="F84" s="26">
        <f t="shared" si="43"/>
        <v>0</v>
      </c>
      <c r="G84" s="26">
        <v>0</v>
      </c>
      <c r="H84" s="27">
        <v>0</v>
      </c>
      <c r="I84" s="26">
        <v>0</v>
      </c>
      <c r="J84" s="26">
        <v>0</v>
      </c>
      <c r="K84" s="26">
        <v>0</v>
      </c>
      <c r="L84" s="80"/>
      <c r="M84" s="84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</row>
    <row r="85" spans="1:28" s="24" customFormat="1" ht="36.75" customHeight="1" x14ac:dyDescent="0.2">
      <c r="A85" s="76"/>
      <c r="B85" s="79"/>
      <c r="C85" s="80"/>
      <c r="D85" s="25" t="s">
        <v>26</v>
      </c>
      <c r="E85" s="26">
        <v>0</v>
      </c>
      <c r="F85" s="26">
        <f t="shared" si="43"/>
        <v>0</v>
      </c>
      <c r="G85" s="26">
        <v>0</v>
      </c>
      <c r="H85" s="27">
        <v>0</v>
      </c>
      <c r="I85" s="26">
        <v>0</v>
      </c>
      <c r="J85" s="26">
        <v>0</v>
      </c>
      <c r="K85" s="26">
        <v>0</v>
      </c>
      <c r="L85" s="80"/>
      <c r="M85" s="85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</row>
    <row r="86" spans="1:28" s="24" customFormat="1" ht="24.75" customHeight="1" x14ac:dyDescent="0.2">
      <c r="A86" s="98" t="s">
        <v>65</v>
      </c>
      <c r="B86" s="99" t="s">
        <v>66</v>
      </c>
      <c r="C86" s="80" t="s">
        <v>20</v>
      </c>
      <c r="D86" s="25" t="s">
        <v>21</v>
      </c>
      <c r="E86" s="26">
        <f t="shared" ref="E86" si="44">SUM(E87:E90)</f>
        <v>0</v>
      </c>
      <c r="F86" s="26">
        <f t="shared" ref="F86:K86" si="45">F87+F88+F89+F90</f>
        <v>0</v>
      </c>
      <c r="G86" s="26">
        <f t="shared" si="45"/>
        <v>0</v>
      </c>
      <c r="H86" s="27">
        <f t="shared" si="45"/>
        <v>0</v>
      </c>
      <c r="I86" s="26">
        <f t="shared" si="45"/>
        <v>0</v>
      </c>
      <c r="J86" s="26">
        <f t="shared" si="45"/>
        <v>0</v>
      </c>
      <c r="K86" s="26">
        <f t="shared" si="45"/>
        <v>0</v>
      </c>
      <c r="L86" s="83" t="s">
        <v>64</v>
      </c>
      <c r="M86" s="8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</row>
    <row r="87" spans="1:28" s="24" customFormat="1" ht="46.5" customHeight="1" x14ac:dyDescent="0.2">
      <c r="A87" s="98"/>
      <c r="B87" s="100"/>
      <c r="C87" s="80"/>
      <c r="D87" s="25" t="s">
        <v>23</v>
      </c>
      <c r="E87" s="26">
        <v>0</v>
      </c>
      <c r="F87" s="26">
        <f t="shared" ref="F87:F90" si="46">G87+H87+I87+J87+K87</f>
        <v>0</v>
      </c>
      <c r="G87" s="26">
        <v>0</v>
      </c>
      <c r="H87" s="27">
        <v>0</v>
      </c>
      <c r="I87" s="26">
        <v>0</v>
      </c>
      <c r="J87" s="26">
        <v>0</v>
      </c>
      <c r="K87" s="26">
        <v>0</v>
      </c>
      <c r="L87" s="84"/>
      <c r="M87" s="84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</row>
    <row r="88" spans="1:28" s="24" customFormat="1" ht="67.5" customHeight="1" x14ac:dyDescent="0.2">
      <c r="A88" s="98"/>
      <c r="B88" s="100"/>
      <c r="C88" s="80"/>
      <c r="D88" s="25" t="s">
        <v>24</v>
      </c>
      <c r="E88" s="26">
        <v>0</v>
      </c>
      <c r="F88" s="26">
        <f t="shared" si="46"/>
        <v>0</v>
      </c>
      <c r="G88" s="26">
        <v>0</v>
      </c>
      <c r="H88" s="27">
        <v>0</v>
      </c>
      <c r="I88" s="26">
        <v>0</v>
      </c>
      <c r="J88" s="26">
        <v>0</v>
      </c>
      <c r="K88" s="26">
        <v>0</v>
      </c>
      <c r="L88" s="84"/>
      <c r="M88" s="84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</row>
    <row r="89" spans="1:28" s="24" customFormat="1" ht="77.25" customHeight="1" x14ac:dyDescent="0.2">
      <c r="A89" s="98"/>
      <c r="B89" s="100"/>
      <c r="C89" s="80"/>
      <c r="D89" s="25" t="s">
        <v>25</v>
      </c>
      <c r="E89" s="26">
        <v>0</v>
      </c>
      <c r="F89" s="26">
        <f t="shared" si="46"/>
        <v>0</v>
      </c>
      <c r="G89" s="26">
        <v>0</v>
      </c>
      <c r="H89" s="27">
        <v>0</v>
      </c>
      <c r="I89" s="26">
        <v>0</v>
      </c>
      <c r="J89" s="26">
        <v>0</v>
      </c>
      <c r="K89" s="26">
        <v>0</v>
      </c>
      <c r="L89" s="84"/>
      <c r="M89" s="84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</row>
    <row r="90" spans="1:28" s="24" customFormat="1" ht="38.25" customHeight="1" x14ac:dyDescent="0.2">
      <c r="A90" s="98"/>
      <c r="B90" s="101"/>
      <c r="C90" s="80"/>
      <c r="D90" s="25" t="s">
        <v>26</v>
      </c>
      <c r="E90" s="26">
        <v>0</v>
      </c>
      <c r="F90" s="26">
        <f t="shared" si="46"/>
        <v>0</v>
      </c>
      <c r="G90" s="26">
        <v>0</v>
      </c>
      <c r="H90" s="27">
        <v>0</v>
      </c>
      <c r="I90" s="26">
        <v>0</v>
      </c>
      <c r="J90" s="26">
        <v>0</v>
      </c>
      <c r="K90" s="26">
        <v>0</v>
      </c>
      <c r="L90" s="85"/>
      <c r="M90" s="85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</row>
    <row r="91" spans="1:28" s="23" customFormat="1" ht="24" customHeight="1" x14ac:dyDescent="0.2">
      <c r="A91" s="89" t="s">
        <v>67</v>
      </c>
      <c r="B91" s="77" t="s">
        <v>68</v>
      </c>
      <c r="C91" s="83" t="s">
        <v>20</v>
      </c>
      <c r="D91" s="25" t="s">
        <v>21</v>
      </c>
      <c r="E91" s="26">
        <f t="shared" ref="E91" si="47">SUM(E92:E95)</f>
        <v>0</v>
      </c>
      <c r="F91" s="26">
        <f t="shared" ref="F91:K91" si="48">F92+F93+F94+F95</f>
        <v>0</v>
      </c>
      <c r="G91" s="26">
        <f t="shared" si="48"/>
        <v>0</v>
      </c>
      <c r="H91" s="27">
        <f t="shared" si="48"/>
        <v>0</v>
      </c>
      <c r="I91" s="26">
        <f t="shared" si="48"/>
        <v>0</v>
      </c>
      <c r="J91" s="26">
        <f t="shared" si="48"/>
        <v>0</v>
      </c>
      <c r="K91" s="26">
        <f t="shared" si="48"/>
        <v>0</v>
      </c>
      <c r="L91" s="83" t="s">
        <v>69</v>
      </c>
      <c r="M91" s="83"/>
    </row>
    <row r="92" spans="1:28" s="23" customFormat="1" ht="48.75" customHeight="1" x14ac:dyDescent="0.2">
      <c r="A92" s="90"/>
      <c r="B92" s="78"/>
      <c r="C92" s="84"/>
      <c r="D92" s="25" t="s">
        <v>23</v>
      </c>
      <c r="E92" s="26">
        <v>0</v>
      </c>
      <c r="F92" s="26">
        <f t="shared" ref="F92:F95" si="49">G92+H92+I92+J92+K92</f>
        <v>0</v>
      </c>
      <c r="G92" s="26">
        <v>0</v>
      </c>
      <c r="H92" s="27">
        <v>0</v>
      </c>
      <c r="I92" s="26">
        <v>0</v>
      </c>
      <c r="J92" s="26">
        <v>0</v>
      </c>
      <c r="K92" s="26">
        <v>0</v>
      </c>
      <c r="L92" s="84"/>
      <c r="M92" s="84"/>
    </row>
    <row r="93" spans="1:28" s="23" customFormat="1" ht="61.5" customHeight="1" x14ac:dyDescent="0.2">
      <c r="A93" s="90"/>
      <c r="B93" s="78"/>
      <c r="C93" s="84"/>
      <c r="D93" s="25" t="s">
        <v>24</v>
      </c>
      <c r="E93" s="26">
        <v>0</v>
      </c>
      <c r="F93" s="26">
        <f t="shared" si="49"/>
        <v>0</v>
      </c>
      <c r="G93" s="26">
        <v>0</v>
      </c>
      <c r="H93" s="27">
        <v>0</v>
      </c>
      <c r="I93" s="26">
        <v>0</v>
      </c>
      <c r="J93" s="26">
        <v>0</v>
      </c>
      <c r="K93" s="26">
        <v>0</v>
      </c>
      <c r="L93" s="84"/>
      <c r="M93" s="84"/>
    </row>
    <row r="94" spans="1:28" s="23" customFormat="1" ht="78.75" customHeight="1" x14ac:dyDescent="0.2">
      <c r="A94" s="90"/>
      <c r="B94" s="78"/>
      <c r="C94" s="84"/>
      <c r="D94" s="25" t="s">
        <v>25</v>
      </c>
      <c r="E94" s="26">
        <v>0</v>
      </c>
      <c r="F94" s="26">
        <f t="shared" si="49"/>
        <v>0</v>
      </c>
      <c r="G94" s="26">
        <v>0</v>
      </c>
      <c r="H94" s="27">
        <v>0</v>
      </c>
      <c r="I94" s="26">
        <v>0</v>
      </c>
      <c r="J94" s="26">
        <v>0</v>
      </c>
      <c r="K94" s="26">
        <v>0</v>
      </c>
      <c r="L94" s="84"/>
      <c r="M94" s="84"/>
    </row>
    <row r="95" spans="1:28" s="23" customFormat="1" ht="34.5" customHeight="1" x14ac:dyDescent="0.2">
      <c r="A95" s="91"/>
      <c r="B95" s="79"/>
      <c r="C95" s="85"/>
      <c r="D95" s="25" t="s">
        <v>26</v>
      </c>
      <c r="E95" s="26">
        <v>0</v>
      </c>
      <c r="F95" s="26">
        <f t="shared" si="49"/>
        <v>0</v>
      </c>
      <c r="G95" s="26">
        <v>0</v>
      </c>
      <c r="H95" s="27">
        <v>0</v>
      </c>
      <c r="I95" s="26">
        <v>0</v>
      </c>
      <c r="J95" s="26">
        <v>0</v>
      </c>
      <c r="K95" s="26">
        <v>0</v>
      </c>
      <c r="L95" s="85"/>
      <c r="M95" s="84"/>
    </row>
    <row r="96" spans="1:28" s="23" customFormat="1" ht="26.25" customHeight="1" x14ac:dyDescent="0.2">
      <c r="A96" s="89" t="s">
        <v>70</v>
      </c>
      <c r="B96" s="77" t="s">
        <v>71</v>
      </c>
      <c r="C96" s="83" t="s">
        <v>20</v>
      </c>
      <c r="D96" s="25" t="s">
        <v>21</v>
      </c>
      <c r="E96" s="26">
        <f t="shared" ref="E96" si="50">SUM(E97:E100)</f>
        <v>0</v>
      </c>
      <c r="F96" s="26">
        <f t="shared" ref="F96:K96" si="51">F97+F98+F99+F100</f>
        <v>0</v>
      </c>
      <c r="G96" s="26">
        <f t="shared" si="51"/>
        <v>0</v>
      </c>
      <c r="H96" s="27">
        <f t="shared" si="51"/>
        <v>0</v>
      </c>
      <c r="I96" s="26">
        <f t="shared" si="51"/>
        <v>0</v>
      </c>
      <c r="J96" s="26">
        <f t="shared" si="51"/>
        <v>0</v>
      </c>
      <c r="K96" s="26">
        <f t="shared" si="51"/>
        <v>0</v>
      </c>
      <c r="L96" s="83" t="s">
        <v>72</v>
      </c>
      <c r="M96" s="84"/>
    </row>
    <row r="97" spans="1:13" s="23" customFormat="1" ht="44.25" customHeight="1" x14ac:dyDescent="0.2">
      <c r="A97" s="90"/>
      <c r="B97" s="78"/>
      <c r="C97" s="84"/>
      <c r="D97" s="25" t="s">
        <v>23</v>
      </c>
      <c r="E97" s="26">
        <v>0</v>
      </c>
      <c r="F97" s="26">
        <f t="shared" ref="F97:F100" si="52">G97+H97+I97+J97+K97</f>
        <v>0</v>
      </c>
      <c r="G97" s="26">
        <v>0</v>
      </c>
      <c r="H97" s="27">
        <v>0</v>
      </c>
      <c r="I97" s="26">
        <v>0</v>
      </c>
      <c r="J97" s="26">
        <v>0</v>
      </c>
      <c r="K97" s="26">
        <v>0</v>
      </c>
      <c r="L97" s="84"/>
      <c r="M97" s="84"/>
    </row>
    <row r="98" spans="1:13" s="23" customFormat="1" ht="65.25" customHeight="1" x14ac:dyDescent="0.2">
      <c r="A98" s="90"/>
      <c r="B98" s="78"/>
      <c r="C98" s="84"/>
      <c r="D98" s="25" t="s">
        <v>24</v>
      </c>
      <c r="E98" s="26">
        <v>0</v>
      </c>
      <c r="F98" s="26">
        <f t="shared" si="52"/>
        <v>0</v>
      </c>
      <c r="G98" s="26">
        <v>0</v>
      </c>
      <c r="H98" s="27">
        <v>0</v>
      </c>
      <c r="I98" s="26">
        <v>0</v>
      </c>
      <c r="J98" s="26">
        <v>0</v>
      </c>
      <c r="K98" s="26">
        <v>0</v>
      </c>
      <c r="L98" s="84"/>
      <c r="M98" s="84"/>
    </row>
    <row r="99" spans="1:13" s="23" customFormat="1" ht="75.75" customHeight="1" x14ac:dyDescent="0.2">
      <c r="A99" s="90"/>
      <c r="B99" s="78"/>
      <c r="C99" s="84"/>
      <c r="D99" s="25" t="s">
        <v>25</v>
      </c>
      <c r="E99" s="26">
        <v>0</v>
      </c>
      <c r="F99" s="26">
        <f t="shared" si="52"/>
        <v>0</v>
      </c>
      <c r="G99" s="26">
        <v>0</v>
      </c>
      <c r="H99" s="27">
        <v>0</v>
      </c>
      <c r="I99" s="26">
        <v>0</v>
      </c>
      <c r="J99" s="26">
        <v>0</v>
      </c>
      <c r="K99" s="26">
        <v>0</v>
      </c>
      <c r="L99" s="84"/>
      <c r="M99" s="84"/>
    </row>
    <row r="100" spans="1:13" s="23" customFormat="1" ht="33.75" customHeight="1" x14ac:dyDescent="0.2">
      <c r="A100" s="91"/>
      <c r="B100" s="79"/>
      <c r="C100" s="85"/>
      <c r="D100" s="25" t="s">
        <v>26</v>
      </c>
      <c r="E100" s="26">
        <v>0</v>
      </c>
      <c r="F100" s="26">
        <f t="shared" si="52"/>
        <v>0</v>
      </c>
      <c r="G100" s="26">
        <v>0</v>
      </c>
      <c r="H100" s="27">
        <v>0</v>
      </c>
      <c r="I100" s="26">
        <v>0</v>
      </c>
      <c r="J100" s="26">
        <v>0</v>
      </c>
      <c r="K100" s="26">
        <v>0</v>
      </c>
      <c r="L100" s="85"/>
      <c r="M100" s="85"/>
    </row>
    <row r="101" spans="1:13" ht="15" x14ac:dyDescent="0.2">
      <c r="A101" s="102" t="s">
        <v>73</v>
      </c>
      <c r="B101" s="95" t="s">
        <v>74</v>
      </c>
      <c r="C101" s="80" t="s">
        <v>20</v>
      </c>
      <c r="D101" s="25" t="s">
        <v>21</v>
      </c>
      <c r="E101" s="26">
        <f t="shared" ref="E101:K101" si="53">E102+E103+E104+E105</f>
        <v>16736.5</v>
      </c>
      <c r="F101" s="27">
        <f t="shared" si="53"/>
        <v>213515.8</v>
      </c>
      <c r="G101" s="27">
        <f t="shared" si="53"/>
        <v>36476.300000000003</v>
      </c>
      <c r="H101" s="27">
        <f t="shared" si="53"/>
        <v>34782.5</v>
      </c>
      <c r="I101" s="26">
        <f t="shared" si="53"/>
        <v>45130</v>
      </c>
      <c r="J101" s="26">
        <f t="shared" si="53"/>
        <v>45130</v>
      </c>
      <c r="K101" s="26">
        <f t="shared" si="53"/>
        <v>51997</v>
      </c>
      <c r="L101" s="83"/>
      <c r="M101" s="83" t="s">
        <v>75</v>
      </c>
    </row>
    <row r="102" spans="1:13" ht="45" x14ac:dyDescent="0.2">
      <c r="A102" s="102"/>
      <c r="B102" s="78"/>
      <c r="C102" s="80"/>
      <c r="D102" s="25" t="s">
        <v>23</v>
      </c>
      <c r="E102" s="26">
        <f t="shared" ref="E102:F105" si="54">E107+E112+E117+E122</f>
        <v>0</v>
      </c>
      <c r="F102" s="27">
        <f t="shared" si="54"/>
        <v>0</v>
      </c>
      <c r="G102" s="27">
        <f>G107+G112+G117+G122</f>
        <v>0</v>
      </c>
      <c r="H102" s="27">
        <f t="shared" ref="H102:K105" si="55">H107+H112+H117+H122</f>
        <v>0</v>
      </c>
      <c r="I102" s="26">
        <f t="shared" si="55"/>
        <v>0</v>
      </c>
      <c r="J102" s="26">
        <f t="shared" si="55"/>
        <v>0</v>
      </c>
      <c r="K102" s="26">
        <f t="shared" si="55"/>
        <v>0</v>
      </c>
      <c r="L102" s="84"/>
      <c r="M102" s="84"/>
    </row>
    <row r="103" spans="1:13" ht="60" x14ac:dyDescent="0.2">
      <c r="A103" s="102"/>
      <c r="B103" s="78"/>
      <c r="C103" s="80"/>
      <c r="D103" s="25" t="s">
        <v>24</v>
      </c>
      <c r="E103" s="26">
        <f t="shared" si="54"/>
        <v>0</v>
      </c>
      <c r="F103" s="27">
        <f t="shared" si="54"/>
        <v>0</v>
      </c>
      <c r="G103" s="27">
        <f>G108+G113+G118+G123</f>
        <v>0</v>
      </c>
      <c r="H103" s="27">
        <f t="shared" si="55"/>
        <v>0</v>
      </c>
      <c r="I103" s="26">
        <f t="shared" si="55"/>
        <v>0</v>
      </c>
      <c r="J103" s="26">
        <f t="shared" si="55"/>
        <v>0</v>
      </c>
      <c r="K103" s="26">
        <f t="shared" si="55"/>
        <v>0</v>
      </c>
      <c r="L103" s="84"/>
      <c r="M103" s="84"/>
    </row>
    <row r="104" spans="1:13" ht="75" x14ac:dyDescent="0.2">
      <c r="A104" s="102"/>
      <c r="B104" s="78"/>
      <c r="C104" s="80"/>
      <c r="D104" s="25" t="s">
        <v>25</v>
      </c>
      <c r="E104" s="26">
        <f t="shared" si="54"/>
        <v>16736.5</v>
      </c>
      <c r="F104" s="27">
        <f t="shared" si="54"/>
        <v>213515.8</v>
      </c>
      <c r="G104" s="27">
        <f>G109+G114+G119+G124</f>
        <v>36476.300000000003</v>
      </c>
      <c r="H104" s="27">
        <f t="shared" si="55"/>
        <v>34782.5</v>
      </c>
      <c r="I104" s="26">
        <f t="shared" si="55"/>
        <v>45130</v>
      </c>
      <c r="J104" s="26">
        <f t="shared" si="55"/>
        <v>45130</v>
      </c>
      <c r="K104" s="26">
        <f t="shared" si="55"/>
        <v>51997</v>
      </c>
      <c r="L104" s="84"/>
      <c r="M104" s="84"/>
    </row>
    <row r="105" spans="1:13" ht="30" x14ac:dyDescent="0.2">
      <c r="A105" s="102"/>
      <c r="B105" s="79"/>
      <c r="C105" s="80"/>
      <c r="D105" s="25" t="s">
        <v>26</v>
      </c>
      <c r="E105" s="26">
        <f t="shared" si="54"/>
        <v>0</v>
      </c>
      <c r="F105" s="27">
        <f t="shared" si="54"/>
        <v>0</v>
      </c>
      <c r="G105" s="27">
        <f>G110+G115+G120+G125</f>
        <v>0</v>
      </c>
      <c r="H105" s="27">
        <f t="shared" si="55"/>
        <v>0</v>
      </c>
      <c r="I105" s="26">
        <f t="shared" si="55"/>
        <v>0</v>
      </c>
      <c r="J105" s="26">
        <f t="shared" si="55"/>
        <v>0</v>
      </c>
      <c r="K105" s="26">
        <f t="shared" si="55"/>
        <v>0</v>
      </c>
      <c r="L105" s="85"/>
      <c r="M105" s="85"/>
    </row>
    <row r="106" spans="1:13" ht="15" x14ac:dyDescent="0.2">
      <c r="A106" s="102" t="s">
        <v>76</v>
      </c>
      <c r="B106" s="95" t="s">
        <v>77</v>
      </c>
      <c r="C106" s="80" t="s">
        <v>20</v>
      </c>
      <c r="D106" s="25" t="s">
        <v>21</v>
      </c>
      <c r="E106" s="26">
        <f t="shared" ref="E106" si="56">SUM(E107:E110)</f>
        <v>5088.3999999999996</v>
      </c>
      <c r="F106" s="27">
        <f t="shared" ref="F106:K106" si="57">F107+F108+F109+F110</f>
        <v>200753.9</v>
      </c>
      <c r="G106" s="27">
        <f t="shared" si="57"/>
        <v>35714.400000000001</v>
      </c>
      <c r="H106" s="27">
        <f t="shared" si="57"/>
        <v>31782.5</v>
      </c>
      <c r="I106" s="26">
        <f t="shared" si="57"/>
        <v>42130</v>
      </c>
      <c r="J106" s="26">
        <f t="shared" si="57"/>
        <v>42130</v>
      </c>
      <c r="K106" s="26">
        <f t="shared" si="57"/>
        <v>48997</v>
      </c>
      <c r="L106" s="83" t="s">
        <v>78</v>
      </c>
      <c r="M106" s="77"/>
    </row>
    <row r="107" spans="1:13" ht="45" x14ac:dyDescent="0.2">
      <c r="A107" s="102"/>
      <c r="B107" s="78"/>
      <c r="C107" s="80"/>
      <c r="D107" s="25" t="s">
        <v>23</v>
      </c>
      <c r="E107" s="26">
        <v>0</v>
      </c>
      <c r="F107" s="27">
        <f t="shared" ref="F107:F110" si="58">G107+H107+I107+J107+K107</f>
        <v>0</v>
      </c>
      <c r="G107" s="27">
        <v>0</v>
      </c>
      <c r="H107" s="27">
        <v>0</v>
      </c>
      <c r="I107" s="26">
        <v>0</v>
      </c>
      <c r="J107" s="26">
        <v>0</v>
      </c>
      <c r="K107" s="26">
        <v>0</v>
      </c>
      <c r="L107" s="84"/>
      <c r="M107" s="78"/>
    </row>
    <row r="108" spans="1:13" ht="60" x14ac:dyDescent="0.2">
      <c r="A108" s="102"/>
      <c r="B108" s="78"/>
      <c r="C108" s="80"/>
      <c r="D108" s="25" t="s">
        <v>24</v>
      </c>
      <c r="E108" s="26">
        <v>0</v>
      </c>
      <c r="F108" s="27">
        <f t="shared" si="58"/>
        <v>0</v>
      </c>
      <c r="G108" s="27">
        <v>0</v>
      </c>
      <c r="H108" s="27">
        <v>0</v>
      </c>
      <c r="I108" s="26">
        <v>0</v>
      </c>
      <c r="J108" s="26">
        <v>0</v>
      </c>
      <c r="K108" s="26">
        <v>0</v>
      </c>
      <c r="L108" s="84"/>
      <c r="M108" s="78"/>
    </row>
    <row r="109" spans="1:13" ht="75" x14ac:dyDescent="0.2">
      <c r="A109" s="102"/>
      <c r="B109" s="78"/>
      <c r="C109" s="80"/>
      <c r="D109" s="25" t="s">
        <v>25</v>
      </c>
      <c r="E109" s="26">
        <v>5088.3999999999996</v>
      </c>
      <c r="F109" s="27">
        <f t="shared" si="58"/>
        <v>200753.9</v>
      </c>
      <c r="G109" s="27">
        <v>35714.400000000001</v>
      </c>
      <c r="H109" s="27">
        <v>31782.5</v>
      </c>
      <c r="I109" s="26">
        <v>42130</v>
      </c>
      <c r="J109" s="26">
        <v>42130</v>
      </c>
      <c r="K109" s="26">
        <v>48997</v>
      </c>
      <c r="L109" s="84"/>
      <c r="M109" s="78"/>
    </row>
    <row r="110" spans="1:13" ht="30" x14ac:dyDescent="0.2">
      <c r="A110" s="102"/>
      <c r="B110" s="79"/>
      <c r="C110" s="80"/>
      <c r="D110" s="25" t="s">
        <v>26</v>
      </c>
      <c r="E110" s="26">
        <v>0</v>
      </c>
      <c r="F110" s="26">
        <f t="shared" si="58"/>
        <v>0</v>
      </c>
      <c r="G110" s="26">
        <v>0</v>
      </c>
      <c r="H110" s="27">
        <v>0</v>
      </c>
      <c r="I110" s="26">
        <v>0</v>
      </c>
      <c r="J110" s="26">
        <v>0</v>
      </c>
      <c r="K110" s="26">
        <v>0</v>
      </c>
      <c r="L110" s="85"/>
      <c r="M110" s="79"/>
    </row>
    <row r="111" spans="1:13" ht="15" x14ac:dyDescent="0.2">
      <c r="A111" s="102" t="s">
        <v>79</v>
      </c>
      <c r="B111" s="95" t="s">
        <v>80</v>
      </c>
      <c r="C111" s="80" t="s">
        <v>20</v>
      </c>
      <c r="D111" s="25" t="s">
        <v>21</v>
      </c>
      <c r="E111" s="26">
        <f t="shared" ref="E111" si="59">SUM(E112:E115)</f>
        <v>0</v>
      </c>
      <c r="F111" s="26">
        <f t="shared" ref="F111:K111" si="60">F112+F113+F114+F115</f>
        <v>0</v>
      </c>
      <c r="G111" s="26">
        <f t="shared" si="60"/>
        <v>0</v>
      </c>
      <c r="H111" s="27">
        <f t="shared" si="60"/>
        <v>0</v>
      </c>
      <c r="I111" s="27">
        <f t="shared" si="60"/>
        <v>0</v>
      </c>
      <c r="J111" s="26">
        <f t="shared" si="60"/>
        <v>0</v>
      </c>
      <c r="K111" s="26">
        <f t="shared" si="60"/>
        <v>0</v>
      </c>
      <c r="L111" s="83" t="s">
        <v>78</v>
      </c>
      <c r="M111" s="83"/>
    </row>
    <row r="112" spans="1:13" ht="40.9" customHeight="1" x14ac:dyDescent="0.2">
      <c r="A112" s="102"/>
      <c r="B112" s="78"/>
      <c r="C112" s="80"/>
      <c r="D112" s="25" t="s">
        <v>23</v>
      </c>
      <c r="E112" s="26">
        <v>0</v>
      </c>
      <c r="F112" s="26">
        <f t="shared" ref="F112:F115" si="61">G112+H112+I112+J112+K112</f>
        <v>0</v>
      </c>
      <c r="G112" s="26">
        <v>0</v>
      </c>
      <c r="H112" s="27">
        <v>0</v>
      </c>
      <c r="I112" s="26">
        <v>0</v>
      </c>
      <c r="J112" s="26">
        <v>0</v>
      </c>
      <c r="K112" s="26">
        <v>0</v>
      </c>
      <c r="L112" s="84"/>
      <c r="M112" s="84"/>
    </row>
    <row r="113" spans="1:13" ht="57.6" customHeight="1" x14ac:dyDescent="0.2">
      <c r="A113" s="102"/>
      <c r="B113" s="78"/>
      <c r="C113" s="80"/>
      <c r="D113" s="25" t="s">
        <v>24</v>
      </c>
      <c r="E113" s="26">
        <v>0</v>
      </c>
      <c r="F113" s="26">
        <f t="shared" si="61"/>
        <v>0</v>
      </c>
      <c r="G113" s="26">
        <v>0</v>
      </c>
      <c r="H113" s="27">
        <v>0</v>
      </c>
      <c r="I113" s="26">
        <v>0</v>
      </c>
      <c r="J113" s="26">
        <v>0</v>
      </c>
      <c r="K113" s="26">
        <v>0</v>
      </c>
      <c r="L113" s="84"/>
      <c r="M113" s="84"/>
    </row>
    <row r="114" spans="1:13" ht="68.45" customHeight="1" x14ac:dyDescent="0.2">
      <c r="A114" s="102"/>
      <c r="B114" s="78"/>
      <c r="C114" s="80"/>
      <c r="D114" s="25" t="s">
        <v>25</v>
      </c>
      <c r="E114" s="26">
        <v>0</v>
      </c>
      <c r="F114" s="26">
        <f t="shared" si="61"/>
        <v>0</v>
      </c>
      <c r="G114" s="26">
        <v>0</v>
      </c>
      <c r="H114" s="27">
        <v>0</v>
      </c>
      <c r="I114" s="26">
        <v>0</v>
      </c>
      <c r="J114" s="26">
        <v>0</v>
      </c>
      <c r="K114" s="26">
        <v>0</v>
      </c>
      <c r="L114" s="84"/>
      <c r="M114" s="84"/>
    </row>
    <row r="115" spans="1:13" ht="36.75" customHeight="1" x14ac:dyDescent="0.2">
      <c r="A115" s="102"/>
      <c r="B115" s="79"/>
      <c r="C115" s="80"/>
      <c r="D115" s="25" t="s">
        <v>26</v>
      </c>
      <c r="E115" s="26">
        <v>0</v>
      </c>
      <c r="F115" s="26">
        <f t="shared" si="61"/>
        <v>0</v>
      </c>
      <c r="G115" s="26">
        <v>0</v>
      </c>
      <c r="H115" s="27">
        <v>0</v>
      </c>
      <c r="I115" s="26">
        <v>0</v>
      </c>
      <c r="J115" s="26">
        <v>0</v>
      </c>
      <c r="K115" s="26">
        <v>0</v>
      </c>
      <c r="L115" s="85"/>
      <c r="M115" s="85"/>
    </row>
    <row r="116" spans="1:13" ht="15" x14ac:dyDescent="0.2">
      <c r="A116" s="102" t="s">
        <v>81</v>
      </c>
      <c r="B116" s="95" t="s">
        <v>82</v>
      </c>
      <c r="C116" s="80" t="s">
        <v>20</v>
      </c>
      <c r="D116" s="25" t="s">
        <v>21</v>
      </c>
      <c r="E116" s="26">
        <f t="shared" ref="E116" si="62">SUM(E117:E120)</f>
        <v>10588.1</v>
      </c>
      <c r="F116" s="27">
        <f t="shared" ref="F116:K116" si="63">F117+F118+F119+F120</f>
        <v>12761.9</v>
      </c>
      <c r="G116" s="27">
        <f t="shared" si="63"/>
        <v>761.9</v>
      </c>
      <c r="H116" s="27">
        <f t="shared" si="63"/>
        <v>3000</v>
      </c>
      <c r="I116" s="27">
        <f t="shared" si="63"/>
        <v>3000</v>
      </c>
      <c r="J116" s="26">
        <f t="shared" si="63"/>
        <v>3000</v>
      </c>
      <c r="K116" s="26">
        <f t="shared" si="63"/>
        <v>3000</v>
      </c>
      <c r="L116" s="83" t="s">
        <v>32</v>
      </c>
      <c r="M116" s="83"/>
    </row>
    <row r="117" spans="1:13" ht="45" x14ac:dyDescent="0.2">
      <c r="A117" s="102"/>
      <c r="B117" s="78"/>
      <c r="C117" s="80"/>
      <c r="D117" s="25" t="s">
        <v>23</v>
      </c>
      <c r="E117" s="26">
        <v>0</v>
      </c>
      <c r="F117" s="27">
        <f t="shared" ref="F117:F120" si="64">G117+H117+I117+J117+K117</f>
        <v>0</v>
      </c>
      <c r="G117" s="27">
        <v>0</v>
      </c>
      <c r="H117" s="27">
        <v>0</v>
      </c>
      <c r="I117" s="26">
        <v>0</v>
      </c>
      <c r="J117" s="26">
        <v>0</v>
      </c>
      <c r="K117" s="26">
        <v>0</v>
      </c>
      <c r="L117" s="84"/>
      <c r="M117" s="84"/>
    </row>
    <row r="118" spans="1:13" ht="60" x14ac:dyDescent="0.2">
      <c r="A118" s="102"/>
      <c r="B118" s="78"/>
      <c r="C118" s="80"/>
      <c r="D118" s="25" t="s">
        <v>24</v>
      </c>
      <c r="E118" s="26">
        <v>0</v>
      </c>
      <c r="F118" s="27">
        <f t="shared" si="64"/>
        <v>0</v>
      </c>
      <c r="G118" s="27">
        <v>0</v>
      </c>
      <c r="H118" s="27">
        <v>0</v>
      </c>
      <c r="I118" s="26">
        <v>0</v>
      </c>
      <c r="J118" s="26">
        <v>0</v>
      </c>
      <c r="K118" s="26">
        <v>0</v>
      </c>
      <c r="L118" s="84"/>
      <c r="M118" s="84"/>
    </row>
    <row r="119" spans="1:13" ht="75" x14ac:dyDescent="0.2">
      <c r="A119" s="102"/>
      <c r="B119" s="78"/>
      <c r="C119" s="80"/>
      <c r="D119" s="25" t="s">
        <v>25</v>
      </c>
      <c r="E119" s="26">
        <v>10588.1</v>
      </c>
      <c r="F119" s="27">
        <f t="shared" si="64"/>
        <v>12761.9</v>
      </c>
      <c r="G119" s="27">
        <v>761.9</v>
      </c>
      <c r="H119" s="27">
        <v>3000</v>
      </c>
      <c r="I119" s="26">
        <v>3000</v>
      </c>
      <c r="J119" s="26">
        <v>3000</v>
      </c>
      <c r="K119" s="26">
        <v>3000</v>
      </c>
      <c r="L119" s="84"/>
      <c r="M119" s="84"/>
    </row>
    <row r="120" spans="1:13" ht="32.25" customHeight="1" x14ac:dyDescent="0.2">
      <c r="A120" s="102"/>
      <c r="B120" s="79"/>
      <c r="C120" s="80"/>
      <c r="D120" s="25" t="s">
        <v>26</v>
      </c>
      <c r="E120" s="26">
        <v>0</v>
      </c>
      <c r="F120" s="26">
        <f t="shared" si="64"/>
        <v>0</v>
      </c>
      <c r="G120" s="26">
        <v>0</v>
      </c>
      <c r="H120" s="27">
        <v>0</v>
      </c>
      <c r="I120" s="26">
        <v>0</v>
      </c>
      <c r="J120" s="26">
        <v>0</v>
      </c>
      <c r="K120" s="26">
        <v>0</v>
      </c>
      <c r="L120" s="85"/>
      <c r="M120" s="85"/>
    </row>
    <row r="121" spans="1:13" ht="15" x14ac:dyDescent="0.2">
      <c r="A121" s="103" t="s">
        <v>83</v>
      </c>
      <c r="B121" s="95" t="s">
        <v>84</v>
      </c>
      <c r="C121" s="80" t="s">
        <v>20</v>
      </c>
      <c r="D121" s="25" t="s">
        <v>21</v>
      </c>
      <c r="E121" s="26">
        <f t="shared" ref="E121" si="65">SUM(E122:E125)</f>
        <v>1060</v>
      </c>
      <c r="F121" s="26">
        <f t="shared" ref="F121:K121" si="66">F122+F123+F124+F125</f>
        <v>0</v>
      </c>
      <c r="G121" s="26">
        <f t="shared" si="66"/>
        <v>0</v>
      </c>
      <c r="H121" s="27">
        <f t="shared" si="66"/>
        <v>0</v>
      </c>
      <c r="I121" s="27">
        <f t="shared" si="66"/>
        <v>0</v>
      </c>
      <c r="J121" s="26">
        <f t="shared" si="66"/>
        <v>0</v>
      </c>
      <c r="K121" s="26">
        <f t="shared" si="66"/>
        <v>0</v>
      </c>
      <c r="L121" s="83" t="s">
        <v>32</v>
      </c>
      <c r="M121" s="83"/>
    </row>
    <row r="122" spans="1:13" ht="45" x14ac:dyDescent="0.2">
      <c r="A122" s="104"/>
      <c r="B122" s="78"/>
      <c r="C122" s="80"/>
      <c r="D122" s="25" t="s">
        <v>23</v>
      </c>
      <c r="E122" s="26">
        <v>0</v>
      </c>
      <c r="F122" s="26">
        <f t="shared" ref="F122:F125" si="67">G122+H122+I122+J122+K122</f>
        <v>0</v>
      </c>
      <c r="G122" s="26">
        <v>0</v>
      </c>
      <c r="H122" s="27">
        <v>0</v>
      </c>
      <c r="I122" s="26">
        <v>0</v>
      </c>
      <c r="J122" s="26">
        <v>0</v>
      </c>
      <c r="K122" s="26">
        <v>0</v>
      </c>
      <c r="L122" s="84"/>
      <c r="M122" s="84"/>
    </row>
    <row r="123" spans="1:13" ht="60" x14ac:dyDescent="0.2">
      <c r="A123" s="104"/>
      <c r="B123" s="78"/>
      <c r="C123" s="80"/>
      <c r="D123" s="25" t="s">
        <v>24</v>
      </c>
      <c r="E123" s="26">
        <v>0</v>
      </c>
      <c r="F123" s="26">
        <f t="shared" si="67"/>
        <v>0</v>
      </c>
      <c r="G123" s="26">
        <v>0</v>
      </c>
      <c r="H123" s="27">
        <v>0</v>
      </c>
      <c r="I123" s="26">
        <v>0</v>
      </c>
      <c r="J123" s="26">
        <v>0</v>
      </c>
      <c r="K123" s="26">
        <v>0</v>
      </c>
      <c r="L123" s="84"/>
      <c r="M123" s="84"/>
    </row>
    <row r="124" spans="1:13" ht="75" x14ac:dyDescent="0.2">
      <c r="A124" s="104"/>
      <c r="B124" s="78"/>
      <c r="C124" s="80"/>
      <c r="D124" s="25" t="s">
        <v>25</v>
      </c>
      <c r="E124" s="26">
        <v>1060</v>
      </c>
      <c r="F124" s="26">
        <f t="shared" si="67"/>
        <v>0</v>
      </c>
      <c r="G124" s="26">
        <v>0</v>
      </c>
      <c r="H124" s="27">
        <v>0</v>
      </c>
      <c r="I124" s="26">
        <v>0</v>
      </c>
      <c r="J124" s="26">
        <v>0</v>
      </c>
      <c r="K124" s="26">
        <v>0</v>
      </c>
      <c r="L124" s="84"/>
      <c r="M124" s="84"/>
    </row>
    <row r="125" spans="1:13" ht="28.5" customHeight="1" x14ac:dyDescent="0.2">
      <c r="A125" s="105"/>
      <c r="B125" s="79"/>
      <c r="C125" s="80"/>
      <c r="D125" s="25" t="s">
        <v>26</v>
      </c>
      <c r="E125" s="26">
        <v>0</v>
      </c>
      <c r="F125" s="26">
        <f t="shared" si="67"/>
        <v>0</v>
      </c>
      <c r="G125" s="26">
        <v>0</v>
      </c>
      <c r="H125" s="27">
        <v>0</v>
      </c>
      <c r="I125" s="26">
        <v>0</v>
      </c>
      <c r="J125" s="26">
        <v>0</v>
      </c>
      <c r="K125" s="26">
        <v>0</v>
      </c>
      <c r="L125" s="85"/>
      <c r="M125" s="85"/>
    </row>
    <row r="126" spans="1:13" ht="15" x14ac:dyDescent="0.2">
      <c r="A126" s="103" t="s">
        <v>85</v>
      </c>
      <c r="B126" s="77" t="s">
        <v>86</v>
      </c>
      <c r="C126" s="80" t="s">
        <v>20</v>
      </c>
      <c r="D126" s="25" t="s">
        <v>21</v>
      </c>
      <c r="E126" s="26">
        <f t="shared" ref="E126:F126" si="68">E127+E128+E129+E130</f>
        <v>125</v>
      </c>
      <c r="F126" s="29">
        <f t="shared" si="68"/>
        <v>3678.5</v>
      </c>
      <c r="G126" s="27">
        <f>G127+G128+G129+G130</f>
        <v>50</v>
      </c>
      <c r="H126" s="29">
        <f t="shared" ref="H126:K126" si="69">H127+H128+H129+H130</f>
        <v>2278.5</v>
      </c>
      <c r="I126" s="26">
        <f t="shared" si="69"/>
        <v>450</v>
      </c>
      <c r="J126" s="26">
        <f t="shared" si="69"/>
        <v>450</v>
      </c>
      <c r="K126" s="26">
        <f t="shared" si="69"/>
        <v>450</v>
      </c>
      <c r="L126" s="83"/>
      <c r="M126" s="83" t="s">
        <v>87</v>
      </c>
    </row>
    <row r="127" spans="1:13" ht="45" x14ac:dyDescent="0.2">
      <c r="A127" s="104"/>
      <c r="B127" s="78"/>
      <c r="C127" s="80"/>
      <c r="D127" s="25" t="s">
        <v>23</v>
      </c>
      <c r="E127" s="26">
        <f t="shared" ref="E127:K130" si="70">E132+E137+E142+E147</f>
        <v>0</v>
      </c>
      <c r="F127" s="26">
        <f t="shared" si="70"/>
        <v>0</v>
      </c>
      <c r="G127" s="26">
        <f t="shared" si="70"/>
        <v>0</v>
      </c>
      <c r="H127" s="27">
        <f t="shared" si="70"/>
        <v>0</v>
      </c>
      <c r="I127" s="26">
        <f t="shared" si="70"/>
        <v>0</v>
      </c>
      <c r="J127" s="26">
        <f t="shared" si="70"/>
        <v>0</v>
      </c>
      <c r="K127" s="26">
        <f t="shared" si="70"/>
        <v>0</v>
      </c>
      <c r="L127" s="84"/>
      <c r="M127" s="84"/>
    </row>
    <row r="128" spans="1:13" ht="60" x14ac:dyDescent="0.2">
      <c r="A128" s="104"/>
      <c r="B128" s="78"/>
      <c r="C128" s="80"/>
      <c r="D128" s="25" t="s">
        <v>24</v>
      </c>
      <c r="E128" s="26">
        <f t="shared" si="70"/>
        <v>0</v>
      </c>
      <c r="F128" s="26">
        <f t="shared" si="70"/>
        <v>0</v>
      </c>
      <c r="G128" s="26">
        <f t="shared" si="70"/>
        <v>0</v>
      </c>
      <c r="H128" s="27">
        <f t="shared" si="70"/>
        <v>0</v>
      </c>
      <c r="I128" s="26">
        <f t="shared" si="70"/>
        <v>0</v>
      </c>
      <c r="J128" s="26">
        <f t="shared" si="70"/>
        <v>0</v>
      </c>
      <c r="K128" s="26">
        <f t="shared" si="70"/>
        <v>0</v>
      </c>
      <c r="L128" s="84"/>
      <c r="M128" s="84"/>
    </row>
    <row r="129" spans="1:13" ht="75" x14ac:dyDescent="0.2">
      <c r="A129" s="104"/>
      <c r="B129" s="78"/>
      <c r="C129" s="80"/>
      <c r="D129" s="25" t="s">
        <v>25</v>
      </c>
      <c r="E129" s="26">
        <f t="shared" si="70"/>
        <v>125</v>
      </c>
      <c r="F129" s="29">
        <f t="shared" si="70"/>
        <v>3678.5</v>
      </c>
      <c r="G129" s="27">
        <f>G134+G139+G144+G149</f>
        <v>50</v>
      </c>
      <c r="H129" s="29">
        <f t="shared" si="70"/>
        <v>2278.5</v>
      </c>
      <c r="I129" s="26">
        <f t="shared" si="70"/>
        <v>450</v>
      </c>
      <c r="J129" s="26">
        <f t="shared" si="70"/>
        <v>450</v>
      </c>
      <c r="K129" s="26">
        <f t="shared" si="70"/>
        <v>450</v>
      </c>
      <c r="L129" s="84"/>
      <c r="M129" s="84"/>
    </row>
    <row r="130" spans="1:13" ht="43.9" customHeight="1" x14ac:dyDescent="0.2">
      <c r="A130" s="105"/>
      <c r="B130" s="79"/>
      <c r="C130" s="80"/>
      <c r="D130" s="25" t="s">
        <v>26</v>
      </c>
      <c r="E130" s="26">
        <f t="shared" si="70"/>
        <v>0</v>
      </c>
      <c r="F130" s="26">
        <f t="shared" si="70"/>
        <v>0</v>
      </c>
      <c r="G130" s="26">
        <f>G135+G140+G145+G150</f>
        <v>0</v>
      </c>
      <c r="H130" s="27">
        <f t="shared" si="70"/>
        <v>0</v>
      </c>
      <c r="I130" s="26">
        <f t="shared" si="70"/>
        <v>0</v>
      </c>
      <c r="J130" s="26">
        <f t="shared" si="70"/>
        <v>0</v>
      </c>
      <c r="K130" s="26">
        <f t="shared" si="70"/>
        <v>0</v>
      </c>
      <c r="L130" s="85"/>
      <c r="M130" s="85"/>
    </row>
    <row r="131" spans="1:13" ht="43.9" customHeight="1" x14ac:dyDescent="0.2">
      <c r="A131" s="103" t="s">
        <v>88</v>
      </c>
      <c r="B131" s="77" t="s">
        <v>89</v>
      </c>
      <c r="C131" s="83" t="s">
        <v>20</v>
      </c>
      <c r="D131" s="25" t="s">
        <v>21</v>
      </c>
      <c r="E131" s="26">
        <f t="shared" ref="E131" si="71">SUM(E132:E135)</f>
        <v>100</v>
      </c>
      <c r="F131" s="29">
        <f t="shared" ref="F131:K131" si="72">F132+F133+F134+F135</f>
        <v>3220.6</v>
      </c>
      <c r="G131" s="27">
        <f t="shared" si="72"/>
        <v>0</v>
      </c>
      <c r="H131" s="29">
        <f t="shared" si="72"/>
        <v>1920.6</v>
      </c>
      <c r="I131" s="26">
        <f t="shared" si="72"/>
        <v>450</v>
      </c>
      <c r="J131" s="26">
        <f t="shared" si="72"/>
        <v>450</v>
      </c>
      <c r="K131" s="26">
        <f t="shared" si="72"/>
        <v>400</v>
      </c>
      <c r="L131" s="83" t="s">
        <v>90</v>
      </c>
      <c r="M131" s="30"/>
    </row>
    <row r="132" spans="1:13" ht="43.9" customHeight="1" x14ac:dyDescent="0.2">
      <c r="A132" s="104"/>
      <c r="B132" s="78"/>
      <c r="C132" s="84"/>
      <c r="D132" s="25" t="s">
        <v>23</v>
      </c>
      <c r="E132" s="26">
        <v>0</v>
      </c>
      <c r="F132" s="27">
        <f t="shared" ref="F132:F135" si="73">G132+H132+I132+J132+K132</f>
        <v>0</v>
      </c>
      <c r="G132" s="27">
        <v>0</v>
      </c>
      <c r="H132" s="27">
        <v>0</v>
      </c>
      <c r="I132" s="26">
        <v>0</v>
      </c>
      <c r="J132" s="26">
        <v>0</v>
      </c>
      <c r="K132" s="26">
        <v>0</v>
      </c>
      <c r="L132" s="84"/>
      <c r="M132" s="30"/>
    </row>
    <row r="133" spans="1:13" ht="43.9" customHeight="1" x14ac:dyDescent="0.2">
      <c r="A133" s="104"/>
      <c r="B133" s="78"/>
      <c r="C133" s="84"/>
      <c r="D133" s="25" t="s">
        <v>24</v>
      </c>
      <c r="E133" s="26">
        <v>0</v>
      </c>
      <c r="F133" s="27">
        <f t="shared" si="73"/>
        <v>0</v>
      </c>
      <c r="G133" s="27">
        <v>0</v>
      </c>
      <c r="H133" s="27">
        <v>0</v>
      </c>
      <c r="I133" s="26">
        <v>0</v>
      </c>
      <c r="J133" s="26">
        <v>0</v>
      </c>
      <c r="K133" s="26">
        <v>0</v>
      </c>
      <c r="L133" s="84"/>
      <c r="M133" s="30"/>
    </row>
    <row r="134" spans="1:13" ht="43.9" customHeight="1" x14ac:dyDescent="0.2">
      <c r="A134" s="104"/>
      <c r="B134" s="78"/>
      <c r="C134" s="84"/>
      <c r="D134" s="25" t="s">
        <v>25</v>
      </c>
      <c r="E134" s="26">
        <v>100</v>
      </c>
      <c r="F134" s="29">
        <f t="shared" si="73"/>
        <v>3220.6</v>
      </c>
      <c r="G134" s="27">
        <v>0</v>
      </c>
      <c r="H134" s="29">
        <v>1920.6</v>
      </c>
      <c r="I134" s="26">
        <v>450</v>
      </c>
      <c r="J134" s="26">
        <v>450</v>
      </c>
      <c r="K134" s="26">
        <v>400</v>
      </c>
      <c r="L134" s="84"/>
      <c r="M134" s="30"/>
    </row>
    <row r="135" spans="1:13" ht="43.9" customHeight="1" x14ac:dyDescent="0.2">
      <c r="A135" s="105"/>
      <c r="B135" s="79"/>
      <c r="C135" s="85"/>
      <c r="D135" s="25" t="s">
        <v>26</v>
      </c>
      <c r="E135" s="26">
        <v>0</v>
      </c>
      <c r="F135" s="26">
        <f t="shared" si="73"/>
        <v>0</v>
      </c>
      <c r="G135" s="26">
        <v>0</v>
      </c>
      <c r="H135" s="27">
        <v>0</v>
      </c>
      <c r="I135" s="26">
        <v>0</v>
      </c>
      <c r="J135" s="26">
        <v>0</v>
      </c>
      <c r="K135" s="26">
        <v>0</v>
      </c>
      <c r="L135" s="85"/>
      <c r="M135" s="30"/>
    </row>
    <row r="136" spans="1:13" ht="15" x14ac:dyDescent="0.2">
      <c r="A136" s="106" t="s">
        <v>91</v>
      </c>
      <c r="B136" s="77" t="s">
        <v>92</v>
      </c>
      <c r="C136" s="80" t="s">
        <v>20</v>
      </c>
      <c r="D136" s="25" t="s">
        <v>21</v>
      </c>
      <c r="E136" s="26">
        <v>0</v>
      </c>
      <c r="F136" s="29">
        <f>SUM(G136:K136)</f>
        <v>178.4</v>
      </c>
      <c r="G136" s="26">
        <f>SUM(G137:G140)</f>
        <v>0</v>
      </c>
      <c r="H136" s="29">
        <f t="shared" ref="H136:K136" si="74">SUM(H137:H140)</f>
        <v>178.4</v>
      </c>
      <c r="I136" s="26">
        <f t="shared" si="74"/>
        <v>0</v>
      </c>
      <c r="J136" s="26">
        <f t="shared" si="74"/>
        <v>0</v>
      </c>
      <c r="K136" s="26">
        <f t="shared" si="74"/>
        <v>0</v>
      </c>
      <c r="L136" s="83" t="s">
        <v>93</v>
      </c>
      <c r="M136" s="83"/>
    </row>
    <row r="137" spans="1:13" ht="45" x14ac:dyDescent="0.2">
      <c r="A137" s="107"/>
      <c r="B137" s="78"/>
      <c r="C137" s="80"/>
      <c r="D137" s="25" t="s">
        <v>23</v>
      </c>
      <c r="E137" s="26">
        <f t="shared" ref="E137:K138" si="75">F137+G137+H137+I137+J137</f>
        <v>0</v>
      </c>
      <c r="F137" s="26">
        <f t="shared" si="75"/>
        <v>0</v>
      </c>
      <c r="G137" s="26">
        <f t="shared" si="75"/>
        <v>0</v>
      </c>
      <c r="H137" s="26">
        <f t="shared" si="75"/>
        <v>0</v>
      </c>
      <c r="I137" s="26">
        <f t="shared" si="75"/>
        <v>0</v>
      </c>
      <c r="J137" s="26">
        <f t="shared" si="75"/>
        <v>0</v>
      </c>
      <c r="K137" s="26">
        <f t="shared" si="75"/>
        <v>0</v>
      </c>
      <c r="L137" s="84"/>
      <c r="M137" s="84"/>
    </row>
    <row r="138" spans="1:13" ht="60" x14ac:dyDescent="0.2">
      <c r="A138" s="107"/>
      <c r="B138" s="78"/>
      <c r="C138" s="80"/>
      <c r="D138" s="25" t="s">
        <v>24</v>
      </c>
      <c r="E138" s="26">
        <f t="shared" si="75"/>
        <v>0</v>
      </c>
      <c r="F138" s="26">
        <f t="shared" si="75"/>
        <v>0</v>
      </c>
      <c r="G138" s="26">
        <f t="shared" si="75"/>
        <v>0</v>
      </c>
      <c r="H138" s="26">
        <f t="shared" si="75"/>
        <v>0</v>
      </c>
      <c r="I138" s="26">
        <f t="shared" si="75"/>
        <v>0</v>
      </c>
      <c r="J138" s="26">
        <f t="shared" si="75"/>
        <v>0</v>
      </c>
      <c r="K138" s="26">
        <f t="shared" si="75"/>
        <v>0</v>
      </c>
      <c r="L138" s="84"/>
      <c r="M138" s="84"/>
    </row>
    <row r="139" spans="1:13" ht="75" x14ac:dyDescent="0.2">
      <c r="A139" s="107"/>
      <c r="B139" s="78"/>
      <c r="C139" s="80"/>
      <c r="D139" s="25" t="s">
        <v>25</v>
      </c>
      <c r="E139" s="26">
        <v>0</v>
      </c>
      <c r="F139" s="29">
        <f>SUM(G139:K139)</f>
        <v>178.4</v>
      </c>
      <c r="G139" s="26">
        <v>0</v>
      </c>
      <c r="H139" s="29">
        <v>178.4</v>
      </c>
      <c r="I139" s="26">
        <v>0</v>
      </c>
      <c r="J139" s="26">
        <v>0</v>
      </c>
      <c r="K139" s="26">
        <v>0</v>
      </c>
      <c r="L139" s="84"/>
      <c r="M139" s="84"/>
    </row>
    <row r="140" spans="1:13" ht="30" x14ac:dyDescent="0.2">
      <c r="A140" s="108"/>
      <c r="B140" s="79"/>
      <c r="C140" s="80"/>
      <c r="D140" s="25" t="s">
        <v>26</v>
      </c>
      <c r="E140" s="26">
        <f t="shared" ref="E140:K140" si="76">F140+G140+H140+I140+J140</f>
        <v>0</v>
      </c>
      <c r="F140" s="26">
        <f t="shared" si="76"/>
        <v>0</v>
      </c>
      <c r="G140" s="26">
        <f t="shared" si="76"/>
        <v>0</v>
      </c>
      <c r="H140" s="27">
        <f t="shared" si="76"/>
        <v>0</v>
      </c>
      <c r="I140" s="26">
        <f t="shared" si="76"/>
        <v>0</v>
      </c>
      <c r="J140" s="26">
        <f t="shared" si="76"/>
        <v>0</v>
      </c>
      <c r="K140" s="26">
        <f t="shared" si="76"/>
        <v>0</v>
      </c>
      <c r="L140" s="85"/>
      <c r="M140" s="85"/>
    </row>
    <row r="141" spans="1:13" ht="19.5" customHeight="1" x14ac:dyDescent="0.2">
      <c r="A141" s="103" t="s">
        <v>94</v>
      </c>
      <c r="B141" s="77" t="s">
        <v>95</v>
      </c>
      <c r="C141" s="80" t="s">
        <v>20</v>
      </c>
      <c r="D141" s="25" t="s">
        <v>21</v>
      </c>
      <c r="E141" s="26">
        <f t="shared" ref="E141" si="77">SUM(E142:E145)</f>
        <v>0</v>
      </c>
      <c r="F141" s="27">
        <f t="shared" ref="F141:K141" si="78">F142+F143+F144+F145</f>
        <v>100</v>
      </c>
      <c r="G141" s="27">
        <f t="shared" si="78"/>
        <v>0</v>
      </c>
      <c r="H141" s="27">
        <f t="shared" si="78"/>
        <v>100</v>
      </c>
      <c r="I141" s="27">
        <f t="shared" si="78"/>
        <v>0</v>
      </c>
      <c r="J141" s="26">
        <f t="shared" si="78"/>
        <v>0</v>
      </c>
      <c r="K141" s="26">
        <f t="shared" si="78"/>
        <v>0</v>
      </c>
      <c r="L141" s="83" t="s">
        <v>96</v>
      </c>
      <c r="M141" s="83"/>
    </row>
    <row r="142" spans="1:13" ht="46.5" customHeight="1" x14ac:dyDescent="0.2">
      <c r="A142" s="104"/>
      <c r="B142" s="78"/>
      <c r="C142" s="80"/>
      <c r="D142" s="25" t="s">
        <v>23</v>
      </c>
      <c r="E142" s="26">
        <v>0</v>
      </c>
      <c r="F142" s="26">
        <f t="shared" ref="F142:F145" si="79">G142+H142+I142+J142+K142</f>
        <v>0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84"/>
      <c r="M142" s="84"/>
    </row>
    <row r="143" spans="1:13" ht="60.75" customHeight="1" x14ac:dyDescent="0.2">
      <c r="A143" s="104"/>
      <c r="B143" s="78"/>
      <c r="C143" s="80"/>
      <c r="D143" s="25" t="s">
        <v>24</v>
      </c>
      <c r="E143" s="26">
        <v>0</v>
      </c>
      <c r="F143" s="26">
        <f t="shared" si="79"/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84"/>
      <c r="M143" s="84"/>
    </row>
    <row r="144" spans="1:13" ht="76.5" customHeight="1" x14ac:dyDescent="0.2">
      <c r="A144" s="104"/>
      <c r="B144" s="78"/>
      <c r="C144" s="80"/>
      <c r="D144" s="25" t="s">
        <v>25</v>
      </c>
      <c r="E144" s="26">
        <v>0</v>
      </c>
      <c r="F144" s="27">
        <f t="shared" si="79"/>
        <v>100</v>
      </c>
      <c r="G144" s="27">
        <v>0</v>
      </c>
      <c r="H144" s="27">
        <v>100</v>
      </c>
      <c r="I144" s="26">
        <v>0</v>
      </c>
      <c r="J144" s="26">
        <v>0</v>
      </c>
      <c r="K144" s="26">
        <v>0</v>
      </c>
      <c r="L144" s="84"/>
      <c r="M144" s="84"/>
    </row>
    <row r="145" spans="1:13" ht="35.25" customHeight="1" x14ac:dyDescent="0.2">
      <c r="A145" s="105"/>
      <c r="B145" s="79"/>
      <c r="C145" s="80"/>
      <c r="D145" s="25" t="s">
        <v>26</v>
      </c>
      <c r="E145" s="26">
        <v>0</v>
      </c>
      <c r="F145" s="26">
        <f t="shared" si="79"/>
        <v>0</v>
      </c>
      <c r="G145" s="26">
        <v>0</v>
      </c>
      <c r="H145" s="27">
        <v>0</v>
      </c>
      <c r="I145" s="26">
        <v>0</v>
      </c>
      <c r="J145" s="26">
        <v>0</v>
      </c>
      <c r="K145" s="26">
        <v>0</v>
      </c>
      <c r="L145" s="85"/>
      <c r="M145" s="85"/>
    </row>
    <row r="146" spans="1:13" ht="15" x14ac:dyDescent="0.2">
      <c r="A146" s="103" t="s">
        <v>97</v>
      </c>
      <c r="B146" s="77" t="s">
        <v>98</v>
      </c>
      <c r="C146" s="80" t="s">
        <v>20</v>
      </c>
      <c r="D146" s="25" t="s">
        <v>21</v>
      </c>
      <c r="E146" s="26">
        <f>E147+E148+E149+E150</f>
        <v>25</v>
      </c>
      <c r="F146" s="29">
        <f>F147+F148+F149+F150</f>
        <v>179.5</v>
      </c>
      <c r="G146" s="26">
        <f>G147+G148+G149+G150</f>
        <v>50</v>
      </c>
      <c r="H146" s="29">
        <f t="shared" ref="H146:K146" si="80">H147+H148+H149+H150</f>
        <v>79.5</v>
      </c>
      <c r="I146" s="26">
        <f t="shared" si="80"/>
        <v>0</v>
      </c>
      <c r="J146" s="26">
        <f t="shared" si="80"/>
        <v>0</v>
      </c>
      <c r="K146" s="26">
        <f t="shared" si="80"/>
        <v>50</v>
      </c>
      <c r="L146" s="83" t="s">
        <v>32</v>
      </c>
      <c r="M146" s="83"/>
    </row>
    <row r="147" spans="1:13" ht="45" x14ac:dyDescent="0.2">
      <c r="A147" s="104"/>
      <c r="B147" s="78"/>
      <c r="C147" s="80"/>
      <c r="D147" s="25" t="s">
        <v>23</v>
      </c>
      <c r="E147" s="26">
        <f t="shared" ref="E147:K148" si="81">F147+G147+H147+I147+J147</f>
        <v>0</v>
      </c>
      <c r="F147" s="26">
        <f t="shared" si="81"/>
        <v>0</v>
      </c>
      <c r="G147" s="26">
        <f t="shared" si="81"/>
        <v>0</v>
      </c>
      <c r="H147" s="26">
        <f t="shared" si="81"/>
        <v>0</v>
      </c>
      <c r="I147" s="26">
        <f t="shared" si="81"/>
        <v>0</v>
      </c>
      <c r="J147" s="26">
        <f t="shared" si="81"/>
        <v>0</v>
      </c>
      <c r="K147" s="26">
        <f t="shared" si="81"/>
        <v>0</v>
      </c>
      <c r="L147" s="84"/>
      <c r="M147" s="84"/>
    </row>
    <row r="148" spans="1:13" ht="60" x14ac:dyDescent="0.2">
      <c r="A148" s="104"/>
      <c r="B148" s="78"/>
      <c r="C148" s="80"/>
      <c r="D148" s="25" t="s">
        <v>24</v>
      </c>
      <c r="E148" s="26">
        <f t="shared" si="81"/>
        <v>0</v>
      </c>
      <c r="F148" s="26">
        <f t="shared" si="81"/>
        <v>0</v>
      </c>
      <c r="G148" s="26">
        <f t="shared" si="81"/>
        <v>0</v>
      </c>
      <c r="H148" s="26">
        <f t="shared" si="81"/>
        <v>0</v>
      </c>
      <c r="I148" s="26">
        <f t="shared" si="81"/>
        <v>0</v>
      </c>
      <c r="J148" s="26">
        <f t="shared" si="81"/>
        <v>0</v>
      </c>
      <c r="K148" s="26">
        <f t="shared" si="81"/>
        <v>0</v>
      </c>
      <c r="L148" s="84"/>
      <c r="M148" s="84"/>
    </row>
    <row r="149" spans="1:13" ht="75" x14ac:dyDescent="0.2">
      <c r="A149" s="104"/>
      <c r="B149" s="78"/>
      <c r="C149" s="80"/>
      <c r="D149" s="25" t="s">
        <v>25</v>
      </c>
      <c r="E149" s="26">
        <v>25</v>
      </c>
      <c r="F149" s="29">
        <f>SUM(G149:K149)</f>
        <v>179.5</v>
      </c>
      <c r="G149" s="26">
        <v>50</v>
      </c>
      <c r="H149" s="29">
        <v>79.5</v>
      </c>
      <c r="I149" s="26">
        <v>0</v>
      </c>
      <c r="J149" s="26">
        <v>0</v>
      </c>
      <c r="K149" s="26">
        <v>50</v>
      </c>
      <c r="L149" s="84"/>
      <c r="M149" s="84"/>
    </row>
    <row r="150" spans="1:13" ht="208.5" customHeight="1" x14ac:dyDescent="0.2">
      <c r="A150" s="105"/>
      <c r="B150" s="79"/>
      <c r="C150" s="80"/>
      <c r="D150" s="25" t="s">
        <v>26</v>
      </c>
      <c r="E150" s="26">
        <f t="shared" ref="E150:K150" si="82">F150+G150+H150+I150+J150</f>
        <v>0</v>
      </c>
      <c r="F150" s="26">
        <f t="shared" si="82"/>
        <v>0</v>
      </c>
      <c r="G150" s="26">
        <f t="shared" si="82"/>
        <v>0</v>
      </c>
      <c r="H150" s="27">
        <f t="shared" si="82"/>
        <v>0</v>
      </c>
      <c r="I150" s="26">
        <f t="shared" si="82"/>
        <v>0</v>
      </c>
      <c r="J150" s="26">
        <f t="shared" si="82"/>
        <v>0</v>
      </c>
      <c r="K150" s="26">
        <f t="shared" si="82"/>
        <v>0</v>
      </c>
      <c r="L150" s="85"/>
      <c r="M150" s="85"/>
    </row>
    <row r="151" spans="1:13" ht="16.149999999999999" customHeight="1" x14ac:dyDescent="0.2">
      <c r="A151" s="103" t="s">
        <v>99</v>
      </c>
      <c r="B151" s="86" t="s">
        <v>100</v>
      </c>
      <c r="C151" s="87" t="s">
        <v>20</v>
      </c>
      <c r="D151" s="28" t="s">
        <v>21</v>
      </c>
      <c r="E151" s="27">
        <f t="shared" ref="E151:K151" si="83">SUM(E152:E155)</f>
        <v>66806</v>
      </c>
      <c r="F151" s="27">
        <f t="shared" si="83"/>
        <v>348645</v>
      </c>
      <c r="G151" s="27">
        <f t="shared" si="83"/>
        <v>66908</v>
      </c>
      <c r="H151" s="27">
        <f t="shared" si="83"/>
        <v>71356</v>
      </c>
      <c r="I151" s="26">
        <f t="shared" si="83"/>
        <v>71395</v>
      </c>
      <c r="J151" s="26">
        <f t="shared" si="83"/>
        <v>71395</v>
      </c>
      <c r="K151" s="27">
        <f t="shared" si="83"/>
        <v>67591</v>
      </c>
      <c r="L151" s="80"/>
      <c r="M151" s="80" t="s">
        <v>101</v>
      </c>
    </row>
    <row r="152" spans="1:13" ht="44.45" customHeight="1" x14ac:dyDescent="0.2">
      <c r="A152" s="104"/>
      <c r="B152" s="86"/>
      <c r="C152" s="87"/>
      <c r="D152" s="28" t="s">
        <v>23</v>
      </c>
      <c r="E152" s="27">
        <f t="shared" ref="E152:E155" si="84">E157+E162+E167+E172+E177+E182+E187+E197</f>
        <v>0</v>
      </c>
      <c r="F152" s="27">
        <f>F157+F162+F167+F172+F177+F182+F187+F197+F202</f>
        <v>0</v>
      </c>
      <c r="G152" s="27">
        <f>G157+G162+G167+G172+G177+G182+G187+G197+G202</f>
        <v>0</v>
      </c>
      <c r="H152" s="27">
        <f t="shared" ref="H152:K155" si="85">H157+H162+H167+H172+H177+H182+H187+H197</f>
        <v>0</v>
      </c>
      <c r="I152" s="26">
        <f t="shared" si="85"/>
        <v>0</v>
      </c>
      <c r="J152" s="26">
        <f t="shared" si="85"/>
        <v>0</v>
      </c>
      <c r="K152" s="27">
        <f t="shared" si="85"/>
        <v>0</v>
      </c>
      <c r="L152" s="80"/>
      <c r="M152" s="80"/>
    </row>
    <row r="153" spans="1:13" ht="55.9" customHeight="1" x14ac:dyDescent="0.2">
      <c r="A153" s="104"/>
      <c r="B153" s="86"/>
      <c r="C153" s="87"/>
      <c r="D153" s="28" t="s">
        <v>24</v>
      </c>
      <c r="E153" s="27">
        <f t="shared" si="84"/>
        <v>0</v>
      </c>
      <c r="F153" s="27">
        <f>F158+F163+F168+F173+F178+F183+F188+F198+F204</f>
        <v>11122</v>
      </c>
      <c r="G153" s="27">
        <f>G158+G163+G168+G173+G178+G183+G188+G198+G202</f>
        <v>1742</v>
      </c>
      <c r="H153" s="27">
        <f t="shared" si="85"/>
        <v>2546</v>
      </c>
      <c r="I153" s="26">
        <f t="shared" si="85"/>
        <v>2546</v>
      </c>
      <c r="J153" s="26">
        <f t="shared" si="85"/>
        <v>2546</v>
      </c>
      <c r="K153" s="27">
        <f t="shared" si="85"/>
        <v>1742</v>
      </c>
      <c r="L153" s="80"/>
      <c r="M153" s="80"/>
    </row>
    <row r="154" spans="1:13" ht="72.75" customHeight="1" x14ac:dyDescent="0.2">
      <c r="A154" s="104"/>
      <c r="B154" s="86"/>
      <c r="C154" s="87"/>
      <c r="D154" s="28" t="s">
        <v>25</v>
      </c>
      <c r="E154" s="27">
        <f t="shared" si="84"/>
        <v>66806</v>
      </c>
      <c r="F154" s="27">
        <f>SUM(F159+F164+F169+F174+F179+F184+F189+F194+F199+F204)</f>
        <v>337523</v>
      </c>
      <c r="G154" s="27">
        <f>G159+G164+G169+G174+G179+G184+G189+G194+G199+G204</f>
        <v>65166</v>
      </c>
      <c r="H154" s="27">
        <f t="shared" si="85"/>
        <v>68810</v>
      </c>
      <c r="I154" s="26">
        <f t="shared" si="85"/>
        <v>68849</v>
      </c>
      <c r="J154" s="26">
        <f t="shared" si="85"/>
        <v>68849</v>
      </c>
      <c r="K154" s="27">
        <f t="shared" si="85"/>
        <v>65849</v>
      </c>
      <c r="L154" s="80"/>
      <c r="M154" s="80"/>
    </row>
    <row r="155" spans="1:13" ht="30.6" customHeight="1" x14ac:dyDescent="0.2">
      <c r="A155" s="105"/>
      <c r="B155" s="86"/>
      <c r="C155" s="87"/>
      <c r="D155" s="28" t="s">
        <v>26</v>
      </c>
      <c r="E155" s="27">
        <f t="shared" si="84"/>
        <v>0</v>
      </c>
      <c r="F155" s="27">
        <f>F160+F165+F170+F175+F180+F185+F190+F200+F205</f>
        <v>0</v>
      </c>
      <c r="G155" s="27">
        <f>G160+G165+G170+G175+G180+G185+G190+G200+G205</f>
        <v>0</v>
      </c>
      <c r="H155" s="27">
        <f t="shared" si="85"/>
        <v>0</v>
      </c>
      <c r="I155" s="27">
        <f t="shared" si="85"/>
        <v>0</v>
      </c>
      <c r="J155" s="27">
        <f t="shared" si="85"/>
        <v>0</v>
      </c>
      <c r="K155" s="27">
        <f t="shared" si="85"/>
        <v>0</v>
      </c>
      <c r="L155" s="80"/>
      <c r="M155" s="80"/>
    </row>
    <row r="156" spans="1:13" ht="15" customHeight="1" x14ac:dyDescent="0.2">
      <c r="A156" s="103" t="s">
        <v>102</v>
      </c>
      <c r="B156" s="88" t="s">
        <v>103</v>
      </c>
      <c r="C156" s="80" t="s">
        <v>20</v>
      </c>
      <c r="D156" s="25" t="s">
        <v>21</v>
      </c>
      <c r="E156" s="27">
        <f t="shared" ref="E156:K156" si="86">SUM(E157:E160)</f>
        <v>0</v>
      </c>
      <c r="F156" s="27">
        <f t="shared" si="86"/>
        <v>0</v>
      </c>
      <c r="G156" s="27">
        <f t="shared" si="86"/>
        <v>0</v>
      </c>
      <c r="H156" s="27">
        <f t="shared" si="86"/>
        <v>0</v>
      </c>
      <c r="I156" s="27">
        <f t="shared" si="86"/>
        <v>0</v>
      </c>
      <c r="J156" s="26">
        <f t="shared" si="86"/>
        <v>0</v>
      </c>
      <c r="K156" s="26">
        <f t="shared" si="86"/>
        <v>0</v>
      </c>
      <c r="L156" s="80" t="s">
        <v>104</v>
      </c>
      <c r="M156" s="80"/>
    </row>
    <row r="157" spans="1:13" ht="45" x14ac:dyDescent="0.2">
      <c r="A157" s="104"/>
      <c r="B157" s="88"/>
      <c r="C157" s="80"/>
      <c r="D157" s="25" t="s">
        <v>23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6">
        <v>0</v>
      </c>
      <c r="K157" s="26">
        <v>0</v>
      </c>
      <c r="L157" s="80"/>
      <c r="M157" s="80"/>
    </row>
    <row r="158" spans="1:13" ht="60" x14ac:dyDescent="0.2">
      <c r="A158" s="104"/>
      <c r="B158" s="88"/>
      <c r="C158" s="80"/>
      <c r="D158" s="25" t="s">
        <v>24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6">
        <v>0</v>
      </c>
      <c r="K158" s="26">
        <v>0</v>
      </c>
      <c r="L158" s="80"/>
      <c r="M158" s="80"/>
    </row>
    <row r="159" spans="1:13" ht="75" x14ac:dyDescent="0.2">
      <c r="A159" s="104"/>
      <c r="B159" s="88"/>
      <c r="C159" s="80"/>
      <c r="D159" s="25" t="s">
        <v>25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6">
        <v>0</v>
      </c>
      <c r="K159" s="26">
        <v>0</v>
      </c>
      <c r="L159" s="80"/>
      <c r="M159" s="80"/>
    </row>
    <row r="160" spans="1:13" ht="30" x14ac:dyDescent="0.2">
      <c r="A160" s="105"/>
      <c r="B160" s="88"/>
      <c r="C160" s="80"/>
      <c r="D160" s="25" t="s">
        <v>26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6">
        <v>0</v>
      </c>
      <c r="K160" s="26">
        <v>0</v>
      </c>
      <c r="L160" s="80"/>
      <c r="M160" s="80"/>
    </row>
    <row r="161" spans="1:13" ht="15" x14ac:dyDescent="0.2">
      <c r="A161" s="103" t="s">
        <v>105</v>
      </c>
      <c r="B161" s="77" t="s">
        <v>106</v>
      </c>
      <c r="C161" s="80" t="s">
        <v>20</v>
      </c>
      <c r="D161" s="25" t="s">
        <v>21</v>
      </c>
      <c r="E161" s="27">
        <f t="shared" ref="E161:K161" si="87">SUM(E162:E165)</f>
        <v>60236</v>
      </c>
      <c r="F161" s="27">
        <f t="shared" si="87"/>
        <v>308969</v>
      </c>
      <c r="G161" s="27">
        <f t="shared" si="87"/>
        <v>59358</v>
      </c>
      <c r="H161" s="27">
        <f t="shared" si="87"/>
        <v>63800</v>
      </c>
      <c r="I161" s="26">
        <f t="shared" si="87"/>
        <v>63035</v>
      </c>
      <c r="J161" s="26">
        <f t="shared" si="87"/>
        <v>63035</v>
      </c>
      <c r="K161" s="27">
        <f t="shared" si="87"/>
        <v>59741</v>
      </c>
      <c r="L161" s="80" t="s">
        <v>104</v>
      </c>
      <c r="M161" s="77"/>
    </row>
    <row r="162" spans="1:13" ht="45" x14ac:dyDescent="0.2">
      <c r="A162" s="104"/>
      <c r="B162" s="78"/>
      <c r="C162" s="80"/>
      <c r="D162" s="25" t="s">
        <v>23</v>
      </c>
      <c r="E162" s="27">
        <v>0</v>
      </c>
      <c r="F162" s="27">
        <f>G162+H162+I162+J162+K162</f>
        <v>0</v>
      </c>
      <c r="G162" s="27">
        <v>0</v>
      </c>
      <c r="H162" s="27">
        <v>0</v>
      </c>
      <c r="I162" s="26">
        <v>0</v>
      </c>
      <c r="J162" s="26">
        <v>0</v>
      </c>
      <c r="K162" s="27">
        <v>0</v>
      </c>
      <c r="L162" s="80"/>
      <c r="M162" s="78"/>
    </row>
    <row r="163" spans="1:13" ht="60" x14ac:dyDescent="0.2">
      <c r="A163" s="104"/>
      <c r="B163" s="78"/>
      <c r="C163" s="80"/>
      <c r="D163" s="25" t="s">
        <v>24</v>
      </c>
      <c r="E163" s="27">
        <v>0</v>
      </c>
      <c r="F163" s="27">
        <f>G163+H163+I163+J163+K163</f>
        <v>0</v>
      </c>
      <c r="G163" s="27">
        <v>0</v>
      </c>
      <c r="H163" s="27">
        <v>0</v>
      </c>
      <c r="I163" s="26">
        <v>0</v>
      </c>
      <c r="J163" s="26">
        <v>0</v>
      </c>
      <c r="K163" s="27">
        <v>0</v>
      </c>
      <c r="L163" s="80"/>
      <c r="M163" s="78"/>
    </row>
    <row r="164" spans="1:13" ht="75" x14ac:dyDescent="0.2">
      <c r="A164" s="104"/>
      <c r="B164" s="78"/>
      <c r="C164" s="80"/>
      <c r="D164" s="25" t="s">
        <v>25</v>
      </c>
      <c r="E164" s="27">
        <v>60236</v>
      </c>
      <c r="F164" s="27">
        <f>G164+H164+I164+J164+K164</f>
        <v>308969</v>
      </c>
      <c r="G164" s="27">
        <v>59358</v>
      </c>
      <c r="H164" s="27">
        <v>63800</v>
      </c>
      <c r="I164" s="26">
        <v>63035</v>
      </c>
      <c r="J164" s="26">
        <v>63035</v>
      </c>
      <c r="K164" s="27">
        <v>59741</v>
      </c>
      <c r="L164" s="80"/>
      <c r="M164" s="78"/>
    </row>
    <row r="165" spans="1:13" ht="36" customHeight="1" x14ac:dyDescent="0.2">
      <c r="A165" s="105"/>
      <c r="B165" s="79"/>
      <c r="C165" s="80"/>
      <c r="D165" s="25" t="s">
        <v>26</v>
      </c>
      <c r="E165" s="26">
        <v>0</v>
      </c>
      <c r="F165" s="26">
        <f>G165+H165+I165+J165+K165</f>
        <v>0</v>
      </c>
      <c r="G165" s="26">
        <v>0</v>
      </c>
      <c r="H165" s="27">
        <v>0</v>
      </c>
      <c r="I165" s="26">
        <v>0</v>
      </c>
      <c r="J165" s="26">
        <v>0</v>
      </c>
      <c r="K165" s="26">
        <v>0</v>
      </c>
      <c r="L165" s="80"/>
      <c r="M165" s="79"/>
    </row>
    <row r="166" spans="1:13" ht="15" customHeight="1" x14ac:dyDescent="0.2">
      <c r="A166" s="103" t="s">
        <v>107</v>
      </c>
      <c r="B166" s="86" t="s">
        <v>108</v>
      </c>
      <c r="C166" s="80" t="s">
        <v>20</v>
      </c>
      <c r="D166" s="25" t="s">
        <v>21</v>
      </c>
      <c r="E166" s="26">
        <f t="shared" ref="E166" si="88">SUM(E167:E170)</f>
        <v>0</v>
      </c>
      <c r="F166" s="26">
        <f t="shared" ref="F166:K166" si="89">F167+F168+F169+F170</f>
        <v>0</v>
      </c>
      <c r="G166" s="26">
        <f t="shared" si="89"/>
        <v>0</v>
      </c>
      <c r="H166" s="27">
        <f t="shared" si="89"/>
        <v>0</v>
      </c>
      <c r="I166" s="27">
        <f t="shared" si="89"/>
        <v>0</v>
      </c>
      <c r="J166" s="26">
        <f t="shared" si="89"/>
        <v>0</v>
      </c>
      <c r="K166" s="26">
        <f t="shared" si="89"/>
        <v>0</v>
      </c>
      <c r="L166" s="80" t="s">
        <v>104</v>
      </c>
      <c r="M166" s="80"/>
    </row>
    <row r="167" spans="1:13" ht="45" x14ac:dyDescent="0.2">
      <c r="A167" s="104"/>
      <c r="B167" s="86"/>
      <c r="C167" s="80"/>
      <c r="D167" s="25" t="s">
        <v>23</v>
      </c>
      <c r="E167" s="26">
        <v>0</v>
      </c>
      <c r="F167" s="26">
        <f t="shared" ref="F167:F170" si="90">G167+H167+I167+J167+K167</f>
        <v>0</v>
      </c>
      <c r="G167" s="26">
        <v>0</v>
      </c>
      <c r="H167" s="27">
        <v>0</v>
      </c>
      <c r="I167" s="26">
        <v>0</v>
      </c>
      <c r="J167" s="26">
        <v>0</v>
      </c>
      <c r="K167" s="26">
        <v>0</v>
      </c>
      <c r="L167" s="80"/>
      <c r="M167" s="80"/>
    </row>
    <row r="168" spans="1:13" ht="60" x14ac:dyDescent="0.2">
      <c r="A168" s="104"/>
      <c r="B168" s="86"/>
      <c r="C168" s="80"/>
      <c r="D168" s="25" t="s">
        <v>24</v>
      </c>
      <c r="E168" s="26">
        <v>0</v>
      </c>
      <c r="F168" s="26">
        <f t="shared" si="90"/>
        <v>0</v>
      </c>
      <c r="G168" s="26">
        <v>0</v>
      </c>
      <c r="H168" s="27">
        <v>0</v>
      </c>
      <c r="I168" s="26">
        <v>0</v>
      </c>
      <c r="J168" s="26">
        <v>0</v>
      </c>
      <c r="K168" s="26">
        <v>0</v>
      </c>
      <c r="L168" s="80"/>
      <c r="M168" s="80"/>
    </row>
    <row r="169" spans="1:13" ht="75" x14ac:dyDescent="0.2">
      <c r="A169" s="104"/>
      <c r="B169" s="86"/>
      <c r="C169" s="80"/>
      <c r="D169" s="25" t="s">
        <v>25</v>
      </c>
      <c r="E169" s="26">
        <v>0</v>
      </c>
      <c r="F169" s="26">
        <f t="shared" si="90"/>
        <v>0</v>
      </c>
      <c r="G169" s="26">
        <v>0</v>
      </c>
      <c r="H169" s="27">
        <v>0</v>
      </c>
      <c r="I169" s="26">
        <v>0</v>
      </c>
      <c r="J169" s="26">
        <v>0</v>
      </c>
      <c r="K169" s="26">
        <v>0</v>
      </c>
      <c r="L169" s="80"/>
      <c r="M169" s="80"/>
    </row>
    <row r="170" spans="1:13" ht="30" x14ac:dyDescent="0.2">
      <c r="A170" s="105"/>
      <c r="B170" s="86"/>
      <c r="C170" s="80"/>
      <c r="D170" s="25" t="s">
        <v>26</v>
      </c>
      <c r="E170" s="26">
        <v>0</v>
      </c>
      <c r="F170" s="26">
        <f t="shared" si="90"/>
        <v>0</v>
      </c>
      <c r="G170" s="26">
        <v>0</v>
      </c>
      <c r="H170" s="27">
        <v>0</v>
      </c>
      <c r="I170" s="26">
        <v>0</v>
      </c>
      <c r="J170" s="26">
        <v>0</v>
      </c>
      <c r="K170" s="26">
        <v>0</v>
      </c>
      <c r="L170" s="80"/>
      <c r="M170" s="80"/>
    </row>
    <row r="171" spans="1:13" ht="15" customHeight="1" x14ac:dyDescent="0.2">
      <c r="A171" s="103" t="s">
        <v>109</v>
      </c>
      <c r="B171" s="82" t="s">
        <v>110</v>
      </c>
      <c r="C171" s="80" t="s">
        <v>20</v>
      </c>
      <c r="D171" s="25" t="s">
        <v>21</v>
      </c>
      <c r="E171" s="26">
        <f t="shared" ref="E171" si="91">SUM(E172:E175)</f>
        <v>0</v>
      </c>
      <c r="F171" s="26">
        <f t="shared" ref="F171:K171" si="92">F172+F173+F174+F175</f>
        <v>0</v>
      </c>
      <c r="G171" s="26">
        <f t="shared" si="92"/>
        <v>0</v>
      </c>
      <c r="H171" s="27">
        <f t="shared" si="92"/>
        <v>0</v>
      </c>
      <c r="I171" s="27">
        <f t="shared" si="92"/>
        <v>0</v>
      </c>
      <c r="J171" s="26">
        <f t="shared" si="92"/>
        <v>0</v>
      </c>
      <c r="K171" s="26">
        <f t="shared" si="92"/>
        <v>0</v>
      </c>
      <c r="L171" s="80" t="s">
        <v>104</v>
      </c>
      <c r="M171" s="80"/>
    </row>
    <row r="172" spans="1:13" ht="45" x14ac:dyDescent="0.2">
      <c r="A172" s="104"/>
      <c r="B172" s="82"/>
      <c r="C172" s="80"/>
      <c r="D172" s="25" t="s">
        <v>23</v>
      </c>
      <c r="E172" s="26">
        <v>0</v>
      </c>
      <c r="F172" s="26">
        <f t="shared" ref="F172:F175" si="93">G172+H172+I172+J172+K172</f>
        <v>0</v>
      </c>
      <c r="G172" s="26">
        <v>0</v>
      </c>
      <c r="H172" s="27">
        <v>0</v>
      </c>
      <c r="I172" s="26">
        <v>0</v>
      </c>
      <c r="J172" s="26">
        <v>0</v>
      </c>
      <c r="K172" s="26">
        <v>0</v>
      </c>
      <c r="L172" s="80"/>
      <c r="M172" s="80"/>
    </row>
    <row r="173" spans="1:13" ht="60" x14ac:dyDescent="0.2">
      <c r="A173" s="104"/>
      <c r="B173" s="82"/>
      <c r="C173" s="80"/>
      <c r="D173" s="25" t="s">
        <v>24</v>
      </c>
      <c r="E173" s="26">
        <v>0</v>
      </c>
      <c r="F173" s="26">
        <f t="shared" si="93"/>
        <v>0</v>
      </c>
      <c r="G173" s="26">
        <v>0</v>
      </c>
      <c r="H173" s="27">
        <v>0</v>
      </c>
      <c r="I173" s="26">
        <v>0</v>
      </c>
      <c r="J173" s="26">
        <v>0</v>
      </c>
      <c r="K173" s="26">
        <v>0</v>
      </c>
      <c r="L173" s="80"/>
      <c r="M173" s="80"/>
    </row>
    <row r="174" spans="1:13" ht="75" x14ac:dyDescent="0.2">
      <c r="A174" s="104"/>
      <c r="B174" s="82"/>
      <c r="C174" s="80"/>
      <c r="D174" s="25" t="s">
        <v>25</v>
      </c>
      <c r="E174" s="26">
        <v>0</v>
      </c>
      <c r="F174" s="26">
        <f t="shared" si="93"/>
        <v>0</v>
      </c>
      <c r="G174" s="26">
        <v>0</v>
      </c>
      <c r="H174" s="27">
        <v>0</v>
      </c>
      <c r="I174" s="26">
        <v>0</v>
      </c>
      <c r="J174" s="26">
        <v>0</v>
      </c>
      <c r="K174" s="26">
        <v>0</v>
      </c>
      <c r="L174" s="80"/>
      <c r="M174" s="80"/>
    </row>
    <row r="175" spans="1:13" ht="30" x14ac:dyDescent="0.2">
      <c r="A175" s="105"/>
      <c r="B175" s="82"/>
      <c r="C175" s="80"/>
      <c r="D175" s="25" t="s">
        <v>26</v>
      </c>
      <c r="E175" s="26">
        <v>0</v>
      </c>
      <c r="F175" s="26">
        <f t="shared" si="93"/>
        <v>0</v>
      </c>
      <c r="G175" s="26">
        <v>0</v>
      </c>
      <c r="H175" s="27">
        <v>0</v>
      </c>
      <c r="I175" s="26">
        <v>0</v>
      </c>
      <c r="J175" s="26">
        <v>0</v>
      </c>
      <c r="K175" s="26">
        <v>0</v>
      </c>
      <c r="L175" s="80"/>
      <c r="M175" s="80"/>
    </row>
    <row r="176" spans="1:13" ht="15" customHeight="1" x14ac:dyDescent="0.2">
      <c r="A176" s="103" t="s">
        <v>111</v>
      </c>
      <c r="B176" s="82" t="s">
        <v>112</v>
      </c>
      <c r="C176" s="80" t="s">
        <v>20</v>
      </c>
      <c r="D176" s="25" t="s">
        <v>21</v>
      </c>
      <c r="E176" s="26">
        <f t="shared" ref="E176" si="94">SUM(E177:E180)</f>
        <v>0</v>
      </c>
      <c r="F176" s="26">
        <f t="shared" ref="F176:K176" si="95">F177+F178+F179+F180</f>
        <v>0</v>
      </c>
      <c r="G176" s="26">
        <f t="shared" si="95"/>
        <v>0</v>
      </c>
      <c r="H176" s="27">
        <f t="shared" si="95"/>
        <v>0</v>
      </c>
      <c r="I176" s="27">
        <f t="shared" si="95"/>
        <v>0</v>
      </c>
      <c r="J176" s="26">
        <f t="shared" si="95"/>
        <v>0</v>
      </c>
      <c r="K176" s="26">
        <f t="shared" si="95"/>
        <v>0</v>
      </c>
      <c r="L176" s="80" t="s">
        <v>104</v>
      </c>
      <c r="M176" s="80"/>
    </row>
    <row r="177" spans="1:13" ht="45" x14ac:dyDescent="0.2">
      <c r="A177" s="104"/>
      <c r="B177" s="82"/>
      <c r="C177" s="80"/>
      <c r="D177" s="25" t="s">
        <v>23</v>
      </c>
      <c r="E177" s="26">
        <v>0</v>
      </c>
      <c r="F177" s="26">
        <f t="shared" ref="F177:F180" si="96">G177+H177+I177+J177+K177</f>
        <v>0</v>
      </c>
      <c r="G177" s="26">
        <v>0</v>
      </c>
      <c r="H177" s="27">
        <v>0</v>
      </c>
      <c r="I177" s="26">
        <v>0</v>
      </c>
      <c r="J177" s="26">
        <v>0</v>
      </c>
      <c r="K177" s="26">
        <v>0</v>
      </c>
      <c r="L177" s="80"/>
      <c r="M177" s="80"/>
    </row>
    <row r="178" spans="1:13" ht="60" x14ac:dyDescent="0.2">
      <c r="A178" s="104"/>
      <c r="B178" s="82"/>
      <c r="C178" s="80"/>
      <c r="D178" s="25" t="s">
        <v>24</v>
      </c>
      <c r="E178" s="26">
        <v>0</v>
      </c>
      <c r="F178" s="26">
        <f t="shared" si="96"/>
        <v>0</v>
      </c>
      <c r="G178" s="26">
        <v>0</v>
      </c>
      <c r="H178" s="27">
        <v>0</v>
      </c>
      <c r="I178" s="26">
        <v>0</v>
      </c>
      <c r="J178" s="26">
        <v>0</v>
      </c>
      <c r="K178" s="26">
        <v>0</v>
      </c>
      <c r="L178" s="80"/>
      <c r="M178" s="80"/>
    </row>
    <row r="179" spans="1:13" ht="75" x14ac:dyDescent="0.2">
      <c r="A179" s="104"/>
      <c r="B179" s="82"/>
      <c r="C179" s="80"/>
      <c r="D179" s="25" t="s">
        <v>25</v>
      </c>
      <c r="E179" s="26">
        <v>0</v>
      </c>
      <c r="F179" s="26">
        <f t="shared" si="96"/>
        <v>0</v>
      </c>
      <c r="G179" s="26">
        <v>0</v>
      </c>
      <c r="H179" s="27">
        <v>0</v>
      </c>
      <c r="I179" s="26">
        <v>0</v>
      </c>
      <c r="J179" s="26">
        <v>0</v>
      </c>
      <c r="K179" s="26">
        <v>0</v>
      </c>
      <c r="L179" s="80"/>
      <c r="M179" s="80"/>
    </row>
    <row r="180" spans="1:13" ht="30" x14ac:dyDescent="0.2">
      <c r="A180" s="105"/>
      <c r="B180" s="82"/>
      <c r="C180" s="80"/>
      <c r="D180" s="25" t="s">
        <v>26</v>
      </c>
      <c r="E180" s="26">
        <v>0</v>
      </c>
      <c r="F180" s="26">
        <f t="shared" si="96"/>
        <v>0</v>
      </c>
      <c r="G180" s="26">
        <v>0</v>
      </c>
      <c r="H180" s="27">
        <v>0</v>
      </c>
      <c r="I180" s="26">
        <v>0</v>
      </c>
      <c r="J180" s="26">
        <v>0</v>
      </c>
      <c r="K180" s="26">
        <v>0</v>
      </c>
      <c r="L180" s="80"/>
      <c r="M180" s="80"/>
    </row>
    <row r="181" spans="1:13" ht="17.45" customHeight="1" x14ac:dyDescent="0.2">
      <c r="A181" s="103" t="s">
        <v>113</v>
      </c>
      <c r="B181" s="77" t="s">
        <v>114</v>
      </c>
      <c r="C181" s="80" t="s">
        <v>20</v>
      </c>
      <c r="D181" s="25" t="s">
        <v>21</v>
      </c>
      <c r="E181" s="26">
        <f t="shared" ref="E181" si="97">SUM(E182:E185)</f>
        <v>0</v>
      </c>
      <c r="F181" s="26">
        <f t="shared" ref="F181:K181" si="98">F182+F183+F184+F185</f>
        <v>0</v>
      </c>
      <c r="G181" s="26">
        <f t="shared" si="98"/>
        <v>0</v>
      </c>
      <c r="H181" s="27">
        <f t="shared" si="98"/>
        <v>0</v>
      </c>
      <c r="I181" s="27">
        <f t="shared" si="98"/>
        <v>0</v>
      </c>
      <c r="J181" s="26">
        <f t="shared" si="98"/>
        <v>0</v>
      </c>
      <c r="K181" s="26">
        <f t="shared" si="98"/>
        <v>0</v>
      </c>
      <c r="L181" s="80" t="s">
        <v>104</v>
      </c>
      <c r="M181" s="77"/>
    </row>
    <row r="182" spans="1:13" ht="44.45" customHeight="1" x14ac:dyDescent="0.2">
      <c r="A182" s="104"/>
      <c r="B182" s="78"/>
      <c r="C182" s="80"/>
      <c r="D182" s="25" t="s">
        <v>23</v>
      </c>
      <c r="E182" s="26">
        <f t="shared" ref="E182:E183" si="99">E187</f>
        <v>0</v>
      </c>
      <c r="F182" s="26">
        <f>G182+H182+I182+J182+K182</f>
        <v>0</v>
      </c>
      <c r="G182" s="26">
        <v>0</v>
      </c>
      <c r="H182" s="27">
        <v>0</v>
      </c>
      <c r="I182" s="26">
        <v>0</v>
      </c>
      <c r="J182" s="26">
        <v>0</v>
      </c>
      <c r="K182" s="26">
        <v>0</v>
      </c>
      <c r="L182" s="80"/>
      <c r="M182" s="78"/>
    </row>
    <row r="183" spans="1:13" ht="60" x14ac:dyDescent="0.2">
      <c r="A183" s="104"/>
      <c r="B183" s="78"/>
      <c r="C183" s="80"/>
      <c r="D183" s="25" t="s">
        <v>24</v>
      </c>
      <c r="E183" s="26">
        <f t="shared" si="99"/>
        <v>0</v>
      </c>
      <c r="F183" s="26">
        <f>G183+H183+I183+J183+K183</f>
        <v>0</v>
      </c>
      <c r="G183" s="26">
        <v>0</v>
      </c>
      <c r="H183" s="27">
        <v>0</v>
      </c>
      <c r="I183" s="26">
        <v>0</v>
      </c>
      <c r="J183" s="26">
        <v>0</v>
      </c>
      <c r="K183" s="26">
        <v>0</v>
      </c>
      <c r="L183" s="80"/>
      <c r="M183" s="78"/>
    </row>
    <row r="184" spans="1:13" ht="75" x14ac:dyDescent="0.2">
      <c r="A184" s="104"/>
      <c r="B184" s="78"/>
      <c r="C184" s="80"/>
      <c r="D184" s="25" t="s">
        <v>25</v>
      </c>
      <c r="E184" s="26">
        <v>0</v>
      </c>
      <c r="F184" s="26">
        <f>G184+H184+I184+J184+K184</f>
        <v>0</v>
      </c>
      <c r="G184" s="26">
        <v>0</v>
      </c>
      <c r="H184" s="27">
        <v>0</v>
      </c>
      <c r="I184" s="26">
        <v>0</v>
      </c>
      <c r="J184" s="26">
        <v>0</v>
      </c>
      <c r="K184" s="26">
        <v>0</v>
      </c>
      <c r="L184" s="80"/>
      <c r="M184" s="78"/>
    </row>
    <row r="185" spans="1:13" ht="29.45" customHeight="1" x14ac:dyDescent="0.2">
      <c r="A185" s="105"/>
      <c r="B185" s="79"/>
      <c r="C185" s="80"/>
      <c r="D185" s="25" t="s">
        <v>26</v>
      </c>
      <c r="E185" s="26">
        <f t="shared" ref="E185" si="100">E190</f>
        <v>0</v>
      </c>
      <c r="F185" s="26">
        <f>G185+H185+I185+J185+K185</f>
        <v>0</v>
      </c>
      <c r="G185" s="26">
        <v>0</v>
      </c>
      <c r="H185" s="27">
        <v>0</v>
      </c>
      <c r="I185" s="26">
        <v>0</v>
      </c>
      <c r="J185" s="26">
        <v>0</v>
      </c>
      <c r="K185" s="26">
        <v>0</v>
      </c>
      <c r="L185" s="80"/>
      <c r="M185" s="79"/>
    </row>
    <row r="186" spans="1:13" ht="15" customHeight="1" x14ac:dyDescent="0.2">
      <c r="A186" s="103" t="s">
        <v>115</v>
      </c>
      <c r="B186" s="82" t="s">
        <v>116</v>
      </c>
      <c r="C186" s="80" t="s">
        <v>20</v>
      </c>
      <c r="D186" s="25" t="s">
        <v>21</v>
      </c>
      <c r="E186" s="26">
        <f>SUM(E187:E190)</f>
        <v>6570</v>
      </c>
      <c r="F186" s="26">
        <f t="shared" ref="F186:K186" si="101">F187+F188+F189+F190</f>
        <v>0</v>
      </c>
      <c r="G186" s="26">
        <f t="shared" si="101"/>
        <v>0</v>
      </c>
      <c r="H186" s="27">
        <f t="shared" si="101"/>
        <v>0</v>
      </c>
      <c r="I186" s="27">
        <f t="shared" si="101"/>
        <v>0</v>
      </c>
      <c r="J186" s="26">
        <f t="shared" si="101"/>
        <v>0</v>
      </c>
      <c r="K186" s="26">
        <f t="shared" si="101"/>
        <v>0</v>
      </c>
      <c r="L186" s="80" t="s">
        <v>104</v>
      </c>
      <c r="M186" s="80"/>
    </row>
    <row r="187" spans="1:13" ht="45" x14ac:dyDescent="0.2">
      <c r="A187" s="104"/>
      <c r="B187" s="82"/>
      <c r="C187" s="80"/>
      <c r="D187" s="25" t="s">
        <v>23</v>
      </c>
      <c r="E187" s="26">
        <v>0</v>
      </c>
      <c r="F187" s="26">
        <f>G187+H187+I187+J187+K187</f>
        <v>0</v>
      </c>
      <c r="G187" s="26">
        <v>0</v>
      </c>
      <c r="H187" s="27">
        <v>0</v>
      </c>
      <c r="I187" s="26">
        <v>0</v>
      </c>
      <c r="J187" s="26">
        <v>0</v>
      </c>
      <c r="K187" s="26">
        <v>0</v>
      </c>
      <c r="L187" s="80"/>
      <c r="M187" s="80"/>
    </row>
    <row r="188" spans="1:13" ht="60" x14ac:dyDescent="0.2">
      <c r="A188" s="104"/>
      <c r="B188" s="82"/>
      <c r="C188" s="80"/>
      <c r="D188" s="25" t="s">
        <v>24</v>
      </c>
      <c r="E188" s="26">
        <v>0</v>
      </c>
      <c r="F188" s="26">
        <f>G188+H188+I188+J188+K188</f>
        <v>0</v>
      </c>
      <c r="G188" s="26">
        <v>0</v>
      </c>
      <c r="H188" s="27">
        <v>0</v>
      </c>
      <c r="I188" s="26">
        <v>0</v>
      </c>
      <c r="J188" s="26">
        <v>0</v>
      </c>
      <c r="K188" s="26">
        <v>0</v>
      </c>
      <c r="L188" s="80"/>
      <c r="M188" s="80"/>
    </row>
    <row r="189" spans="1:13" ht="75" x14ac:dyDescent="0.2">
      <c r="A189" s="104"/>
      <c r="B189" s="82"/>
      <c r="C189" s="80"/>
      <c r="D189" s="25" t="s">
        <v>25</v>
      </c>
      <c r="E189" s="26">
        <v>6570</v>
      </c>
      <c r="F189" s="26">
        <f>G189+H189+I189+J189+K189</f>
        <v>0</v>
      </c>
      <c r="G189" s="26">
        <v>0</v>
      </c>
      <c r="H189" s="27">
        <v>0</v>
      </c>
      <c r="I189" s="26">
        <v>0</v>
      </c>
      <c r="J189" s="26">
        <v>0</v>
      </c>
      <c r="K189" s="26">
        <v>0</v>
      </c>
      <c r="L189" s="80"/>
      <c r="M189" s="80"/>
    </row>
    <row r="190" spans="1:13" ht="33" customHeight="1" x14ac:dyDescent="0.2">
      <c r="A190" s="105"/>
      <c r="B190" s="82"/>
      <c r="C190" s="80"/>
      <c r="D190" s="25" t="s">
        <v>26</v>
      </c>
      <c r="E190" s="26">
        <v>0</v>
      </c>
      <c r="F190" s="26">
        <f>G190+H190+I190+J190+K190</f>
        <v>0</v>
      </c>
      <c r="G190" s="26">
        <v>0</v>
      </c>
      <c r="H190" s="27">
        <v>0</v>
      </c>
      <c r="I190" s="26">
        <v>0</v>
      </c>
      <c r="J190" s="26">
        <v>0</v>
      </c>
      <c r="K190" s="26">
        <v>0</v>
      </c>
      <c r="L190" s="80"/>
      <c r="M190" s="80"/>
    </row>
    <row r="191" spans="1:13" ht="21" customHeight="1" x14ac:dyDescent="0.2">
      <c r="A191" s="103" t="s">
        <v>117</v>
      </c>
      <c r="B191" s="77" t="s">
        <v>118</v>
      </c>
      <c r="C191" s="83" t="s">
        <v>20</v>
      </c>
      <c r="D191" s="25" t="s">
        <v>21</v>
      </c>
      <c r="E191" s="26">
        <f t="shared" ref="E191:K191" si="102">E192+E193+E194+E195</f>
        <v>0</v>
      </c>
      <c r="F191" s="26">
        <f t="shared" si="102"/>
        <v>0</v>
      </c>
      <c r="G191" s="26">
        <f t="shared" si="102"/>
        <v>0</v>
      </c>
      <c r="H191" s="27">
        <f t="shared" si="102"/>
        <v>0</v>
      </c>
      <c r="I191" s="27">
        <f t="shared" si="102"/>
        <v>0</v>
      </c>
      <c r="J191" s="26">
        <f t="shared" si="102"/>
        <v>0</v>
      </c>
      <c r="K191" s="26">
        <f t="shared" si="102"/>
        <v>0</v>
      </c>
      <c r="L191" s="83" t="s">
        <v>104</v>
      </c>
      <c r="M191" s="83"/>
    </row>
    <row r="192" spans="1:13" ht="48" customHeight="1" x14ac:dyDescent="0.2">
      <c r="A192" s="104"/>
      <c r="B192" s="78"/>
      <c r="C192" s="84"/>
      <c r="D192" s="25" t="s">
        <v>23</v>
      </c>
      <c r="E192" s="26">
        <v>0</v>
      </c>
      <c r="F192" s="26">
        <f>G192+H192+I192+J192+K192</f>
        <v>0</v>
      </c>
      <c r="G192" s="26">
        <v>0</v>
      </c>
      <c r="H192" s="27">
        <v>0</v>
      </c>
      <c r="I192" s="26">
        <v>0</v>
      </c>
      <c r="J192" s="26">
        <v>0</v>
      </c>
      <c r="K192" s="26">
        <v>0</v>
      </c>
      <c r="L192" s="84"/>
      <c r="M192" s="84"/>
    </row>
    <row r="193" spans="1:28" ht="60.75" customHeight="1" x14ac:dyDescent="0.2">
      <c r="A193" s="104"/>
      <c r="B193" s="78"/>
      <c r="C193" s="84"/>
      <c r="D193" s="25" t="s">
        <v>24</v>
      </c>
      <c r="E193" s="26">
        <v>0</v>
      </c>
      <c r="F193" s="26">
        <f>G193+H193+I193+J193+K193</f>
        <v>0</v>
      </c>
      <c r="G193" s="26">
        <v>0</v>
      </c>
      <c r="H193" s="27">
        <v>0</v>
      </c>
      <c r="I193" s="26">
        <v>0</v>
      </c>
      <c r="J193" s="26">
        <v>0</v>
      </c>
      <c r="K193" s="26">
        <v>0</v>
      </c>
      <c r="L193" s="84"/>
      <c r="M193" s="84"/>
    </row>
    <row r="194" spans="1:28" ht="76.5" customHeight="1" x14ac:dyDescent="0.2">
      <c r="A194" s="104"/>
      <c r="B194" s="78"/>
      <c r="C194" s="84"/>
      <c r="D194" s="25" t="s">
        <v>25</v>
      </c>
      <c r="E194" s="26">
        <v>0</v>
      </c>
      <c r="F194" s="26">
        <f>G194+H194+I194+J194+K194</f>
        <v>0</v>
      </c>
      <c r="G194" s="26">
        <v>0</v>
      </c>
      <c r="H194" s="27">
        <v>0</v>
      </c>
      <c r="I194" s="26">
        <v>0</v>
      </c>
      <c r="J194" s="26">
        <v>0</v>
      </c>
      <c r="K194" s="26">
        <v>0</v>
      </c>
      <c r="L194" s="84"/>
      <c r="M194" s="84"/>
    </row>
    <row r="195" spans="1:28" ht="33" customHeight="1" x14ac:dyDescent="0.2">
      <c r="A195" s="105"/>
      <c r="B195" s="79"/>
      <c r="C195" s="85"/>
      <c r="D195" s="25" t="s">
        <v>26</v>
      </c>
      <c r="E195" s="26">
        <v>0</v>
      </c>
      <c r="F195" s="26">
        <f>G195+H195+I195+J195+K195</f>
        <v>0</v>
      </c>
      <c r="G195" s="26">
        <v>0</v>
      </c>
      <c r="H195" s="27">
        <v>0</v>
      </c>
      <c r="I195" s="26">
        <v>0</v>
      </c>
      <c r="J195" s="26">
        <v>0</v>
      </c>
      <c r="K195" s="26">
        <v>0</v>
      </c>
      <c r="L195" s="85"/>
      <c r="M195" s="85"/>
    </row>
    <row r="196" spans="1:28" ht="14.45" customHeight="1" x14ac:dyDescent="0.2">
      <c r="A196" s="111" t="s">
        <v>119</v>
      </c>
      <c r="B196" s="114" t="s">
        <v>120</v>
      </c>
      <c r="C196" s="87" t="s">
        <v>20</v>
      </c>
      <c r="D196" s="28" t="s">
        <v>21</v>
      </c>
      <c r="E196" s="26">
        <f t="shared" ref="E196:K196" si="103">SUM(E197:E200)</f>
        <v>0</v>
      </c>
      <c r="F196" s="26">
        <f t="shared" si="103"/>
        <v>39676</v>
      </c>
      <c r="G196" s="26">
        <f t="shared" si="103"/>
        <v>7550</v>
      </c>
      <c r="H196" s="26">
        <f t="shared" si="103"/>
        <v>7556</v>
      </c>
      <c r="I196" s="26">
        <f t="shared" si="103"/>
        <v>8360</v>
      </c>
      <c r="J196" s="26">
        <f t="shared" si="103"/>
        <v>8360</v>
      </c>
      <c r="K196" s="27">
        <f t="shared" si="103"/>
        <v>7850</v>
      </c>
      <c r="L196" s="87" t="s">
        <v>104</v>
      </c>
      <c r="M196" s="115"/>
    </row>
    <row r="197" spans="1:28" ht="43.5" customHeight="1" x14ac:dyDescent="0.2">
      <c r="A197" s="112"/>
      <c r="B197" s="114"/>
      <c r="C197" s="87"/>
      <c r="D197" s="28" t="s">
        <v>23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7">
        <v>0</v>
      </c>
      <c r="L197" s="87"/>
      <c r="M197" s="116"/>
    </row>
    <row r="198" spans="1:28" ht="58.5" customHeight="1" x14ac:dyDescent="0.2">
      <c r="A198" s="112"/>
      <c r="B198" s="114"/>
      <c r="C198" s="87"/>
      <c r="D198" s="28" t="s">
        <v>24</v>
      </c>
      <c r="E198" s="26">
        <v>0</v>
      </c>
      <c r="F198" s="26">
        <f>G198+H198+I198+J198+K198</f>
        <v>11122</v>
      </c>
      <c r="G198" s="26">
        <v>1742</v>
      </c>
      <c r="H198" s="26">
        <v>2546</v>
      </c>
      <c r="I198" s="26">
        <v>2546</v>
      </c>
      <c r="J198" s="26">
        <v>2546</v>
      </c>
      <c r="K198" s="27">
        <v>1742</v>
      </c>
      <c r="L198" s="87"/>
      <c r="M198" s="116"/>
    </row>
    <row r="199" spans="1:28" ht="77.25" customHeight="1" x14ac:dyDescent="0.2">
      <c r="A199" s="112"/>
      <c r="B199" s="114"/>
      <c r="C199" s="87"/>
      <c r="D199" s="28" t="s">
        <v>25</v>
      </c>
      <c r="E199" s="26">
        <v>0</v>
      </c>
      <c r="F199" s="26">
        <f>G199+H199+I199+J199+K199</f>
        <v>28554</v>
      </c>
      <c r="G199" s="26">
        <v>5808</v>
      </c>
      <c r="H199" s="26">
        <v>5010</v>
      </c>
      <c r="I199" s="26">
        <v>5814</v>
      </c>
      <c r="J199" s="26">
        <v>5814</v>
      </c>
      <c r="K199" s="27">
        <v>6108</v>
      </c>
      <c r="L199" s="87"/>
      <c r="M199" s="116"/>
    </row>
    <row r="200" spans="1:28" ht="30" customHeight="1" x14ac:dyDescent="0.2">
      <c r="A200" s="113"/>
      <c r="B200" s="114"/>
      <c r="C200" s="87"/>
      <c r="D200" s="28" t="s">
        <v>26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87"/>
      <c r="M200" s="117"/>
    </row>
    <row r="201" spans="1:28" ht="30" customHeight="1" x14ac:dyDescent="0.2">
      <c r="A201" s="111" t="s">
        <v>121</v>
      </c>
      <c r="B201" s="118" t="s">
        <v>122</v>
      </c>
      <c r="C201" s="115"/>
      <c r="D201" s="28" t="s">
        <v>21</v>
      </c>
      <c r="E201" s="27">
        <v>0</v>
      </c>
      <c r="F201" s="27">
        <f t="shared" ref="F201:K201" si="104">SUM(F202+F203+F204+F205)</f>
        <v>0</v>
      </c>
      <c r="G201" s="27">
        <f t="shared" si="104"/>
        <v>0</v>
      </c>
      <c r="H201" s="27">
        <f t="shared" si="104"/>
        <v>0</v>
      </c>
      <c r="I201" s="27">
        <f t="shared" si="104"/>
        <v>0</v>
      </c>
      <c r="J201" s="27">
        <f t="shared" si="104"/>
        <v>0</v>
      </c>
      <c r="K201" s="27">
        <f t="shared" si="104"/>
        <v>0</v>
      </c>
      <c r="L201" s="115" t="s">
        <v>104</v>
      </c>
      <c r="M201" s="83"/>
    </row>
    <row r="202" spans="1:28" ht="51" customHeight="1" x14ac:dyDescent="0.2">
      <c r="A202" s="112"/>
      <c r="B202" s="119"/>
      <c r="C202" s="116"/>
      <c r="D202" s="28" t="s">
        <v>23</v>
      </c>
      <c r="E202" s="27">
        <v>0</v>
      </c>
      <c r="F202" s="27">
        <f>SUM(G202+H202+I202+J202+K202)</f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116"/>
      <c r="M202" s="84"/>
    </row>
    <row r="203" spans="1:28" ht="57.75" customHeight="1" x14ac:dyDescent="0.2">
      <c r="A203" s="112"/>
      <c r="B203" s="119"/>
      <c r="C203" s="116"/>
      <c r="D203" s="28" t="s">
        <v>24</v>
      </c>
      <c r="E203" s="27">
        <v>0</v>
      </c>
      <c r="F203" s="27">
        <f>SUM(G203+H203+I203+J203+K203)</f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116"/>
      <c r="M203" s="84"/>
    </row>
    <row r="204" spans="1:28" ht="77.25" customHeight="1" x14ac:dyDescent="0.2">
      <c r="A204" s="112"/>
      <c r="B204" s="119"/>
      <c r="C204" s="116"/>
      <c r="D204" s="28" t="s">
        <v>25</v>
      </c>
      <c r="E204" s="27">
        <v>0</v>
      </c>
      <c r="F204" s="27">
        <f>SUM(G204+H204+I204+J204+K204)</f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116"/>
      <c r="M204" s="84"/>
    </row>
    <row r="205" spans="1:28" ht="30" customHeight="1" x14ac:dyDescent="0.2">
      <c r="A205" s="113"/>
      <c r="B205" s="120"/>
      <c r="C205" s="117"/>
      <c r="D205" s="28" t="s">
        <v>26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117"/>
      <c r="M205" s="85"/>
    </row>
    <row r="206" spans="1:28" s="24" customFormat="1" ht="15" customHeight="1" x14ac:dyDescent="0.2">
      <c r="A206" s="76"/>
      <c r="B206" s="109" t="s">
        <v>123</v>
      </c>
      <c r="C206" s="109" t="s">
        <v>20</v>
      </c>
      <c r="D206" s="31" t="s">
        <v>21</v>
      </c>
      <c r="E206" s="27">
        <f>E207+E208+E209+E210</f>
        <v>90064.9</v>
      </c>
      <c r="F206" s="29">
        <f>G206+H206+I206+J206+K206</f>
        <v>624273.5</v>
      </c>
      <c r="G206" s="27">
        <f>G207+G208+G209+G210</f>
        <v>118483.4</v>
      </c>
      <c r="H206" s="29">
        <f t="shared" ref="H206:K206" si="105">H207+H208+H209+H210</f>
        <v>120144.1</v>
      </c>
      <c r="I206" s="26">
        <f t="shared" si="105"/>
        <v>126721</v>
      </c>
      <c r="J206" s="26">
        <f t="shared" si="105"/>
        <v>126721</v>
      </c>
      <c r="K206" s="27">
        <f t="shared" si="105"/>
        <v>132204</v>
      </c>
      <c r="L206" s="80"/>
      <c r="M206" s="80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</row>
    <row r="207" spans="1:28" s="24" customFormat="1" ht="42.75" customHeight="1" x14ac:dyDescent="0.2">
      <c r="A207" s="76"/>
      <c r="B207" s="109"/>
      <c r="C207" s="109"/>
      <c r="D207" s="31" t="s">
        <v>23</v>
      </c>
      <c r="E207" s="27">
        <f>E12+E32+E62+E102+E127+E152</f>
        <v>0</v>
      </c>
      <c r="F207" s="27">
        <v>0</v>
      </c>
      <c r="G207" s="27">
        <f>G12+G32+G62+G102+G127+G152</f>
        <v>0</v>
      </c>
      <c r="H207" s="26">
        <f t="shared" ref="H207:K210" si="106">H12+H32+H62+H102+H127+H152</f>
        <v>0</v>
      </c>
      <c r="I207" s="26">
        <f t="shared" si="106"/>
        <v>0</v>
      </c>
      <c r="J207" s="26">
        <f t="shared" si="106"/>
        <v>0</v>
      </c>
      <c r="K207" s="27">
        <f t="shared" si="106"/>
        <v>0</v>
      </c>
      <c r="L207" s="80"/>
      <c r="M207" s="80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</row>
    <row r="208" spans="1:28" s="24" customFormat="1" ht="58.5" customHeight="1" x14ac:dyDescent="0.2">
      <c r="A208" s="76"/>
      <c r="B208" s="109"/>
      <c r="C208" s="109"/>
      <c r="D208" s="31" t="s">
        <v>24</v>
      </c>
      <c r="E208" s="27">
        <f>E13+E33+E63+E103+E128+E153</f>
        <v>0</v>
      </c>
      <c r="F208" s="27">
        <f>G208+H208+I208+J208+K208</f>
        <v>11122</v>
      </c>
      <c r="G208" s="27">
        <f>G13+G33+G63+G103+G128+G153</f>
        <v>1742</v>
      </c>
      <c r="H208" s="26">
        <f t="shared" si="106"/>
        <v>2546</v>
      </c>
      <c r="I208" s="26">
        <f t="shared" si="106"/>
        <v>2546</v>
      </c>
      <c r="J208" s="26">
        <f t="shared" si="106"/>
        <v>2546</v>
      </c>
      <c r="K208" s="27">
        <f t="shared" si="106"/>
        <v>1742</v>
      </c>
      <c r="L208" s="80"/>
      <c r="M208" s="80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</row>
    <row r="209" spans="1:28" s="24" customFormat="1" ht="71.25" customHeight="1" x14ac:dyDescent="0.2">
      <c r="A209" s="76"/>
      <c r="B209" s="109"/>
      <c r="C209" s="109"/>
      <c r="D209" s="31" t="s">
        <v>25</v>
      </c>
      <c r="E209" s="27">
        <f>E14+E34+E64+E104+E129+E154</f>
        <v>90064.9</v>
      </c>
      <c r="F209" s="29">
        <f>G209+H209+I209+J209+K209</f>
        <v>613151.5</v>
      </c>
      <c r="G209" s="27">
        <f>G14+G34+G64+G104+G129+G154</f>
        <v>116741.4</v>
      </c>
      <c r="H209" s="29">
        <f t="shared" si="106"/>
        <v>117598.1</v>
      </c>
      <c r="I209" s="26">
        <f t="shared" si="106"/>
        <v>124175</v>
      </c>
      <c r="J209" s="26">
        <f t="shared" si="106"/>
        <v>124175</v>
      </c>
      <c r="K209" s="27">
        <f t="shared" si="106"/>
        <v>130462</v>
      </c>
      <c r="L209" s="80"/>
      <c r="M209" s="80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</row>
    <row r="210" spans="1:28" s="24" customFormat="1" ht="30" customHeight="1" x14ac:dyDescent="0.2">
      <c r="A210" s="76"/>
      <c r="B210" s="109"/>
      <c r="C210" s="109"/>
      <c r="D210" s="31" t="s">
        <v>26</v>
      </c>
      <c r="E210" s="27">
        <f>E15+E35+E65+E105+E130+E155</f>
        <v>0</v>
      </c>
      <c r="F210" s="27">
        <f>G210+H210+I210+J210+K210</f>
        <v>0</v>
      </c>
      <c r="G210" s="27">
        <f>G15+G35+G65+G105+G130+G155</f>
        <v>0</v>
      </c>
      <c r="H210" s="27">
        <f t="shared" si="106"/>
        <v>0</v>
      </c>
      <c r="I210" s="27">
        <f t="shared" si="106"/>
        <v>0</v>
      </c>
      <c r="J210" s="27">
        <f t="shared" si="106"/>
        <v>0</v>
      </c>
      <c r="K210" s="27">
        <f t="shared" si="106"/>
        <v>0</v>
      </c>
      <c r="L210" s="80"/>
      <c r="M210" s="80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</row>
    <row r="211" spans="1:28" ht="37.5" customHeight="1" x14ac:dyDescent="0.2">
      <c r="A211" s="75" t="s">
        <v>124</v>
      </c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</row>
    <row r="212" spans="1:28" s="4" customFormat="1" ht="21" customHeight="1" x14ac:dyDescent="0.2">
      <c r="A212" s="76" t="s">
        <v>18</v>
      </c>
      <c r="B212" s="86" t="s">
        <v>125</v>
      </c>
      <c r="C212" s="87" t="s">
        <v>20</v>
      </c>
      <c r="D212" s="28" t="s">
        <v>21</v>
      </c>
      <c r="E212" s="32">
        <f t="shared" ref="E212:F212" si="107">E213+E214+E215+E216</f>
        <v>490</v>
      </c>
      <c r="F212" s="32">
        <f t="shared" si="107"/>
        <v>3447.1</v>
      </c>
      <c r="G212" s="32">
        <f>G213+G214+G215+G216</f>
        <v>297.10000000000002</v>
      </c>
      <c r="H212" s="32">
        <f t="shared" ref="H212:K212" si="108">H213+H214+H215+H216</f>
        <v>750</v>
      </c>
      <c r="I212" s="32">
        <f t="shared" si="108"/>
        <v>800</v>
      </c>
      <c r="J212" s="32">
        <f t="shared" si="108"/>
        <v>800</v>
      </c>
      <c r="K212" s="32">
        <f t="shared" si="108"/>
        <v>800</v>
      </c>
      <c r="L212" s="125"/>
      <c r="M212" s="126" t="s">
        <v>190</v>
      </c>
    </row>
    <row r="213" spans="1:28" s="4" customFormat="1" ht="51.75" customHeight="1" x14ac:dyDescent="0.2">
      <c r="A213" s="124"/>
      <c r="B213" s="86"/>
      <c r="C213" s="87"/>
      <c r="D213" s="33" t="s">
        <v>23</v>
      </c>
      <c r="E213" s="32">
        <f t="shared" ref="E213:K216" si="109">E218+E228+E233+E238+E243+E248+E253+E258+E263</f>
        <v>0</v>
      </c>
      <c r="F213" s="32">
        <f t="shared" si="109"/>
        <v>0</v>
      </c>
      <c r="G213" s="32">
        <f t="shared" si="109"/>
        <v>0</v>
      </c>
      <c r="H213" s="32">
        <f t="shared" si="109"/>
        <v>0</v>
      </c>
      <c r="I213" s="32">
        <f t="shared" si="109"/>
        <v>0</v>
      </c>
      <c r="J213" s="32">
        <f t="shared" si="109"/>
        <v>0</v>
      </c>
      <c r="K213" s="32">
        <f t="shared" si="109"/>
        <v>0</v>
      </c>
      <c r="L213" s="125"/>
      <c r="M213" s="126"/>
    </row>
    <row r="214" spans="1:28" s="4" customFormat="1" ht="58.5" customHeight="1" x14ac:dyDescent="0.2">
      <c r="A214" s="124"/>
      <c r="B214" s="86"/>
      <c r="C214" s="87"/>
      <c r="D214" s="33" t="s">
        <v>24</v>
      </c>
      <c r="E214" s="32">
        <f t="shared" si="109"/>
        <v>0</v>
      </c>
      <c r="F214" s="32">
        <f t="shared" si="109"/>
        <v>0</v>
      </c>
      <c r="G214" s="32">
        <f t="shared" si="109"/>
        <v>0</v>
      </c>
      <c r="H214" s="32">
        <f t="shared" si="109"/>
        <v>0</v>
      </c>
      <c r="I214" s="32">
        <f t="shared" si="109"/>
        <v>0</v>
      </c>
      <c r="J214" s="32">
        <f t="shared" si="109"/>
        <v>0</v>
      </c>
      <c r="K214" s="32">
        <f t="shared" si="109"/>
        <v>0</v>
      </c>
      <c r="L214" s="125"/>
      <c r="M214" s="126"/>
    </row>
    <row r="215" spans="1:28" s="4" customFormat="1" ht="81" customHeight="1" x14ac:dyDescent="0.2">
      <c r="A215" s="124"/>
      <c r="B215" s="86"/>
      <c r="C215" s="87"/>
      <c r="D215" s="28" t="s">
        <v>126</v>
      </c>
      <c r="E215" s="32">
        <f t="shared" si="109"/>
        <v>490</v>
      </c>
      <c r="F215" s="32">
        <f t="shared" si="109"/>
        <v>3447.1</v>
      </c>
      <c r="G215" s="32">
        <f>G220+G230+G235+G240+G245+G250+G255+G260+G265</f>
        <v>297.10000000000002</v>
      </c>
      <c r="H215" s="32">
        <f t="shared" si="109"/>
        <v>750</v>
      </c>
      <c r="I215" s="32">
        <f t="shared" si="109"/>
        <v>800</v>
      </c>
      <c r="J215" s="32">
        <f t="shared" si="109"/>
        <v>800</v>
      </c>
      <c r="K215" s="32">
        <f t="shared" si="109"/>
        <v>800</v>
      </c>
      <c r="L215" s="125"/>
      <c r="M215" s="126"/>
    </row>
    <row r="216" spans="1:28" s="4" customFormat="1" ht="106.5" customHeight="1" x14ac:dyDescent="0.2">
      <c r="A216" s="124"/>
      <c r="B216" s="86"/>
      <c r="C216" s="87"/>
      <c r="D216" s="28" t="s">
        <v>26</v>
      </c>
      <c r="E216" s="32">
        <f t="shared" si="109"/>
        <v>0</v>
      </c>
      <c r="F216" s="32">
        <f t="shared" si="109"/>
        <v>0</v>
      </c>
      <c r="G216" s="32">
        <f>G221+G231+G236+G241+G246+G251+G256+G261+G266</f>
        <v>0</v>
      </c>
      <c r="H216" s="32">
        <f t="shared" si="109"/>
        <v>0</v>
      </c>
      <c r="I216" s="32">
        <f t="shared" si="109"/>
        <v>0</v>
      </c>
      <c r="J216" s="32">
        <f t="shared" si="109"/>
        <v>0</v>
      </c>
      <c r="K216" s="32">
        <f t="shared" si="109"/>
        <v>0</v>
      </c>
      <c r="L216" s="125"/>
      <c r="M216" s="126"/>
    </row>
    <row r="217" spans="1:28" s="4" customFormat="1" ht="27" customHeight="1" x14ac:dyDescent="0.2">
      <c r="A217" s="76" t="s">
        <v>27</v>
      </c>
      <c r="B217" s="127" t="s">
        <v>183</v>
      </c>
      <c r="C217" s="87" t="s">
        <v>20</v>
      </c>
      <c r="D217" s="28" t="s">
        <v>21</v>
      </c>
      <c r="E217" s="32">
        <f>E218+E219+E220+E221</f>
        <v>0</v>
      </c>
      <c r="F217" s="32">
        <f>F218+F219+F220+F221</f>
        <v>0</v>
      </c>
      <c r="G217" s="32">
        <f>G218+G219+G220+G221</f>
        <v>0</v>
      </c>
      <c r="H217" s="32">
        <f t="shared" ref="H217:K217" si="110">H218+H219+H220+H221</f>
        <v>0</v>
      </c>
      <c r="I217" s="32">
        <f t="shared" si="110"/>
        <v>0</v>
      </c>
      <c r="J217" s="32">
        <f t="shared" si="110"/>
        <v>0</v>
      </c>
      <c r="K217" s="32">
        <f t="shared" si="110"/>
        <v>0</v>
      </c>
      <c r="L217" s="87" t="s">
        <v>78</v>
      </c>
      <c r="M217" s="87"/>
    </row>
    <row r="218" spans="1:28" s="4" customFormat="1" ht="45.75" customHeight="1" x14ac:dyDescent="0.2">
      <c r="A218" s="124"/>
      <c r="B218" s="128"/>
      <c r="C218" s="87"/>
      <c r="D218" s="28" t="s">
        <v>23</v>
      </c>
      <c r="E218" s="32">
        <v>0</v>
      </c>
      <c r="F218" s="32">
        <f>G218+H218+I218+J218+K218</f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87"/>
      <c r="M218" s="87"/>
    </row>
    <row r="219" spans="1:28" s="4" customFormat="1" ht="65.25" customHeight="1" x14ac:dyDescent="0.2">
      <c r="A219" s="124"/>
      <c r="B219" s="128"/>
      <c r="C219" s="87"/>
      <c r="D219" s="28" t="s">
        <v>24</v>
      </c>
      <c r="E219" s="32">
        <v>0</v>
      </c>
      <c r="F219" s="32">
        <f>G219+H219+I219+J219+K219</f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87"/>
      <c r="M219" s="87"/>
    </row>
    <row r="220" spans="1:28" s="4" customFormat="1" ht="86.25" customHeight="1" x14ac:dyDescent="0.2">
      <c r="A220" s="124"/>
      <c r="B220" s="128"/>
      <c r="C220" s="87"/>
      <c r="D220" s="28" t="s">
        <v>126</v>
      </c>
      <c r="E220" s="32">
        <v>0</v>
      </c>
      <c r="F220" s="32">
        <f>G220+H220+I220+J220+K220</f>
        <v>0</v>
      </c>
      <c r="G220" s="34">
        <v>0</v>
      </c>
      <c r="H220" s="34">
        <v>0</v>
      </c>
      <c r="I220" s="34">
        <v>0</v>
      </c>
      <c r="J220" s="34">
        <v>0</v>
      </c>
      <c r="K220" s="34">
        <v>0</v>
      </c>
      <c r="L220" s="87"/>
      <c r="M220" s="87"/>
    </row>
    <row r="221" spans="1:28" s="4" customFormat="1" ht="27.75" customHeight="1" x14ac:dyDescent="0.2">
      <c r="A221" s="124"/>
      <c r="B221" s="128"/>
      <c r="C221" s="87"/>
      <c r="D221" s="28" t="s">
        <v>26</v>
      </c>
      <c r="E221" s="32">
        <v>0</v>
      </c>
      <c r="F221" s="32">
        <f>G221+H221+I221+J221+K221</f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87"/>
      <c r="M221" s="87"/>
    </row>
    <row r="222" spans="1:28" ht="20.25" customHeight="1" x14ac:dyDescent="0.2">
      <c r="A222" s="76" t="s">
        <v>30</v>
      </c>
      <c r="B222" s="114" t="s">
        <v>127</v>
      </c>
      <c r="C222" s="87" t="s">
        <v>20</v>
      </c>
      <c r="D222" s="28" t="s">
        <v>21</v>
      </c>
      <c r="E222" s="32">
        <f>E223+E224+E226</f>
        <v>0</v>
      </c>
      <c r="F222" s="32">
        <f t="shared" ref="F222:K222" si="111">F223+F224+F225+F226</f>
        <v>0</v>
      </c>
      <c r="G222" s="32">
        <f t="shared" si="111"/>
        <v>0</v>
      </c>
      <c r="H222" s="32">
        <f t="shared" si="111"/>
        <v>0</v>
      </c>
      <c r="I222" s="32">
        <f t="shared" si="111"/>
        <v>0</v>
      </c>
      <c r="J222" s="32">
        <f t="shared" si="111"/>
        <v>0</v>
      </c>
      <c r="K222" s="32">
        <f t="shared" si="111"/>
        <v>0</v>
      </c>
      <c r="L222" s="87" t="s">
        <v>128</v>
      </c>
      <c r="M222" s="87"/>
    </row>
    <row r="223" spans="1:28" ht="51.75" customHeight="1" x14ac:dyDescent="0.2">
      <c r="A223" s="76"/>
      <c r="B223" s="114"/>
      <c r="C223" s="87"/>
      <c r="D223" s="28" t="s">
        <v>23</v>
      </c>
      <c r="E223" s="32">
        <v>0</v>
      </c>
      <c r="F223" s="32">
        <f t="shared" ref="F223:F224" si="112">G223+H223+I223+J223+K223</f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87"/>
      <c r="M223" s="87"/>
    </row>
    <row r="224" spans="1:28" ht="60" customHeight="1" x14ac:dyDescent="0.2">
      <c r="A224" s="76"/>
      <c r="B224" s="114"/>
      <c r="C224" s="87"/>
      <c r="D224" s="28" t="s">
        <v>24</v>
      </c>
      <c r="E224" s="32">
        <v>0</v>
      </c>
      <c r="F224" s="32">
        <f t="shared" si="112"/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87"/>
      <c r="M224" s="87"/>
    </row>
    <row r="225" spans="1:14" ht="77.25" customHeight="1" x14ac:dyDescent="0.2">
      <c r="A225" s="76"/>
      <c r="B225" s="114"/>
      <c r="C225" s="87"/>
      <c r="D225" s="28" t="s">
        <v>126</v>
      </c>
      <c r="E225" s="121" t="s">
        <v>129</v>
      </c>
      <c r="F225" s="122"/>
      <c r="G225" s="122"/>
      <c r="H225" s="122"/>
      <c r="I225" s="122"/>
      <c r="J225" s="122"/>
      <c r="K225" s="123"/>
      <c r="L225" s="87"/>
      <c r="M225" s="87"/>
    </row>
    <row r="226" spans="1:14" ht="36" customHeight="1" x14ac:dyDescent="0.2">
      <c r="A226" s="76"/>
      <c r="B226" s="114"/>
      <c r="C226" s="87"/>
      <c r="D226" s="28" t="s">
        <v>26</v>
      </c>
      <c r="E226" s="32">
        <v>0</v>
      </c>
      <c r="F226" s="32">
        <f t="shared" ref="F226" si="113">G226+H226+I226+J226+K226</f>
        <v>0</v>
      </c>
      <c r="G226" s="32">
        <v>0</v>
      </c>
      <c r="H226" s="32">
        <v>0</v>
      </c>
      <c r="I226" s="32">
        <v>0</v>
      </c>
      <c r="J226" s="32">
        <v>0</v>
      </c>
      <c r="K226" s="32">
        <v>0</v>
      </c>
      <c r="L226" s="87"/>
      <c r="M226" s="87"/>
    </row>
    <row r="227" spans="1:14" ht="18.75" customHeight="1" x14ac:dyDescent="0.2">
      <c r="A227" s="76" t="s">
        <v>34</v>
      </c>
      <c r="B227" s="114" t="s">
        <v>130</v>
      </c>
      <c r="C227" s="87" t="s">
        <v>20</v>
      </c>
      <c r="D227" s="28" t="s">
        <v>21</v>
      </c>
      <c r="E227" s="32">
        <f t="shared" ref="E227:K227" si="114">E228+E229+E230+E231</f>
        <v>0</v>
      </c>
      <c r="F227" s="32">
        <f t="shared" si="114"/>
        <v>175</v>
      </c>
      <c r="G227" s="32">
        <f t="shared" si="114"/>
        <v>35</v>
      </c>
      <c r="H227" s="32">
        <f t="shared" si="114"/>
        <v>35</v>
      </c>
      <c r="I227" s="32">
        <f t="shared" si="114"/>
        <v>35</v>
      </c>
      <c r="J227" s="32">
        <f t="shared" si="114"/>
        <v>35</v>
      </c>
      <c r="K227" s="32">
        <f t="shared" si="114"/>
        <v>35</v>
      </c>
      <c r="L227" s="115" t="s">
        <v>131</v>
      </c>
      <c r="M227" s="87"/>
    </row>
    <row r="228" spans="1:14" ht="48" customHeight="1" x14ac:dyDescent="0.2">
      <c r="A228" s="76"/>
      <c r="B228" s="86"/>
      <c r="C228" s="87"/>
      <c r="D228" s="28" t="s">
        <v>23</v>
      </c>
      <c r="E228" s="32">
        <v>0</v>
      </c>
      <c r="F228" s="32">
        <f t="shared" ref="F228:F231" si="115">G228+H228+I228+J228+K228</f>
        <v>0</v>
      </c>
      <c r="G228" s="32">
        <v>0</v>
      </c>
      <c r="H228" s="32">
        <v>0</v>
      </c>
      <c r="I228" s="32">
        <v>0</v>
      </c>
      <c r="J228" s="32">
        <v>0</v>
      </c>
      <c r="K228" s="32">
        <v>0</v>
      </c>
      <c r="L228" s="116"/>
      <c r="M228" s="87"/>
    </row>
    <row r="229" spans="1:14" ht="61.5" customHeight="1" x14ac:dyDescent="0.2">
      <c r="A229" s="76"/>
      <c r="B229" s="86"/>
      <c r="C229" s="87"/>
      <c r="D229" s="28" t="s">
        <v>24</v>
      </c>
      <c r="E229" s="32">
        <v>0</v>
      </c>
      <c r="F229" s="32">
        <f t="shared" si="115"/>
        <v>0</v>
      </c>
      <c r="G229" s="32">
        <v>0</v>
      </c>
      <c r="H229" s="32">
        <v>0</v>
      </c>
      <c r="I229" s="32">
        <v>0</v>
      </c>
      <c r="J229" s="32">
        <v>0</v>
      </c>
      <c r="K229" s="32">
        <v>0</v>
      </c>
      <c r="L229" s="116"/>
      <c r="M229" s="87"/>
    </row>
    <row r="230" spans="1:14" ht="75.75" customHeight="1" x14ac:dyDescent="0.2">
      <c r="A230" s="76"/>
      <c r="B230" s="86"/>
      <c r="C230" s="87"/>
      <c r="D230" s="28" t="s">
        <v>126</v>
      </c>
      <c r="E230" s="32">
        <v>0</v>
      </c>
      <c r="F230" s="32">
        <f t="shared" si="115"/>
        <v>175</v>
      </c>
      <c r="G230" s="34">
        <v>35</v>
      </c>
      <c r="H230" s="34">
        <v>35</v>
      </c>
      <c r="I230" s="34">
        <v>35</v>
      </c>
      <c r="J230" s="34">
        <v>35</v>
      </c>
      <c r="K230" s="34">
        <v>35</v>
      </c>
      <c r="L230" s="116"/>
      <c r="M230" s="87"/>
    </row>
    <row r="231" spans="1:14" ht="32.25" customHeight="1" x14ac:dyDescent="0.2">
      <c r="A231" s="76"/>
      <c r="B231" s="86"/>
      <c r="C231" s="87"/>
      <c r="D231" s="28" t="s">
        <v>26</v>
      </c>
      <c r="E231" s="32">
        <v>0</v>
      </c>
      <c r="F231" s="32">
        <f t="shared" si="115"/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117"/>
      <c r="M231" s="87"/>
    </row>
    <row r="232" spans="1:14" ht="20.25" customHeight="1" x14ac:dyDescent="0.2">
      <c r="A232" s="76" t="s">
        <v>132</v>
      </c>
      <c r="B232" s="129" t="s">
        <v>133</v>
      </c>
      <c r="C232" s="87" t="s">
        <v>20</v>
      </c>
      <c r="D232" s="28" t="s">
        <v>21</v>
      </c>
      <c r="E232" s="32">
        <f t="shared" ref="E232:K232" si="116">E233+E234+E235+E236</f>
        <v>0</v>
      </c>
      <c r="F232" s="32">
        <f t="shared" si="116"/>
        <v>60</v>
      </c>
      <c r="G232" s="32">
        <f t="shared" si="116"/>
        <v>0</v>
      </c>
      <c r="H232" s="32">
        <f t="shared" si="116"/>
        <v>15</v>
      </c>
      <c r="I232" s="32">
        <f t="shared" si="116"/>
        <v>15</v>
      </c>
      <c r="J232" s="32">
        <f t="shared" si="116"/>
        <v>15</v>
      </c>
      <c r="K232" s="32">
        <f t="shared" si="116"/>
        <v>15</v>
      </c>
      <c r="L232" s="87" t="s">
        <v>78</v>
      </c>
      <c r="M232" s="87"/>
    </row>
    <row r="233" spans="1:14" ht="44.25" customHeight="1" x14ac:dyDescent="0.2">
      <c r="A233" s="76"/>
      <c r="B233" s="129"/>
      <c r="C233" s="87"/>
      <c r="D233" s="28" t="s">
        <v>23</v>
      </c>
      <c r="E233" s="32">
        <v>0</v>
      </c>
      <c r="F233" s="32">
        <f t="shared" ref="F233:F236" si="117">G233+H233+I233+J233+K233</f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87"/>
      <c r="M233" s="87"/>
    </row>
    <row r="234" spans="1:14" ht="57.75" customHeight="1" x14ac:dyDescent="0.2">
      <c r="A234" s="76"/>
      <c r="B234" s="129"/>
      <c r="C234" s="87"/>
      <c r="D234" s="28" t="s">
        <v>24</v>
      </c>
      <c r="E234" s="32">
        <v>0</v>
      </c>
      <c r="F234" s="32">
        <f t="shared" si="117"/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87"/>
      <c r="M234" s="87"/>
    </row>
    <row r="235" spans="1:14" ht="75.75" customHeight="1" x14ac:dyDescent="0.2">
      <c r="A235" s="76"/>
      <c r="B235" s="129"/>
      <c r="C235" s="87"/>
      <c r="D235" s="28" t="s">
        <v>126</v>
      </c>
      <c r="E235" s="32">
        <v>0</v>
      </c>
      <c r="F235" s="32">
        <f t="shared" si="117"/>
        <v>60</v>
      </c>
      <c r="G235" s="34">
        <v>0</v>
      </c>
      <c r="H235" s="34">
        <v>15</v>
      </c>
      <c r="I235" s="34">
        <v>15</v>
      </c>
      <c r="J235" s="34">
        <v>15</v>
      </c>
      <c r="K235" s="34">
        <v>15</v>
      </c>
      <c r="L235" s="87"/>
      <c r="M235" s="87"/>
    </row>
    <row r="236" spans="1:14" ht="37.5" customHeight="1" x14ac:dyDescent="0.2">
      <c r="A236" s="76"/>
      <c r="B236" s="129"/>
      <c r="C236" s="87"/>
      <c r="D236" s="28" t="s">
        <v>26</v>
      </c>
      <c r="E236" s="32">
        <v>0</v>
      </c>
      <c r="F236" s="32">
        <f t="shared" si="117"/>
        <v>0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87"/>
      <c r="M236" s="87"/>
    </row>
    <row r="237" spans="1:14" ht="20.25" customHeight="1" x14ac:dyDescent="0.2">
      <c r="A237" s="76" t="s">
        <v>134</v>
      </c>
      <c r="B237" s="130" t="s">
        <v>184</v>
      </c>
      <c r="C237" s="87" t="s">
        <v>20</v>
      </c>
      <c r="D237" s="28" t="s">
        <v>21</v>
      </c>
      <c r="E237" s="32">
        <f>E238+E239+E240+E241</f>
        <v>490</v>
      </c>
      <c r="F237" s="32">
        <f>F238+F239+F240+F241</f>
        <v>2025.1</v>
      </c>
      <c r="G237" s="32">
        <f>G238+G239+G240+G241</f>
        <v>225.1</v>
      </c>
      <c r="H237" s="32">
        <f t="shared" ref="H237:K237" si="118">H238+H239+H240+H241</f>
        <v>450</v>
      </c>
      <c r="I237" s="32">
        <f t="shared" si="118"/>
        <v>450</v>
      </c>
      <c r="J237" s="32">
        <f t="shared" si="118"/>
        <v>450</v>
      </c>
      <c r="K237" s="32">
        <f t="shared" si="118"/>
        <v>450</v>
      </c>
      <c r="L237" s="87" t="s">
        <v>78</v>
      </c>
      <c r="M237" s="87"/>
    </row>
    <row r="238" spans="1:14" ht="45.75" customHeight="1" x14ac:dyDescent="0.2">
      <c r="A238" s="76"/>
      <c r="B238" s="130"/>
      <c r="C238" s="87"/>
      <c r="D238" s="28" t="s">
        <v>23</v>
      </c>
      <c r="E238" s="32">
        <v>0</v>
      </c>
      <c r="F238" s="32">
        <f>G238+H238+I238+J238+K238</f>
        <v>0</v>
      </c>
      <c r="G238" s="32">
        <v>0</v>
      </c>
      <c r="H238" s="32">
        <v>0</v>
      </c>
      <c r="I238" s="32">
        <v>0</v>
      </c>
      <c r="J238" s="32">
        <v>0</v>
      </c>
      <c r="K238" s="32">
        <v>0</v>
      </c>
      <c r="L238" s="87"/>
      <c r="M238" s="87"/>
      <c r="N238" s="35"/>
    </row>
    <row r="239" spans="1:14" ht="57.75" customHeight="1" x14ac:dyDescent="0.2">
      <c r="A239" s="76"/>
      <c r="B239" s="130"/>
      <c r="C239" s="87"/>
      <c r="D239" s="28" t="s">
        <v>24</v>
      </c>
      <c r="E239" s="32">
        <v>0</v>
      </c>
      <c r="F239" s="32">
        <f>G239+H239+I239+J239+K239</f>
        <v>0</v>
      </c>
      <c r="G239" s="32">
        <v>0</v>
      </c>
      <c r="H239" s="32">
        <v>0</v>
      </c>
      <c r="I239" s="32">
        <v>0</v>
      </c>
      <c r="J239" s="32">
        <v>0</v>
      </c>
      <c r="K239" s="32">
        <v>0</v>
      </c>
      <c r="L239" s="87"/>
      <c r="M239" s="87"/>
    </row>
    <row r="240" spans="1:14" ht="74.25" customHeight="1" x14ac:dyDescent="0.2">
      <c r="A240" s="76"/>
      <c r="B240" s="130"/>
      <c r="C240" s="87"/>
      <c r="D240" s="28" t="s">
        <v>126</v>
      </c>
      <c r="E240" s="32">
        <v>490</v>
      </c>
      <c r="F240" s="32">
        <f>G240+H240+I240+J240+K240</f>
        <v>2025.1</v>
      </c>
      <c r="G240" s="32">
        <v>225.1</v>
      </c>
      <c r="H240" s="32">
        <v>450</v>
      </c>
      <c r="I240" s="32">
        <v>450</v>
      </c>
      <c r="J240" s="32">
        <v>450</v>
      </c>
      <c r="K240" s="32">
        <v>450</v>
      </c>
      <c r="L240" s="87"/>
      <c r="M240" s="87"/>
    </row>
    <row r="241" spans="1:13" ht="31.5" customHeight="1" x14ac:dyDescent="0.2">
      <c r="A241" s="76"/>
      <c r="B241" s="130"/>
      <c r="C241" s="87"/>
      <c r="D241" s="28" t="s">
        <v>26</v>
      </c>
      <c r="E241" s="32">
        <v>0</v>
      </c>
      <c r="F241" s="32">
        <f>G241+H241+I241+J241+K241</f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87"/>
      <c r="M241" s="87"/>
    </row>
    <row r="242" spans="1:13" ht="20.25" customHeight="1" x14ac:dyDescent="0.2">
      <c r="A242" s="98" t="s">
        <v>135</v>
      </c>
      <c r="B242" s="128" t="s">
        <v>185</v>
      </c>
      <c r="C242" s="87" t="s">
        <v>20</v>
      </c>
      <c r="D242" s="28" t="s">
        <v>21</v>
      </c>
      <c r="E242" s="32">
        <f>E243+E244+E245+E246</f>
        <v>0</v>
      </c>
      <c r="F242" s="32">
        <f>F243+F244+F245+F246</f>
        <v>1037</v>
      </c>
      <c r="G242" s="32">
        <f>G243+G244+G245+G246</f>
        <v>37</v>
      </c>
      <c r="H242" s="32">
        <f t="shared" ref="H242:K242" si="119">H243+H244+H245+H246</f>
        <v>100</v>
      </c>
      <c r="I242" s="32">
        <f t="shared" si="119"/>
        <v>300</v>
      </c>
      <c r="J242" s="32">
        <f t="shared" si="119"/>
        <v>300</v>
      </c>
      <c r="K242" s="32">
        <f t="shared" si="119"/>
        <v>300</v>
      </c>
      <c r="L242" s="87" t="s">
        <v>78</v>
      </c>
      <c r="M242" s="87"/>
    </row>
    <row r="243" spans="1:13" ht="49.5" customHeight="1" x14ac:dyDescent="0.2">
      <c r="A243" s="98"/>
      <c r="B243" s="128"/>
      <c r="C243" s="87"/>
      <c r="D243" s="28" t="s">
        <v>23</v>
      </c>
      <c r="E243" s="32">
        <v>0</v>
      </c>
      <c r="F243" s="32">
        <f>G243+H243+I243+J243+K243</f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87"/>
      <c r="M243" s="87"/>
    </row>
    <row r="244" spans="1:13" ht="62.25" customHeight="1" x14ac:dyDescent="0.2">
      <c r="A244" s="98"/>
      <c r="B244" s="128"/>
      <c r="C244" s="87"/>
      <c r="D244" s="28" t="s">
        <v>24</v>
      </c>
      <c r="E244" s="32">
        <v>0</v>
      </c>
      <c r="F244" s="32">
        <f>G244+H244+I244+J244+K244</f>
        <v>0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87"/>
      <c r="M244" s="87"/>
    </row>
    <row r="245" spans="1:13" ht="82.5" customHeight="1" x14ac:dyDescent="0.2">
      <c r="A245" s="98"/>
      <c r="B245" s="128"/>
      <c r="C245" s="87"/>
      <c r="D245" s="28" t="s">
        <v>126</v>
      </c>
      <c r="E245" s="32">
        <v>0</v>
      </c>
      <c r="F245" s="32">
        <f>G245+H245+I245+J245+K245</f>
        <v>1037</v>
      </c>
      <c r="G245" s="32">
        <v>37</v>
      </c>
      <c r="H245" s="32">
        <v>100</v>
      </c>
      <c r="I245" s="32">
        <v>300</v>
      </c>
      <c r="J245" s="32">
        <v>300</v>
      </c>
      <c r="K245" s="32">
        <v>300</v>
      </c>
      <c r="L245" s="87"/>
      <c r="M245" s="87"/>
    </row>
    <row r="246" spans="1:13" ht="33" customHeight="1" x14ac:dyDescent="0.2">
      <c r="A246" s="98"/>
      <c r="B246" s="128"/>
      <c r="C246" s="87"/>
      <c r="D246" s="28" t="s">
        <v>26</v>
      </c>
      <c r="E246" s="32">
        <v>0</v>
      </c>
      <c r="F246" s="32">
        <f>G246+H246+I246+J246+K246</f>
        <v>0</v>
      </c>
      <c r="G246" s="32">
        <v>0</v>
      </c>
      <c r="H246" s="32">
        <v>0</v>
      </c>
      <c r="I246" s="32">
        <v>0</v>
      </c>
      <c r="J246" s="32">
        <v>0</v>
      </c>
      <c r="K246" s="32">
        <v>0</v>
      </c>
      <c r="L246" s="87"/>
      <c r="M246" s="87"/>
    </row>
    <row r="247" spans="1:13" s="4" customFormat="1" ht="21" customHeight="1" x14ac:dyDescent="0.2">
      <c r="A247" s="92" t="s">
        <v>136</v>
      </c>
      <c r="B247" s="86" t="s">
        <v>137</v>
      </c>
      <c r="C247" s="87" t="s">
        <v>20</v>
      </c>
      <c r="D247" s="28" t="s">
        <v>21</v>
      </c>
      <c r="E247" s="32">
        <f>E248+E249+E250+E251</f>
        <v>0</v>
      </c>
      <c r="F247" s="32">
        <f>F248+F249+F250+F251</f>
        <v>150</v>
      </c>
      <c r="G247" s="32">
        <f>G248+G249+G250+G251</f>
        <v>0</v>
      </c>
      <c r="H247" s="32">
        <f t="shared" ref="H247:K247" si="120">H248+H249+H250+H251</f>
        <v>150</v>
      </c>
      <c r="I247" s="32">
        <f t="shared" si="120"/>
        <v>0</v>
      </c>
      <c r="J247" s="32">
        <f t="shared" si="120"/>
        <v>0</v>
      </c>
      <c r="K247" s="32">
        <f t="shared" si="120"/>
        <v>0</v>
      </c>
      <c r="L247" s="115" t="s">
        <v>32</v>
      </c>
      <c r="M247" s="115"/>
    </row>
    <row r="248" spans="1:13" s="4" customFormat="1" ht="48" customHeight="1" x14ac:dyDescent="0.2">
      <c r="A248" s="93"/>
      <c r="B248" s="86"/>
      <c r="C248" s="87"/>
      <c r="D248" s="28" t="s">
        <v>23</v>
      </c>
      <c r="E248" s="32">
        <v>0</v>
      </c>
      <c r="F248" s="32">
        <f>G248+H248+I248+J248+K248</f>
        <v>0</v>
      </c>
      <c r="G248" s="32">
        <v>0</v>
      </c>
      <c r="H248" s="32">
        <v>0</v>
      </c>
      <c r="I248" s="32">
        <v>0</v>
      </c>
      <c r="J248" s="32">
        <v>0</v>
      </c>
      <c r="K248" s="32">
        <v>0</v>
      </c>
      <c r="L248" s="116"/>
      <c r="M248" s="116"/>
    </row>
    <row r="249" spans="1:13" s="4" customFormat="1" ht="60.75" customHeight="1" x14ac:dyDescent="0.2">
      <c r="A249" s="93"/>
      <c r="B249" s="86"/>
      <c r="C249" s="87"/>
      <c r="D249" s="28" t="s">
        <v>24</v>
      </c>
      <c r="E249" s="32">
        <v>0</v>
      </c>
      <c r="F249" s="32">
        <f>G249+H249+I249+J249+K249</f>
        <v>0</v>
      </c>
      <c r="G249" s="32">
        <v>0</v>
      </c>
      <c r="H249" s="32">
        <v>0</v>
      </c>
      <c r="I249" s="32">
        <v>0</v>
      </c>
      <c r="J249" s="32">
        <v>0</v>
      </c>
      <c r="K249" s="32">
        <v>0</v>
      </c>
      <c r="L249" s="116"/>
      <c r="M249" s="116"/>
    </row>
    <row r="250" spans="1:13" s="4" customFormat="1" ht="74.25" customHeight="1" x14ac:dyDescent="0.2">
      <c r="A250" s="93"/>
      <c r="B250" s="86"/>
      <c r="C250" s="87"/>
      <c r="D250" s="28" t="s">
        <v>126</v>
      </c>
      <c r="E250" s="32">
        <v>0</v>
      </c>
      <c r="F250" s="32">
        <f>G250+H250+I250+J250+K250</f>
        <v>150</v>
      </c>
      <c r="G250" s="34">
        <v>0</v>
      </c>
      <c r="H250" s="34">
        <v>150</v>
      </c>
      <c r="I250" s="34">
        <v>0</v>
      </c>
      <c r="J250" s="34">
        <v>0</v>
      </c>
      <c r="K250" s="34">
        <v>0</v>
      </c>
      <c r="L250" s="116"/>
      <c r="M250" s="116"/>
    </row>
    <row r="251" spans="1:13" s="4" customFormat="1" ht="33" customHeight="1" x14ac:dyDescent="0.2">
      <c r="A251" s="94"/>
      <c r="B251" s="86"/>
      <c r="C251" s="87"/>
      <c r="D251" s="28" t="s">
        <v>26</v>
      </c>
      <c r="E251" s="32">
        <v>0</v>
      </c>
      <c r="F251" s="32">
        <f>G251+H251+I251+J251+K251</f>
        <v>0</v>
      </c>
      <c r="G251" s="32">
        <v>0</v>
      </c>
      <c r="H251" s="32">
        <v>0</v>
      </c>
      <c r="I251" s="32">
        <v>0</v>
      </c>
      <c r="J251" s="32">
        <v>0</v>
      </c>
      <c r="K251" s="32">
        <v>0</v>
      </c>
      <c r="L251" s="117"/>
      <c r="M251" s="117"/>
    </row>
    <row r="252" spans="1:13" s="4" customFormat="1" ht="21" customHeight="1" x14ac:dyDescent="0.2">
      <c r="A252" s="92" t="s">
        <v>138</v>
      </c>
      <c r="B252" s="114" t="s">
        <v>186</v>
      </c>
      <c r="C252" s="87" t="s">
        <v>20</v>
      </c>
      <c r="D252" s="28" t="s">
        <v>21</v>
      </c>
      <c r="E252" s="32">
        <f>E253+E254+E255+E256</f>
        <v>0</v>
      </c>
      <c r="F252" s="32">
        <f>F253+F254+F255+F256</f>
        <v>0</v>
      </c>
      <c r="G252" s="32">
        <f>G253+G254+G255+G256</f>
        <v>0</v>
      </c>
      <c r="H252" s="32">
        <f t="shared" ref="H252:K252" si="121">H253+H254+H255+H256</f>
        <v>0</v>
      </c>
      <c r="I252" s="32">
        <f t="shared" si="121"/>
        <v>0</v>
      </c>
      <c r="J252" s="32">
        <f t="shared" si="121"/>
        <v>0</v>
      </c>
      <c r="K252" s="32">
        <f t="shared" si="121"/>
        <v>0</v>
      </c>
      <c r="L252" s="115" t="s">
        <v>32</v>
      </c>
      <c r="M252" s="115"/>
    </row>
    <row r="253" spans="1:13" s="4" customFormat="1" ht="48.75" customHeight="1" x14ac:dyDescent="0.2">
      <c r="A253" s="93"/>
      <c r="B253" s="86"/>
      <c r="C253" s="87"/>
      <c r="D253" s="28" t="s">
        <v>23</v>
      </c>
      <c r="E253" s="32">
        <v>0</v>
      </c>
      <c r="F253" s="32">
        <f>G253+H253+I253+J253+K253</f>
        <v>0</v>
      </c>
      <c r="G253" s="32">
        <v>0</v>
      </c>
      <c r="H253" s="32">
        <v>0</v>
      </c>
      <c r="I253" s="32">
        <v>0</v>
      </c>
      <c r="J253" s="32">
        <v>0</v>
      </c>
      <c r="K253" s="32">
        <v>0</v>
      </c>
      <c r="L253" s="116"/>
      <c r="M253" s="116"/>
    </row>
    <row r="254" spans="1:13" s="4" customFormat="1" ht="63.75" customHeight="1" x14ac:dyDescent="0.2">
      <c r="A254" s="93"/>
      <c r="B254" s="86"/>
      <c r="C254" s="87"/>
      <c r="D254" s="28" t="s">
        <v>24</v>
      </c>
      <c r="E254" s="32">
        <v>0</v>
      </c>
      <c r="F254" s="32">
        <f>G254+H254+I254+J254+K254</f>
        <v>0</v>
      </c>
      <c r="G254" s="32">
        <v>0</v>
      </c>
      <c r="H254" s="32">
        <v>0</v>
      </c>
      <c r="I254" s="32">
        <v>0</v>
      </c>
      <c r="J254" s="32">
        <v>0</v>
      </c>
      <c r="K254" s="32">
        <v>0</v>
      </c>
      <c r="L254" s="116"/>
      <c r="M254" s="116"/>
    </row>
    <row r="255" spans="1:13" s="4" customFormat="1" ht="75" customHeight="1" x14ac:dyDescent="0.2">
      <c r="A255" s="93"/>
      <c r="B255" s="86"/>
      <c r="C255" s="87"/>
      <c r="D255" s="28" t="s">
        <v>126</v>
      </c>
      <c r="E255" s="32">
        <v>0</v>
      </c>
      <c r="F255" s="32">
        <f>G255+H255+I255+J255+K255</f>
        <v>0</v>
      </c>
      <c r="G255" s="34">
        <v>0</v>
      </c>
      <c r="H255" s="34">
        <v>0</v>
      </c>
      <c r="I255" s="34">
        <v>0</v>
      </c>
      <c r="J255" s="34">
        <v>0</v>
      </c>
      <c r="K255" s="34">
        <v>0</v>
      </c>
      <c r="L255" s="116"/>
      <c r="M255" s="116"/>
    </row>
    <row r="256" spans="1:13" s="4" customFormat="1" ht="33" customHeight="1" x14ac:dyDescent="0.2">
      <c r="A256" s="94"/>
      <c r="B256" s="86"/>
      <c r="C256" s="87"/>
      <c r="D256" s="28" t="s">
        <v>26</v>
      </c>
      <c r="E256" s="32">
        <v>0</v>
      </c>
      <c r="F256" s="32">
        <f>G256+H256+I256+J256+K256</f>
        <v>0</v>
      </c>
      <c r="G256" s="32">
        <v>0</v>
      </c>
      <c r="H256" s="32">
        <v>0</v>
      </c>
      <c r="I256" s="32">
        <v>0</v>
      </c>
      <c r="J256" s="32">
        <v>0</v>
      </c>
      <c r="K256" s="32">
        <v>0</v>
      </c>
      <c r="L256" s="117"/>
      <c r="M256" s="117"/>
    </row>
    <row r="257" spans="1:13" s="4" customFormat="1" ht="19.5" customHeight="1" x14ac:dyDescent="0.2">
      <c r="A257" s="92" t="s">
        <v>139</v>
      </c>
      <c r="B257" s="128" t="s">
        <v>187</v>
      </c>
      <c r="C257" s="87" t="s">
        <v>20</v>
      </c>
      <c r="D257" s="28" t="s">
        <v>21</v>
      </c>
      <c r="E257" s="32">
        <f t="shared" ref="E257" si="122">E258+E259+E260+E261</f>
        <v>0</v>
      </c>
      <c r="F257" s="32">
        <f>F258+F259+F260+F261</f>
        <v>0</v>
      </c>
      <c r="G257" s="32">
        <f>G258+G259+G260+G261</f>
        <v>0</v>
      </c>
      <c r="H257" s="32">
        <f t="shared" ref="H257:K257" si="123">H258+H259+H260+H261</f>
        <v>0</v>
      </c>
      <c r="I257" s="32">
        <f t="shared" si="123"/>
        <v>0</v>
      </c>
      <c r="J257" s="32">
        <f t="shared" si="123"/>
        <v>0</v>
      </c>
      <c r="K257" s="32">
        <f t="shared" si="123"/>
        <v>0</v>
      </c>
      <c r="L257" s="115" t="s">
        <v>32</v>
      </c>
      <c r="M257" s="115"/>
    </row>
    <row r="258" spans="1:13" s="4" customFormat="1" ht="45" customHeight="1" x14ac:dyDescent="0.2">
      <c r="A258" s="93"/>
      <c r="B258" s="128"/>
      <c r="C258" s="87"/>
      <c r="D258" s="28" t="s">
        <v>23</v>
      </c>
      <c r="E258" s="32">
        <v>0</v>
      </c>
      <c r="F258" s="32">
        <f>G258+H258+I258+J258+K258</f>
        <v>0</v>
      </c>
      <c r="G258" s="32">
        <v>0</v>
      </c>
      <c r="H258" s="32">
        <v>0</v>
      </c>
      <c r="I258" s="32">
        <v>0</v>
      </c>
      <c r="J258" s="32">
        <v>0</v>
      </c>
      <c r="K258" s="32">
        <v>0</v>
      </c>
      <c r="L258" s="116"/>
      <c r="M258" s="116"/>
    </row>
    <row r="259" spans="1:13" s="4" customFormat="1" ht="65.25" customHeight="1" x14ac:dyDescent="0.2">
      <c r="A259" s="93"/>
      <c r="B259" s="128"/>
      <c r="C259" s="87"/>
      <c r="D259" s="28" t="s">
        <v>24</v>
      </c>
      <c r="E259" s="32">
        <v>0</v>
      </c>
      <c r="F259" s="32">
        <f>G259+H259+I259+J259+K259</f>
        <v>0</v>
      </c>
      <c r="G259" s="32">
        <v>0</v>
      </c>
      <c r="H259" s="32">
        <v>0</v>
      </c>
      <c r="I259" s="32">
        <v>0</v>
      </c>
      <c r="J259" s="32">
        <v>0</v>
      </c>
      <c r="K259" s="32">
        <v>0</v>
      </c>
      <c r="L259" s="116"/>
      <c r="M259" s="116"/>
    </row>
    <row r="260" spans="1:13" s="4" customFormat="1" ht="74.25" customHeight="1" x14ac:dyDescent="0.2">
      <c r="A260" s="93"/>
      <c r="B260" s="128"/>
      <c r="C260" s="87"/>
      <c r="D260" s="28" t="s">
        <v>126</v>
      </c>
      <c r="E260" s="32">
        <v>0</v>
      </c>
      <c r="F260" s="32">
        <f>G260+H260+I260+J260+K260</f>
        <v>0</v>
      </c>
      <c r="G260" s="34">
        <v>0</v>
      </c>
      <c r="H260" s="34">
        <v>0</v>
      </c>
      <c r="I260" s="34">
        <v>0</v>
      </c>
      <c r="J260" s="34">
        <v>0</v>
      </c>
      <c r="K260" s="34">
        <v>0</v>
      </c>
      <c r="L260" s="116"/>
      <c r="M260" s="116"/>
    </row>
    <row r="261" spans="1:13" s="4" customFormat="1" ht="33" customHeight="1" x14ac:dyDescent="0.2">
      <c r="A261" s="94"/>
      <c r="B261" s="128"/>
      <c r="C261" s="87"/>
      <c r="D261" s="28" t="s">
        <v>26</v>
      </c>
      <c r="E261" s="32">
        <v>0</v>
      </c>
      <c r="F261" s="32">
        <f>G261+H261+I261+J261+K261</f>
        <v>0</v>
      </c>
      <c r="G261" s="32">
        <v>0</v>
      </c>
      <c r="H261" s="32">
        <v>0</v>
      </c>
      <c r="I261" s="32">
        <v>0</v>
      </c>
      <c r="J261" s="32">
        <v>0</v>
      </c>
      <c r="K261" s="32">
        <v>0</v>
      </c>
      <c r="L261" s="117"/>
      <c r="M261" s="117"/>
    </row>
    <row r="262" spans="1:13" s="4" customFormat="1" ht="23.25" customHeight="1" x14ac:dyDescent="0.2">
      <c r="A262" s="92" t="s">
        <v>140</v>
      </c>
      <c r="B262" s="99" t="s">
        <v>141</v>
      </c>
      <c r="C262" s="87" t="s">
        <v>20</v>
      </c>
      <c r="D262" s="28" t="s">
        <v>21</v>
      </c>
      <c r="E262" s="32">
        <f t="shared" ref="E262" si="124">E263+E264+E265+E266</f>
        <v>0</v>
      </c>
      <c r="F262" s="32">
        <f>F263+F264+F265+F266</f>
        <v>0</v>
      </c>
      <c r="G262" s="32">
        <f>G263+G264+G265+G266</f>
        <v>0</v>
      </c>
      <c r="H262" s="32">
        <f t="shared" ref="H262:K262" si="125">H263+H264+H265+H266</f>
        <v>0</v>
      </c>
      <c r="I262" s="32">
        <f t="shared" si="125"/>
        <v>0</v>
      </c>
      <c r="J262" s="32">
        <f t="shared" si="125"/>
        <v>0</v>
      </c>
      <c r="K262" s="32">
        <f t="shared" si="125"/>
        <v>0</v>
      </c>
      <c r="L262" s="115" t="s">
        <v>32</v>
      </c>
      <c r="M262" s="36"/>
    </row>
    <row r="263" spans="1:13" s="4" customFormat="1" ht="47.25" customHeight="1" x14ac:dyDescent="0.2">
      <c r="A263" s="93"/>
      <c r="B263" s="100"/>
      <c r="C263" s="87"/>
      <c r="D263" s="28" t="s">
        <v>23</v>
      </c>
      <c r="E263" s="32">
        <v>0</v>
      </c>
      <c r="F263" s="32">
        <f>G263+H263+I263+J263+K263</f>
        <v>0</v>
      </c>
      <c r="G263" s="32">
        <v>0</v>
      </c>
      <c r="H263" s="32">
        <v>0</v>
      </c>
      <c r="I263" s="32">
        <v>0</v>
      </c>
      <c r="J263" s="32">
        <v>0</v>
      </c>
      <c r="K263" s="32">
        <v>0</v>
      </c>
      <c r="L263" s="116"/>
      <c r="M263" s="36"/>
    </row>
    <row r="264" spans="1:13" s="4" customFormat="1" ht="67.5" customHeight="1" x14ac:dyDescent="0.2">
      <c r="A264" s="93"/>
      <c r="B264" s="100"/>
      <c r="C264" s="87"/>
      <c r="D264" s="28" t="s">
        <v>24</v>
      </c>
      <c r="E264" s="32">
        <v>0</v>
      </c>
      <c r="F264" s="32">
        <f>G264+H264+I264+J264+K264</f>
        <v>0</v>
      </c>
      <c r="G264" s="32">
        <v>0</v>
      </c>
      <c r="H264" s="32">
        <v>0</v>
      </c>
      <c r="I264" s="32">
        <v>0</v>
      </c>
      <c r="J264" s="32">
        <v>0</v>
      </c>
      <c r="K264" s="32">
        <v>0</v>
      </c>
      <c r="L264" s="116"/>
      <c r="M264" s="36"/>
    </row>
    <row r="265" spans="1:13" s="4" customFormat="1" ht="78" customHeight="1" x14ac:dyDescent="0.2">
      <c r="A265" s="93"/>
      <c r="B265" s="100"/>
      <c r="C265" s="87"/>
      <c r="D265" s="28" t="s">
        <v>126</v>
      </c>
      <c r="E265" s="32">
        <v>0</v>
      </c>
      <c r="F265" s="32">
        <f>G265+H265+I265+J265+K265</f>
        <v>0</v>
      </c>
      <c r="G265" s="34">
        <v>0</v>
      </c>
      <c r="H265" s="34">
        <v>0</v>
      </c>
      <c r="I265" s="34">
        <v>0</v>
      </c>
      <c r="J265" s="34">
        <v>0</v>
      </c>
      <c r="K265" s="34">
        <v>0</v>
      </c>
      <c r="L265" s="116"/>
      <c r="M265" s="36"/>
    </row>
    <row r="266" spans="1:13" s="4" customFormat="1" ht="36" customHeight="1" x14ac:dyDescent="0.2">
      <c r="A266" s="94"/>
      <c r="B266" s="101"/>
      <c r="C266" s="87"/>
      <c r="D266" s="28" t="s">
        <v>26</v>
      </c>
      <c r="E266" s="32">
        <v>0</v>
      </c>
      <c r="F266" s="32">
        <f>G266+H266+I266+J266+K266</f>
        <v>0</v>
      </c>
      <c r="G266" s="32">
        <v>0</v>
      </c>
      <c r="H266" s="32">
        <v>0</v>
      </c>
      <c r="I266" s="32">
        <v>0</v>
      </c>
      <c r="J266" s="32">
        <v>0</v>
      </c>
      <c r="K266" s="32">
        <v>0</v>
      </c>
      <c r="L266" s="117"/>
      <c r="M266" s="36"/>
    </row>
    <row r="267" spans="1:13" ht="21" customHeight="1" x14ac:dyDescent="0.2">
      <c r="A267" s="131" t="s">
        <v>37</v>
      </c>
      <c r="B267" s="132" t="s">
        <v>142</v>
      </c>
      <c r="C267" s="87" t="s">
        <v>20</v>
      </c>
      <c r="D267" s="33" t="s">
        <v>21</v>
      </c>
      <c r="E267" s="37">
        <f>E268+E269+E270+E271</f>
        <v>143</v>
      </c>
      <c r="F267" s="38">
        <f>F268+F269+F270+F271</f>
        <v>1750</v>
      </c>
      <c r="G267" s="32">
        <f>G268+G269+G270+G271</f>
        <v>0</v>
      </c>
      <c r="H267" s="38">
        <f t="shared" ref="H267:K267" si="126">H268+H269+H270+H271</f>
        <v>250</v>
      </c>
      <c r="I267" s="37">
        <f t="shared" si="126"/>
        <v>500</v>
      </c>
      <c r="J267" s="37">
        <f t="shared" si="126"/>
        <v>500</v>
      </c>
      <c r="K267" s="37">
        <f t="shared" si="126"/>
        <v>500</v>
      </c>
      <c r="L267" s="135"/>
      <c r="M267" s="136" t="s">
        <v>191</v>
      </c>
    </row>
    <row r="268" spans="1:13" ht="45" customHeight="1" x14ac:dyDescent="0.2">
      <c r="A268" s="131"/>
      <c r="B268" s="133"/>
      <c r="C268" s="87"/>
      <c r="D268" s="33" t="s">
        <v>23</v>
      </c>
      <c r="E268" s="37">
        <f>E273+E278+E283</f>
        <v>0</v>
      </c>
      <c r="F268" s="37">
        <f>G268+H268+I268+J268+K268</f>
        <v>0</v>
      </c>
      <c r="G268" s="37">
        <f>G273+G278</f>
        <v>0</v>
      </c>
      <c r="H268" s="32">
        <f t="shared" ref="H268:K271" si="127">H273+H278</f>
        <v>0</v>
      </c>
      <c r="I268" s="37">
        <f t="shared" si="127"/>
        <v>0</v>
      </c>
      <c r="J268" s="37">
        <f t="shared" si="127"/>
        <v>0</v>
      </c>
      <c r="K268" s="37">
        <f t="shared" si="127"/>
        <v>0</v>
      </c>
      <c r="L268" s="135"/>
      <c r="M268" s="137"/>
    </row>
    <row r="269" spans="1:13" ht="60.75" customHeight="1" x14ac:dyDescent="0.2">
      <c r="A269" s="131"/>
      <c r="B269" s="133"/>
      <c r="C269" s="87"/>
      <c r="D269" s="33" t="s">
        <v>24</v>
      </c>
      <c r="E269" s="37">
        <f>E274+E279+E284</f>
        <v>0</v>
      </c>
      <c r="F269" s="37">
        <f>G269+H269+I269+J269+K269</f>
        <v>0</v>
      </c>
      <c r="G269" s="37">
        <f>G274+G279</f>
        <v>0</v>
      </c>
      <c r="H269" s="32">
        <f t="shared" si="127"/>
        <v>0</v>
      </c>
      <c r="I269" s="37">
        <f t="shared" si="127"/>
        <v>0</v>
      </c>
      <c r="J269" s="37">
        <f t="shared" si="127"/>
        <v>0</v>
      </c>
      <c r="K269" s="37">
        <f t="shared" si="127"/>
        <v>0</v>
      </c>
      <c r="L269" s="135"/>
      <c r="M269" s="137"/>
    </row>
    <row r="270" spans="1:13" ht="78.75" customHeight="1" x14ac:dyDescent="0.2">
      <c r="A270" s="131"/>
      <c r="B270" s="133"/>
      <c r="C270" s="87"/>
      <c r="D270" s="28" t="s">
        <v>126</v>
      </c>
      <c r="E270" s="37">
        <f>E275+E280+E285</f>
        <v>143</v>
      </c>
      <c r="F270" s="38">
        <f>G270+H270+I270+J270+K270</f>
        <v>1750</v>
      </c>
      <c r="G270" s="32">
        <f>G275+G280</f>
        <v>0</v>
      </c>
      <c r="H270" s="38">
        <f t="shared" si="127"/>
        <v>250</v>
      </c>
      <c r="I270" s="37">
        <f t="shared" si="127"/>
        <v>500</v>
      </c>
      <c r="J270" s="37">
        <f t="shared" si="127"/>
        <v>500</v>
      </c>
      <c r="K270" s="37">
        <f t="shared" si="127"/>
        <v>500</v>
      </c>
      <c r="L270" s="135"/>
      <c r="M270" s="137"/>
    </row>
    <row r="271" spans="1:13" ht="39" customHeight="1" x14ac:dyDescent="0.2">
      <c r="A271" s="131"/>
      <c r="B271" s="134"/>
      <c r="C271" s="87"/>
      <c r="D271" s="28" t="s">
        <v>26</v>
      </c>
      <c r="E271" s="37">
        <f>E276+E281+E286</f>
        <v>0</v>
      </c>
      <c r="F271" s="37">
        <f>G271+H271+I271+J271+K271</f>
        <v>0</v>
      </c>
      <c r="G271" s="37">
        <f>G276+G281</f>
        <v>0</v>
      </c>
      <c r="H271" s="32">
        <f t="shared" si="127"/>
        <v>0</v>
      </c>
      <c r="I271" s="37">
        <f t="shared" si="127"/>
        <v>0</v>
      </c>
      <c r="J271" s="37">
        <f t="shared" si="127"/>
        <v>0</v>
      </c>
      <c r="K271" s="37">
        <f t="shared" si="127"/>
        <v>0</v>
      </c>
      <c r="L271" s="135"/>
      <c r="M271" s="138"/>
    </row>
    <row r="272" spans="1:13" ht="24" customHeight="1" x14ac:dyDescent="0.2">
      <c r="A272" s="131" t="s">
        <v>40</v>
      </c>
      <c r="B272" s="128" t="s">
        <v>188</v>
      </c>
      <c r="C272" s="87" t="s">
        <v>20</v>
      </c>
      <c r="D272" s="33" t="s">
        <v>21</v>
      </c>
      <c r="E272" s="32">
        <f>E273+E274+E275+E276</f>
        <v>143</v>
      </c>
      <c r="F272" s="38">
        <f>F273+F274+F275+F276</f>
        <v>1350</v>
      </c>
      <c r="G272" s="32">
        <f>G273+G274+G275+G276</f>
        <v>0</v>
      </c>
      <c r="H272" s="38">
        <f t="shared" ref="H272:K272" si="128">H273+H274+H275+H276</f>
        <v>150</v>
      </c>
      <c r="I272" s="37">
        <f t="shared" si="128"/>
        <v>400</v>
      </c>
      <c r="J272" s="37">
        <f t="shared" si="128"/>
        <v>400</v>
      </c>
      <c r="K272" s="37">
        <f t="shared" si="128"/>
        <v>400</v>
      </c>
      <c r="L272" s="87" t="s">
        <v>78</v>
      </c>
      <c r="M272" s="72"/>
    </row>
    <row r="273" spans="1:13" ht="45.75" customHeight="1" x14ac:dyDescent="0.2">
      <c r="A273" s="131"/>
      <c r="B273" s="128"/>
      <c r="C273" s="87"/>
      <c r="D273" s="33" t="s">
        <v>23</v>
      </c>
      <c r="E273" s="32">
        <v>0</v>
      </c>
      <c r="F273" s="37">
        <f>G273+H273+I273+J273+K273</f>
        <v>0</v>
      </c>
      <c r="G273" s="37">
        <v>0</v>
      </c>
      <c r="H273" s="32">
        <v>0</v>
      </c>
      <c r="I273" s="37">
        <v>0</v>
      </c>
      <c r="J273" s="37">
        <v>0</v>
      </c>
      <c r="K273" s="37">
        <v>0</v>
      </c>
      <c r="L273" s="87"/>
      <c r="M273" s="72"/>
    </row>
    <row r="274" spans="1:13" ht="64.5" customHeight="1" x14ac:dyDescent="0.2">
      <c r="A274" s="131"/>
      <c r="B274" s="128"/>
      <c r="C274" s="87"/>
      <c r="D274" s="33" t="s">
        <v>24</v>
      </c>
      <c r="E274" s="32">
        <v>0</v>
      </c>
      <c r="F274" s="37">
        <f>G274+H274+I274+J274+K274</f>
        <v>0</v>
      </c>
      <c r="G274" s="37">
        <v>0</v>
      </c>
      <c r="H274" s="32">
        <v>0</v>
      </c>
      <c r="I274" s="37">
        <v>0</v>
      </c>
      <c r="J274" s="37">
        <v>0</v>
      </c>
      <c r="K274" s="37">
        <v>0</v>
      </c>
      <c r="L274" s="87"/>
      <c r="M274" s="72"/>
    </row>
    <row r="275" spans="1:13" ht="76.5" customHeight="1" x14ac:dyDescent="0.2">
      <c r="A275" s="131"/>
      <c r="B275" s="128"/>
      <c r="C275" s="87"/>
      <c r="D275" s="28" t="s">
        <v>126</v>
      </c>
      <c r="E275" s="32">
        <v>143</v>
      </c>
      <c r="F275" s="38">
        <f>G275+H275+I275+J275+K275</f>
        <v>1350</v>
      </c>
      <c r="G275" s="34">
        <v>0</v>
      </c>
      <c r="H275" s="39">
        <v>150</v>
      </c>
      <c r="I275" s="40">
        <v>400</v>
      </c>
      <c r="J275" s="40">
        <v>400</v>
      </c>
      <c r="K275" s="40">
        <v>400</v>
      </c>
      <c r="L275" s="87"/>
      <c r="M275" s="72"/>
    </row>
    <row r="276" spans="1:13" ht="36" customHeight="1" x14ac:dyDescent="0.2">
      <c r="A276" s="131"/>
      <c r="B276" s="128"/>
      <c r="C276" s="87"/>
      <c r="D276" s="28" t="s">
        <v>26</v>
      </c>
      <c r="E276" s="32">
        <v>0</v>
      </c>
      <c r="F276" s="37">
        <f>G276+H276+I276+J276+K276</f>
        <v>0</v>
      </c>
      <c r="G276" s="37">
        <v>0</v>
      </c>
      <c r="H276" s="32">
        <v>0</v>
      </c>
      <c r="I276" s="37">
        <v>0</v>
      </c>
      <c r="J276" s="37">
        <v>0</v>
      </c>
      <c r="K276" s="37">
        <v>0</v>
      </c>
      <c r="L276" s="87"/>
      <c r="M276" s="72"/>
    </row>
    <row r="277" spans="1:13" ht="19.5" customHeight="1" x14ac:dyDescent="0.2">
      <c r="A277" s="139" t="s">
        <v>42</v>
      </c>
      <c r="B277" s="142" t="s">
        <v>189</v>
      </c>
      <c r="C277" s="87" t="s">
        <v>20</v>
      </c>
      <c r="D277" s="33" t="s">
        <v>21</v>
      </c>
      <c r="E277" s="32">
        <f>E278+E279+E280+E281</f>
        <v>0</v>
      </c>
      <c r="F277" s="32">
        <f>F278+F279+F280+F281</f>
        <v>400</v>
      </c>
      <c r="G277" s="32">
        <f>G278+G279+G280+G281</f>
        <v>0</v>
      </c>
      <c r="H277" s="32">
        <f t="shared" ref="H277:K277" si="129">H278+H279+H280+H281</f>
        <v>100</v>
      </c>
      <c r="I277" s="37">
        <f t="shared" si="129"/>
        <v>100</v>
      </c>
      <c r="J277" s="37">
        <f t="shared" si="129"/>
        <v>100</v>
      </c>
      <c r="K277" s="37">
        <f t="shared" si="129"/>
        <v>100</v>
      </c>
      <c r="L277" s="87" t="s">
        <v>78</v>
      </c>
      <c r="M277" s="145"/>
    </row>
    <row r="278" spans="1:13" ht="46.5" customHeight="1" x14ac:dyDescent="0.2">
      <c r="A278" s="140"/>
      <c r="B278" s="143"/>
      <c r="C278" s="87"/>
      <c r="D278" s="33" t="s">
        <v>23</v>
      </c>
      <c r="E278" s="32">
        <v>0</v>
      </c>
      <c r="F278" s="37">
        <f>G278+H278+I278+J278+K278</f>
        <v>0</v>
      </c>
      <c r="G278" s="37">
        <v>0</v>
      </c>
      <c r="H278" s="32">
        <v>0</v>
      </c>
      <c r="I278" s="37">
        <v>0</v>
      </c>
      <c r="J278" s="37">
        <v>0</v>
      </c>
      <c r="K278" s="37">
        <v>0</v>
      </c>
      <c r="L278" s="87"/>
      <c r="M278" s="146"/>
    </row>
    <row r="279" spans="1:13" ht="62.25" customHeight="1" x14ac:dyDescent="0.2">
      <c r="A279" s="140"/>
      <c r="B279" s="143"/>
      <c r="C279" s="87"/>
      <c r="D279" s="33" t="s">
        <v>24</v>
      </c>
      <c r="E279" s="32">
        <v>0</v>
      </c>
      <c r="F279" s="37">
        <f>G279+H279+I279+J279+K279</f>
        <v>0</v>
      </c>
      <c r="G279" s="37">
        <v>0</v>
      </c>
      <c r="H279" s="32">
        <v>0</v>
      </c>
      <c r="I279" s="37">
        <v>0</v>
      </c>
      <c r="J279" s="37">
        <v>0</v>
      </c>
      <c r="K279" s="37">
        <v>0</v>
      </c>
      <c r="L279" s="87"/>
      <c r="M279" s="146"/>
    </row>
    <row r="280" spans="1:13" ht="73.5" customHeight="1" x14ac:dyDescent="0.2">
      <c r="A280" s="140"/>
      <c r="B280" s="143"/>
      <c r="C280" s="87"/>
      <c r="D280" s="28" t="s">
        <v>126</v>
      </c>
      <c r="E280" s="32">
        <v>0</v>
      </c>
      <c r="F280" s="32">
        <f>G280+H280+I280+J280+K280</f>
        <v>400</v>
      </c>
      <c r="G280" s="32">
        <v>0</v>
      </c>
      <c r="H280" s="32">
        <v>100</v>
      </c>
      <c r="I280" s="37">
        <v>100</v>
      </c>
      <c r="J280" s="37">
        <v>100</v>
      </c>
      <c r="K280" s="37">
        <v>100</v>
      </c>
      <c r="L280" s="87"/>
      <c r="M280" s="146"/>
    </row>
    <row r="281" spans="1:13" ht="36" customHeight="1" x14ac:dyDescent="0.2">
      <c r="A281" s="141"/>
      <c r="B281" s="144"/>
      <c r="C281" s="87"/>
      <c r="D281" s="28" t="s">
        <v>26</v>
      </c>
      <c r="E281" s="32">
        <v>0</v>
      </c>
      <c r="F281" s="37">
        <f>G281+H281+I281+J281+K281</f>
        <v>0</v>
      </c>
      <c r="G281" s="37">
        <v>0</v>
      </c>
      <c r="H281" s="32">
        <v>0</v>
      </c>
      <c r="I281" s="37">
        <v>0</v>
      </c>
      <c r="J281" s="37">
        <v>0</v>
      </c>
      <c r="K281" s="37">
        <v>0</v>
      </c>
      <c r="L281" s="87"/>
      <c r="M281" s="147"/>
    </row>
    <row r="282" spans="1:13" ht="15" customHeight="1" x14ac:dyDescent="0.2">
      <c r="A282" s="131" t="s">
        <v>51</v>
      </c>
      <c r="B282" s="99" t="s">
        <v>143</v>
      </c>
      <c r="C282" s="87" t="s">
        <v>20</v>
      </c>
      <c r="D282" s="33" t="s">
        <v>21</v>
      </c>
      <c r="E282" s="37">
        <f>E283+E284+E285+E286</f>
        <v>0</v>
      </c>
      <c r="F282" s="37">
        <f>F283+F284+F285+F286</f>
        <v>0</v>
      </c>
      <c r="G282" s="37">
        <f>G283+G284+G285+G286</f>
        <v>0</v>
      </c>
      <c r="H282" s="32">
        <f t="shared" ref="H282:K282" si="130">H283+H284+H285+H286</f>
        <v>0</v>
      </c>
      <c r="I282" s="37">
        <f t="shared" si="130"/>
        <v>0</v>
      </c>
      <c r="J282" s="37">
        <f t="shared" si="130"/>
        <v>0</v>
      </c>
      <c r="K282" s="37">
        <f t="shared" si="130"/>
        <v>0</v>
      </c>
      <c r="L282" s="148"/>
      <c r="M282" s="145" t="s">
        <v>144</v>
      </c>
    </row>
    <row r="283" spans="1:13" ht="45.75" customHeight="1" x14ac:dyDescent="0.2">
      <c r="A283" s="131"/>
      <c r="B283" s="100"/>
      <c r="C283" s="87"/>
      <c r="D283" s="33" t="s">
        <v>23</v>
      </c>
      <c r="E283" s="37">
        <f>E288</f>
        <v>0</v>
      </c>
      <c r="F283" s="37">
        <f>G283+H283+I283+J283+K283</f>
        <v>0</v>
      </c>
      <c r="G283" s="37">
        <f>G288</f>
        <v>0</v>
      </c>
      <c r="H283" s="32">
        <f t="shared" ref="H283:K286" si="131">H288</f>
        <v>0</v>
      </c>
      <c r="I283" s="37">
        <f t="shared" si="131"/>
        <v>0</v>
      </c>
      <c r="J283" s="37">
        <f t="shared" si="131"/>
        <v>0</v>
      </c>
      <c r="K283" s="37">
        <f t="shared" si="131"/>
        <v>0</v>
      </c>
      <c r="L283" s="149"/>
      <c r="M283" s="146"/>
    </row>
    <row r="284" spans="1:13" ht="63" customHeight="1" x14ac:dyDescent="0.2">
      <c r="A284" s="131"/>
      <c r="B284" s="100"/>
      <c r="C284" s="87"/>
      <c r="D284" s="33" t="s">
        <v>24</v>
      </c>
      <c r="E284" s="37">
        <f>E289</f>
        <v>0</v>
      </c>
      <c r="F284" s="37">
        <f>G284+H284+I284+J284+K284</f>
        <v>0</v>
      </c>
      <c r="G284" s="37">
        <f>G289</f>
        <v>0</v>
      </c>
      <c r="H284" s="32">
        <f t="shared" si="131"/>
        <v>0</v>
      </c>
      <c r="I284" s="37">
        <f t="shared" si="131"/>
        <v>0</v>
      </c>
      <c r="J284" s="37">
        <f t="shared" si="131"/>
        <v>0</v>
      </c>
      <c r="K284" s="37">
        <f t="shared" si="131"/>
        <v>0</v>
      </c>
      <c r="L284" s="149"/>
      <c r="M284" s="146"/>
    </row>
    <row r="285" spans="1:13" ht="78.75" customHeight="1" x14ac:dyDescent="0.2">
      <c r="A285" s="131"/>
      <c r="B285" s="100"/>
      <c r="C285" s="87"/>
      <c r="D285" s="28" t="s">
        <v>126</v>
      </c>
      <c r="E285" s="40">
        <f>E290</f>
        <v>0</v>
      </c>
      <c r="F285" s="37">
        <f>G285+H285+I285+J285+K285</f>
        <v>0</v>
      </c>
      <c r="G285" s="40">
        <f>G290</f>
        <v>0</v>
      </c>
      <c r="H285" s="34">
        <f t="shared" si="131"/>
        <v>0</v>
      </c>
      <c r="I285" s="40">
        <f t="shared" si="131"/>
        <v>0</v>
      </c>
      <c r="J285" s="40">
        <f t="shared" si="131"/>
        <v>0</v>
      </c>
      <c r="K285" s="40">
        <f t="shared" si="131"/>
        <v>0</v>
      </c>
      <c r="L285" s="149"/>
      <c r="M285" s="146"/>
    </row>
    <row r="286" spans="1:13" ht="34.5" customHeight="1" x14ac:dyDescent="0.2">
      <c r="A286" s="131"/>
      <c r="B286" s="101"/>
      <c r="C286" s="87"/>
      <c r="D286" s="28" t="s">
        <v>26</v>
      </c>
      <c r="E286" s="37">
        <f>E291</f>
        <v>0</v>
      </c>
      <c r="F286" s="37">
        <f>G286+H286+I286+J286+K286</f>
        <v>0</v>
      </c>
      <c r="G286" s="37">
        <f>G291</f>
        <v>0</v>
      </c>
      <c r="H286" s="32">
        <f t="shared" si="131"/>
        <v>0</v>
      </c>
      <c r="I286" s="37">
        <f t="shared" si="131"/>
        <v>0</v>
      </c>
      <c r="J286" s="37">
        <f t="shared" si="131"/>
        <v>0</v>
      </c>
      <c r="K286" s="37">
        <f t="shared" si="131"/>
        <v>0</v>
      </c>
      <c r="L286" s="150"/>
      <c r="M286" s="146"/>
    </row>
    <row r="287" spans="1:13" ht="15.75" customHeight="1" x14ac:dyDescent="0.2">
      <c r="A287" s="131" t="s">
        <v>54</v>
      </c>
      <c r="B287" s="86" t="s">
        <v>145</v>
      </c>
      <c r="C287" s="87" t="s">
        <v>20</v>
      </c>
      <c r="D287" s="33" t="s">
        <v>21</v>
      </c>
      <c r="E287" s="37">
        <f>E288+E289+E290+E291</f>
        <v>0</v>
      </c>
      <c r="F287" s="37">
        <f>F288+F289+F290+F291</f>
        <v>0</v>
      </c>
      <c r="G287" s="37">
        <f>G288+G289+G290+G291</f>
        <v>0</v>
      </c>
      <c r="H287" s="32">
        <f t="shared" ref="H287:K287" si="132">H288+H289+H290+H291</f>
        <v>0</v>
      </c>
      <c r="I287" s="37">
        <f t="shared" si="132"/>
        <v>0</v>
      </c>
      <c r="J287" s="37">
        <f t="shared" si="132"/>
        <v>0</v>
      </c>
      <c r="K287" s="37">
        <f t="shared" si="132"/>
        <v>0</v>
      </c>
      <c r="L287" s="87" t="s">
        <v>78</v>
      </c>
      <c r="M287" s="145"/>
    </row>
    <row r="288" spans="1:13" ht="50.25" customHeight="1" x14ac:dyDescent="0.2">
      <c r="A288" s="131"/>
      <c r="B288" s="86"/>
      <c r="C288" s="87"/>
      <c r="D288" s="33" t="s">
        <v>23</v>
      </c>
      <c r="E288" s="37">
        <v>0</v>
      </c>
      <c r="F288" s="37">
        <f>G288+H288+I288+J288+K288</f>
        <v>0</v>
      </c>
      <c r="G288" s="37">
        <v>0</v>
      </c>
      <c r="H288" s="32">
        <v>0</v>
      </c>
      <c r="I288" s="37">
        <v>0</v>
      </c>
      <c r="J288" s="37">
        <v>0</v>
      </c>
      <c r="K288" s="37">
        <v>0</v>
      </c>
      <c r="L288" s="87"/>
      <c r="M288" s="146"/>
    </row>
    <row r="289" spans="1:30" ht="60.75" customHeight="1" x14ac:dyDescent="0.2">
      <c r="A289" s="131"/>
      <c r="B289" s="86"/>
      <c r="C289" s="87"/>
      <c r="D289" s="33" t="s">
        <v>24</v>
      </c>
      <c r="E289" s="37">
        <v>0</v>
      </c>
      <c r="F289" s="37">
        <f>G289+H289+I289+J289+K289</f>
        <v>0</v>
      </c>
      <c r="G289" s="37">
        <v>0</v>
      </c>
      <c r="H289" s="32">
        <v>0</v>
      </c>
      <c r="I289" s="37">
        <v>0</v>
      </c>
      <c r="J289" s="37">
        <v>0</v>
      </c>
      <c r="K289" s="37">
        <v>0</v>
      </c>
      <c r="L289" s="87"/>
      <c r="M289" s="146"/>
    </row>
    <row r="290" spans="1:30" ht="78.75" customHeight="1" x14ac:dyDescent="0.2">
      <c r="A290" s="131"/>
      <c r="B290" s="86"/>
      <c r="C290" s="87"/>
      <c r="D290" s="28" t="s">
        <v>126</v>
      </c>
      <c r="E290" s="40">
        <v>0</v>
      </c>
      <c r="F290" s="37">
        <f>G290+H290+I290+J290+K290</f>
        <v>0</v>
      </c>
      <c r="G290" s="40">
        <v>0</v>
      </c>
      <c r="H290" s="34">
        <v>0</v>
      </c>
      <c r="I290" s="40">
        <v>0</v>
      </c>
      <c r="J290" s="40">
        <v>0</v>
      </c>
      <c r="K290" s="40">
        <v>0</v>
      </c>
      <c r="L290" s="87"/>
      <c r="M290" s="146"/>
    </row>
    <row r="291" spans="1:30" ht="37.5" customHeight="1" x14ac:dyDescent="0.2">
      <c r="A291" s="131"/>
      <c r="B291" s="86"/>
      <c r="C291" s="87"/>
      <c r="D291" s="28" t="s">
        <v>26</v>
      </c>
      <c r="E291" s="37">
        <v>0</v>
      </c>
      <c r="F291" s="37">
        <f>G291+H291+I291+J291+K291</f>
        <v>0</v>
      </c>
      <c r="G291" s="37">
        <v>0</v>
      </c>
      <c r="H291" s="32">
        <v>0</v>
      </c>
      <c r="I291" s="37">
        <v>0</v>
      </c>
      <c r="J291" s="37">
        <v>0</v>
      </c>
      <c r="K291" s="37">
        <v>0</v>
      </c>
      <c r="L291" s="87"/>
      <c r="M291" s="146"/>
    </row>
    <row r="292" spans="1:30" s="42" customFormat="1" ht="15" x14ac:dyDescent="0.2">
      <c r="A292" s="76"/>
      <c r="B292" s="152" t="s">
        <v>146</v>
      </c>
      <c r="C292" s="87" t="s">
        <v>20</v>
      </c>
      <c r="D292" s="41" t="s">
        <v>21</v>
      </c>
      <c r="E292" s="32">
        <f>E293+E294+E295+E296</f>
        <v>633</v>
      </c>
      <c r="F292" s="38">
        <f>F293+F294+F295+F296</f>
        <v>5197.1000000000004</v>
      </c>
      <c r="G292" s="32">
        <f>G293+G294+G295+G296</f>
        <v>297.10000000000002</v>
      </c>
      <c r="H292" s="38">
        <f t="shared" ref="H292:K292" si="133">H293+H294+H295+H296</f>
        <v>1000</v>
      </c>
      <c r="I292" s="32">
        <f t="shared" si="133"/>
        <v>1300</v>
      </c>
      <c r="J292" s="32">
        <f t="shared" si="133"/>
        <v>1300</v>
      </c>
      <c r="K292" s="32">
        <f t="shared" si="133"/>
        <v>1300</v>
      </c>
      <c r="L292" s="153"/>
      <c r="M292" s="156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s="4" customFormat="1" ht="51.75" customHeight="1" x14ac:dyDescent="0.2">
      <c r="A293" s="151"/>
      <c r="B293" s="152"/>
      <c r="C293" s="87"/>
      <c r="D293" s="43" t="s">
        <v>23</v>
      </c>
      <c r="E293" s="32">
        <f>E213+E268+E283</f>
        <v>0</v>
      </c>
      <c r="F293" s="32">
        <f>G293+H293+I293+J293+K293</f>
        <v>0</v>
      </c>
      <c r="G293" s="32">
        <f t="shared" ref="G293:K296" si="134">G213+G268+G283</f>
        <v>0</v>
      </c>
      <c r="H293" s="32">
        <f t="shared" si="134"/>
        <v>0</v>
      </c>
      <c r="I293" s="32">
        <f t="shared" si="134"/>
        <v>0</v>
      </c>
      <c r="J293" s="32">
        <f t="shared" si="134"/>
        <v>0</v>
      </c>
      <c r="K293" s="32">
        <f t="shared" si="134"/>
        <v>0</v>
      </c>
      <c r="L293" s="154"/>
      <c r="M293" s="157"/>
    </row>
    <row r="294" spans="1:30" s="4" customFormat="1" ht="61.5" customHeight="1" x14ac:dyDescent="0.2">
      <c r="A294" s="151"/>
      <c r="B294" s="152"/>
      <c r="C294" s="87"/>
      <c r="D294" s="43" t="s">
        <v>24</v>
      </c>
      <c r="E294" s="32">
        <f>E214+E269+E284</f>
        <v>0</v>
      </c>
      <c r="F294" s="32">
        <f>G294+H294+I294+J294+K294</f>
        <v>0</v>
      </c>
      <c r="G294" s="32">
        <f t="shared" si="134"/>
        <v>0</v>
      </c>
      <c r="H294" s="32">
        <f t="shared" si="134"/>
        <v>0</v>
      </c>
      <c r="I294" s="32">
        <f t="shared" si="134"/>
        <v>0</v>
      </c>
      <c r="J294" s="32">
        <f t="shared" si="134"/>
        <v>0</v>
      </c>
      <c r="K294" s="32">
        <f t="shared" si="134"/>
        <v>0</v>
      </c>
      <c r="L294" s="154"/>
      <c r="M294" s="157"/>
    </row>
    <row r="295" spans="1:30" s="4" customFormat="1" ht="77.25" customHeight="1" x14ac:dyDescent="0.2">
      <c r="A295" s="151"/>
      <c r="B295" s="152"/>
      <c r="C295" s="87"/>
      <c r="D295" s="41" t="s">
        <v>126</v>
      </c>
      <c r="E295" s="32">
        <f>E215+E270+E285</f>
        <v>633</v>
      </c>
      <c r="F295" s="38">
        <f>G295+H295+I295+J295+K295</f>
        <v>5197.1000000000004</v>
      </c>
      <c r="G295" s="32">
        <f t="shared" si="134"/>
        <v>297.10000000000002</v>
      </c>
      <c r="H295" s="38">
        <f t="shared" si="134"/>
        <v>1000</v>
      </c>
      <c r="I295" s="32">
        <f t="shared" si="134"/>
        <v>1300</v>
      </c>
      <c r="J295" s="32">
        <f t="shared" si="134"/>
        <v>1300</v>
      </c>
      <c r="K295" s="32">
        <f t="shared" si="134"/>
        <v>1300</v>
      </c>
      <c r="L295" s="154"/>
      <c r="M295" s="157"/>
    </row>
    <row r="296" spans="1:30" s="4" customFormat="1" ht="30" x14ac:dyDescent="0.2">
      <c r="A296" s="151"/>
      <c r="B296" s="152"/>
      <c r="C296" s="87"/>
      <c r="D296" s="41" t="s">
        <v>26</v>
      </c>
      <c r="E296" s="32">
        <f>E216+E271+E286</f>
        <v>0</v>
      </c>
      <c r="F296" s="32">
        <f>G296+H296+I296+J296+K296</f>
        <v>0</v>
      </c>
      <c r="G296" s="32">
        <f t="shared" si="134"/>
        <v>0</v>
      </c>
      <c r="H296" s="32">
        <f t="shared" si="134"/>
        <v>0</v>
      </c>
      <c r="I296" s="32">
        <f t="shared" si="134"/>
        <v>0</v>
      </c>
      <c r="J296" s="32">
        <f t="shared" si="134"/>
        <v>0</v>
      </c>
      <c r="K296" s="32">
        <f t="shared" si="134"/>
        <v>0</v>
      </c>
      <c r="L296" s="155"/>
      <c r="M296" s="158"/>
    </row>
    <row r="297" spans="1:30" s="4" customFormat="1" ht="36.75" customHeight="1" x14ac:dyDescent="0.2">
      <c r="A297" s="75" t="s">
        <v>147</v>
      </c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</row>
    <row r="298" spans="1:30" s="4" customFormat="1" ht="25.5" customHeight="1" x14ac:dyDescent="0.2">
      <c r="A298" s="76" t="s">
        <v>18</v>
      </c>
      <c r="B298" s="99" t="s">
        <v>148</v>
      </c>
      <c r="C298" s="115" t="s">
        <v>20</v>
      </c>
      <c r="D298" s="159" t="s">
        <v>21</v>
      </c>
      <c r="E298" s="161">
        <f>E300+E301+E302+E303</f>
        <v>3200</v>
      </c>
      <c r="F298" s="163">
        <f>F300+F301+F302+F303</f>
        <v>15290</v>
      </c>
      <c r="G298" s="163">
        <f>G300+G301+G302+G303</f>
        <v>2110</v>
      </c>
      <c r="H298" s="163">
        <f t="shared" ref="H298:K298" si="135">H300+H301+H302+H303</f>
        <v>2890</v>
      </c>
      <c r="I298" s="163">
        <f t="shared" si="135"/>
        <v>3200</v>
      </c>
      <c r="J298" s="163">
        <f t="shared" si="135"/>
        <v>3200</v>
      </c>
      <c r="K298" s="161">
        <f t="shared" si="135"/>
        <v>3890</v>
      </c>
      <c r="L298" s="87"/>
      <c r="M298" s="87" t="s">
        <v>149</v>
      </c>
    </row>
    <row r="299" spans="1:30" s="4" customFormat="1" ht="0.75" hidden="1" customHeight="1" x14ac:dyDescent="0.2">
      <c r="A299" s="76"/>
      <c r="B299" s="100"/>
      <c r="C299" s="116"/>
      <c r="D299" s="160"/>
      <c r="E299" s="162"/>
      <c r="F299" s="164"/>
      <c r="G299" s="164"/>
      <c r="H299" s="164"/>
      <c r="I299" s="164"/>
      <c r="J299" s="164"/>
      <c r="K299" s="162"/>
      <c r="L299" s="87"/>
      <c r="M299" s="87"/>
    </row>
    <row r="300" spans="1:30" s="4" customFormat="1" ht="51" customHeight="1" x14ac:dyDescent="0.2">
      <c r="A300" s="76"/>
      <c r="B300" s="100"/>
      <c r="C300" s="116"/>
      <c r="D300" s="33" t="s">
        <v>23</v>
      </c>
      <c r="E300" s="27">
        <f>E305</f>
        <v>0</v>
      </c>
      <c r="F300" s="26">
        <f>G300+H300+I300+J300+K300</f>
        <v>0</v>
      </c>
      <c r="G300" s="26">
        <f>G305</f>
        <v>0</v>
      </c>
      <c r="H300" s="26">
        <f t="shared" ref="H300:K303" si="136">H305</f>
        <v>0</v>
      </c>
      <c r="I300" s="26">
        <f t="shared" si="136"/>
        <v>0</v>
      </c>
      <c r="J300" s="26">
        <f t="shared" si="136"/>
        <v>0</v>
      </c>
      <c r="K300" s="27">
        <f t="shared" si="136"/>
        <v>0</v>
      </c>
      <c r="L300" s="87"/>
      <c r="M300" s="87"/>
    </row>
    <row r="301" spans="1:30" s="4" customFormat="1" ht="61.5" customHeight="1" x14ac:dyDescent="0.2">
      <c r="A301" s="76"/>
      <c r="B301" s="100"/>
      <c r="C301" s="116"/>
      <c r="D301" s="33" t="s">
        <v>24</v>
      </c>
      <c r="E301" s="27">
        <f>E306</f>
        <v>0</v>
      </c>
      <c r="F301" s="26">
        <f>G301+H301+I301+J301+K301</f>
        <v>0</v>
      </c>
      <c r="G301" s="26">
        <f>G306</f>
        <v>0</v>
      </c>
      <c r="H301" s="26">
        <f t="shared" si="136"/>
        <v>0</v>
      </c>
      <c r="I301" s="26">
        <f t="shared" si="136"/>
        <v>0</v>
      </c>
      <c r="J301" s="26">
        <f t="shared" si="136"/>
        <v>0</v>
      </c>
      <c r="K301" s="27">
        <f t="shared" si="136"/>
        <v>0</v>
      </c>
      <c r="L301" s="87"/>
      <c r="M301" s="87"/>
    </row>
    <row r="302" spans="1:30" s="4" customFormat="1" ht="81" customHeight="1" x14ac:dyDescent="0.2">
      <c r="A302" s="76"/>
      <c r="B302" s="100"/>
      <c r="C302" s="116"/>
      <c r="D302" s="28" t="s">
        <v>126</v>
      </c>
      <c r="E302" s="27">
        <f>E307</f>
        <v>3200</v>
      </c>
      <c r="F302" s="26">
        <f>G302+H302+I302+J302+K302</f>
        <v>15290</v>
      </c>
      <c r="G302" s="26">
        <f>G307</f>
        <v>2110</v>
      </c>
      <c r="H302" s="26">
        <f t="shared" si="136"/>
        <v>2890</v>
      </c>
      <c r="I302" s="26">
        <f t="shared" si="136"/>
        <v>3200</v>
      </c>
      <c r="J302" s="26">
        <f t="shared" si="136"/>
        <v>3200</v>
      </c>
      <c r="K302" s="27">
        <f t="shared" si="136"/>
        <v>3890</v>
      </c>
      <c r="L302" s="87"/>
      <c r="M302" s="87"/>
    </row>
    <row r="303" spans="1:30" s="4" customFormat="1" ht="39" customHeight="1" x14ac:dyDescent="0.2">
      <c r="A303" s="76"/>
      <c r="B303" s="101"/>
      <c r="C303" s="117"/>
      <c r="D303" s="28" t="s">
        <v>26</v>
      </c>
      <c r="E303" s="27">
        <f>E308</f>
        <v>0</v>
      </c>
      <c r="F303" s="26">
        <f>G303+H303+I303+J303+K303</f>
        <v>0</v>
      </c>
      <c r="G303" s="26">
        <f>G308</f>
        <v>0</v>
      </c>
      <c r="H303" s="26">
        <f t="shared" si="136"/>
        <v>0</v>
      </c>
      <c r="I303" s="26">
        <f t="shared" si="136"/>
        <v>0</v>
      </c>
      <c r="J303" s="26">
        <f t="shared" si="136"/>
        <v>0</v>
      </c>
      <c r="K303" s="27">
        <f t="shared" si="136"/>
        <v>0</v>
      </c>
      <c r="L303" s="87"/>
      <c r="M303" s="87"/>
    </row>
    <row r="304" spans="1:30" s="4" customFormat="1" ht="23.25" customHeight="1" x14ac:dyDescent="0.2">
      <c r="A304" s="76" t="s">
        <v>27</v>
      </c>
      <c r="B304" s="128" t="s">
        <v>192</v>
      </c>
      <c r="C304" s="87" t="s">
        <v>20</v>
      </c>
      <c r="D304" s="28" t="s">
        <v>21</v>
      </c>
      <c r="E304" s="27">
        <f>E305+E306+E307+E308</f>
        <v>3200</v>
      </c>
      <c r="F304" s="26">
        <f>F305+F306+F307+F308</f>
        <v>15290</v>
      </c>
      <c r="G304" s="26">
        <f>G305+G306+G307+G308</f>
        <v>2110</v>
      </c>
      <c r="H304" s="26">
        <f t="shared" ref="H304:K304" si="137">H305+H306+H307+H308</f>
        <v>2890</v>
      </c>
      <c r="I304" s="26">
        <f t="shared" si="137"/>
        <v>3200</v>
      </c>
      <c r="J304" s="26">
        <f t="shared" si="137"/>
        <v>3200</v>
      </c>
      <c r="K304" s="27">
        <f t="shared" si="137"/>
        <v>3890</v>
      </c>
      <c r="L304" s="87" t="s">
        <v>78</v>
      </c>
      <c r="M304" s="87"/>
    </row>
    <row r="305" spans="1:30" s="4" customFormat="1" ht="43.5" customHeight="1" x14ac:dyDescent="0.2">
      <c r="A305" s="76"/>
      <c r="B305" s="128"/>
      <c r="C305" s="87"/>
      <c r="D305" s="33" t="s">
        <v>23</v>
      </c>
      <c r="E305" s="27">
        <v>0</v>
      </c>
      <c r="F305" s="26">
        <f>G305+H305+I305+J305+K305</f>
        <v>0</v>
      </c>
      <c r="G305" s="26">
        <v>0</v>
      </c>
      <c r="H305" s="26">
        <v>0</v>
      </c>
      <c r="I305" s="26">
        <v>0</v>
      </c>
      <c r="J305" s="26">
        <v>0</v>
      </c>
      <c r="K305" s="27">
        <v>0</v>
      </c>
      <c r="L305" s="87"/>
      <c r="M305" s="87"/>
    </row>
    <row r="306" spans="1:30" s="4" customFormat="1" ht="63" customHeight="1" x14ac:dyDescent="0.2">
      <c r="A306" s="76"/>
      <c r="B306" s="128"/>
      <c r="C306" s="87"/>
      <c r="D306" s="33" t="s">
        <v>24</v>
      </c>
      <c r="E306" s="27">
        <v>0</v>
      </c>
      <c r="F306" s="26">
        <f>G306+H306+I306+J306+K306</f>
        <v>0</v>
      </c>
      <c r="G306" s="26">
        <v>0</v>
      </c>
      <c r="H306" s="26">
        <v>0</v>
      </c>
      <c r="I306" s="26">
        <v>0</v>
      </c>
      <c r="J306" s="26">
        <v>0</v>
      </c>
      <c r="K306" s="27">
        <v>0</v>
      </c>
      <c r="L306" s="87"/>
      <c r="M306" s="87"/>
    </row>
    <row r="307" spans="1:30" s="4" customFormat="1" ht="77.25" customHeight="1" x14ac:dyDescent="0.2">
      <c r="A307" s="76"/>
      <c r="B307" s="128"/>
      <c r="C307" s="87"/>
      <c r="D307" s="28" t="s">
        <v>126</v>
      </c>
      <c r="E307" s="27">
        <v>3200</v>
      </c>
      <c r="F307" s="26">
        <f>G307+H307+I307+J307+K307</f>
        <v>15290</v>
      </c>
      <c r="G307" s="26">
        <v>2110</v>
      </c>
      <c r="H307" s="26">
        <v>2890</v>
      </c>
      <c r="I307" s="26">
        <v>3200</v>
      </c>
      <c r="J307" s="26">
        <v>3200</v>
      </c>
      <c r="K307" s="27">
        <v>3890</v>
      </c>
      <c r="L307" s="87"/>
      <c r="M307" s="87"/>
    </row>
    <row r="308" spans="1:30" s="4" customFormat="1" ht="38.25" customHeight="1" x14ac:dyDescent="0.2">
      <c r="A308" s="76"/>
      <c r="B308" s="128"/>
      <c r="C308" s="87"/>
      <c r="D308" s="28" t="s">
        <v>26</v>
      </c>
      <c r="E308" s="27">
        <v>0</v>
      </c>
      <c r="F308" s="26">
        <f>G308+H308+I308+J308+K308</f>
        <v>0</v>
      </c>
      <c r="G308" s="26">
        <v>0</v>
      </c>
      <c r="H308" s="26">
        <v>0</v>
      </c>
      <c r="I308" s="26">
        <v>0</v>
      </c>
      <c r="J308" s="26">
        <v>0</v>
      </c>
      <c r="K308" s="27">
        <v>0</v>
      </c>
      <c r="L308" s="87"/>
      <c r="M308" s="87"/>
    </row>
    <row r="309" spans="1:30" s="42" customFormat="1" ht="23.25" customHeight="1" x14ac:dyDescent="0.2">
      <c r="A309" s="76"/>
      <c r="B309" s="152" t="s">
        <v>150</v>
      </c>
      <c r="C309" s="87" t="s">
        <v>20</v>
      </c>
      <c r="D309" s="28" t="s">
        <v>21</v>
      </c>
      <c r="E309" s="32">
        <f>E310+E311+E312+E313</f>
        <v>3200</v>
      </c>
      <c r="F309" s="44">
        <f>F310+F311+F312+F313</f>
        <v>15290</v>
      </c>
      <c r="G309" s="44">
        <f>G310+G311+G312+G313</f>
        <v>2110</v>
      </c>
      <c r="H309" s="44">
        <f t="shared" ref="H309:K309" si="138">H310+H311+H312+H313</f>
        <v>2890</v>
      </c>
      <c r="I309" s="44">
        <f t="shared" si="138"/>
        <v>3200</v>
      </c>
      <c r="J309" s="44">
        <f t="shared" si="138"/>
        <v>3200</v>
      </c>
      <c r="K309" s="32">
        <f t="shared" si="138"/>
        <v>3890</v>
      </c>
      <c r="L309" s="115"/>
      <c r="M309" s="167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45" customHeight="1" x14ac:dyDescent="0.2">
      <c r="A310" s="76"/>
      <c r="B310" s="87"/>
      <c r="C310" s="87"/>
      <c r="D310" s="33" t="s">
        <v>23</v>
      </c>
      <c r="E310" s="32">
        <f>E300</f>
        <v>0</v>
      </c>
      <c r="F310" s="44">
        <f>G310+H310+I310+J310+K310</f>
        <v>0</v>
      </c>
      <c r="G310" s="44">
        <f>G300</f>
        <v>0</v>
      </c>
      <c r="H310" s="44">
        <f t="shared" ref="H310:K313" si="139">H300</f>
        <v>0</v>
      </c>
      <c r="I310" s="44">
        <f t="shared" si="139"/>
        <v>0</v>
      </c>
      <c r="J310" s="44">
        <f t="shared" si="139"/>
        <v>0</v>
      </c>
      <c r="K310" s="32">
        <f t="shared" si="139"/>
        <v>0</v>
      </c>
      <c r="L310" s="165"/>
      <c r="M310" s="168"/>
    </row>
    <row r="311" spans="1:30" ht="61.5" customHeight="1" x14ac:dyDescent="0.2">
      <c r="A311" s="76"/>
      <c r="B311" s="87"/>
      <c r="C311" s="87"/>
      <c r="D311" s="33" t="s">
        <v>24</v>
      </c>
      <c r="E311" s="32">
        <f>E301</f>
        <v>0</v>
      </c>
      <c r="F311" s="44">
        <f>G311+H311+I311+J311+K311</f>
        <v>0</v>
      </c>
      <c r="G311" s="44">
        <f>G301</f>
        <v>0</v>
      </c>
      <c r="H311" s="44">
        <f t="shared" si="139"/>
        <v>0</v>
      </c>
      <c r="I311" s="44">
        <f t="shared" si="139"/>
        <v>0</v>
      </c>
      <c r="J311" s="44">
        <f t="shared" si="139"/>
        <v>0</v>
      </c>
      <c r="K311" s="32">
        <f t="shared" si="139"/>
        <v>0</v>
      </c>
      <c r="L311" s="165"/>
      <c r="M311" s="168"/>
    </row>
    <row r="312" spans="1:30" s="24" customFormat="1" ht="76.5" customHeight="1" x14ac:dyDescent="0.2">
      <c r="A312" s="76"/>
      <c r="B312" s="87"/>
      <c r="C312" s="87"/>
      <c r="D312" s="28" t="s">
        <v>126</v>
      </c>
      <c r="E312" s="32">
        <f>E302</f>
        <v>3200</v>
      </c>
      <c r="F312" s="44">
        <f>G312+H312+I312+J312+K312</f>
        <v>15290</v>
      </c>
      <c r="G312" s="44">
        <f>G302</f>
        <v>2110</v>
      </c>
      <c r="H312" s="44">
        <f t="shared" si="139"/>
        <v>2890</v>
      </c>
      <c r="I312" s="44">
        <f t="shared" si="139"/>
        <v>3200</v>
      </c>
      <c r="J312" s="44">
        <f t="shared" si="139"/>
        <v>3200</v>
      </c>
      <c r="K312" s="32">
        <f t="shared" si="139"/>
        <v>3890</v>
      </c>
      <c r="L312" s="165"/>
      <c r="M312" s="168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</row>
    <row r="313" spans="1:30" ht="33.75" customHeight="1" x14ac:dyDescent="0.2">
      <c r="A313" s="76"/>
      <c r="B313" s="87"/>
      <c r="C313" s="87"/>
      <c r="D313" s="28" t="s">
        <v>26</v>
      </c>
      <c r="E313" s="32">
        <f>E303</f>
        <v>0</v>
      </c>
      <c r="F313" s="44">
        <f>G313+H313+I313+J313+K313</f>
        <v>0</v>
      </c>
      <c r="G313" s="44">
        <f>G303</f>
        <v>0</v>
      </c>
      <c r="H313" s="44">
        <f t="shared" si="139"/>
        <v>0</v>
      </c>
      <c r="I313" s="44">
        <f t="shared" si="139"/>
        <v>0</v>
      </c>
      <c r="J313" s="44">
        <f t="shared" si="139"/>
        <v>0</v>
      </c>
      <c r="K313" s="32">
        <f t="shared" si="139"/>
        <v>0</v>
      </c>
      <c r="L313" s="166"/>
      <c r="M313" s="168"/>
    </row>
    <row r="314" spans="1:30" ht="32.25" customHeight="1" x14ac:dyDescent="0.2">
      <c r="A314" s="75" t="s">
        <v>151</v>
      </c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</row>
    <row r="315" spans="1:30" s="24" customFormat="1" ht="23.25" customHeight="1" x14ac:dyDescent="0.2">
      <c r="A315" s="76" t="s">
        <v>18</v>
      </c>
      <c r="B315" s="99" t="s">
        <v>152</v>
      </c>
      <c r="C315" s="87" t="s">
        <v>20</v>
      </c>
      <c r="D315" s="28" t="s">
        <v>21</v>
      </c>
      <c r="E315" s="32">
        <f>E316+E317+E318+E319</f>
        <v>500</v>
      </c>
      <c r="F315" s="38">
        <f>F316+F317+F318+F319</f>
        <v>14560</v>
      </c>
      <c r="G315" s="32">
        <f>G316+G317+G318+G319</f>
        <v>1280</v>
      </c>
      <c r="H315" s="38">
        <f>H316+H317+H318+H319</f>
        <v>3940</v>
      </c>
      <c r="I315" s="44">
        <f t="shared" ref="I315:K315" si="140">I316+I317+I318+I319</f>
        <v>3150</v>
      </c>
      <c r="J315" s="44">
        <f t="shared" si="140"/>
        <v>3150</v>
      </c>
      <c r="K315" s="32">
        <f t="shared" si="140"/>
        <v>3040</v>
      </c>
      <c r="L315" s="167"/>
      <c r="M315" s="136" t="s">
        <v>193</v>
      </c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</row>
    <row r="316" spans="1:30" s="24" customFormat="1" ht="47.25" customHeight="1" x14ac:dyDescent="0.2">
      <c r="A316" s="76"/>
      <c r="B316" s="100"/>
      <c r="C316" s="87"/>
      <c r="D316" s="33" t="s">
        <v>23</v>
      </c>
      <c r="E316" s="32">
        <f>E321+E326+E331</f>
        <v>0</v>
      </c>
      <c r="F316" s="32">
        <f>G316+H316+I316+J316+K316</f>
        <v>0</v>
      </c>
      <c r="G316" s="32">
        <f>G321+G326+G331</f>
        <v>0</v>
      </c>
      <c r="H316" s="32">
        <f>H321+H326+H331</f>
        <v>0</v>
      </c>
      <c r="I316" s="44">
        <f t="shared" ref="I316:K317" si="141">I321+I326+I331</f>
        <v>0</v>
      </c>
      <c r="J316" s="44">
        <f t="shared" si="141"/>
        <v>0</v>
      </c>
      <c r="K316" s="32">
        <f t="shared" si="141"/>
        <v>0</v>
      </c>
      <c r="L316" s="167"/>
      <c r="M316" s="137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</row>
    <row r="317" spans="1:30" s="24" customFormat="1" ht="64.5" customHeight="1" x14ac:dyDescent="0.2">
      <c r="A317" s="76"/>
      <c r="B317" s="100"/>
      <c r="C317" s="87"/>
      <c r="D317" s="33" t="s">
        <v>24</v>
      </c>
      <c r="E317" s="32">
        <f>E322+E327+E332</f>
        <v>0</v>
      </c>
      <c r="F317" s="32">
        <f>G317+H317+I317+J317+K317</f>
        <v>0</v>
      </c>
      <c r="G317" s="32">
        <f>G322+G327+G332</f>
        <v>0</v>
      </c>
      <c r="H317" s="32">
        <f>H322+H327+H332</f>
        <v>0</v>
      </c>
      <c r="I317" s="44">
        <f t="shared" si="141"/>
        <v>0</v>
      </c>
      <c r="J317" s="44">
        <f t="shared" si="141"/>
        <v>0</v>
      </c>
      <c r="K317" s="32">
        <f t="shared" si="141"/>
        <v>0</v>
      </c>
      <c r="L317" s="167"/>
      <c r="M317" s="137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</row>
    <row r="318" spans="1:30" s="24" customFormat="1" ht="77.25" customHeight="1" x14ac:dyDescent="0.2">
      <c r="A318" s="76"/>
      <c r="B318" s="100"/>
      <c r="C318" s="87"/>
      <c r="D318" s="28" t="s">
        <v>126</v>
      </c>
      <c r="E318" s="32">
        <f>E323+E328+E333</f>
        <v>500</v>
      </c>
      <c r="F318" s="38">
        <f>F323+F328+F333+F338+F348+F353+F358+F363+F343+F368</f>
        <v>14560</v>
      </c>
      <c r="G318" s="44">
        <f>G323+G328+G333+G338+G348+G353+G358+G363+G343+G368</f>
        <v>1280</v>
      </c>
      <c r="H318" s="38">
        <f>H323+H328+H333+H338+H348+H353+H358+H363+H343+H368</f>
        <v>3940</v>
      </c>
      <c r="I318" s="44">
        <f t="shared" ref="I318:K318" si="142">I323+I328+I333+I338+I348+I353+I358+I363+I343+I368</f>
        <v>3150</v>
      </c>
      <c r="J318" s="44">
        <f t="shared" si="142"/>
        <v>3150</v>
      </c>
      <c r="K318" s="44">
        <f t="shared" si="142"/>
        <v>3040</v>
      </c>
      <c r="L318" s="167"/>
      <c r="M318" s="137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</row>
    <row r="319" spans="1:30" s="23" customFormat="1" ht="60" customHeight="1" x14ac:dyDescent="0.2">
      <c r="A319" s="173"/>
      <c r="B319" s="174"/>
      <c r="C319" s="87"/>
      <c r="D319" s="28" t="s">
        <v>26</v>
      </c>
      <c r="E319" s="32">
        <f>E324+E334+E339+E344+E349+E354+E364</f>
        <v>0</v>
      </c>
      <c r="F319" s="44">
        <f>G319+H319+I319+J319+K319</f>
        <v>0</v>
      </c>
      <c r="G319" s="44">
        <f>G324+G329+G334</f>
        <v>0</v>
      </c>
      <c r="H319" s="44">
        <f>H324+H329+H334</f>
        <v>0</v>
      </c>
      <c r="I319" s="44">
        <f t="shared" ref="I319:K319" si="143">I324+I329+I334</f>
        <v>0</v>
      </c>
      <c r="J319" s="44">
        <f t="shared" si="143"/>
        <v>0</v>
      </c>
      <c r="K319" s="32">
        <f t="shared" si="143"/>
        <v>0</v>
      </c>
      <c r="L319" s="175"/>
      <c r="M319" s="176"/>
    </row>
    <row r="320" spans="1:30" s="46" customFormat="1" ht="19.5" customHeight="1" x14ac:dyDescent="0.2">
      <c r="A320" s="76" t="s">
        <v>153</v>
      </c>
      <c r="B320" s="86" t="s">
        <v>154</v>
      </c>
      <c r="C320" s="87" t="s">
        <v>20</v>
      </c>
      <c r="D320" s="28" t="s">
        <v>21</v>
      </c>
      <c r="E320" s="27">
        <f t="shared" ref="E320" si="144">E321+E322+E323+E324</f>
        <v>500</v>
      </c>
      <c r="F320" s="26">
        <f>F321+F322+F323+F324</f>
        <v>4630</v>
      </c>
      <c r="G320" s="26">
        <f>G321+G322+G323+G324</f>
        <v>810</v>
      </c>
      <c r="H320" s="26">
        <f t="shared" ref="H320:K320" si="145">H321+H322+H323+H324</f>
        <v>980</v>
      </c>
      <c r="I320" s="26">
        <f t="shared" si="145"/>
        <v>930</v>
      </c>
      <c r="J320" s="26">
        <f t="shared" si="145"/>
        <v>930</v>
      </c>
      <c r="K320" s="27">
        <f t="shared" si="145"/>
        <v>980</v>
      </c>
      <c r="L320" s="87" t="s">
        <v>78</v>
      </c>
      <c r="M320" s="167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</row>
    <row r="321" spans="1:28" s="46" customFormat="1" ht="50.25" customHeight="1" x14ac:dyDescent="0.2">
      <c r="A321" s="76"/>
      <c r="B321" s="86"/>
      <c r="C321" s="87"/>
      <c r="D321" s="28" t="s">
        <v>23</v>
      </c>
      <c r="E321" s="27">
        <v>0</v>
      </c>
      <c r="F321" s="26">
        <f>G321+H321+I321+J321+K321</f>
        <v>0</v>
      </c>
      <c r="G321" s="26">
        <v>0</v>
      </c>
      <c r="H321" s="26">
        <v>0</v>
      </c>
      <c r="I321" s="26">
        <v>0</v>
      </c>
      <c r="J321" s="26">
        <v>0</v>
      </c>
      <c r="K321" s="27">
        <v>0</v>
      </c>
      <c r="L321" s="87"/>
      <c r="M321" s="167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</row>
    <row r="322" spans="1:28" s="46" customFormat="1" ht="61.5" customHeight="1" x14ac:dyDescent="0.2">
      <c r="A322" s="76"/>
      <c r="B322" s="86"/>
      <c r="C322" s="87"/>
      <c r="D322" s="28" t="s">
        <v>24</v>
      </c>
      <c r="E322" s="27">
        <v>0</v>
      </c>
      <c r="F322" s="27">
        <f>G322+H322+I322+J322+K322</f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87"/>
      <c r="M322" s="167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</row>
    <row r="323" spans="1:28" s="46" customFormat="1" ht="76.5" customHeight="1" x14ac:dyDescent="0.2">
      <c r="A323" s="76"/>
      <c r="B323" s="86"/>
      <c r="C323" s="87"/>
      <c r="D323" s="28" t="s">
        <v>126</v>
      </c>
      <c r="E323" s="27">
        <v>500</v>
      </c>
      <c r="F323" s="26">
        <f>G323+H323+I323+J323+K323</f>
        <v>4630</v>
      </c>
      <c r="G323" s="26">
        <v>810</v>
      </c>
      <c r="H323" s="26">
        <v>980</v>
      </c>
      <c r="I323" s="26">
        <v>930</v>
      </c>
      <c r="J323" s="26">
        <v>930</v>
      </c>
      <c r="K323" s="27">
        <v>980</v>
      </c>
      <c r="L323" s="87"/>
      <c r="M323" s="167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</row>
    <row r="324" spans="1:28" s="45" customFormat="1" ht="36.75" customHeight="1" x14ac:dyDescent="0.2">
      <c r="A324" s="76"/>
      <c r="B324" s="86"/>
      <c r="C324" s="87"/>
      <c r="D324" s="28" t="s">
        <v>26</v>
      </c>
      <c r="E324" s="27">
        <v>0</v>
      </c>
      <c r="F324" s="27">
        <f>G324+H324+I324+J324+K324</f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87"/>
      <c r="M324" s="175"/>
    </row>
    <row r="325" spans="1:28" s="4" customFormat="1" ht="15" customHeight="1" x14ac:dyDescent="0.2">
      <c r="A325" s="76" t="s">
        <v>155</v>
      </c>
      <c r="B325" s="86" t="s">
        <v>156</v>
      </c>
      <c r="C325" s="87" t="s">
        <v>20</v>
      </c>
      <c r="D325" s="28" t="s">
        <v>21</v>
      </c>
      <c r="E325" s="32">
        <f>E326+E327+E328</f>
        <v>0</v>
      </c>
      <c r="F325" s="32">
        <f>F326+F327+F328+F329</f>
        <v>0</v>
      </c>
      <c r="G325" s="32">
        <f>G326+G327+G328+G329</f>
        <v>0</v>
      </c>
      <c r="H325" s="32">
        <f t="shared" ref="H325:K325" si="146">H326+H327+H328+H329</f>
        <v>0</v>
      </c>
      <c r="I325" s="32">
        <f t="shared" si="146"/>
        <v>0</v>
      </c>
      <c r="J325" s="32">
        <f t="shared" si="146"/>
        <v>0</v>
      </c>
      <c r="K325" s="32">
        <f t="shared" si="146"/>
        <v>0</v>
      </c>
      <c r="L325" s="87" t="s">
        <v>157</v>
      </c>
      <c r="M325" s="167"/>
    </row>
    <row r="326" spans="1:28" s="4" customFormat="1" ht="45" x14ac:dyDescent="0.2">
      <c r="A326" s="76"/>
      <c r="B326" s="86"/>
      <c r="C326" s="87"/>
      <c r="D326" s="28" t="s">
        <v>23</v>
      </c>
      <c r="E326" s="32">
        <v>0</v>
      </c>
      <c r="F326" s="32">
        <f>G326+H326+I326+J326+K326</f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87"/>
      <c r="M326" s="167"/>
    </row>
    <row r="327" spans="1:28" s="46" customFormat="1" ht="66.75" customHeight="1" x14ac:dyDescent="0.2">
      <c r="A327" s="76"/>
      <c r="B327" s="86"/>
      <c r="C327" s="87"/>
      <c r="D327" s="28" t="s">
        <v>24</v>
      </c>
      <c r="E327" s="32">
        <v>0</v>
      </c>
      <c r="F327" s="32">
        <f>G327+H327+I327+J327+K327</f>
        <v>0</v>
      </c>
      <c r="G327" s="32">
        <v>0</v>
      </c>
      <c r="H327" s="32">
        <v>0</v>
      </c>
      <c r="I327" s="32">
        <v>0</v>
      </c>
      <c r="J327" s="32">
        <v>0</v>
      </c>
      <c r="K327" s="32">
        <v>0</v>
      </c>
      <c r="L327" s="87"/>
      <c r="M327" s="167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</row>
    <row r="328" spans="1:28" s="4" customFormat="1" ht="76.5" customHeight="1" x14ac:dyDescent="0.2">
      <c r="A328" s="76"/>
      <c r="B328" s="86"/>
      <c r="C328" s="87"/>
      <c r="D328" s="28" t="s">
        <v>126</v>
      </c>
      <c r="E328" s="34">
        <v>0</v>
      </c>
      <c r="F328" s="32">
        <f>G328+H328+I328+J328+K328</f>
        <v>0</v>
      </c>
      <c r="G328" s="34">
        <v>0</v>
      </c>
      <c r="H328" s="34">
        <v>0</v>
      </c>
      <c r="I328" s="34">
        <v>0</v>
      </c>
      <c r="J328" s="34">
        <v>0</v>
      </c>
      <c r="K328" s="34">
        <v>0</v>
      </c>
      <c r="L328" s="87"/>
      <c r="M328" s="167"/>
    </row>
    <row r="329" spans="1:28" s="4" customFormat="1" ht="34.5" customHeight="1" x14ac:dyDescent="0.2">
      <c r="A329" s="76"/>
      <c r="B329" s="86"/>
      <c r="C329" s="87"/>
      <c r="D329" s="28" t="s">
        <v>26</v>
      </c>
      <c r="E329" s="170" t="s">
        <v>158</v>
      </c>
      <c r="F329" s="171"/>
      <c r="G329" s="171"/>
      <c r="H329" s="171"/>
      <c r="I329" s="171"/>
      <c r="J329" s="171"/>
      <c r="K329" s="172"/>
      <c r="L329" s="87"/>
      <c r="M329" s="169"/>
    </row>
    <row r="330" spans="1:28" s="4" customFormat="1" ht="21" customHeight="1" x14ac:dyDescent="0.2">
      <c r="A330" s="177" t="s">
        <v>34</v>
      </c>
      <c r="B330" s="180" t="s">
        <v>194</v>
      </c>
      <c r="C330" s="136" t="s">
        <v>20</v>
      </c>
      <c r="D330" s="64" t="s">
        <v>21</v>
      </c>
      <c r="E330" s="29">
        <f>E331+E332+E333+E334</f>
        <v>0</v>
      </c>
      <c r="F330" s="29">
        <f>F331+F332+F333+F334</f>
        <v>7480</v>
      </c>
      <c r="G330" s="29">
        <f>G331+G332+G333+G334</f>
        <v>320</v>
      </c>
      <c r="H330" s="29">
        <f t="shared" ref="H330:K330" si="147">H331+H332+H333+H334</f>
        <v>1560</v>
      </c>
      <c r="I330" s="29">
        <f t="shared" si="147"/>
        <v>1920</v>
      </c>
      <c r="J330" s="29">
        <f t="shared" si="147"/>
        <v>1920</v>
      </c>
      <c r="K330" s="29">
        <f t="shared" si="147"/>
        <v>1760</v>
      </c>
      <c r="L330" s="126" t="s">
        <v>78</v>
      </c>
      <c r="M330" s="183"/>
    </row>
    <row r="331" spans="1:28" s="4" customFormat="1" ht="48.75" customHeight="1" x14ac:dyDescent="0.2">
      <c r="A331" s="178"/>
      <c r="B331" s="181"/>
      <c r="C331" s="137"/>
      <c r="D331" s="64" t="s">
        <v>23</v>
      </c>
      <c r="E331" s="29">
        <v>0</v>
      </c>
      <c r="F331" s="29">
        <f>G331+H331+I331+J331+K331</f>
        <v>0</v>
      </c>
      <c r="G331" s="29">
        <v>0</v>
      </c>
      <c r="H331" s="29">
        <v>0</v>
      </c>
      <c r="I331" s="29">
        <v>0</v>
      </c>
      <c r="J331" s="29">
        <v>0</v>
      </c>
      <c r="K331" s="29">
        <v>0</v>
      </c>
      <c r="L331" s="126"/>
      <c r="M331" s="184"/>
    </row>
    <row r="332" spans="1:28" s="4" customFormat="1" ht="60.75" customHeight="1" x14ac:dyDescent="0.2">
      <c r="A332" s="178"/>
      <c r="B332" s="181"/>
      <c r="C332" s="137"/>
      <c r="D332" s="64" t="s">
        <v>24</v>
      </c>
      <c r="E332" s="38">
        <v>0</v>
      </c>
      <c r="F332" s="29">
        <f>G332+H332+I332+J332+K332</f>
        <v>0</v>
      </c>
      <c r="G332" s="38">
        <v>0</v>
      </c>
      <c r="H332" s="38">
        <v>0</v>
      </c>
      <c r="I332" s="38">
        <v>0</v>
      </c>
      <c r="J332" s="38">
        <v>0</v>
      </c>
      <c r="K332" s="38">
        <v>0</v>
      </c>
      <c r="L332" s="126"/>
      <c r="M332" s="184"/>
    </row>
    <row r="333" spans="1:28" s="4" customFormat="1" ht="73.5" customHeight="1" x14ac:dyDescent="0.2">
      <c r="A333" s="178"/>
      <c r="B333" s="181"/>
      <c r="C333" s="137"/>
      <c r="D333" s="64" t="s">
        <v>126</v>
      </c>
      <c r="E333" s="29">
        <v>0</v>
      </c>
      <c r="F333" s="29">
        <f>G333+H333+I333+J333+K333</f>
        <v>7480</v>
      </c>
      <c r="G333" s="29">
        <v>320</v>
      </c>
      <c r="H333" s="29">
        <v>1560</v>
      </c>
      <c r="I333" s="29">
        <v>1920</v>
      </c>
      <c r="J333" s="29">
        <v>1920</v>
      </c>
      <c r="K333" s="29">
        <v>1760</v>
      </c>
      <c r="L333" s="126"/>
      <c r="M333" s="184"/>
    </row>
    <row r="334" spans="1:28" s="4" customFormat="1" ht="34.5" customHeight="1" x14ac:dyDescent="0.2">
      <c r="A334" s="179"/>
      <c r="B334" s="182"/>
      <c r="C334" s="138"/>
      <c r="D334" s="64" t="s">
        <v>26</v>
      </c>
      <c r="E334" s="29">
        <v>0</v>
      </c>
      <c r="F334" s="29">
        <f>G334+H334+I334+J334+K334</f>
        <v>0</v>
      </c>
      <c r="G334" s="29">
        <v>0</v>
      </c>
      <c r="H334" s="29">
        <v>0</v>
      </c>
      <c r="I334" s="29">
        <v>0</v>
      </c>
      <c r="J334" s="29">
        <v>0</v>
      </c>
      <c r="K334" s="29">
        <v>0</v>
      </c>
      <c r="L334" s="126"/>
      <c r="M334" s="185"/>
    </row>
    <row r="335" spans="1:28" s="4" customFormat="1" ht="20.25" customHeight="1" x14ac:dyDescent="0.2">
      <c r="A335" s="92" t="s">
        <v>132</v>
      </c>
      <c r="B335" s="99" t="s">
        <v>159</v>
      </c>
      <c r="C335" s="87" t="s">
        <v>20</v>
      </c>
      <c r="D335" s="28" t="s">
        <v>21</v>
      </c>
      <c r="E335" s="32">
        <f t="shared" ref="E335" si="148">E336+E337+E338+E339</f>
        <v>0</v>
      </c>
      <c r="F335" s="32">
        <f>F336+F337+F338+F339</f>
        <v>400</v>
      </c>
      <c r="G335" s="32">
        <f>G336+G337+G338+G339</f>
        <v>0</v>
      </c>
      <c r="H335" s="32">
        <f t="shared" ref="H335:K335" si="149">H336+H337+H338+H339</f>
        <v>100</v>
      </c>
      <c r="I335" s="32">
        <f t="shared" si="149"/>
        <v>100</v>
      </c>
      <c r="J335" s="32">
        <f t="shared" si="149"/>
        <v>100</v>
      </c>
      <c r="K335" s="32">
        <f t="shared" si="149"/>
        <v>100</v>
      </c>
      <c r="L335" s="87" t="s">
        <v>78</v>
      </c>
      <c r="M335" s="169"/>
    </row>
    <row r="336" spans="1:28" s="4" customFormat="1" ht="45" customHeight="1" x14ac:dyDescent="0.2">
      <c r="A336" s="93"/>
      <c r="B336" s="100"/>
      <c r="C336" s="87"/>
      <c r="D336" s="28" t="s">
        <v>23</v>
      </c>
      <c r="E336" s="32">
        <v>0</v>
      </c>
      <c r="F336" s="32">
        <f>G336+H336+I336+J336+K336</f>
        <v>0</v>
      </c>
      <c r="G336" s="32">
        <v>0</v>
      </c>
      <c r="H336" s="32">
        <v>0</v>
      </c>
      <c r="I336" s="32">
        <v>0</v>
      </c>
      <c r="J336" s="32">
        <v>0</v>
      </c>
      <c r="K336" s="32">
        <v>0</v>
      </c>
      <c r="L336" s="87"/>
      <c r="M336" s="169"/>
    </row>
    <row r="337" spans="1:13" s="4" customFormat="1" ht="57" customHeight="1" x14ac:dyDescent="0.2">
      <c r="A337" s="93"/>
      <c r="B337" s="100"/>
      <c r="C337" s="87"/>
      <c r="D337" s="28" t="s">
        <v>24</v>
      </c>
      <c r="E337" s="32">
        <v>0</v>
      </c>
      <c r="F337" s="32">
        <f>G337+H337+I337+J337+K337</f>
        <v>0</v>
      </c>
      <c r="G337" s="32">
        <v>0</v>
      </c>
      <c r="H337" s="32">
        <v>0</v>
      </c>
      <c r="I337" s="32">
        <v>0</v>
      </c>
      <c r="J337" s="32">
        <v>0</v>
      </c>
      <c r="K337" s="32">
        <v>0</v>
      </c>
      <c r="L337" s="87"/>
      <c r="M337" s="169"/>
    </row>
    <row r="338" spans="1:13" s="4" customFormat="1" ht="75.75" customHeight="1" x14ac:dyDescent="0.2">
      <c r="A338" s="93"/>
      <c r="B338" s="100"/>
      <c r="C338" s="87"/>
      <c r="D338" s="28" t="s">
        <v>126</v>
      </c>
      <c r="E338" s="34">
        <v>0</v>
      </c>
      <c r="F338" s="32">
        <f>G338+H338+I338+J338+K338</f>
        <v>400</v>
      </c>
      <c r="G338" s="34">
        <v>0</v>
      </c>
      <c r="H338" s="34">
        <v>100</v>
      </c>
      <c r="I338" s="34">
        <v>100</v>
      </c>
      <c r="J338" s="34">
        <v>100</v>
      </c>
      <c r="K338" s="34">
        <v>100</v>
      </c>
      <c r="L338" s="87"/>
      <c r="M338" s="169"/>
    </row>
    <row r="339" spans="1:13" s="4" customFormat="1" ht="34.5" customHeight="1" x14ac:dyDescent="0.2">
      <c r="A339" s="94"/>
      <c r="B339" s="101"/>
      <c r="C339" s="87"/>
      <c r="D339" s="28" t="s">
        <v>26</v>
      </c>
      <c r="E339" s="32">
        <v>0</v>
      </c>
      <c r="F339" s="32">
        <f>G339+H339+I339+J339+K339</f>
        <v>0</v>
      </c>
      <c r="G339" s="32">
        <v>0</v>
      </c>
      <c r="H339" s="32">
        <v>0</v>
      </c>
      <c r="I339" s="32">
        <v>0</v>
      </c>
      <c r="J339" s="32">
        <v>0</v>
      </c>
      <c r="K339" s="32">
        <v>0</v>
      </c>
      <c r="L339" s="87"/>
      <c r="M339" s="169"/>
    </row>
    <row r="340" spans="1:13" s="4" customFormat="1" ht="21.75" customHeight="1" x14ac:dyDescent="0.2">
      <c r="A340" s="92" t="s">
        <v>134</v>
      </c>
      <c r="B340" s="142" t="s">
        <v>195</v>
      </c>
      <c r="C340" s="115" t="s">
        <v>20</v>
      </c>
      <c r="D340" s="28" t="s">
        <v>21</v>
      </c>
      <c r="E340" s="32">
        <f>E341+E342+E344</f>
        <v>0</v>
      </c>
      <c r="F340" s="32">
        <f t="shared" ref="F340:K340" si="150">F341+F342+F343+F344</f>
        <v>1200</v>
      </c>
      <c r="G340" s="32">
        <f t="shared" si="150"/>
        <v>0</v>
      </c>
      <c r="H340" s="32">
        <f t="shared" si="150"/>
        <v>1200</v>
      </c>
      <c r="I340" s="32">
        <f t="shared" si="150"/>
        <v>0</v>
      </c>
      <c r="J340" s="32">
        <f t="shared" si="150"/>
        <v>0</v>
      </c>
      <c r="K340" s="32">
        <f t="shared" si="150"/>
        <v>0</v>
      </c>
      <c r="L340" s="115" t="s">
        <v>160</v>
      </c>
      <c r="M340" s="186"/>
    </row>
    <row r="341" spans="1:13" s="4" customFormat="1" ht="49.5" customHeight="1" x14ac:dyDescent="0.2">
      <c r="A341" s="93"/>
      <c r="B341" s="143"/>
      <c r="C341" s="116"/>
      <c r="D341" s="28" t="s">
        <v>23</v>
      </c>
      <c r="E341" s="32">
        <v>0</v>
      </c>
      <c r="F341" s="32">
        <f>G341+H341+I341+J341+K341</f>
        <v>0</v>
      </c>
      <c r="G341" s="32">
        <v>0</v>
      </c>
      <c r="H341" s="32">
        <v>0</v>
      </c>
      <c r="I341" s="32">
        <v>0</v>
      </c>
      <c r="J341" s="32">
        <v>0</v>
      </c>
      <c r="K341" s="32">
        <v>0</v>
      </c>
      <c r="L341" s="116"/>
      <c r="M341" s="187"/>
    </row>
    <row r="342" spans="1:13" s="4" customFormat="1" ht="60" customHeight="1" x14ac:dyDescent="0.2">
      <c r="A342" s="93"/>
      <c r="B342" s="143"/>
      <c r="C342" s="116"/>
      <c r="D342" s="28" t="s">
        <v>24</v>
      </c>
      <c r="E342" s="32">
        <v>0</v>
      </c>
      <c r="F342" s="32">
        <f>G342+H342+I342+J342+K342</f>
        <v>0</v>
      </c>
      <c r="G342" s="32">
        <v>0</v>
      </c>
      <c r="H342" s="32">
        <v>0</v>
      </c>
      <c r="I342" s="32">
        <v>0</v>
      </c>
      <c r="J342" s="32">
        <v>0</v>
      </c>
      <c r="K342" s="32">
        <v>0</v>
      </c>
      <c r="L342" s="116"/>
      <c r="M342" s="187"/>
    </row>
    <row r="343" spans="1:13" s="4" customFormat="1" ht="73.5" customHeight="1" x14ac:dyDescent="0.2">
      <c r="A343" s="93"/>
      <c r="B343" s="143"/>
      <c r="C343" s="116"/>
      <c r="D343" s="28" t="s">
        <v>126</v>
      </c>
      <c r="E343" s="27">
        <v>0</v>
      </c>
      <c r="F343" s="27">
        <v>1200</v>
      </c>
      <c r="G343" s="27">
        <v>0</v>
      </c>
      <c r="H343" s="27">
        <v>1200</v>
      </c>
      <c r="I343" s="27">
        <v>0</v>
      </c>
      <c r="J343" s="27">
        <v>0</v>
      </c>
      <c r="K343" s="27">
        <v>0</v>
      </c>
      <c r="L343" s="116"/>
      <c r="M343" s="187"/>
    </row>
    <row r="344" spans="1:13" s="4" customFormat="1" ht="34.5" customHeight="1" x14ac:dyDescent="0.2">
      <c r="A344" s="94"/>
      <c r="B344" s="144"/>
      <c r="C344" s="117"/>
      <c r="D344" s="28" t="s">
        <v>26</v>
      </c>
      <c r="E344" s="32">
        <v>0</v>
      </c>
      <c r="F344" s="32">
        <f>G344+H344+I344+J344+K344</f>
        <v>0</v>
      </c>
      <c r="G344" s="32">
        <v>0</v>
      </c>
      <c r="H344" s="32">
        <v>0</v>
      </c>
      <c r="I344" s="32">
        <v>0</v>
      </c>
      <c r="J344" s="32">
        <v>0</v>
      </c>
      <c r="K344" s="32">
        <v>0</v>
      </c>
      <c r="L344" s="117"/>
      <c r="M344" s="188"/>
    </row>
    <row r="345" spans="1:13" s="4" customFormat="1" ht="21.75" customHeight="1" x14ac:dyDescent="0.2">
      <c r="A345" s="92" t="s">
        <v>135</v>
      </c>
      <c r="B345" s="99" t="s">
        <v>161</v>
      </c>
      <c r="C345" s="87" t="s">
        <v>20</v>
      </c>
      <c r="D345" s="28" t="s">
        <v>21</v>
      </c>
      <c r="E345" s="32">
        <f t="shared" ref="E345" si="151">E346+E347+E348+E349</f>
        <v>0</v>
      </c>
      <c r="F345" s="32">
        <f>F346+F347+F348+F349</f>
        <v>500</v>
      </c>
      <c r="G345" s="32">
        <f>G346+G347+G348+G349</f>
        <v>100</v>
      </c>
      <c r="H345" s="32">
        <f t="shared" ref="H345:K345" si="152">H346+H347+H348+H349</f>
        <v>100</v>
      </c>
      <c r="I345" s="32">
        <f t="shared" si="152"/>
        <v>100</v>
      </c>
      <c r="J345" s="32">
        <f t="shared" si="152"/>
        <v>100</v>
      </c>
      <c r="K345" s="32">
        <f t="shared" si="152"/>
        <v>100</v>
      </c>
      <c r="L345" s="87" t="s">
        <v>78</v>
      </c>
      <c r="M345" s="169"/>
    </row>
    <row r="346" spans="1:13" s="4" customFormat="1" ht="48" customHeight="1" x14ac:dyDescent="0.2">
      <c r="A346" s="93"/>
      <c r="B346" s="100"/>
      <c r="C346" s="87"/>
      <c r="D346" s="28" t="s">
        <v>23</v>
      </c>
      <c r="E346" s="32">
        <v>0</v>
      </c>
      <c r="F346" s="32">
        <f>G346+H346+I346+J346+K346</f>
        <v>0</v>
      </c>
      <c r="G346" s="32">
        <v>0</v>
      </c>
      <c r="H346" s="32">
        <v>0</v>
      </c>
      <c r="I346" s="32">
        <v>0</v>
      </c>
      <c r="J346" s="32">
        <v>0</v>
      </c>
      <c r="K346" s="32">
        <v>0</v>
      </c>
      <c r="L346" s="87"/>
      <c r="M346" s="169"/>
    </row>
    <row r="347" spans="1:13" s="4" customFormat="1" ht="62.25" customHeight="1" x14ac:dyDescent="0.2">
      <c r="A347" s="93"/>
      <c r="B347" s="100"/>
      <c r="C347" s="87"/>
      <c r="D347" s="28" t="s">
        <v>24</v>
      </c>
      <c r="E347" s="32">
        <v>0</v>
      </c>
      <c r="F347" s="32">
        <f>G347+H347+I347+J347+K347</f>
        <v>0</v>
      </c>
      <c r="G347" s="32">
        <v>0</v>
      </c>
      <c r="H347" s="32">
        <v>0</v>
      </c>
      <c r="I347" s="32">
        <v>0</v>
      </c>
      <c r="J347" s="32">
        <v>0</v>
      </c>
      <c r="K347" s="32">
        <v>0</v>
      </c>
      <c r="L347" s="87"/>
      <c r="M347" s="169"/>
    </row>
    <row r="348" spans="1:13" s="4" customFormat="1" ht="74.25" customHeight="1" x14ac:dyDescent="0.2">
      <c r="A348" s="93"/>
      <c r="B348" s="100"/>
      <c r="C348" s="87"/>
      <c r="D348" s="28" t="s">
        <v>126</v>
      </c>
      <c r="E348" s="34">
        <v>0</v>
      </c>
      <c r="F348" s="32">
        <f>G348+H348+I348+J348+K348</f>
        <v>500</v>
      </c>
      <c r="G348" s="34">
        <v>100</v>
      </c>
      <c r="H348" s="34">
        <v>100</v>
      </c>
      <c r="I348" s="34">
        <v>100</v>
      </c>
      <c r="J348" s="34">
        <v>100</v>
      </c>
      <c r="K348" s="34">
        <v>100</v>
      </c>
      <c r="L348" s="87"/>
      <c r="M348" s="169"/>
    </row>
    <row r="349" spans="1:13" s="4" customFormat="1" ht="33.75" customHeight="1" x14ac:dyDescent="0.2">
      <c r="A349" s="94"/>
      <c r="B349" s="101"/>
      <c r="C349" s="87"/>
      <c r="D349" s="28" t="s">
        <v>26</v>
      </c>
      <c r="E349" s="32">
        <v>0</v>
      </c>
      <c r="F349" s="32">
        <f>G349+H349+I349+J349+K349</f>
        <v>0</v>
      </c>
      <c r="G349" s="32">
        <v>0</v>
      </c>
      <c r="H349" s="32">
        <v>0</v>
      </c>
      <c r="I349" s="32">
        <v>0</v>
      </c>
      <c r="J349" s="32">
        <v>0</v>
      </c>
      <c r="K349" s="32">
        <v>0</v>
      </c>
      <c r="L349" s="87"/>
      <c r="M349" s="169"/>
    </row>
    <row r="350" spans="1:13" s="4" customFormat="1" ht="21" customHeight="1" x14ac:dyDescent="0.2">
      <c r="A350" s="92" t="s">
        <v>162</v>
      </c>
      <c r="B350" s="142" t="s">
        <v>196</v>
      </c>
      <c r="C350" s="87" t="s">
        <v>20</v>
      </c>
      <c r="D350" s="28" t="s">
        <v>21</v>
      </c>
      <c r="E350" s="32">
        <f t="shared" ref="E350" si="153">E351+E352+E353+E354</f>
        <v>0</v>
      </c>
      <c r="F350" s="38">
        <f>F351+F352+F353+F354</f>
        <v>150</v>
      </c>
      <c r="G350" s="32">
        <f>G351+G352+G353+G354</f>
        <v>0</v>
      </c>
      <c r="H350" s="38">
        <f t="shared" ref="H350:K350" si="154">H351+H352+H353+H354</f>
        <v>0</v>
      </c>
      <c r="I350" s="32">
        <f t="shared" si="154"/>
        <v>50</v>
      </c>
      <c r="J350" s="32">
        <f t="shared" si="154"/>
        <v>50</v>
      </c>
      <c r="K350" s="32">
        <f t="shared" si="154"/>
        <v>50</v>
      </c>
      <c r="L350" s="99" t="s">
        <v>78</v>
      </c>
      <c r="M350" s="169"/>
    </row>
    <row r="351" spans="1:13" s="4" customFormat="1" ht="45.75" customHeight="1" x14ac:dyDescent="0.2">
      <c r="A351" s="93"/>
      <c r="B351" s="143"/>
      <c r="C351" s="87"/>
      <c r="D351" s="28" t="s">
        <v>23</v>
      </c>
      <c r="E351" s="32">
        <v>0</v>
      </c>
      <c r="F351" s="32">
        <f>G351+H351+I351+J351+K351</f>
        <v>0</v>
      </c>
      <c r="G351" s="32">
        <v>0</v>
      </c>
      <c r="H351" s="32">
        <v>0</v>
      </c>
      <c r="I351" s="32">
        <v>0</v>
      </c>
      <c r="J351" s="32">
        <v>0</v>
      </c>
      <c r="K351" s="32">
        <v>0</v>
      </c>
      <c r="L351" s="100"/>
      <c r="M351" s="169"/>
    </row>
    <row r="352" spans="1:13" s="4" customFormat="1" ht="60" customHeight="1" x14ac:dyDescent="0.2">
      <c r="A352" s="93"/>
      <c r="B352" s="143"/>
      <c r="C352" s="87"/>
      <c r="D352" s="28" t="s">
        <v>24</v>
      </c>
      <c r="E352" s="32">
        <v>0</v>
      </c>
      <c r="F352" s="32">
        <f>G352+H352+I352+J352+K352</f>
        <v>0</v>
      </c>
      <c r="G352" s="32">
        <v>0</v>
      </c>
      <c r="H352" s="32">
        <v>0</v>
      </c>
      <c r="I352" s="32">
        <v>0</v>
      </c>
      <c r="J352" s="32">
        <v>0</v>
      </c>
      <c r="K352" s="32">
        <v>0</v>
      </c>
      <c r="L352" s="100"/>
      <c r="M352" s="169"/>
    </row>
    <row r="353" spans="1:13" s="4" customFormat="1" ht="75" customHeight="1" x14ac:dyDescent="0.2">
      <c r="A353" s="93"/>
      <c r="B353" s="143"/>
      <c r="C353" s="87"/>
      <c r="D353" s="28" t="s">
        <v>126</v>
      </c>
      <c r="E353" s="34">
        <v>0</v>
      </c>
      <c r="F353" s="38">
        <f>G353+H353+I353+J353+K353</f>
        <v>150</v>
      </c>
      <c r="G353" s="34">
        <v>0</v>
      </c>
      <c r="H353" s="39">
        <v>0</v>
      </c>
      <c r="I353" s="34">
        <v>50</v>
      </c>
      <c r="J353" s="34">
        <v>50</v>
      </c>
      <c r="K353" s="34">
        <v>50</v>
      </c>
      <c r="L353" s="100"/>
      <c r="M353" s="169"/>
    </row>
    <row r="354" spans="1:13" s="4" customFormat="1" ht="34.5" customHeight="1" x14ac:dyDescent="0.2">
      <c r="A354" s="94"/>
      <c r="B354" s="144"/>
      <c r="C354" s="87"/>
      <c r="D354" s="28" t="s">
        <v>26</v>
      </c>
      <c r="E354" s="32">
        <v>0</v>
      </c>
      <c r="F354" s="32">
        <f>G354+H354+I354+J354+K354</f>
        <v>0</v>
      </c>
      <c r="G354" s="32">
        <v>0</v>
      </c>
      <c r="H354" s="32">
        <v>0</v>
      </c>
      <c r="I354" s="32">
        <v>0</v>
      </c>
      <c r="J354" s="32">
        <v>0</v>
      </c>
      <c r="K354" s="32">
        <v>0</v>
      </c>
      <c r="L354" s="101"/>
      <c r="M354" s="169"/>
    </row>
    <row r="355" spans="1:13" s="4" customFormat="1" ht="24" customHeight="1" x14ac:dyDescent="0.2">
      <c r="A355" s="92" t="s">
        <v>163</v>
      </c>
      <c r="B355" s="99" t="s">
        <v>164</v>
      </c>
      <c r="C355" s="87" t="s">
        <v>20</v>
      </c>
      <c r="D355" s="28" t="s">
        <v>21</v>
      </c>
      <c r="E355" s="32">
        <f t="shared" ref="E355:K355" si="155">E356+E357+E358+E359</f>
        <v>0</v>
      </c>
      <c r="F355" s="38">
        <f t="shared" si="155"/>
        <v>200</v>
      </c>
      <c r="G355" s="32">
        <f t="shared" si="155"/>
        <v>50</v>
      </c>
      <c r="H355" s="38">
        <f t="shared" si="155"/>
        <v>0</v>
      </c>
      <c r="I355" s="32">
        <f t="shared" si="155"/>
        <v>50</v>
      </c>
      <c r="J355" s="32">
        <f t="shared" si="155"/>
        <v>50</v>
      </c>
      <c r="K355" s="32">
        <f t="shared" si="155"/>
        <v>50</v>
      </c>
      <c r="L355" s="99" t="s">
        <v>78</v>
      </c>
      <c r="M355" s="186"/>
    </row>
    <row r="356" spans="1:13" s="4" customFormat="1" ht="45" customHeight="1" x14ac:dyDescent="0.2">
      <c r="A356" s="93"/>
      <c r="B356" s="100"/>
      <c r="C356" s="87"/>
      <c r="D356" s="28" t="s">
        <v>23</v>
      </c>
      <c r="E356" s="32">
        <v>0</v>
      </c>
      <c r="F356" s="32">
        <f>G356+H356+I356+J356+K356</f>
        <v>0</v>
      </c>
      <c r="G356" s="32">
        <v>0</v>
      </c>
      <c r="H356" s="32">
        <v>0</v>
      </c>
      <c r="I356" s="32">
        <v>0</v>
      </c>
      <c r="J356" s="32">
        <v>0</v>
      </c>
      <c r="K356" s="32">
        <v>0</v>
      </c>
      <c r="L356" s="100"/>
      <c r="M356" s="187"/>
    </row>
    <row r="357" spans="1:13" s="4" customFormat="1" ht="61.5" customHeight="1" x14ac:dyDescent="0.2">
      <c r="A357" s="93"/>
      <c r="B357" s="100"/>
      <c r="C357" s="87"/>
      <c r="D357" s="28" t="s">
        <v>24</v>
      </c>
      <c r="E357" s="32">
        <v>0</v>
      </c>
      <c r="F357" s="32">
        <f>G357+H357+I357+J357+K357</f>
        <v>0</v>
      </c>
      <c r="G357" s="32">
        <v>0</v>
      </c>
      <c r="H357" s="32">
        <v>0</v>
      </c>
      <c r="I357" s="32">
        <v>0</v>
      </c>
      <c r="J357" s="32">
        <v>0</v>
      </c>
      <c r="K357" s="32">
        <v>0</v>
      </c>
      <c r="L357" s="100"/>
      <c r="M357" s="187"/>
    </row>
    <row r="358" spans="1:13" s="4" customFormat="1" ht="78" customHeight="1" x14ac:dyDescent="0.2">
      <c r="A358" s="93"/>
      <c r="B358" s="100"/>
      <c r="C358" s="87"/>
      <c r="D358" s="28" t="s">
        <v>126</v>
      </c>
      <c r="E358" s="34">
        <v>0</v>
      </c>
      <c r="F358" s="38">
        <f>G358+H358+I358+J358+K358</f>
        <v>200</v>
      </c>
      <c r="G358" s="34">
        <v>50</v>
      </c>
      <c r="H358" s="39">
        <v>0</v>
      </c>
      <c r="I358" s="34">
        <v>50</v>
      </c>
      <c r="J358" s="34">
        <v>50</v>
      </c>
      <c r="K358" s="34">
        <v>50</v>
      </c>
      <c r="L358" s="100"/>
      <c r="M358" s="187"/>
    </row>
    <row r="359" spans="1:13" s="4" customFormat="1" ht="34.5" customHeight="1" x14ac:dyDescent="0.2">
      <c r="A359" s="94"/>
      <c r="B359" s="101"/>
      <c r="C359" s="87"/>
      <c r="D359" s="28" t="s">
        <v>26</v>
      </c>
      <c r="E359" s="32">
        <v>0</v>
      </c>
      <c r="F359" s="32">
        <f>G359+H359+I359+J359+K359</f>
        <v>0</v>
      </c>
      <c r="G359" s="32">
        <v>0</v>
      </c>
      <c r="H359" s="32">
        <v>0</v>
      </c>
      <c r="I359" s="32">
        <v>0</v>
      </c>
      <c r="J359" s="32">
        <v>0</v>
      </c>
      <c r="K359" s="32">
        <v>0</v>
      </c>
      <c r="L359" s="101"/>
      <c r="M359" s="188"/>
    </row>
    <row r="360" spans="1:13" s="4" customFormat="1" ht="24" customHeight="1" x14ac:dyDescent="0.2">
      <c r="A360" s="92" t="s">
        <v>165</v>
      </c>
      <c r="B360" s="99" t="s">
        <v>166</v>
      </c>
      <c r="C360" s="115" t="s">
        <v>20</v>
      </c>
      <c r="D360" s="28" t="s">
        <v>21</v>
      </c>
      <c r="E360" s="32">
        <f t="shared" ref="E360" si="156">E361+E362+E363+E364</f>
        <v>0</v>
      </c>
      <c r="F360" s="32">
        <f>F361+F362+F363+F364</f>
        <v>0</v>
      </c>
      <c r="G360" s="32">
        <f>G361+G362+G363+G364</f>
        <v>0</v>
      </c>
      <c r="H360" s="32">
        <f t="shared" ref="H360:K360" si="157">H361+H362+H363+H364</f>
        <v>0</v>
      </c>
      <c r="I360" s="32">
        <f t="shared" si="157"/>
        <v>0</v>
      </c>
      <c r="J360" s="32">
        <f t="shared" si="157"/>
        <v>0</v>
      </c>
      <c r="K360" s="32">
        <f t="shared" si="157"/>
        <v>0</v>
      </c>
      <c r="L360" s="99" t="s">
        <v>78</v>
      </c>
      <c r="M360" s="186"/>
    </row>
    <row r="361" spans="1:13" s="4" customFormat="1" ht="45" customHeight="1" x14ac:dyDescent="0.2">
      <c r="A361" s="93"/>
      <c r="B361" s="100"/>
      <c r="C361" s="116"/>
      <c r="D361" s="28" t="s">
        <v>23</v>
      </c>
      <c r="E361" s="32">
        <v>0</v>
      </c>
      <c r="F361" s="32">
        <f>G361+H361+I361+J361+K361</f>
        <v>0</v>
      </c>
      <c r="G361" s="32">
        <v>0</v>
      </c>
      <c r="H361" s="32">
        <v>0</v>
      </c>
      <c r="I361" s="32">
        <v>0</v>
      </c>
      <c r="J361" s="32">
        <v>0</v>
      </c>
      <c r="K361" s="32">
        <v>0</v>
      </c>
      <c r="L361" s="100"/>
      <c r="M361" s="187"/>
    </row>
    <row r="362" spans="1:13" s="4" customFormat="1" ht="61.5" customHeight="1" x14ac:dyDescent="0.2">
      <c r="A362" s="93"/>
      <c r="B362" s="100"/>
      <c r="C362" s="116"/>
      <c r="D362" s="28" t="s">
        <v>24</v>
      </c>
      <c r="E362" s="32">
        <v>0</v>
      </c>
      <c r="F362" s="32">
        <f>G362+H362+I362+J362+K362</f>
        <v>0</v>
      </c>
      <c r="G362" s="32">
        <v>0</v>
      </c>
      <c r="H362" s="32">
        <v>0</v>
      </c>
      <c r="I362" s="32">
        <v>0</v>
      </c>
      <c r="J362" s="32">
        <v>0</v>
      </c>
      <c r="K362" s="32">
        <v>0</v>
      </c>
      <c r="L362" s="100"/>
      <c r="M362" s="187"/>
    </row>
    <row r="363" spans="1:13" s="4" customFormat="1" ht="78" customHeight="1" x14ac:dyDescent="0.2">
      <c r="A363" s="93"/>
      <c r="B363" s="100"/>
      <c r="C363" s="116"/>
      <c r="D363" s="28" t="s">
        <v>126</v>
      </c>
      <c r="E363" s="34">
        <v>0</v>
      </c>
      <c r="F363" s="32">
        <f>G363+H363+I363+J363+K363</f>
        <v>0</v>
      </c>
      <c r="G363" s="34">
        <v>0</v>
      </c>
      <c r="H363" s="34">
        <v>0</v>
      </c>
      <c r="I363" s="34">
        <v>0</v>
      </c>
      <c r="J363" s="34">
        <v>0</v>
      </c>
      <c r="K363" s="34">
        <v>0</v>
      </c>
      <c r="L363" s="100"/>
      <c r="M363" s="187"/>
    </row>
    <row r="364" spans="1:13" s="4" customFormat="1" ht="34.5" customHeight="1" x14ac:dyDescent="0.2">
      <c r="A364" s="94"/>
      <c r="B364" s="101"/>
      <c r="C364" s="117"/>
      <c r="D364" s="28" t="s">
        <v>26</v>
      </c>
      <c r="E364" s="32">
        <v>0</v>
      </c>
      <c r="F364" s="32">
        <f>G364+H364+I364+J364+K364</f>
        <v>0</v>
      </c>
      <c r="G364" s="32">
        <v>0</v>
      </c>
      <c r="H364" s="32">
        <v>0</v>
      </c>
      <c r="I364" s="32">
        <v>0</v>
      </c>
      <c r="J364" s="32">
        <v>0</v>
      </c>
      <c r="K364" s="32">
        <v>0</v>
      </c>
      <c r="L364" s="101"/>
      <c r="M364" s="188"/>
    </row>
    <row r="365" spans="1:13" s="4" customFormat="1" ht="29.25" customHeight="1" x14ac:dyDescent="0.2">
      <c r="A365" s="92" t="s">
        <v>197</v>
      </c>
      <c r="B365" s="142" t="s">
        <v>198</v>
      </c>
      <c r="C365" s="115" t="s">
        <v>20</v>
      </c>
      <c r="D365" s="28" t="s">
        <v>21</v>
      </c>
      <c r="E365" s="32">
        <f t="shared" ref="E365" si="158">E366+E367+E368+E369</f>
        <v>0</v>
      </c>
      <c r="F365" s="32">
        <f>F366+F367+F368+F369</f>
        <v>0</v>
      </c>
      <c r="G365" s="32">
        <f>G366+G367+G368+G369</f>
        <v>0</v>
      </c>
      <c r="H365" s="32">
        <f t="shared" ref="H365:K365" si="159">H366+H367+H368+H369</f>
        <v>0</v>
      </c>
      <c r="I365" s="32">
        <f t="shared" si="159"/>
        <v>0</v>
      </c>
      <c r="J365" s="32">
        <f t="shared" si="159"/>
        <v>0</v>
      </c>
      <c r="K365" s="32">
        <f t="shared" si="159"/>
        <v>0</v>
      </c>
      <c r="L365" s="99" t="s">
        <v>78</v>
      </c>
      <c r="M365" s="63"/>
    </row>
    <row r="366" spans="1:13" s="4" customFormat="1" ht="48" customHeight="1" x14ac:dyDescent="0.2">
      <c r="A366" s="93"/>
      <c r="B366" s="143"/>
      <c r="C366" s="116"/>
      <c r="D366" s="28" t="s">
        <v>23</v>
      </c>
      <c r="E366" s="32">
        <v>0</v>
      </c>
      <c r="F366" s="32">
        <f>G366+H366+I366+J366+K366</f>
        <v>0</v>
      </c>
      <c r="G366" s="32">
        <v>0</v>
      </c>
      <c r="H366" s="32">
        <v>0</v>
      </c>
      <c r="I366" s="32">
        <v>0</v>
      </c>
      <c r="J366" s="32">
        <v>0</v>
      </c>
      <c r="K366" s="32">
        <v>0</v>
      </c>
      <c r="L366" s="100"/>
      <c r="M366" s="63"/>
    </row>
    <row r="367" spans="1:13" s="4" customFormat="1" ht="60.75" customHeight="1" x14ac:dyDescent="0.2">
      <c r="A367" s="93"/>
      <c r="B367" s="143"/>
      <c r="C367" s="116"/>
      <c r="D367" s="28" t="s">
        <v>24</v>
      </c>
      <c r="E367" s="32">
        <v>0</v>
      </c>
      <c r="F367" s="32">
        <f>G367+H367+I367+J367+K367</f>
        <v>0</v>
      </c>
      <c r="G367" s="32">
        <v>0</v>
      </c>
      <c r="H367" s="32">
        <v>0</v>
      </c>
      <c r="I367" s="32">
        <v>0</v>
      </c>
      <c r="J367" s="32">
        <v>0</v>
      </c>
      <c r="K367" s="32">
        <v>0</v>
      </c>
      <c r="L367" s="100"/>
      <c r="M367" s="63"/>
    </row>
    <row r="368" spans="1:13" s="4" customFormat="1" ht="75" customHeight="1" x14ac:dyDescent="0.2">
      <c r="A368" s="93"/>
      <c r="B368" s="143"/>
      <c r="C368" s="116"/>
      <c r="D368" s="28" t="s">
        <v>126</v>
      </c>
      <c r="E368" s="34">
        <v>0</v>
      </c>
      <c r="F368" s="32">
        <f>G368+H368+I368+J368+K368</f>
        <v>0</v>
      </c>
      <c r="G368" s="32">
        <v>0</v>
      </c>
      <c r="H368" s="32">
        <v>0</v>
      </c>
      <c r="I368" s="32">
        <v>0</v>
      </c>
      <c r="J368" s="32">
        <v>0</v>
      </c>
      <c r="K368" s="32">
        <v>0</v>
      </c>
      <c r="L368" s="100"/>
      <c r="M368" s="63"/>
    </row>
    <row r="369" spans="1:30" s="4" customFormat="1" ht="34.5" customHeight="1" x14ac:dyDescent="0.2">
      <c r="A369" s="94"/>
      <c r="B369" s="144"/>
      <c r="C369" s="117"/>
      <c r="D369" s="28" t="s">
        <v>26</v>
      </c>
      <c r="E369" s="32">
        <v>0</v>
      </c>
      <c r="F369" s="32">
        <f>G369+H369+I369+J369+K369</f>
        <v>0</v>
      </c>
      <c r="G369" s="32">
        <v>0</v>
      </c>
      <c r="H369" s="32">
        <v>0</v>
      </c>
      <c r="I369" s="32">
        <v>0</v>
      </c>
      <c r="J369" s="32">
        <v>0</v>
      </c>
      <c r="K369" s="32">
        <v>0</v>
      </c>
      <c r="L369" s="101"/>
      <c r="M369" s="63"/>
    </row>
    <row r="370" spans="1:30" s="42" customFormat="1" ht="15" x14ac:dyDescent="0.2">
      <c r="A370" s="76"/>
      <c r="B370" s="118" t="s">
        <v>167</v>
      </c>
      <c r="C370" s="87" t="s">
        <v>20</v>
      </c>
      <c r="D370" s="28" t="s">
        <v>21</v>
      </c>
      <c r="E370" s="32">
        <f>E371+E372+E373+E374</f>
        <v>500</v>
      </c>
      <c r="F370" s="38">
        <f>F371+F372+F373+F374</f>
        <v>14560</v>
      </c>
      <c r="G370" s="44">
        <f>G371+G372+G373+G374</f>
        <v>1280</v>
      </c>
      <c r="H370" s="38">
        <f t="shared" ref="H370:K370" si="160">H371+H372+H373+H374</f>
        <v>3940</v>
      </c>
      <c r="I370" s="44">
        <f t="shared" si="160"/>
        <v>3150</v>
      </c>
      <c r="J370" s="44">
        <f t="shared" si="160"/>
        <v>3150</v>
      </c>
      <c r="K370" s="32">
        <f t="shared" si="160"/>
        <v>3040</v>
      </c>
      <c r="L370" s="189"/>
      <c r="M370" s="189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s="4" customFormat="1" ht="45.75" customHeight="1" x14ac:dyDescent="0.2">
      <c r="A371" s="76"/>
      <c r="B371" s="119"/>
      <c r="C371" s="87"/>
      <c r="D371" s="33" t="s">
        <v>23</v>
      </c>
      <c r="E371" s="32">
        <f>E316</f>
        <v>0</v>
      </c>
      <c r="F371" s="44">
        <f>G371+H371+I371+J371+K371</f>
        <v>0</v>
      </c>
      <c r="G371" s="44">
        <f t="shared" ref="G371:K374" si="161">G316</f>
        <v>0</v>
      </c>
      <c r="H371" s="44">
        <f t="shared" si="161"/>
        <v>0</v>
      </c>
      <c r="I371" s="44">
        <f t="shared" si="161"/>
        <v>0</v>
      </c>
      <c r="J371" s="44">
        <f t="shared" si="161"/>
        <v>0</v>
      </c>
      <c r="K371" s="32">
        <f t="shared" si="161"/>
        <v>0</v>
      </c>
      <c r="L371" s="190"/>
      <c r="M371" s="190"/>
    </row>
    <row r="372" spans="1:30" s="4" customFormat="1" ht="63" customHeight="1" x14ac:dyDescent="0.2">
      <c r="A372" s="76"/>
      <c r="B372" s="119"/>
      <c r="C372" s="87"/>
      <c r="D372" s="33" t="s">
        <v>24</v>
      </c>
      <c r="E372" s="32">
        <f>E317</f>
        <v>0</v>
      </c>
      <c r="F372" s="44">
        <f>G372+H372+I372+J372+K372</f>
        <v>0</v>
      </c>
      <c r="G372" s="44">
        <f t="shared" si="161"/>
        <v>0</v>
      </c>
      <c r="H372" s="44">
        <f t="shared" si="161"/>
        <v>0</v>
      </c>
      <c r="I372" s="44">
        <f t="shared" si="161"/>
        <v>0</v>
      </c>
      <c r="J372" s="44">
        <f t="shared" si="161"/>
        <v>0</v>
      </c>
      <c r="K372" s="32">
        <f t="shared" si="161"/>
        <v>0</v>
      </c>
      <c r="L372" s="190"/>
      <c r="M372" s="190"/>
    </row>
    <row r="373" spans="1:30" s="4" customFormat="1" ht="81.75" customHeight="1" x14ac:dyDescent="0.2">
      <c r="A373" s="76"/>
      <c r="B373" s="119"/>
      <c r="C373" s="87"/>
      <c r="D373" s="28" t="s">
        <v>126</v>
      </c>
      <c r="E373" s="32">
        <f>E318</f>
        <v>500</v>
      </c>
      <c r="F373" s="38">
        <f>G373+H373+I373+J373+K373</f>
        <v>14560</v>
      </c>
      <c r="G373" s="44">
        <f t="shared" si="161"/>
        <v>1280</v>
      </c>
      <c r="H373" s="38">
        <f t="shared" si="161"/>
        <v>3940</v>
      </c>
      <c r="I373" s="44">
        <f t="shared" si="161"/>
        <v>3150</v>
      </c>
      <c r="J373" s="44">
        <f t="shared" si="161"/>
        <v>3150</v>
      </c>
      <c r="K373" s="32">
        <f t="shared" si="161"/>
        <v>3040</v>
      </c>
      <c r="L373" s="190"/>
      <c r="M373" s="190"/>
    </row>
    <row r="374" spans="1:30" s="4" customFormat="1" ht="30" x14ac:dyDescent="0.2">
      <c r="A374" s="76"/>
      <c r="B374" s="120"/>
      <c r="C374" s="87"/>
      <c r="D374" s="28" t="s">
        <v>26</v>
      </c>
      <c r="E374" s="32">
        <f>E319</f>
        <v>0</v>
      </c>
      <c r="F374" s="32">
        <f>G374+H374+I374+J374+K374</f>
        <v>0</v>
      </c>
      <c r="G374" s="32">
        <f t="shared" si="161"/>
        <v>0</v>
      </c>
      <c r="H374" s="32">
        <f t="shared" si="161"/>
        <v>0</v>
      </c>
      <c r="I374" s="32">
        <f t="shared" si="161"/>
        <v>0</v>
      </c>
      <c r="J374" s="32">
        <f t="shared" si="161"/>
        <v>0</v>
      </c>
      <c r="K374" s="32">
        <f t="shared" si="161"/>
        <v>0</v>
      </c>
      <c r="L374" s="191"/>
      <c r="M374" s="191"/>
    </row>
    <row r="375" spans="1:30" s="4" customFormat="1" ht="31.5" customHeight="1" x14ac:dyDescent="0.2">
      <c r="A375" s="75" t="s">
        <v>168</v>
      </c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</row>
    <row r="376" spans="1:30" ht="15" customHeight="1" x14ac:dyDescent="0.2">
      <c r="A376" s="76" t="s">
        <v>18</v>
      </c>
      <c r="B376" s="99" t="s">
        <v>169</v>
      </c>
      <c r="C376" s="87" t="s">
        <v>20</v>
      </c>
      <c r="D376" s="28" t="s">
        <v>21</v>
      </c>
      <c r="E376" s="32">
        <f>E377+E378+E379+E380</f>
        <v>0</v>
      </c>
      <c r="F376" s="44">
        <f>F377+F378+F379+F380</f>
        <v>4300</v>
      </c>
      <c r="G376" s="44">
        <f>G377+G378+G379+G380</f>
        <v>0</v>
      </c>
      <c r="H376" s="44">
        <f t="shared" ref="H376:K376" si="162">H377+H378+H379+H380</f>
        <v>1000</v>
      </c>
      <c r="I376" s="44">
        <f t="shared" si="162"/>
        <v>1000</v>
      </c>
      <c r="J376" s="44">
        <f t="shared" si="162"/>
        <v>1000</v>
      </c>
      <c r="K376" s="32">
        <f t="shared" si="162"/>
        <v>1300</v>
      </c>
      <c r="L376" s="87"/>
      <c r="M376" s="142" t="s">
        <v>202</v>
      </c>
    </row>
    <row r="377" spans="1:30" ht="45.75" customHeight="1" x14ac:dyDescent="0.2">
      <c r="A377" s="76"/>
      <c r="B377" s="100"/>
      <c r="C377" s="87"/>
      <c r="D377" s="33" t="s">
        <v>23</v>
      </c>
      <c r="E377" s="32">
        <f>E382</f>
        <v>0</v>
      </c>
      <c r="F377" s="44">
        <f>G377+H377+I377+J377+K377</f>
        <v>0</v>
      </c>
      <c r="G377" s="44">
        <f>G382</f>
        <v>0</v>
      </c>
      <c r="H377" s="44">
        <f t="shared" ref="H377:K380" si="163">H382</f>
        <v>0</v>
      </c>
      <c r="I377" s="44">
        <f t="shared" si="163"/>
        <v>0</v>
      </c>
      <c r="J377" s="44">
        <f t="shared" si="163"/>
        <v>0</v>
      </c>
      <c r="K377" s="32">
        <f t="shared" si="163"/>
        <v>0</v>
      </c>
      <c r="L377" s="87"/>
      <c r="M377" s="143"/>
    </row>
    <row r="378" spans="1:30" ht="65.25" customHeight="1" x14ac:dyDescent="0.2">
      <c r="A378" s="76"/>
      <c r="B378" s="100"/>
      <c r="C378" s="87"/>
      <c r="D378" s="33" t="s">
        <v>24</v>
      </c>
      <c r="E378" s="32">
        <f>E383</f>
        <v>0</v>
      </c>
      <c r="F378" s="44">
        <f>G378+H378+I378+J378+K378</f>
        <v>0</v>
      </c>
      <c r="G378" s="44">
        <f>G383</f>
        <v>0</v>
      </c>
      <c r="H378" s="44">
        <f t="shared" si="163"/>
        <v>0</v>
      </c>
      <c r="I378" s="44">
        <f t="shared" si="163"/>
        <v>0</v>
      </c>
      <c r="J378" s="44">
        <f t="shared" si="163"/>
        <v>0</v>
      </c>
      <c r="K378" s="32">
        <f t="shared" si="163"/>
        <v>0</v>
      </c>
      <c r="L378" s="87"/>
      <c r="M378" s="143"/>
    </row>
    <row r="379" spans="1:30" ht="77.25" customHeight="1" x14ac:dyDescent="0.2">
      <c r="A379" s="76"/>
      <c r="B379" s="100"/>
      <c r="C379" s="87"/>
      <c r="D379" s="28" t="s">
        <v>126</v>
      </c>
      <c r="E379" s="32">
        <f>E384</f>
        <v>0</v>
      </c>
      <c r="F379" s="44">
        <f>G379+H379+I379+J379+K379</f>
        <v>4300</v>
      </c>
      <c r="G379" s="44">
        <f>G384</f>
        <v>0</v>
      </c>
      <c r="H379" s="44">
        <f t="shared" si="163"/>
        <v>1000</v>
      </c>
      <c r="I379" s="44">
        <f t="shared" si="163"/>
        <v>1000</v>
      </c>
      <c r="J379" s="44">
        <f t="shared" si="163"/>
        <v>1000</v>
      </c>
      <c r="K379" s="32">
        <f t="shared" si="163"/>
        <v>1300</v>
      </c>
      <c r="L379" s="87"/>
      <c r="M379" s="143"/>
    </row>
    <row r="380" spans="1:30" ht="32.25" customHeight="1" x14ac:dyDescent="0.2">
      <c r="A380" s="76"/>
      <c r="B380" s="101"/>
      <c r="C380" s="87"/>
      <c r="D380" s="28" t="s">
        <v>26</v>
      </c>
      <c r="E380" s="32">
        <f>E385</f>
        <v>0</v>
      </c>
      <c r="F380" s="32">
        <f>G380+H380+I380+J380+K380</f>
        <v>0</v>
      </c>
      <c r="G380" s="32">
        <f>G385</f>
        <v>0</v>
      </c>
      <c r="H380" s="44">
        <f t="shared" si="163"/>
        <v>0</v>
      </c>
      <c r="I380" s="44">
        <f t="shared" si="163"/>
        <v>0</v>
      </c>
      <c r="J380" s="44">
        <f t="shared" si="163"/>
        <v>0</v>
      </c>
      <c r="K380" s="32">
        <f t="shared" si="163"/>
        <v>0</v>
      </c>
      <c r="L380" s="87"/>
      <c r="M380" s="144"/>
    </row>
    <row r="381" spans="1:30" s="4" customFormat="1" ht="15" customHeight="1" x14ac:dyDescent="0.2">
      <c r="A381" s="131" t="s">
        <v>153</v>
      </c>
      <c r="B381" s="128" t="s">
        <v>199</v>
      </c>
      <c r="C381" s="87" t="s">
        <v>20</v>
      </c>
      <c r="D381" s="33" t="s">
        <v>21</v>
      </c>
      <c r="E381" s="37">
        <f>E382+E383+E384+E385</f>
        <v>0</v>
      </c>
      <c r="F381" s="44">
        <f>F382+F383+F384+F385</f>
        <v>4300</v>
      </c>
      <c r="G381" s="37">
        <f>G382+G383+G384+G385</f>
        <v>0</v>
      </c>
      <c r="H381" s="44">
        <f t="shared" ref="H381:K381" si="164">H382+H383+H384+H385</f>
        <v>1000</v>
      </c>
      <c r="I381" s="44">
        <f t="shared" si="164"/>
        <v>1000</v>
      </c>
      <c r="J381" s="44">
        <f t="shared" si="164"/>
        <v>1000</v>
      </c>
      <c r="K381" s="37">
        <f t="shared" si="164"/>
        <v>1300</v>
      </c>
      <c r="L381" s="87" t="s">
        <v>78</v>
      </c>
      <c r="M381" s="87"/>
    </row>
    <row r="382" spans="1:30" s="4" customFormat="1" ht="45" customHeight="1" x14ac:dyDescent="0.2">
      <c r="A382" s="131"/>
      <c r="B382" s="128"/>
      <c r="C382" s="87"/>
      <c r="D382" s="33" t="s">
        <v>23</v>
      </c>
      <c r="E382" s="37">
        <v>0</v>
      </c>
      <c r="F382" s="44">
        <f>G382+H382+I382+J382+K382</f>
        <v>0</v>
      </c>
      <c r="G382" s="37">
        <v>0</v>
      </c>
      <c r="H382" s="44">
        <v>0</v>
      </c>
      <c r="I382" s="44">
        <v>0</v>
      </c>
      <c r="J382" s="44">
        <v>0</v>
      </c>
      <c r="K382" s="37">
        <v>0</v>
      </c>
      <c r="L382" s="87"/>
      <c r="M382" s="87"/>
    </row>
    <row r="383" spans="1:30" s="4" customFormat="1" ht="60.75" customHeight="1" x14ac:dyDescent="0.2">
      <c r="A383" s="131"/>
      <c r="B383" s="128"/>
      <c r="C383" s="87"/>
      <c r="D383" s="33" t="s">
        <v>24</v>
      </c>
      <c r="E383" s="37">
        <v>0</v>
      </c>
      <c r="F383" s="44">
        <f>G383+H383+I383+J383+K383</f>
        <v>0</v>
      </c>
      <c r="G383" s="37">
        <v>0</v>
      </c>
      <c r="H383" s="44">
        <v>0</v>
      </c>
      <c r="I383" s="44">
        <v>0</v>
      </c>
      <c r="J383" s="44">
        <v>0</v>
      </c>
      <c r="K383" s="37">
        <v>0</v>
      </c>
      <c r="L383" s="87"/>
      <c r="M383" s="87"/>
    </row>
    <row r="384" spans="1:30" s="4" customFormat="1" ht="75.75" customHeight="1" x14ac:dyDescent="0.2">
      <c r="A384" s="131"/>
      <c r="B384" s="128"/>
      <c r="C384" s="87"/>
      <c r="D384" s="28" t="s">
        <v>126</v>
      </c>
      <c r="E384" s="40">
        <v>0</v>
      </c>
      <c r="F384" s="44">
        <f>G384+H384+I384+J384+K384</f>
        <v>4300</v>
      </c>
      <c r="G384" s="40">
        <v>0</v>
      </c>
      <c r="H384" s="47">
        <v>1000</v>
      </c>
      <c r="I384" s="47">
        <v>1000</v>
      </c>
      <c r="J384" s="47">
        <v>1000</v>
      </c>
      <c r="K384" s="40">
        <v>1300</v>
      </c>
      <c r="L384" s="87"/>
      <c r="M384" s="87"/>
    </row>
    <row r="385" spans="1:13" s="4" customFormat="1" ht="30.75" customHeight="1" x14ac:dyDescent="0.2">
      <c r="A385" s="131"/>
      <c r="B385" s="128"/>
      <c r="C385" s="87"/>
      <c r="D385" s="28" t="s">
        <v>26</v>
      </c>
      <c r="E385" s="37">
        <v>0</v>
      </c>
      <c r="F385" s="37">
        <f>G385+H385+I385+J385+K385</f>
        <v>0</v>
      </c>
      <c r="G385" s="37">
        <v>0</v>
      </c>
      <c r="H385" s="32">
        <v>0</v>
      </c>
      <c r="I385" s="37">
        <v>0</v>
      </c>
      <c r="J385" s="37">
        <v>0</v>
      </c>
      <c r="K385" s="37">
        <v>0</v>
      </c>
      <c r="L385" s="87"/>
      <c r="M385" s="87"/>
    </row>
    <row r="386" spans="1:13" ht="18" customHeight="1" x14ac:dyDescent="0.2">
      <c r="A386" s="92" t="s">
        <v>37</v>
      </c>
      <c r="B386" s="99" t="s">
        <v>170</v>
      </c>
      <c r="C386" s="87" t="s">
        <v>20</v>
      </c>
      <c r="D386" s="28" t="s">
        <v>21</v>
      </c>
      <c r="E386" s="48">
        <f>E387+E388+E389+E390</f>
        <v>4330</v>
      </c>
      <c r="F386" s="48">
        <f>F387+F388+F389+F390</f>
        <v>4550</v>
      </c>
      <c r="G386" s="48">
        <f>G387+G388+G389+G390</f>
        <v>0</v>
      </c>
      <c r="H386" s="49">
        <f t="shared" ref="H386:K386" si="165">H387+H388+H389+H390</f>
        <v>500</v>
      </c>
      <c r="I386" s="48">
        <f t="shared" si="165"/>
        <v>1350</v>
      </c>
      <c r="J386" s="48">
        <f t="shared" si="165"/>
        <v>1350</v>
      </c>
      <c r="K386" s="48">
        <f t="shared" si="165"/>
        <v>1350</v>
      </c>
      <c r="L386" s="87"/>
      <c r="M386" s="142" t="s">
        <v>200</v>
      </c>
    </row>
    <row r="387" spans="1:13" ht="45" x14ac:dyDescent="0.2">
      <c r="A387" s="93"/>
      <c r="B387" s="100"/>
      <c r="C387" s="87"/>
      <c r="D387" s="33" t="s">
        <v>23</v>
      </c>
      <c r="E387" s="48">
        <f>E392+E397+E402</f>
        <v>0</v>
      </c>
      <c r="F387" s="48">
        <f>G387+H387+I387+J387+K387</f>
        <v>0</v>
      </c>
      <c r="G387" s="48">
        <f>G397+G402</f>
        <v>0</v>
      </c>
      <c r="H387" s="49">
        <f t="shared" ref="H387:K387" si="166">H397+H402</f>
        <v>0</v>
      </c>
      <c r="I387" s="48">
        <f t="shared" si="166"/>
        <v>0</v>
      </c>
      <c r="J387" s="48">
        <f t="shared" si="166"/>
        <v>0</v>
      </c>
      <c r="K387" s="48">
        <f t="shared" si="166"/>
        <v>0</v>
      </c>
      <c r="L387" s="87"/>
      <c r="M387" s="143"/>
    </row>
    <row r="388" spans="1:13" ht="61.5" customHeight="1" x14ac:dyDescent="0.2">
      <c r="A388" s="93"/>
      <c r="B388" s="100"/>
      <c r="C388" s="87"/>
      <c r="D388" s="33" t="s">
        <v>24</v>
      </c>
      <c r="E388" s="48">
        <f>E393+E398+E403</f>
        <v>0</v>
      </c>
      <c r="F388" s="48">
        <f>G388+H388+I388+J388+K388</f>
        <v>0</v>
      </c>
      <c r="G388" s="48">
        <f>G393+G398+G403</f>
        <v>0</v>
      </c>
      <c r="H388" s="49">
        <f t="shared" ref="H388:K390" si="167">H393+H398+H403</f>
        <v>0</v>
      </c>
      <c r="I388" s="48">
        <f t="shared" si="167"/>
        <v>0</v>
      </c>
      <c r="J388" s="48">
        <f t="shared" si="167"/>
        <v>0</v>
      </c>
      <c r="K388" s="48">
        <f t="shared" si="167"/>
        <v>0</v>
      </c>
      <c r="L388" s="87"/>
      <c r="M388" s="143"/>
    </row>
    <row r="389" spans="1:13" ht="79.5" customHeight="1" x14ac:dyDescent="0.2">
      <c r="A389" s="93"/>
      <c r="B389" s="100"/>
      <c r="C389" s="87"/>
      <c r="D389" s="28" t="s">
        <v>126</v>
      </c>
      <c r="E389" s="48">
        <f>E394+E399+E404</f>
        <v>4330</v>
      </c>
      <c r="F389" s="48">
        <f>G389+H389+I389+J389+K389</f>
        <v>4550</v>
      </c>
      <c r="G389" s="48">
        <f>G394+G399+G404</f>
        <v>0</v>
      </c>
      <c r="H389" s="49">
        <f t="shared" si="167"/>
        <v>500</v>
      </c>
      <c r="I389" s="48">
        <f t="shared" si="167"/>
        <v>1350</v>
      </c>
      <c r="J389" s="48">
        <f t="shared" si="167"/>
        <v>1350</v>
      </c>
      <c r="K389" s="48">
        <f t="shared" si="167"/>
        <v>1350</v>
      </c>
      <c r="L389" s="87"/>
      <c r="M389" s="143"/>
    </row>
    <row r="390" spans="1:13" ht="31.5" customHeight="1" x14ac:dyDescent="0.2">
      <c r="A390" s="94"/>
      <c r="B390" s="101"/>
      <c r="C390" s="87"/>
      <c r="D390" s="28" t="s">
        <v>26</v>
      </c>
      <c r="E390" s="48">
        <f>E395+E400+E405</f>
        <v>0</v>
      </c>
      <c r="F390" s="48">
        <f>G390+H390+I390+J390+K390</f>
        <v>0</v>
      </c>
      <c r="G390" s="48">
        <f>G395+G400+G405</f>
        <v>0</v>
      </c>
      <c r="H390" s="48">
        <f t="shared" si="167"/>
        <v>0</v>
      </c>
      <c r="I390" s="48">
        <f t="shared" si="167"/>
        <v>0</v>
      </c>
      <c r="J390" s="48">
        <f t="shared" si="167"/>
        <v>0</v>
      </c>
      <c r="K390" s="48">
        <f t="shared" si="167"/>
        <v>0</v>
      </c>
      <c r="L390" s="87"/>
      <c r="M390" s="144"/>
    </row>
    <row r="391" spans="1:13" ht="20.25" customHeight="1" x14ac:dyDescent="0.2">
      <c r="A391" s="131" t="s">
        <v>171</v>
      </c>
      <c r="B391" s="86" t="s">
        <v>172</v>
      </c>
      <c r="C391" s="87" t="s">
        <v>20</v>
      </c>
      <c r="D391" s="33" t="s">
        <v>21</v>
      </c>
      <c r="E391" s="37">
        <f t="shared" ref="E391" si="168">E392+E393+E394+E395</f>
        <v>0</v>
      </c>
      <c r="F391" s="37">
        <f>F392+F393+F394+F395</f>
        <v>0</v>
      </c>
      <c r="G391" s="37">
        <f>G392+G393+G394+G395</f>
        <v>0</v>
      </c>
      <c r="H391" s="32">
        <f>H392+H393+H394+H395</f>
        <v>0</v>
      </c>
      <c r="I391" s="37">
        <f t="shared" ref="I391:K391" si="169">I392+I393+I394+I395</f>
        <v>0</v>
      </c>
      <c r="J391" s="37">
        <f t="shared" si="169"/>
        <v>0</v>
      </c>
      <c r="K391" s="37">
        <f t="shared" si="169"/>
        <v>0</v>
      </c>
      <c r="L391" s="87" t="s">
        <v>78</v>
      </c>
      <c r="M391" s="87"/>
    </row>
    <row r="392" spans="1:13" s="4" customFormat="1" ht="48" customHeight="1" x14ac:dyDescent="0.2">
      <c r="A392" s="131"/>
      <c r="B392" s="86"/>
      <c r="C392" s="87"/>
      <c r="D392" s="33" t="s">
        <v>23</v>
      </c>
      <c r="E392" s="37">
        <v>0</v>
      </c>
      <c r="F392" s="37">
        <f>G392+H392+I392+J392+K392</f>
        <v>0</v>
      </c>
      <c r="G392" s="37">
        <v>0</v>
      </c>
      <c r="H392" s="32">
        <v>0</v>
      </c>
      <c r="I392" s="37">
        <v>0</v>
      </c>
      <c r="J392" s="37">
        <v>0</v>
      </c>
      <c r="K392" s="37">
        <v>0</v>
      </c>
      <c r="L392" s="87"/>
      <c r="M392" s="87"/>
    </row>
    <row r="393" spans="1:13" s="4" customFormat="1" ht="67.5" customHeight="1" x14ac:dyDescent="0.2">
      <c r="A393" s="131"/>
      <c r="B393" s="86"/>
      <c r="C393" s="87"/>
      <c r="D393" s="33" t="s">
        <v>24</v>
      </c>
      <c r="E393" s="37">
        <v>0</v>
      </c>
      <c r="F393" s="37">
        <f>G393+H393+I393+J393+K393</f>
        <v>0</v>
      </c>
      <c r="G393" s="37">
        <v>0</v>
      </c>
      <c r="H393" s="32">
        <v>0</v>
      </c>
      <c r="I393" s="37">
        <v>0</v>
      </c>
      <c r="J393" s="37">
        <v>0</v>
      </c>
      <c r="K393" s="37">
        <v>0</v>
      </c>
      <c r="L393" s="87"/>
      <c r="M393" s="87"/>
    </row>
    <row r="394" spans="1:13" s="4" customFormat="1" ht="73.5" customHeight="1" x14ac:dyDescent="0.2">
      <c r="A394" s="131"/>
      <c r="B394" s="86"/>
      <c r="C394" s="87"/>
      <c r="D394" s="28" t="s">
        <v>126</v>
      </c>
      <c r="E394" s="40">
        <v>0</v>
      </c>
      <c r="F394" s="37">
        <f>G394+H394+I394+J394+K394</f>
        <v>0</v>
      </c>
      <c r="G394" s="40">
        <v>0</v>
      </c>
      <c r="H394" s="34">
        <v>0</v>
      </c>
      <c r="I394" s="40">
        <v>0</v>
      </c>
      <c r="J394" s="40">
        <v>0</v>
      </c>
      <c r="K394" s="40">
        <v>0</v>
      </c>
      <c r="L394" s="87"/>
      <c r="M394" s="87"/>
    </row>
    <row r="395" spans="1:13" s="4" customFormat="1" ht="39" customHeight="1" x14ac:dyDescent="0.2">
      <c r="A395" s="131"/>
      <c r="B395" s="86"/>
      <c r="C395" s="87"/>
      <c r="D395" s="28" t="s">
        <v>26</v>
      </c>
      <c r="E395" s="37">
        <v>0</v>
      </c>
      <c r="F395" s="37">
        <f>G395+H395+I395+J395+K395</f>
        <v>0</v>
      </c>
      <c r="G395" s="37">
        <v>0</v>
      </c>
      <c r="H395" s="32">
        <v>0</v>
      </c>
      <c r="I395" s="37">
        <v>0</v>
      </c>
      <c r="J395" s="37">
        <v>0</v>
      </c>
      <c r="K395" s="37">
        <v>0</v>
      </c>
      <c r="L395" s="87"/>
      <c r="M395" s="87"/>
    </row>
    <row r="396" spans="1:13" s="4" customFormat="1" ht="23.25" customHeight="1" x14ac:dyDescent="0.2">
      <c r="A396" s="139" t="s">
        <v>42</v>
      </c>
      <c r="B396" s="86" t="s">
        <v>173</v>
      </c>
      <c r="C396" s="87" t="s">
        <v>20</v>
      </c>
      <c r="D396" s="33" t="s">
        <v>21</v>
      </c>
      <c r="E396" s="37">
        <f t="shared" ref="E396" si="170">E397+E398+E399+E400</f>
        <v>4330</v>
      </c>
      <c r="F396" s="32">
        <f>F397+F398+F399+F400</f>
        <v>4550</v>
      </c>
      <c r="G396" s="32">
        <f>G397+G398+G399+G400</f>
        <v>0</v>
      </c>
      <c r="H396" s="44">
        <f t="shared" ref="H396:K396" si="171">H397+H398+H399+H400</f>
        <v>500</v>
      </c>
      <c r="I396" s="32">
        <f t="shared" si="171"/>
        <v>1350</v>
      </c>
      <c r="J396" s="32">
        <f t="shared" si="171"/>
        <v>1350</v>
      </c>
      <c r="K396" s="32">
        <f t="shared" si="171"/>
        <v>1350</v>
      </c>
      <c r="L396" s="87" t="s">
        <v>78</v>
      </c>
      <c r="M396" s="115"/>
    </row>
    <row r="397" spans="1:13" s="4" customFormat="1" ht="44.25" customHeight="1" x14ac:dyDescent="0.2">
      <c r="A397" s="140"/>
      <c r="B397" s="86"/>
      <c r="C397" s="87"/>
      <c r="D397" s="33" t="s">
        <v>23</v>
      </c>
      <c r="E397" s="37">
        <v>0</v>
      </c>
      <c r="F397" s="32">
        <f>G397+H397+I397+J397+K397</f>
        <v>0</v>
      </c>
      <c r="G397" s="32">
        <v>0</v>
      </c>
      <c r="H397" s="44">
        <v>0</v>
      </c>
      <c r="I397" s="32">
        <v>0</v>
      </c>
      <c r="J397" s="32">
        <v>0</v>
      </c>
      <c r="K397" s="32">
        <v>0</v>
      </c>
      <c r="L397" s="87"/>
      <c r="M397" s="116"/>
    </row>
    <row r="398" spans="1:13" s="4" customFormat="1" ht="65.25" customHeight="1" x14ac:dyDescent="0.2">
      <c r="A398" s="140"/>
      <c r="B398" s="86"/>
      <c r="C398" s="87"/>
      <c r="D398" s="33" t="s">
        <v>24</v>
      </c>
      <c r="E398" s="37">
        <v>0</v>
      </c>
      <c r="F398" s="32">
        <f>G398+H398+I398+J398+K398</f>
        <v>0</v>
      </c>
      <c r="G398" s="32">
        <v>0</v>
      </c>
      <c r="H398" s="44">
        <v>0</v>
      </c>
      <c r="I398" s="32">
        <v>0</v>
      </c>
      <c r="J398" s="32">
        <v>0</v>
      </c>
      <c r="K398" s="32">
        <v>0</v>
      </c>
      <c r="L398" s="87"/>
      <c r="M398" s="116"/>
    </row>
    <row r="399" spans="1:13" s="4" customFormat="1" ht="76.5" customHeight="1" x14ac:dyDescent="0.2">
      <c r="A399" s="140"/>
      <c r="B399" s="86"/>
      <c r="C399" s="87"/>
      <c r="D399" s="28" t="s">
        <v>126</v>
      </c>
      <c r="E399" s="40">
        <v>4330</v>
      </c>
      <c r="F399" s="32">
        <f>G399+H399+I399+J399+K399</f>
        <v>4550</v>
      </c>
      <c r="G399" s="32">
        <v>0</v>
      </c>
      <c r="H399" s="44">
        <v>500</v>
      </c>
      <c r="I399" s="32">
        <v>1350</v>
      </c>
      <c r="J399" s="32">
        <v>1350</v>
      </c>
      <c r="K399" s="32">
        <v>1350</v>
      </c>
      <c r="L399" s="87"/>
      <c r="M399" s="116"/>
    </row>
    <row r="400" spans="1:13" s="4" customFormat="1" ht="36" customHeight="1" x14ac:dyDescent="0.2">
      <c r="A400" s="141"/>
      <c r="B400" s="86"/>
      <c r="C400" s="87"/>
      <c r="D400" s="28" t="s">
        <v>26</v>
      </c>
      <c r="E400" s="37">
        <v>0</v>
      </c>
      <c r="F400" s="32">
        <f>G400+H400+I400+J400+K400</f>
        <v>0</v>
      </c>
      <c r="G400" s="32">
        <v>0</v>
      </c>
      <c r="H400" s="32">
        <v>0</v>
      </c>
      <c r="I400" s="32">
        <v>0</v>
      </c>
      <c r="J400" s="32">
        <v>0</v>
      </c>
      <c r="K400" s="32">
        <v>0</v>
      </c>
      <c r="L400" s="87"/>
      <c r="M400" s="117"/>
    </row>
    <row r="401" spans="1:30" s="4" customFormat="1" ht="20.25" customHeight="1" x14ac:dyDescent="0.2">
      <c r="A401" s="139" t="s">
        <v>44</v>
      </c>
      <c r="B401" s="128" t="s">
        <v>201</v>
      </c>
      <c r="C401" s="87" t="s">
        <v>20</v>
      </c>
      <c r="D401" s="33" t="s">
        <v>21</v>
      </c>
      <c r="E401" s="37">
        <f t="shared" ref="E401" si="172">E402+E403+E404+E405</f>
        <v>0</v>
      </c>
      <c r="F401" s="37">
        <f>F402+F403+F404+F405</f>
        <v>0</v>
      </c>
      <c r="G401" s="37">
        <f>G402+G403+G404+G405</f>
        <v>0</v>
      </c>
      <c r="H401" s="32">
        <f t="shared" ref="H401:K401" si="173">H402+H403+H404+H405</f>
        <v>0</v>
      </c>
      <c r="I401" s="37">
        <f t="shared" si="173"/>
        <v>0</v>
      </c>
      <c r="J401" s="37">
        <f t="shared" si="173"/>
        <v>0</v>
      </c>
      <c r="K401" s="37">
        <f t="shared" si="173"/>
        <v>0</v>
      </c>
      <c r="L401" s="87" t="s">
        <v>78</v>
      </c>
      <c r="M401" s="115"/>
    </row>
    <row r="402" spans="1:30" s="4" customFormat="1" ht="45" customHeight="1" x14ac:dyDescent="0.2">
      <c r="A402" s="140"/>
      <c r="B402" s="128"/>
      <c r="C402" s="87"/>
      <c r="D402" s="33" t="s">
        <v>23</v>
      </c>
      <c r="E402" s="37">
        <v>0</v>
      </c>
      <c r="F402" s="37">
        <f>G402+H402+I402+J402+K402</f>
        <v>0</v>
      </c>
      <c r="G402" s="37">
        <v>0</v>
      </c>
      <c r="H402" s="32">
        <v>0</v>
      </c>
      <c r="I402" s="37">
        <v>0</v>
      </c>
      <c r="J402" s="37">
        <v>0</v>
      </c>
      <c r="K402" s="37">
        <v>0</v>
      </c>
      <c r="L402" s="87"/>
      <c r="M402" s="116"/>
    </row>
    <row r="403" spans="1:30" s="4" customFormat="1" ht="61.5" customHeight="1" x14ac:dyDescent="0.2">
      <c r="A403" s="140"/>
      <c r="B403" s="128"/>
      <c r="C403" s="87"/>
      <c r="D403" s="33" t="s">
        <v>24</v>
      </c>
      <c r="E403" s="37">
        <v>0</v>
      </c>
      <c r="F403" s="37">
        <f>G403+H403+I403+J403+K403</f>
        <v>0</v>
      </c>
      <c r="G403" s="37">
        <v>0</v>
      </c>
      <c r="H403" s="32">
        <v>0</v>
      </c>
      <c r="I403" s="37">
        <v>0</v>
      </c>
      <c r="J403" s="37">
        <v>0</v>
      </c>
      <c r="K403" s="37">
        <v>0</v>
      </c>
      <c r="L403" s="87"/>
      <c r="M403" s="116"/>
    </row>
    <row r="404" spans="1:30" s="4" customFormat="1" ht="75.75" customHeight="1" x14ac:dyDescent="0.2">
      <c r="A404" s="140"/>
      <c r="B404" s="128"/>
      <c r="C404" s="87"/>
      <c r="D404" s="28" t="s">
        <v>126</v>
      </c>
      <c r="E404" s="40">
        <v>0</v>
      </c>
      <c r="F404" s="37">
        <f>G404+H404+I404+J404+K404</f>
        <v>0</v>
      </c>
      <c r="G404" s="40">
        <v>0</v>
      </c>
      <c r="H404" s="34">
        <v>0</v>
      </c>
      <c r="I404" s="40">
        <v>0</v>
      </c>
      <c r="J404" s="40">
        <v>0</v>
      </c>
      <c r="K404" s="40">
        <v>0</v>
      </c>
      <c r="L404" s="87"/>
      <c r="M404" s="116"/>
    </row>
    <row r="405" spans="1:30" s="4" customFormat="1" ht="39" customHeight="1" x14ac:dyDescent="0.2">
      <c r="A405" s="141"/>
      <c r="B405" s="128"/>
      <c r="C405" s="87"/>
      <c r="D405" s="28" t="s">
        <v>26</v>
      </c>
      <c r="E405" s="37">
        <v>0</v>
      </c>
      <c r="F405" s="37">
        <f>G405+H405+I405+J405+K405</f>
        <v>0</v>
      </c>
      <c r="G405" s="37">
        <v>0</v>
      </c>
      <c r="H405" s="32">
        <v>0</v>
      </c>
      <c r="I405" s="37">
        <v>0</v>
      </c>
      <c r="J405" s="37">
        <v>0</v>
      </c>
      <c r="K405" s="37">
        <v>0</v>
      </c>
      <c r="L405" s="87"/>
      <c r="M405" s="117"/>
    </row>
    <row r="406" spans="1:30" s="42" customFormat="1" ht="15" customHeight="1" x14ac:dyDescent="0.2">
      <c r="A406" s="92"/>
      <c r="B406" s="195" t="s">
        <v>174</v>
      </c>
      <c r="C406" s="87" t="s">
        <v>20</v>
      </c>
      <c r="D406" s="28" t="s">
        <v>21</v>
      </c>
      <c r="E406" s="32">
        <f>E407+E408+E409+E410</f>
        <v>4330</v>
      </c>
      <c r="F406" s="32">
        <f>F407+F408+F409+F410</f>
        <v>8850</v>
      </c>
      <c r="G406" s="32">
        <f>G407+G408+G409+G410</f>
        <v>0</v>
      </c>
      <c r="H406" s="44">
        <f t="shared" ref="H406:K406" si="174">H407+H408+H409+H410</f>
        <v>1500</v>
      </c>
      <c r="I406" s="44">
        <f t="shared" si="174"/>
        <v>2350</v>
      </c>
      <c r="J406" s="44">
        <f t="shared" si="174"/>
        <v>2350</v>
      </c>
      <c r="K406" s="32">
        <f t="shared" si="174"/>
        <v>2650</v>
      </c>
      <c r="L406" s="189"/>
      <c r="M406" s="189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s="24" customFormat="1" ht="44.25" customHeight="1" x14ac:dyDescent="0.2">
      <c r="A407" s="93"/>
      <c r="B407" s="196"/>
      <c r="C407" s="87"/>
      <c r="D407" s="33" t="s">
        <v>23</v>
      </c>
      <c r="E407" s="32">
        <f>E377+E387</f>
        <v>0</v>
      </c>
      <c r="F407" s="32">
        <f>G407+H407+I407+J407+K407</f>
        <v>0</v>
      </c>
      <c r="G407" s="32">
        <f>G377+G387</f>
        <v>0</v>
      </c>
      <c r="H407" s="44">
        <f t="shared" ref="H407:K410" si="175">H377+H387</f>
        <v>0</v>
      </c>
      <c r="I407" s="44">
        <f t="shared" si="175"/>
        <v>0</v>
      </c>
      <c r="J407" s="44">
        <f t="shared" si="175"/>
        <v>0</v>
      </c>
      <c r="K407" s="32">
        <f t="shared" si="175"/>
        <v>0</v>
      </c>
      <c r="L407" s="190"/>
      <c r="M407" s="190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</row>
    <row r="408" spans="1:30" s="24" customFormat="1" ht="66.75" customHeight="1" x14ac:dyDescent="0.2">
      <c r="A408" s="93"/>
      <c r="B408" s="196"/>
      <c r="C408" s="87"/>
      <c r="D408" s="33" t="s">
        <v>24</v>
      </c>
      <c r="E408" s="32">
        <f>E378+E388</f>
        <v>0</v>
      </c>
      <c r="F408" s="32">
        <f>G408+H408+I408+J408+K408</f>
        <v>0</v>
      </c>
      <c r="G408" s="32">
        <f>G378+G388</f>
        <v>0</v>
      </c>
      <c r="H408" s="44">
        <f t="shared" si="175"/>
        <v>0</v>
      </c>
      <c r="I408" s="44">
        <f t="shared" si="175"/>
        <v>0</v>
      </c>
      <c r="J408" s="44">
        <f t="shared" si="175"/>
        <v>0</v>
      </c>
      <c r="K408" s="32">
        <f t="shared" si="175"/>
        <v>0</v>
      </c>
      <c r="L408" s="190"/>
      <c r="M408" s="190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</row>
    <row r="409" spans="1:30" s="24" customFormat="1" ht="80.25" customHeight="1" x14ac:dyDescent="0.2">
      <c r="A409" s="93"/>
      <c r="B409" s="196"/>
      <c r="C409" s="87"/>
      <c r="D409" s="28" t="s">
        <v>126</v>
      </c>
      <c r="E409" s="32">
        <f>E379+E389</f>
        <v>4330</v>
      </c>
      <c r="F409" s="32">
        <f>G409+H409+I409+J409+K409</f>
        <v>8850</v>
      </c>
      <c r="G409" s="32">
        <f>G379+G389</f>
        <v>0</v>
      </c>
      <c r="H409" s="44">
        <f t="shared" si="175"/>
        <v>1500</v>
      </c>
      <c r="I409" s="44">
        <f t="shared" si="175"/>
        <v>2350</v>
      </c>
      <c r="J409" s="44">
        <f t="shared" si="175"/>
        <v>2350</v>
      </c>
      <c r="K409" s="32">
        <f t="shared" si="175"/>
        <v>2650</v>
      </c>
      <c r="L409" s="190"/>
      <c r="M409" s="190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</row>
    <row r="410" spans="1:30" s="24" customFormat="1" ht="30" x14ac:dyDescent="0.2">
      <c r="A410" s="94"/>
      <c r="B410" s="197"/>
      <c r="C410" s="87"/>
      <c r="D410" s="33" t="s">
        <v>26</v>
      </c>
      <c r="E410" s="32">
        <f>E380+E390</f>
        <v>0</v>
      </c>
      <c r="F410" s="32">
        <f>G410+H410+I410+J410+K410</f>
        <v>0</v>
      </c>
      <c r="G410" s="32">
        <f>G380+G390</f>
        <v>0</v>
      </c>
      <c r="H410" s="32">
        <f t="shared" si="175"/>
        <v>0</v>
      </c>
      <c r="I410" s="32">
        <f t="shared" si="175"/>
        <v>0</v>
      </c>
      <c r="J410" s="32">
        <f t="shared" si="175"/>
        <v>0</v>
      </c>
      <c r="K410" s="32">
        <f t="shared" si="175"/>
        <v>0</v>
      </c>
      <c r="L410" s="191"/>
      <c r="M410" s="191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</row>
    <row r="411" spans="1:30" s="24" customFormat="1" ht="29.25" customHeight="1" x14ac:dyDescent="0.2">
      <c r="A411" s="192" t="s">
        <v>175</v>
      </c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4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</row>
    <row r="412" spans="1:30" s="24" customFormat="1" ht="18.75" customHeight="1" x14ac:dyDescent="0.2">
      <c r="A412" s="76" t="s">
        <v>18</v>
      </c>
      <c r="B412" s="77" t="s">
        <v>176</v>
      </c>
      <c r="C412" s="87" t="s">
        <v>20</v>
      </c>
      <c r="D412" s="25" t="s">
        <v>21</v>
      </c>
      <c r="E412" s="26">
        <f>E413+E414+E415+E416</f>
        <v>21188</v>
      </c>
      <c r="F412" s="27">
        <f>F413+F414+F415+F416</f>
        <v>124077.1</v>
      </c>
      <c r="G412" s="27">
        <f>G413+G414+G415+G416</f>
        <v>24829.599999999999</v>
      </c>
      <c r="H412" s="26">
        <f t="shared" ref="H412:K412" si="176">H413+H414+H415+H416</f>
        <v>24839.3</v>
      </c>
      <c r="I412" s="26">
        <f t="shared" si="176"/>
        <v>24839.3</v>
      </c>
      <c r="J412" s="26">
        <f t="shared" si="176"/>
        <v>24839.3</v>
      </c>
      <c r="K412" s="26">
        <f t="shared" si="176"/>
        <v>24729.599999999999</v>
      </c>
      <c r="L412" s="80"/>
      <c r="M412" s="80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</row>
    <row r="413" spans="1:30" s="24" customFormat="1" ht="48" customHeight="1" x14ac:dyDescent="0.2">
      <c r="A413" s="76"/>
      <c r="B413" s="78"/>
      <c r="C413" s="87"/>
      <c r="D413" s="25" t="s">
        <v>23</v>
      </c>
      <c r="E413" s="26">
        <f>E418+E423+E428</f>
        <v>0</v>
      </c>
      <c r="F413" s="27">
        <f>G413+H413+I413+J413+K413</f>
        <v>0</v>
      </c>
      <c r="G413" s="27">
        <f>G418+G423+G428</f>
        <v>0</v>
      </c>
      <c r="H413" s="26">
        <f t="shared" ref="H413:K416" si="177">H418+H423+H428</f>
        <v>0</v>
      </c>
      <c r="I413" s="26">
        <f t="shared" si="177"/>
        <v>0</v>
      </c>
      <c r="J413" s="26">
        <f t="shared" si="177"/>
        <v>0</v>
      </c>
      <c r="K413" s="26">
        <f t="shared" si="177"/>
        <v>0</v>
      </c>
      <c r="L413" s="80"/>
      <c r="M413" s="80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</row>
    <row r="414" spans="1:30" s="24" customFormat="1" ht="60.75" customHeight="1" x14ac:dyDescent="0.2">
      <c r="A414" s="76"/>
      <c r="B414" s="78"/>
      <c r="C414" s="87"/>
      <c r="D414" s="25" t="s">
        <v>24</v>
      </c>
      <c r="E414" s="26">
        <f>E419+E424+E429</f>
        <v>0</v>
      </c>
      <c r="F414" s="27">
        <f>G414+H414+I414+J414+K414</f>
        <v>0</v>
      </c>
      <c r="G414" s="27">
        <f>G419+G424+G429</f>
        <v>0</v>
      </c>
      <c r="H414" s="26">
        <f t="shared" si="177"/>
        <v>0</v>
      </c>
      <c r="I414" s="26">
        <f t="shared" si="177"/>
        <v>0</v>
      </c>
      <c r="J414" s="26">
        <f t="shared" si="177"/>
        <v>0</v>
      </c>
      <c r="K414" s="26">
        <f t="shared" si="177"/>
        <v>0</v>
      </c>
      <c r="L414" s="80"/>
      <c r="M414" s="80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</row>
    <row r="415" spans="1:30" s="24" customFormat="1" ht="78.75" customHeight="1" x14ac:dyDescent="0.2">
      <c r="A415" s="76"/>
      <c r="B415" s="78"/>
      <c r="C415" s="87"/>
      <c r="D415" s="25" t="s">
        <v>25</v>
      </c>
      <c r="E415" s="26">
        <f>E420+E425+E430</f>
        <v>21188</v>
      </c>
      <c r="F415" s="27">
        <f>G415+H415+I415+J415+K415</f>
        <v>124077.1</v>
      </c>
      <c r="G415" s="27">
        <f>G420+G425+G430</f>
        <v>24829.599999999999</v>
      </c>
      <c r="H415" s="26">
        <f t="shared" si="177"/>
        <v>24839.3</v>
      </c>
      <c r="I415" s="26">
        <f t="shared" si="177"/>
        <v>24839.3</v>
      </c>
      <c r="J415" s="26">
        <f t="shared" si="177"/>
        <v>24839.3</v>
      </c>
      <c r="K415" s="26">
        <f t="shared" si="177"/>
        <v>24729.599999999999</v>
      </c>
      <c r="L415" s="80"/>
      <c r="M415" s="80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</row>
    <row r="416" spans="1:30" s="24" customFormat="1" ht="33" customHeight="1" x14ac:dyDescent="0.2">
      <c r="A416" s="76"/>
      <c r="B416" s="79"/>
      <c r="C416" s="87"/>
      <c r="D416" s="25" t="s">
        <v>26</v>
      </c>
      <c r="E416" s="26">
        <f>E421+E426+E431</f>
        <v>0</v>
      </c>
      <c r="F416" s="26">
        <f>G416+H416+I416+J416+K416</f>
        <v>0</v>
      </c>
      <c r="G416" s="26">
        <f>G421+G426+G431</f>
        <v>0</v>
      </c>
      <c r="H416" s="26">
        <f t="shared" si="177"/>
        <v>0</v>
      </c>
      <c r="I416" s="26">
        <f t="shared" si="177"/>
        <v>0</v>
      </c>
      <c r="J416" s="26">
        <f t="shared" si="177"/>
        <v>0</v>
      </c>
      <c r="K416" s="26">
        <f t="shared" si="177"/>
        <v>0</v>
      </c>
      <c r="L416" s="80"/>
      <c r="M416" s="80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</row>
    <row r="417" spans="1:28" s="24" customFormat="1" ht="24.75" customHeight="1" x14ac:dyDescent="0.2">
      <c r="A417" s="76" t="s">
        <v>153</v>
      </c>
      <c r="B417" s="81" t="s">
        <v>177</v>
      </c>
      <c r="C417" s="87" t="s">
        <v>20</v>
      </c>
      <c r="D417" s="25" t="s">
        <v>21</v>
      </c>
      <c r="E417" s="26">
        <f>E418+E419+E420+E421</f>
        <v>732</v>
      </c>
      <c r="F417" s="44">
        <f>F418+F419+F420+F421</f>
        <v>1266.7</v>
      </c>
      <c r="G417" s="32">
        <f>G418+G419+G420+G421</f>
        <v>332.3</v>
      </c>
      <c r="H417" s="44">
        <f t="shared" ref="H417:K417" si="178">H418+H419+H420+H421</f>
        <v>317.10000000000002</v>
      </c>
      <c r="I417" s="44">
        <f t="shared" si="178"/>
        <v>0</v>
      </c>
      <c r="J417" s="44">
        <f t="shared" si="178"/>
        <v>0</v>
      </c>
      <c r="K417" s="37">
        <f t="shared" si="178"/>
        <v>617.29999999999995</v>
      </c>
      <c r="L417" s="80" t="s">
        <v>32</v>
      </c>
      <c r="M417" s="80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</row>
    <row r="418" spans="1:28" s="24" customFormat="1" ht="48" customHeight="1" x14ac:dyDescent="0.2">
      <c r="A418" s="76"/>
      <c r="B418" s="81"/>
      <c r="C418" s="87"/>
      <c r="D418" s="25" t="s">
        <v>23</v>
      </c>
      <c r="E418" s="26">
        <v>0</v>
      </c>
      <c r="F418" s="44">
        <f>G418+H418+I418+J418+K418</f>
        <v>0</v>
      </c>
      <c r="G418" s="32">
        <v>0</v>
      </c>
      <c r="H418" s="44">
        <v>0</v>
      </c>
      <c r="I418" s="44">
        <v>0</v>
      </c>
      <c r="J418" s="44">
        <v>0</v>
      </c>
      <c r="K418" s="37">
        <v>0</v>
      </c>
      <c r="L418" s="80"/>
      <c r="M418" s="80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</row>
    <row r="419" spans="1:28" s="24" customFormat="1" ht="64.5" customHeight="1" x14ac:dyDescent="0.2">
      <c r="A419" s="76"/>
      <c r="B419" s="81"/>
      <c r="C419" s="87"/>
      <c r="D419" s="25" t="s">
        <v>24</v>
      </c>
      <c r="E419" s="26">
        <v>0</v>
      </c>
      <c r="F419" s="44">
        <f>G419+H419+I419+J419+K419</f>
        <v>0</v>
      </c>
      <c r="G419" s="32">
        <v>0</v>
      </c>
      <c r="H419" s="44">
        <v>0</v>
      </c>
      <c r="I419" s="44">
        <v>0</v>
      </c>
      <c r="J419" s="44">
        <v>0</v>
      </c>
      <c r="K419" s="37">
        <v>0</v>
      </c>
      <c r="L419" s="80"/>
      <c r="M419" s="80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</row>
    <row r="420" spans="1:28" s="24" customFormat="1" ht="82.5" customHeight="1" x14ac:dyDescent="0.2">
      <c r="A420" s="76"/>
      <c r="B420" s="81"/>
      <c r="C420" s="87"/>
      <c r="D420" s="25" t="s">
        <v>25</v>
      </c>
      <c r="E420" s="26">
        <v>732</v>
      </c>
      <c r="F420" s="44">
        <f>G420+H420+I420+J420+K420</f>
        <v>1266.7</v>
      </c>
      <c r="G420" s="34">
        <v>332.3</v>
      </c>
      <c r="H420" s="47">
        <v>317.10000000000002</v>
      </c>
      <c r="I420" s="47">
        <v>0</v>
      </c>
      <c r="J420" s="47">
        <v>0</v>
      </c>
      <c r="K420" s="40">
        <v>617.29999999999995</v>
      </c>
      <c r="L420" s="80"/>
      <c r="M420" s="80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</row>
    <row r="421" spans="1:28" s="24" customFormat="1" ht="35.25" customHeight="1" x14ac:dyDescent="0.2">
      <c r="A421" s="76"/>
      <c r="B421" s="81"/>
      <c r="C421" s="87"/>
      <c r="D421" s="25" t="s">
        <v>26</v>
      </c>
      <c r="E421" s="26">
        <v>0</v>
      </c>
      <c r="F421" s="32">
        <f>G421+H421+I421+J421+K421</f>
        <v>0</v>
      </c>
      <c r="G421" s="32">
        <v>0</v>
      </c>
      <c r="H421" s="44">
        <v>0</v>
      </c>
      <c r="I421" s="44">
        <v>0</v>
      </c>
      <c r="J421" s="44">
        <v>0</v>
      </c>
      <c r="K421" s="37">
        <v>0</v>
      </c>
      <c r="L421" s="80"/>
      <c r="M421" s="80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</row>
    <row r="422" spans="1:28" s="24" customFormat="1" ht="23.25" customHeight="1" x14ac:dyDescent="0.2">
      <c r="A422" s="76" t="s">
        <v>155</v>
      </c>
      <c r="B422" s="82" t="s">
        <v>178</v>
      </c>
      <c r="C422" s="87" t="s">
        <v>20</v>
      </c>
      <c r="D422" s="25" t="s">
        <v>21</v>
      </c>
      <c r="E422" s="37">
        <f>E423+E424+E425+E426</f>
        <v>20456</v>
      </c>
      <c r="F422" s="27">
        <f>F423+F424+F425+F426</f>
        <v>122810.40000000001</v>
      </c>
      <c r="G422" s="27">
        <f>G423+G424+G425+G426</f>
        <v>24497.3</v>
      </c>
      <c r="H422" s="26">
        <f t="shared" ref="H422:K422" si="179">H423+H424+H425+H426</f>
        <v>24522.2</v>
      </c>
      <c r="I422" s="26">
        <f t="shared" si="179"/>
        <v>24839.3</v>
      </c>
      <c r="J422" s="26">
        <f t="shared" si="179"/>
        <v>24839.3</v>
      </c>
      <c r="K422" s="26">
        <f t="shared" si="179"/>
        <v>24112.3</v>
      </c>
      <c r="L422" s="80" t="s">
        <v>32</v>
      </c>
      <c r="M422" s="80" t="s">
        <v>33</v>
      </c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</row>
    <row r="423" spans="1:28" s="24" customFormat="1" ht="49.5" customHeight="1" x14ac:dyDescent="0.2">
      <c r="A423" s="76"/>
      <c r="B423" s="82"/>
      <c r="C423" s="87"/>
      <c r="D423" s="25" t="s">
        <v>23</v>
      </c>
      <c r="E423" s="37">
        <v>0</v>
      </c>
      <c r="F423" s="27">
        <f>G423+H423+I423+J423+K423</f>
        <v>0</v>
      </c>
      <c r="G423" s="27">
        <v>0</v>
      </c>
      <c r="H423" s="27">
        <v>0</v>
      </c>
      <c r="I423" s="26">
        <v>0</v>
      </c>
      <c r="J423" s="26">
        <v>0</v>
      </c>
      <c r="K423" s="26">
        <v>0</v>
      </c>
      <c r="L423" s="80"/>
      <c r="M423" s="80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 s="24" customFormat="1" ht="67.5" customHeight="1" x14ac:dyDescent="0.2">
      <c r="A424" s="76"/>
      <c r="B424" s="82"/>
      <c r="C424" s="87"/>
      <c r="D424" s="25" t="s">
        <v>24</v>
      </c>
      <c r="E424" s="37">
        <v>0</v>
      </c>
      <c r="F424" s="27">
        <f>G424+H424+I424+J424+K424</f>
        <v>0</v>
      </c>
      <c r="G424" s="27">
        <v>0</v>
      </c>
      <c r="H424" s="27">
        <v>0</v>
      </c>
      <c r="I424" s="26">
        <v>0</v>
      </c>
      <c r="J424" s="26">
        <v>0</v>
      </c>
      <c r="K424" s="26">
        <v>0</v>
      </c>
      <c r="L424" s="80"/>
      <c r="M424" s="80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</row>
    <row r="425" spans="1:28" s="24" customFormat="1" ht="77.25" customHeight="1" x14ac:dyDescent="0.2">
      <c r="A425" s="76"/>
      <c r="B425" s="82"/>
      <c r="C425" s="87"/>
      <c r="D425" s="25" t="s">
        <v>25</v>
      </c>
      <c r="E425" s="40">
        <v>20456</v>
      </c>
      <c r="F425" s="27">
        <f>G425+H425+I425+J425+K425</f>
        <v>122810.40000000001</v>
      </c>
      <c r="G425" s="27">
        <v>24497.3</v>
      </c>
      <c r="H425" s="26">
        <v>24522.2</v>
      </c>
      <c r="I425" s="26">
        <v>24839.3</v>
      </c>
      <c r="J425" s="26">
        <v>24839.3</v>
      </c>
      <c r="K425" s="26">
        <v>24112.3</v>
      </c>
      <c r="L425" s="80"/>
      <c r="M425" s="80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</row>
    <row r="426" spans="1:28" s="24" customFormat="1" ht="36.75" customHeight="1" x14ac:dyDescent="0.2">
      <c r="A426" s="76"/>
      <c r="B426" s="82"/>
      <c r="C426" s="87"/>
      <c r="D426" s="25" t="s">
        <v>26</v>
      </c>
      <c r="E426" s="37">
        <v>0</v>
      </c>
      <c r="F426" s="26">
        <f>G426+H426+I426+J426+K426</f>
        <v>0</v>
      </c>
      <c r="G426" s="26">
        <v>0</v>
      </c>
      <c r="H426" s="27">
        <v>0</v>
      </c>
      <c r="I426" s="26">
        <v>0</v>
      </c>
      <c r="J426" s="26">
        <v>0</v>
      </c>
      <c r="K426" s="26">
        <v>0</v>
      </c>
      <c r="L426" s="80"/>
      <c r="M426" s="80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</row>
    <row r="427" spans="1:28" s="24" customFormat="1" ht="21" customHeight="1" x14ac:dyDescent="0.2">
      <c r="A427" s="76" t="s">
        <v>179</v>
      </c>
      <c r="B427" s="82" t="s">
        <v>180</v>
      </c>
      <c r="C427" s="87" t="s">
        <v>20</v>
      </c>
      <c r="D427" s="25" t="s">
        <v>21</v>
      </c>
      <c r="E427" s="37">
        <f>E428+E429+E430+E431</f>
        <v>0</v>
      </c>
      <c r="F427" s="37">
        <f>F428+F429+F430+F431</f>
        <v>0</v>
      </c>
      <c r="G427" s="37">
        <f>G428+G429+G430+G431</f>
        <v>0</v>
      </c>
      <c r="H427" s="32">
        <f t="shared" ref="H427:K427" si="180">H428+H429+H430+H431</f>
        <v>0</v>
      </c>
      <c r="I427" s="37">
        <f t="shared" si="180"/>
        <v>0</v>
      </c>
      <c r="J427" s="37">
        <f t="shared" si="180"/>
        <v>0</v>
      </c>
      <c r="K427" s="37">
        <f t="shared" si="180"/>
        <v>0</v>
      </c>
      <c r="L427" s="80" t="s">
        <v>32</v>
      </c>
      <c r="M427" s="80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</row>
    <row r="428" spans="1:28" s="24" customFormat="1" ht="43.5" customHeight="1" x14ac:dyDescent="0.2">
      <c r="A428" s="76"/>
      <c r="B428" s="82"/>
      <c r="C428" s="87"/>
      <c r="D428" s="25" t="s">
        <v>23</v>
      </c>
      <c r="E428" s="37">
        <v>0</v>
      </c>
      <c r="F428" s="37">
        <f>G428+H428+I428+J428+K428</f>
        <v>0</v>
      </c>
      <c r="G428" s="37">
        <v>0</v>
      </c>
      <c r="H428" s="32">
        <v>0</v>
      </c>
      <c r="I428" s="37">
        <v>0</v>
      </c>
      <c r="J428" s="37">
        <v>0</v>
      </c>
      <c r="K428" s="37">
        <v>0</v>
      </c>
      <c r="L428" s="80"/>
      <c r="M428" s="80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</row>
    <row r="429" spans="1:28" s="24" customFormat="1" ht="60" customHeight="1" x14ac:dyDescent="0.2">
      <c r="A429" s="76"/>
      <c r="B429" s="82"/>
      <c r="C429" s="87"/>
      <c r="D429" s="25" t="s">
        <v>24</v>
      </c>
      <c r="E429" s="37">
        <v>0</v>
      </c>
      <c r="F429" s="37">
        <f>G429+H429+I429+J429+K429</f>
        <v>0</v>
      </c>
      <c r="G429" s="37">
        <v>0</v>
      </c>
      <c r="H429" s="32">
        <v>0</v>
      </c>
      <c r="I429" s="37">
        <v>0</v>
      </c>
      <c r="J429" s="37">
        <v>0</v>
      </c>
      <c r="K429" s="37">
        <v>0</v>
      </c>
      <c r="L429" s="80"/>
      <c r="M429" s="80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</row>
    <row r="430" spans="1:28" s="24" customFormat="1" ht="76.5" customHeight="1" x14ac:dyDescent="0.2">
      <c r="A430" s="76"/>
      <c r="B430" s="82"/>
      <c r="C430" s="87"/>
      <c r="D430" s="25" t="s">
        <v>25</v>
      </c>
      <c r="E430" s="40">
        <v>0</v>
      </c>
      <c r="F430" s="37">
        <f>G430+H430+I430+J430+K430</f>
        <v>0</v>
      </c>
      <c r="G430" s="40">
        <v>0</v>
      </c>
      <c r="H430" s="34">
        <v>0</v>
      </c>
      <c r="I430" s="40">
        <v>0</v>
      </c>
      <c r="J430" s="40">
        <v>0</v>
      </c>
      <c r="K430" s="40">
        <v>0</v>
      </c>
      <c r="L430" s="80"/>
      <c r="M430" s="80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</row>
    <row r="431" spans="1:28" s="24" customFormat="1" ht="33.75" customHeight="1" x14ac:dyDescent="0.2">
      <c r="A431" s="76"/>
      <c r="B431" s="82"/>
      <c r="C431" s="87"/>
      <c r="D431" s="25" t="s">
        <v>26</v>
      </c>
      <c r="E431" s="37">
        <v>0</v>
      </c>
      <c r="F431" s="37">
        <f>G431+H431+I431+J431+K431</f>
        <v>0</v>
      </c>
      <c r="G431" s="37">
        <v>0</v>
      </c>
      <c r="H431" s="32">
        <v>0</v>
      </c>
      <c r="I431" s="37">
        <v>0</v>
      </c>
      <c r="J431" s="37">
        <v>0</v>
      </c>
      <c r="K431" s="37">
        <v>0</v>
      </c>
      <c r="L431" s="80"/>
      <c r="M431" s="80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</row>
    <row r="432" spans="1:28" s="24" customFormat="1" ht="20.25" customHeight="1" x14ac:dyDescent="0.2">
      <c r="A432" s="76"/>
      <c r="B432" s="109" t="s">
        <v>181</v>
      </c>
      <c r="C432" s="152" t="s">
        <v>20</v>
      </c>
      <c r="D432" s="25" t="s">
        <v>21</v>
      </c>
      <c r="E432" s="26">
        <f>E433+E434+E435+E436</f>
        <v>21188</v>
      </c>
      <c r="F432" s="27">
        <f>F433+F434+F435+F436</f>
        <v>124077.1</v>
      </c>
      <c r="G432" s="27">
        <f>G433+G434+G435+G436</f>
        <v>24829.599999999999</v>
      </c>
      <c r="H432" s="26">
        <f t="shared" ref="H432:K432" si="181">H433+H434+H435+H436</f>
        <v>24839.3</v>
      </c>
      <c r="I432" s="26">
        <f t="shared" si="181"/>
        <v>24839.3</v>
      </c>
      <c r="J432" s="26">
        <f t="shared" si="181"/>
        <v>24839.3</v>
      </c>
      <c r="K432" s="26">
        <f t="shared" si="181"/>
        <v>24729.599999999999</v>
      </c>
      <c r="L432" s="80"/>
      <c r="M432" s="8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</row>
    <row r="433" spans="1:30" s="24" customFormat="1" ht="47.25" customHeight="1" x14ac:dyDescent="0.2">
      <c r="A433" s="76"/>
      <c r="B433" s="109"/>
      <c r="C433" s="152"/>
      <c r="D433" s="25" t="s">
        <v>23</v>
      </c>
      <c r="E433" s="26">
        <f>E413</f>
        <v>0</v>
      </c>
      <c r="F433" s="27">
        <f>G433+H433+I433+J433+K433</f>
        <v>0</v>
      </c>
      <c r="G433" s="27">
        <f>G413</f>
        <v>0</v>
      </c>
      <c r="H433" s="26">
        <f t="shared" ref="H433:K436" si="182">H413</f>
        <v>0</v>
      </c>
      <c r="I433" s="26">
        <f t="shared" si="182"/>
        <v>0</v>
      </c>
      <c r="J433" s="26">
        <f t="shared" si="182"/>
        <v>0</v>
      </c>
      <c r="K433" s="26">
        <f t="shared" si="182"/>
        <v>0</v>
      </c>
      <c r="L433" s="80"/>
      <c r="M433" s="84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</row>
    <row r="434" spans="1:30" s="24" customFormat="1" ht="60" customHeight="1" x14ac:dyDescent="0.2">
      <c r="A434" s="76"/>
      <c r="B434" s="109"/>
      <c r="C434" s="152"/>
      <c r="D434" s="25" t="s">
        <v>24</v>
      </c>
      <c r="E434" s="26">
        <f>E414</f>
        <v>0</v>
      </c>
      <c r="F434" s="27">
        <f>G434+H434+I434+J434+K434</f>
        <v>0</v>
      </c>
      <c r="G434" s="27">
        <f>G414</f>
        <v>0</v>
      </c>
      <c r="H434" s="26">
        <f t="shared" si="182"/>
        <v>0</v>
      </c>
      <c r="I434" s="26">
        <f t="shared" si="182"/>
        <v>0</v>
      </c>
      <c r="J434" s="26">
        <f t="shared" si="182"/>
        <v>0</v>
      </c>
      <c r="K434" s="26">
        <f t="shared" si="182"/>
        <v>0</v>
      </c>
      <c r="L434" s="80"/>
      <c r="M434" s="84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</row>
    <row r="435" spans="1:30" s="24" customFormat="1" ht="75.75" customHeight="1" x14ac:dyDescent="0.2">
      <c r="A435" s="76"/>
      <c r="B435" s="109"/>
      <c r="C435" s="152"/>
      <c r="D435" s="25" t="s">
        <v>25</v>
      </c>
      <c r="E435" s="26">
        <f>E415</f>
        <v>21188</v>
      </c>
      <c r="F435" s="27">
        <f>G435+H435+I435+J435+K435</f>
        <v>124077.1</v>
      </c>
      <c r="G435" s="27">
        <f>G415</f>
        <v>24829.599999999999</v>
      </c>
      <c r="H435" s="26">
        <f t="shared" si="182"/>
        <v>24839.3</v>
      </c>
      <c r="I435" s="26">
        <f t="shared" si="182"/>
        <v>24839.3</v>
      </c>
      <c r="J435" s="26">
        <f t="shared" si="182"/>
        <v>24839.3</v>
      </c>
      <c r="K435" s="26">
        <f t="shared" si="182"/>
        <v>24729.599999999999</v>
      </c>
      <c r="L435" s="80"/>
      <c r="M435" s="84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</row>
    <row r="436" spans="1:30" s="24" customFormat="1" ht="35.25" customHeight="1" x14ac:dyDescent="0.2">
      <c r="A436" s="76"/>
      <c r="B436" s="109"/>
      <c r="C436" s="152"/>
      <c r="D436" s="25" t="s">
        <v>26</v>
      </c>
      <c r="E436" s="26">
        <f>E416</f>
        <v>0</v>
      </c>
      <c r="F436" s="27">
        <f>G436+H436+I436+J436+K436</f>
        <v>0</v>
      </c>
      <c r="G436" s="27">
        <f>G416</f>
        <v>0</v>
      </c>
      <c r="H436" s="27">
        <f t="shared" si="182"/>
        <v>0</v>
      </c>
      <c r="I436" s="26">
        <f t="shared" si="182"/>
        <v>0</v>
      </c>
      <c r="J436" s="26">
        <f t="shared" si="182"/>
        <v>0</v>
      </c>
      <c r="K436" s="26">
        <f t="shared" si="182"/>
        <v>0</v>
      </c>
      <c r="L436" s="80"/>
      <c r="M436" s="85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</row>
    <row r="437" spans="1:30" s="24" customFormat="1" ht="26.25" customHeight="1" x14ac:dyDescent="0.2">
      <c r="A437" s="76"/>
      <c r="B437" s="152" t="s">
        <v>182</v>
      </c>
      <c r="C437" s="152" t="s">
        <v>20</v>
      </c>
      <c r="D437" s="50" t="s">
        <v>21</v>
      </c>
      <c r="E437" s="44">
        <f>E438+E439+E440+E441</f>
        <v>119915.9</v>
      </c>
      <c r="F437" s="51">
        <f t="shared" ref="F437" si="183">F438+F439+F440+F441</f>
        <v>792247.7</v>
      </c>
      <c r="G437" s="52">
        <f>G438+G439+G440+G441</f>
        <v>147000.1</v>
      </c>
      <c r="H437" s="51">
        <f t="shared" ref="H437:K437" si="184">H438+H439+H440+H441</f>
        <v>154313.4</v>
      </c>
      <c r="I437" s="53">
        <f t="shared" si="184"/>
        <v>161560.29999999999</v>
      </c>
      <c r="J437" s="53">
        <f t="shared" si="184"/>
        <v>161560.29999999999</v>
      </c>
      <c r="K437" s="52">
        <f t="shared" si="184"/>
        <v>167813.6</v>
      </c>
      <c r="L437" s="167"/>
      <c r="M437" s="80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</row>
    <row r="438" spans="1:30" s="24" customFormat="1" ht="47.25" customHeight="1" x14ac:dyDescent="0.2">
      <c r="A438" s="76"/>
      <c r="B438" s="152"/>
      <c r="C438" s="152"/>
      <c r="D438" s="54" t="s">
        <v>23</v>
      </c>
      <c r="E438" s="26">
        <f t="shared" ref="E438:K441" si="185">E207+E293+E310+E371+E407+E433</f>
        <v>0</v>
      </c>
      <c r="F438" s="27">
        <f t="shared" si="185"/>
        <v>0</v>
      </c>
      <c r="G438" s="27">
        <f t="shared" si="185"/>
        <v>0</v>
      </c>
      <c r="H438" s="27">
        <f t="shared" si="185"/>
        <v>0</v>
      </c>
      <c r="I438" s="27">
        <f t="shared" si="185"/>
        <v>0</v>
      </c>
      <c r="J438" s="27">
        <f t="shared" si="185"/>
        <v>0</v>
      </c>
      <c r="K438" s="27">
        <f t="shared" si="185"/>
        <v>0</v>
      </c>
      <c r="L438" s="167"/>
      <c r="M438" s="80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</row>
    <row r="439" spans="1:30" s="24" customFormat="1" ht="59.25" customHeight="1" x14ac:dyDescent="0.2">
      <c r="A439" s="76"/>
      <c r="B439" s="152"/>
      <c r="C439" s="152"/>
      <c r="D439" s="55" t="s">
        <v>24</v>
      </c>
      <c r="E439" s="26">
        <f t="shared" si="185"/>
        <v>0</v>
      </c>
      <c r="F439" s="56">
        <f t="shared" si="185"/>
        <v>11122</v>
      </c>
      <c r="G439" s="56">
        <f t="shared" si="185"/>
        <v>1742</v>
      </c>
      <c r="H439" s="57">
        <f t="shared" si="185"/>
        <v>2546</v>
      </c>
      <c r="I439" s="57">
        <f t="shared" si="185"/>
        <v>2546</v>
      </c>
      <c r="J439" s="57">
        <f t="shared" si="185"/>
        <v>2546</v>
      </c>
      <c r="K439" s="56">
        <f t="shared" si="185"/>
        <v>1742</v>
      </c>
      <c r="L439" s="167"/>
      <c r="M439" s="80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</row>
    <row r="440" spans="1:30" s="24" customFormat="1" ht="77.25" customHeight="1" x14ac:dyDescent="0.2">
      <c r="A440" s="76"/>
      <c r="B440" s="152"/>
      <c r="C440" s="152"/>
      <c r="D440" s="50" t="s">
        <v>25</v>
      </c>
      <c r="E440" s="26">
        <f t="shared" si="185"/>
        <v>119915.9</v>
      </c>
      <c r="F440" s="58">
        <f t="shared" si="185"/>
        <v>781125.7</v>
      </c>
      <c r="G440" s="56">
        <f t="shared" si="185"/>
        <v>145258.1</v>
      </c>
      <c r="H440" s="58">
        <f t="shared" si="185"/>
        <v>151767.4</v>
      </c>
      <c r="I440" s="57">
        <f t="shared" si="185"/>
        <v>159014.29999999999</v>
      </c>
      <c r="J440" s="57">
        <f t="shared" si="185"/>
        <v>159014.29999999999</v>
      </c>
      <c r="K440" s="56">
        <f t="shared" si="185"/>
        <v>166071.6</v>
      </c>
      <c r="L440" s="167"/>
      <c r="M440" s="80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</row>
    <row r="441" spans="1:30" s="24" customFormat="1" ht="30.75" customHeight="1" x14ac:dyDescent="0.2">
      <c r="A441" s="76"/>
      <c r="B441" s="152"/>
      <c r="C441" s="152"/>
      <c r="D441" s="59" t="s">
        <v>26</v>
      </c>
      <c r="E441" s="27">
        <f t="shared" si="185"/>
        <v>0</v>
      </c>
      <c r="F441" s="27">
        <f t="shared" si="185"/>
        <v>0</v>
      </c>
      <c r="G441" s="27">
        <f t="shared" si="185"/>
        <v>0</v>
      </c>
      <c r="H441" s="27">
        <f t="shared" si="185"/>
        <v>0</v>
      </c>
      <c r="I441" s="27">
        <f t="shared" si="185"/>
        <v>0</v>
      </c>
      <c r="J441" s="27">
        <f t="shared" si="185"/>
        <v>0</v>
      </c>
      <c r="K441" s="27">
        <f t="shared" si="185"/>
        <v>0</v>
      </c>
      <c r="L441" s="167"/>
      <c r="M441" s="80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</row>
    <row r="442" spans="1:30" s="23" customFormat="1" ht="22.5" customHeight="1" x14ac:dyDescent="0.2">
      <c r="A442" s="198"/>
      <c r="B442" s="6"/>
      <c r="C442" s="6"/>
      <c r="D442" s="6"/>
      <c r="E442" s="6"/>
      <c r="F442" s="6"/>
      <c r="G442" s="7"/>
      <c r="H442" s="8"/>
      <c r="I442" s="6"/>
      <c r="J442" s="6"/>
      <c r="K442" s="6"/>
      <c r="L442" s="60"/>
      <c r="M442" s="200"/>
    </row>
    <row r="443" spans="1:30" s="23" customFormat="1" ht="48" customHeight="1" x14ac:dyDescent="0.2">
      <c r="A443" s="198"/>
      <c r="B443" s="6"/>
      <c r="C443" s="6"/>
      <c r="D443" s="6"/>
      <c r="E443" s="6"/>
      <c r="F443" s="6"/>
      <c r="G443" s="7"/>
      <c r="H443" s="8"/>
      <c r="I443" s="6"/>
      <c r="J443" s="6"/>
      <c r="K443" s="6"/>
      <c r="L443" s="60"/>
      <c r="M443" s="200"/>
    </row>
    <row r="444" spans="1:30" s="23" customFormat="1" ht="65.25" customHeight="1" x14ac:dyDescent="0.2">
      <c r="A444" s="198"/>
      <c r="B444" s="6"/>
      <c r="C444" s="6"/>
      <c r="D444" s="6"/>
      <c r="E444" s="6"/>
      <c r="F444" s="6"/>
      <c r="G444" s="7"/>
      <c r="H444" s="8"/>
      <c r="I444" s="6"/>
      <c r="J444" s="6"/>
      <c r="K444" s="6"/>
      <c r="L444" s="60"/>
      <c r="M444" s="200"/>
    </row>
    <row r="445" spans="1:30" s="23" customFormat="1" ht="81" customHeight="1" x14ac:dyDescent="0.2">
      <c r="A445" s="198"/>
      <c r="B445" s="6"/>
      <c r="C445" s="6"/>
      <c r="D445" s="6"/>
      <c r="E445" s="6"/>
      <c r="F445" s="6"/>
      <c r="G445" s="7"/>
      <c r="H445" s="8"/>
      <c r="I445" s="6"/>
      <c r="J445" s="6"/>
      <c r="K445" s="6"/>
      <c r="L445" s="60"/>
      <c r="M445" s="200"/>
    </row>
    <row r="446" spans="1:30" s="23" customFormat="1" ht="39" customHeight="1" x14ac:dyDescent="0.2">
      <c r="A446" s="198"/>
      <c r="B446" s="6"/>
      <c r="C446" s="6"/>
      <c r="D446" s="6"/>
      <c r="E446" s="6"/>
      <c r="F446" s="6"/>
      <c r="G446" s="7"/>
      <c r="H446" s="8"/>
      <c r="I446" s="6"/>
      <c r="J446" s="6"/>
      <c r="K446" s="6"/>
      <c r="L446" s="60"/>
      <c r="M446" s="200"/>
    </row>
    <row r="447" spans="1:30" s="6" customFormat="1" ht="17.25" customHeight="1" x14ac:dyDescent="0.2">
      <c r="A447" s="198"/>
      <c r="G447" s="7"/>
      <c r="H447" s="8"/>
      <c r="L447" s="60"/>
      <c r="M447" s="199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</row>
    <row r="448" spans="1:30" s="6" customFormat="1" ht="50.25" customHeight="1" x14ac:dyDescent="0.2">
      <c r="A448" s="198"/>
      <c r="G448" s="7"/>
      <c r="H448" s="8"/>
      <c r="L448" s="60"/>
      <c r="M448" s="199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</row>
    <row r="449" spans="1:30" s="6" customFormat="1" ht="63" customHeight="1" x14ac:dyDescent="0.2">
      <c r="A449" s="198"/>
      <c r="G449" s="7"/>
      <c r="H449" s="8"/>
      <c r="L449" s="60"/>
      <c r="M449" s="199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</row>
    <row r="450" spans="1:30" s="6" customFormat="1" ht="79.5" customHeight="1" x14ac:dyDescent="0.2">
      <c r="A450" s="198"/>
      <c r="G450" s="7"/>
      <c r="H450" s="8"/>
      <c r="L450" s="60"/>
      <c r="M450" s="199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</row>
    <row r="451" spans="1:30" s="6" customFormat="1" ht="37.5" customHeight="1" x14ac:dyDescent="0.2">
      <c r="A451" s="198"/>
      <c r="G451" s="7"/>
      <c r="H451" s="8"/>
      <c r="L451" s="60"/>
      <c r="M451" s="199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</row>
  </sheetData>
  <sheetProtection selectLockedCells="1" selectUnlockedCells="1"/>
  <mergeCells count="456">
    <mergeCell ref="A447:A451"/>
    <mergeCell ref="M447:M451"/>
    <mergeCell ref="A437:A441"/>
    <mergeCell ref="B437:B441"/>
    <mergeCell ref="C437:C441"/>
    <mergeCell ref="L437:L441"/>
    <mergeCell ref="M437:M441"/>
    <mergeCell ref="A442:A446"/>
    <mergeCell ref="M442:M446"/>
    <mergeCell ref="A427:A431"/>
    <mergeCell ref="B427:B431"/>
    <mergeCell ref="C427:C431"/>
    <mergeCell ref="L427:L431"/>
    <mergeCell ref="M427:M431"/>
    <mergeCell ref="A432:A436"/>
    <mergeCell ref="B432:B436"/>
    <mergeCell ref="C432:C436"/>
    <mergeCell ref="L432:L436"/>
    <mergeCell ref="M432:M436"/>
    <mergeCell ref="A417:A421"/>
    <mergeCell ref="B417:B421"/>
    <mergeCell ref="C417:C421"/>
    <mergeCell ref="L417:L421"/>
    <mergeCell ref="M417:M421"/>
    <mergeCell ref="A422:A426"/>
    <mergeCell ref="B422:B426"/>
    <mergeCell ref="C422:C426"/>
    <mergeCell ref="L422:L426"/>
    <mergeCell ref="M422:M426"/>
    <mergeCell ref="A411:M411"/>
    <mergeCell ref="A412:A416"/>
    <mergeCell ref="B412:B416"/>
    <mergeCell ref="C412:C416"/>
    <mergeCell ref="L412:L416"/>
    <mergeCell ref="M412:M416"/>
    <mergeCell ref="A401:A405"/>
    <mergeCell ref="B401:B405"/>
    <mergeCell ref="C401:C405"/>
    <mergeCell ref="L401:L405"/>
    <mergeCell ref="M401:M405"/>
    <mergeCell ref="A406:A410"/>
    <mergeCell ref="B406:B410"/>
    <mergeCell ref="C406:C410"/>
    <mergeCell ref="L406:L410"/>
    <mergeCell ref="M406:M410"/>
    <mergeCell ref="A391:A395"/>
    <mergeCell ref="B391:B395"/>
    <mergeCell ref="C391:C395"/>
    <mergeCell ref="L391:L395"/>
    <mergeCell ref="M391:M395"/>
    <mergeCell ref="A396:A400"/>
    <mergeCell ref="B396:B400"/>
    <mergeCell ref="C396:C400"/>
    <mergeCell ref="L396:L400"/>
    <mergeCell ref="M396:M400"/>
    <mergeCell ref="A381:A385"/>
    <mergeCell ref="B381:B385"/>
    <mergeCell ref="C381:C385"/>
    <mergeCell ref="L381:L385"/>
    <mergeCell ref="M381:M385"/>
    <mergeCell ref="A386:A390"/>
    <mergeCell ref="B386:B390"/>
    <mergeCell ref="C386:C390"/>
    <mergeCell ref="L386:L390"/>
    <mergeCell ref="M386:M390"/>
    <mergeCell ref="A375:M375"/>
    <mergeCell ref="A376:A380"/>
    <mergeCell ref="B376:B380"/>
    <mergeCell ref="C376:C380"/>
    <mergeCell ref="L376:L380"/>
    <mergeCell ref="M376:M380"/>
    <mergeCell ref="A360:A364"/>
    <mergeCell ref="B360:B364"/>
    <mergeCell ref="C360:C364"/>
    <mergeCell ref="L360:L364"/>
    <mergeCell ref="M360:M364"/>
    <mergeCell ref="A370:A374"/>
    <mergeCell ref="B370:B374"/>
    <mergeCell ref="C370:C374"/>
    <mergeCell ref="L370:L374"/>
    <mergeCell ref="M370:M374"/>
    <mergeCell ref="C365:C369"/>
    <mergeCell ref="L365:L369"/>
    <mergeCell ref="A365:A369"/>
    <mergeCell ref="B365:B369"/>
    <mergeCell ref="A350:A354"/>
    <mergeCell ref="B350:B354"/>
    <mergeCell ref="C350:C354"/>
    <mergeCell ref="L350:L354"/>
    <mergeCell ref="M350:M354"/>
    <mergeCell ref="A355:A359"/>
    <mergeCell ref="B355:B359"/>
    <mergeCell ref="C355:C359"/>
    <mergeCell ref="L355:L359"/>
    <mergeCell ref="M355:M359"/>
    <mergeCell ref="A340:A344"/>
    <mergeCell ref="B340:B344"/>
    <mergeCell ref="C340:C344"/>
    <mergeCell ref="L340:L344"/>
    <mergeCell ref="M340:M344"/>
    <mergeCell ref="A345:A349"/>
    <mergeCell ref="B345:B349"/>
    <mergeCell ref="C345:C349"/>
    <mergeCell ref="L345:L349"/>
    <mergeCell ref="M345:M349"/>
    <mergeCell ref="A330:A334"/>
    <mergeCell ref="B330:B334"/>
    <mergeCell ref="C330:C334"/>
    <mergeCell ref="L330:L334"/>
    <mergeCell ref="M330:M334"/>
    <mergeCell ref="A335:A339"/>
    <mergeCell ref="B335:B339"/>
    <mergeCell ref="C335:C339"/>
    <mergeCell ref="L335:L339"/>
    <mergeCell ref="M335:M339"/>
    <mergeCell ref="A325:A329"/>
    <mergeCell ref="B325:B329"/>
    <mergeCell ref="C325:C329"/>
    <mergeCell ref="L325:L329"/>
    <mergeCell ref="M325:M329"/>
    <mergeCell ref="E329:K329"/>
    <mergeCell ref="A315:A319"/>
    <mergeCell ref="B315:B319"/>
    <mergeCell ref="C315:C319"/>
    <mergeCell ref="L315:L319"/>
    <mergeCell ref="M315:M319"/>
    <mergeCell ref="A320:A324"/>
    <mergeCell ref="B320:B324"/>
    <mergeCell ref="C320:C324"/>
    <mergeCell ref="L320:L324"/>
    <mergeCell ref="M320:M324"/>
    <mergeCell ref="A309:A313"/>
    <mergeCell ref="B309:B313"/>
    <mergeCell ref="C309:C313"/>
    <mergeCell ref="L309:L313"/>
    <mergeCell ref="M309:M313"/>
    <mergeCell ref="A314:M314"/>
    <mergeCell ref="J298:J299"/>
    <mergeCell ref="K298:K299"/>
    <mergeCell ref="L298:L303"/>
    <mergeCell ref="M298:M303"/>
    <mergeCell ref="A304:A308"/>
    <mergeCell ref="B304:B308"/>
    <mergeCell ref="C304:C308"/>
    <mergeCell ref="L304:L308"/>
    <mergeCell ref="M304:M308"/>
    <mergeCell ref="A297:M297"/>
    <mergeCell ref="A298:A303"/>
    <mergeCell ref="B298:B303"/>
    <mergeCell ref="C298:C303"/>
    <mergeCell ref="D298:D299"/>
    <mergeCell ref="E298:E299"/>
    <mergeCell ref="F298:F299"/>
    <mergeCell ref="G298:G299"/>
    <mergeCell ref="H298:H299"/>
    <mergeCell ref="I298:I299"/>
    <mergeCell ref="A287:A291"/>
    <mergeCell ref="B287:B291"/>
    <mergeCell ref="C287:C291"/>
    <mergeCell ref="L287:L291"/>
    <mergeCell ref="M287:M291"/>
    <mergeCell ref="A292:A296"/>
    <mergeCell ref="B292:B296"/>
    <mergeCell ref="C292:C296"/>
    <mergeCell ref="L292:L296"/>
    <mergeCell ref="M292:M296"/>
    <mergeCell ref="A277:A281"/>
    <mergeCell ref="B277:B281"/>
    <mergeCell ref="C277:C281"/>
    <mergeCell ref="L277:L281"/>
    <mergeCell ref="M277:M281"/>
    <mergeCell ref="A282:A286"/>
    <mergeCell ref="B282:B286"/>
    <mergeCell ref="C282:C286"/>
    <mergeCell ref="L282:L286"/>
    <mergeCell ref="M282:M286"/>
    <mergeCell ref="A267:A271"/>
    <mergeCell ref="B267:B271"/>
    <mergeCell ref="C267:C271"/>
    <mergeCell ref="L267:L271"/>
    <mergeCell ref="M267:M271"/>
    <mergeCell ref="A272:A276"/>
    <mergeCell ref="B272:B276"/>
    <mergeCell ref="C272:C276"/>
    <mergeCell ref="L272:L276"/>
    <mergeCell ref="M272:M276"/>
    <mergeCell ref="A257:A261"/>
    <mergeCell ref="B257:B261"/>
    <mergeCell ref="C257:C261"/>
    <mergeCell ref="L257:L261"/>
    <mergeCell ref="M257:M261"/>
    <mergeCell ref="A262:A266"/>
    <mergeCell ref="B262:B266"/>
    <mergeCell ref="C262:C266"/>
    <mergeCell ref="L262:L266"/>
    <mergeCell ref="A247:A251"/>
    <mergeCell ref="B247:B251"/>
    <mergeCell ref="C247:C251"/>
    <mergeCell ref="L247:L251"/>
    <mergeCell ref="M247:M251"/>
    <mergeCell ref="A252:A256"/>
    <mergeCell ref="B252:B256"/>
    <mergeCell ref="C252:C256"/>
    <mergeCell ref="L252:L256"/>
    <mergeCell ref="M252:M256"/>
    <mergeCell ref="A237:A241"/>
    <mergeCell ref="B237:B241"/>
    <mergeCell ref="C237:C241"/>
    <mergeCell ref="L237:L241"/>
    <mergeCell ref="M237:M241"/>
    <mergeCell ref="A242:A246"/>
    <mergeCell ref="B242:B246"/>
    <mergeCell ref="C242:C246"/>
    <mergeCell ref="L242:L246"/>
    <mergeCell ref="M242:M246"/>
    <mergeCell ref="A227:A231"/>
    <mergeCell ref="B227:B231"/>
    <mergeCell ref="C227:C231"/>
    <mergeCell ref="L227:L231"/>
    <mergeCell ref="M227:M231"/>
    <mergeCell ref="A232:A236"/>
    <mergeCell ref="B232:B236"/>
    <mergeCell ref="C232:C236"/>
    <mergeCell ref="L232:L236"/>
    <mergeCell ref="M232:M236"/>
    <mergeCell ref="A222:A226"/>
    <mergeCell ref="B222:B226"/>
    <mergeCell ref="C222:C226"/>
    <mergeCell ref="L222:L226"/>
    <mergeCell ref="M222:M226"/>
    <mergeCell ref="E225:K225"/>
    <mergeCell ref="A212:A216"/>
    <mergeCell ref="B212:B216"/>
    <mergeCell ref="C212:C216"/>
    <mergeCell ref="L212:L216"/>
    <mergeCell ref="M212:M216"/>
    <mergeCell ref="A217:A221"/>
    <mergeCell ref="B217:B221"/>
    <mergeCell ref="C217:C221"/>
    <mergeCell ref="L217:L221"/>
    <mergeCell ref="M217:M221"/>
    <mergeCell ref="A211:M211"/>
    <mergeCell ref="A196:A200"/>
    <mergeCell ref="B196:B200"/>
    <mergeCell ref="C196:C200"/>
    <mergeCell ref="L196:L200"/>
    <mergeCell ref="M196:M200"/>
    <mergeCell ref="A201:A205"/>
    <mergeCell ref="B201:B205"/>
    <mergeCell ref="C201:C205"/>
    <mergeCell ref="L201:L205"/>
    <mergeCell ref="M201:M205"/>
    <mergeCell ref="A191:A195"/>
    <mergeCell ref="B191:B195"/>
    <mergeCell ref="C191:C195"/>
    <mergeCell ref="L191:L195"/>
    <mergeCell ref="M191:M195"/>
    <mergeCell ref="A206:A210"/>
    <mergeCell ref="B206:B210"/>
    <mergeCell ref="C206:C210"/>
    <mergeCell ref="L206:L210"/>
    <mergeCell ref="M206:M210"/>
    <mergeCell ref="A181:A185"/>
    <mergeCell ref="B181:B185"/>
    <mergeCell ref="C181:C185"/>
    <mergeCell ref="L181:L185"/>
    <mergeCell ref="M181:M185"/>
    <mergeCell ref="A186:A190"/>
    <mergeCell ref="B186:B190"/>
    <mergeCell ref="C186:C190"/>
    <mergeCell ref="L186:L190"/>
    <mergeCell ref="M186:M190"/>
    <mergeCell ref="A171:A175"/>
    <mergeCell ref="B171:B175"/>
    <mergeCell ref="C171:C175"/>
    <mergeCell ref="L171:L175"/>
    <mergeCell ref="M171:M175"/>
    <mergeCell ref="A176:A180"/>
    <mergeCell ref="B176:B180"/>
    <mergeCell ref="C176:C180"/>
    <mergeCell ref="L176:L180"/>
    <mergeCell ref="M176:M180"/>
    <mergeCell ref="A161:A165"/>
    <mergeCell ref="B161:B165"/>
    <mergeCell ref="C161:C165"/>
    <mergeCell ref="L161:L165"/>
    <mergeCell ref="M161:M165"/>
    <mergeCell ref="A166:A170"/>
    <mergeCell ref="B166:B170"/>
    <mergeCell ref="C166:C170"/>
    <mergeCell ref="L166:L170"/>
    <mergeCell ref="M166:M170"/>
    <mergeCell ref="A151:A155"/>
    <mergeCell ref="B151:B155"/>
    <mergeCell ref="C151:C155"/>
    <mergeCell ref="L151:L155"/>
    <mergeCell ref="M151:M155"/>
    <mergeCell ref="A156:A160"/>
    <mergeCell ref="B156:B160"/>
    <mergeCell ref="C156:C160"/>
    <mergeCell ref="L156:L160"/>
    <mergeCell ref="M156:M160"/>
    <mergeCell ref="A141:A145"/>
    <mergeCell ref="B141:B145"/>
    <mergeCell ref="C141:C145"/>
    <mergeCell ref="L141:L145"/>
    <mergeCell ref="M141:M145"/>
    <mergeCell ref="A146:A150"/>
    <mergeCell ref="B146:B150"/>
    <mergeCell ref="C146:C150"/>
    <mergeCell ref="L146:L150"/>
    <mergeCell ref="M146:M150"/>
    <mergeCell ref="A131:A135"/>
    <mergeCell ref="B131:B135"/>
    <mergeCell ref="C131:C135"/>
    <mergeCell ref="L131:L135"/>
    <mergeCell ref="A136:A140"/>
    <mergeCell ref="B136:B140"/>
    <mergeCell ref="C136:C140"/>
    <mergeCell ref="L136:L140"/>
    <mergeCell ref="M136:M140"/>
    <mergeCell ref="A121:A125"/>
    <mergeCell ref="B121:B125"/>
    <mergeCell ref="C121:C125"/>
    <mergeCell ref="L121:L125"/>
    <mergeCell ref="M121:M125"/>
    <mergeCell ref="A126:A130"/>
    <mergeCell ref="B126:B130"/>
    <mergeCell ref="C126:C130"/>
    <mergeCell ref="L126:L130"/>
    <mergeCell ref="M126:M130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A91:A95"/>
    <mergeCell ref="B91:B95"/>
    <mergeCell ref="C91:C95"/>
    <mergeCell ref="L91:L95"/>
    <mergeCell ref="M91:M95"/>
    <mergeCell ref="A96:A100"/>
    <mergeCell ref="B96:B100"/>
    <mergeCell ref="C96:C100"/>
    <mergeCell ref="L96:L100"/>
    <mergeCell ref="M96:M100"/>
    <mergeCell ref="A81:A85"/>
    <mergeCell ref="B81:B85"/>
    <mergeCell ref="C81:C85"/>
    <mergeCell ref="L81:L85"/>
    <mergeCell ref="M81:M85"/>
    <mergeCell ref="A86:A90"/>
    <mergeCell ref="B86:B90"/>
    <mergeCell ref="C86:C90"/>
    <mergeCell ref="L86:L90"/>
    <mergeCell ref="M86:M90"/>
    <mergeCell ref="A71:A75"/>
    <mergeCell ref="B71:B75"/>
    <mergeCell ref="C71:C75"/>
    <mergeCell ref="L71:L75"/>
    <mergeCell ref="M71:M75"/>
    <mergeCell ref="A76:A80"/>
    <mergeCell ref="B76:B80"/>
    <mergeCell ref="C76:C80"/>
    <mergeCell ref="L76:L80"/>
    <mergeCell ref="M76:M80"/>
    <mergeCell ref="A61:A65"/>
    <mergeCell ref="B61:B65"/>
    <mergeCell ref="C61:C65"/>
    <mergeCell ref="L61:L65"/>
    <mergeCell ref="M61:M65"/>
    <mergeCell ref="A66:A70"/>
    <mergeCell ref="B66:B70"/>
    <mergeCell ref="C66:C70"/>
    <mergeCell ref="L66:L70"/>
    <mergeCell ref="M66:M70"/>
    <mergeCell ref="A51:A55"/>
    <mergeCell ref="B51:B55"/>
    <mergeCell ref="C51:C55"/>
    <mergeCell ref="L51:L55"/>
    <mergeCell ref="M51:M55"/>
    <mergeCell ref="A56:A60"/>
    <mergeCell ref="B56:B60"/>
    <mergeCell ref="C56:C60"/>
    <mergeCell ref="L56:L60"/>
    <mergeCell ref="M56:M60"/>
    <mergeCell ref="A41:A45"/>
    <mergeCell ref="B41:B45"/>
    <mergeCell ref="C41:C45"/>
    <mergeCell ref="L41:L45"/>
    <mergeCell ref="M41:M45"/>
    <mergeCell ref="A46:A50"/>
    <mergeCell ref="B46:B50"/>
    <mergeCell ref="C46:C50"/>
    <mergeCell ref="L46:L50"/>
    <mergeCell ref="M46:M50"/>
    <mergeCell ref="A31:A35"/>
    <mergeCell ref="B31:B35"/>
    <mergeCell ref="C31:C35"/>
    <mergeCell ref="L31:L35"/>
    <mergeCell ref="M31:M35"/>
    <mergeCell ref="A36:A40"/>
    <mergeCell ref="B36:B40"/>
    <mergeCell ref="C36:C40"/>
    <mergeCell ref="L36:L40"/>
    <mergeCell ref="M36:M40"/>
    <mergeCell ref="A21:A25"/>
    <mergeCell ref="B21:B25"/>
    <mergeCell ref="C21:C25"/>
    <mergeCell ref="L21:L25"/>
    <mergeCell ref="M21:M25"/>
    <mergeCell ref="A26:A30"/>
    <mergeCell ref="B26:B30"/>
    <mergeCell ref="C26:C30"/>
    <mergeCell ref="L26:L30"/>
    <mergeCell ref="M26:M30"/>
    <mergeCell ref="A10:M10"/>
    <mergeCell ref="A11:A15"/>
    <mergeCell ref="B11:B15"/>
    <mergeCell ref="C11:C15"/>
    <mergeCell ref="L11:L15"/>
    <mergeCell ref="M11:M15"/>
    <mergeCell ref="A16:A20"/>
    <mergeCell ref="B16:B20"/>
    <mergeCell ref="C16:C20"/>
    <mergeCell ref="L16:L20"/>
    <mergeCell ref="M16:M20"/>
    <mergeCell ref="K1:M1"/>
    <mergeCell ref="K2:M2"/>
    <mergeCell ref="K3:M3"/>
    <mergeCell ref="A4:M4"/>
    <mergeCell ref="A5:M5"/>
    <mergeCell ref="A7:A8"/>
    <mergeCell ref="B7:B8"/>
    <mergeCell ref="C7:C8"/>
    <mergeCell ref="D7:D8"/>
    <mergeCell ref="E7:E8"/>
    <mergeCell ref="F7:F8"/>
    <mergeCell ref="G7:K7"/>
    <mergeCell ref="L7:L8"/>
    <mergeCell ref="M7:M8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1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0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74" max="12" man="1"/>
    <brk id="385" max="12" man="1"/>
    <brk id="395" max="12" man="1"/>
    <brk id="405" max="12" man="1"/>
    <brk id="416" max="12" man="1"/>
    <brk id="426" max="12" man="1"/>
    <brk id="436" max="12" man="1"/>
    <brk id="44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мероприятий</vt:lpstr>
      <vt:lpstr>'Перечень мероприятий'!Заголовки_для_печати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Воронова Л.Н.</cp:lastModifiedBy>
  <cp:lastPrinted>2021-09-28T12:37:45Z</cp:lastPrinted>
  <dcterms:created xsi:type="dcterms:W3CDTF">2021-09-08T07:19:07Z</dcterms:created>
  <dcterms:modified xsi:type="dcterms:W3CDTF">2021-09-30T12:59:58Z</dcterms:modified>
</cp:coreProperties>
</file>