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675\"/>
    </mc:Choice>
  </mc:AlternateContent>
  <bookViews>
    <workbookView xWindow="0" yWindow="0" windowWidth="28800" windowHeight="10935" tabRatio="656"/>
  </bookViews>
  <sheets>
    <sheet name="4" sheetId="40" r:id="rId1"/>
    <sheet name="Подпрограмма1" sheetId="33" r:id="rId2"/>
    <sheet name="7.2." sheetId="34" r:id="rId3"/>
    <sheet name="7.3." sheetId="35" r:id="rId4"/>
    <sheet name="Подпрограмма2" sheetId="32" r:id="rId5"/>
    <sheet name="8.2." sheetId="36" r:id="rId6"/>
    <sheet name="8.3." sheetId="37" r:id="rId7"/>
    <sheet name="8.4." sheetId="38" r:id="rId8"/>
    <sheet name="8.5." sheetId="39" r:id="rId9"/>
  </sheets>
  <definedNames>
    <definedName name="_xlnm.Print_Area" localSheetId="4">Подпрограмма2!$A$1:$P$305</definedName>
  </definedNames>
  <calcPr calcId="152511"/>
</workbook>
</file>

<file path=xl/calcChain.xml><?xml version="1.0" encoding="utf-8"?>
<calcChain xmlns="http://schemas.openxmlformats.org/spreadsheetml/2006/main">
  <c r="I32" i="32" l="1"/>
  <c r="I33" i="32"/>
  <c r="I34" i="32"/>
  <c r="I31" i="32"/>
  <c r="I256" i="32"/>
  <c r="J22" i="34" l="1"/>
  <c r="J21" i="34"/>
  <c r="J20" i="34"/>
  <c r="J19" i="34"/>
  <c r="K18" i="34"/>
  <c r="J18" i="34"/>
  <c r="G18" i="34"/>
  <c r="J17" i="34"/>
  <c r="J16" i="34"/>
  <c r="J15" i="34"/>
  <c r="J14" i="34"/>
  <c r="K13" i="34"/>
  <c r="J13" i="34"/>
  <c r="G13" i="34"/>
  <c r="J12" i="34"/>
  <c r="J11" i="34"/>
  <c r="J10" i="34"/>
  <c r="J9" i="34"/>
  <c r="K8" i="34"/>
  <c r="J8" i="34"/>
  <c r="G8" i="34"/>
  <c r="I187" i="32" l="1"/>
  <c r="F191" i="32"/>
  <c r="F190" i="32"/>
  <c r="F189" i="32"/>
  <c r="F188" i="32"/>
  <c r="O187" i="32"/>
  <c r="N187" i="32"/>
  <c r="H187" i="32"/>
  <c r="G187" i="32"/>
  <c r="F187" i="32" l="1"/>
  <c r="F219" i="32" l="1"/>
  <c r="F218" i="32"/>
  <c r="F217" i="32"/>
  <c r="F216" i="32"/>
  <c r="I215" i="32"/>
  <c r="F215" i="32" s="1"/>
  <c r="F272" i="32" l="1"/>
  <c r="F237" i="32"/>
  <c r="I234" i="32"/>
  <c r="I223" i="32"/>
  <c r="F223" i="32" s="1"/>
  <c r="F226" i="32"/>
  <c r="F225" i="32"/>
  <c r="F224" i="32"/>
  <c r="F118" i="32"/>
  <c r="F117" i="32"/>
  <c r="F116" i="32"/>
  <c r="F126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F236" i="32"/>
  <c r="F235" i="32"/>
  <c r="O234" i="32"/>
  <c r="N234" i="32"/>
  <c r="H234" i="32"/>
  <c r="G234" i="32"/>
  <c r="E234" i="32"/>
  <c r="I127" i="33"/>
  <c r="I128" i="33"/>
  <c r="F234" i="32" l="1"/>
  <c r="F130" i="33"/>
  <c r="F207" i="32"/>
  <c r="I204" i="32"/>
  <c r="F182" i="32"/>
  <c r="I179" i="32"/>
  <c r="H32" i="32" l="1"/>
  <c r="H33" i="32"/>
  <c r="H34" i="32"/>
  <c r="H31" i="32"/>
  <c r="H223" i="32" l="1"/>
  <c r="H204" i="32"/>
  <c r="H179" i="32"/>
  <c r="G34" i="32" l="1"/>
  <c r="G33" i="32"/>
  <c r="G32" i="32"/>
  <c r="G31" i="32"/>
  <c r="N34" i="32"/>
  <c r="N33" i="32"/>
  <c r="F33" i="32" s="1"/>
  <c r="N32" i="32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208" i="32"/>
  <c r="F206" i="32"/>
  <c r="F205" i="32"/>
  <c r="O204" i="32"/>
  <c r="N204" i="32"/>
  <c r="G204" i="32"/>
  <c r="E204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89" i="32"/>
  <c r="G290" i="32"/>
  <c r="G289" i="32"/>
  <c r="G288" i="32"/>
  <c r="G287" i="32"/>
  <c r="G286" i="32"/>
  <c r="H290" i="32"/>
  <c r="H289" i="32"/>
  <c r="H288" i="32"/>
  <c r="H287" i="32"/>
  <c r="H286" i="32"/>
  <c r="I290" i="32"/>
  <c r="I289" i="32"/>
  <c r="I288" i="32"/>
  <c r="I286" i="32"/>
  <c r="N290" i="32"/>
  <c r="N289" i="32"/>
  <c r="N288" i="32"/>
  <c r="N287" i="32"/>
  <c r="N286" i="32"/>
  <c r="O287" i="32"/>
  <c r="O288" i="32"/>
  <c r="O289" i="32"/>
  <c r="O290" i="32"/>
  <c r="O286" i="32"/>
  <c r="F296" i="32"/>
  <c r="F290" i="32" s="1"/>
  <c r="F294" i="32"/>
  <c r="F288" i="32" s="1"/>
  <c r="F293" i="32"/>
  <c r="F287" i="32" s="1"/>
  <c r="F292" i="32"/>
  <c r="F286" i="32" s="1"/>
  <c r="O291" i="32"/>
  <c r="N291" i="32"/>
  <c r="I291" i="32"/>
  <c r="H291" i="32"/>
  <c r="G291" i="32"/>
  <c r="E291" i="32"/>
  <c r="F94" i="33"/>
  <c r="F93" i="33"/>
  <c r="F92" i="33"/>
  <c r="F91" i="33"/>
  <c r="O90" i="33"/>
  <c r="N90" i="33"/>
  <c r="I90" i="33"/>
  <c r="H90" i="33"/>
  <c r="E90" i="33"/>
  <c r="F32" i="32" l="1"/>
  <c r="I139" i="33"/>
  <c r="I126" i="33" s="1"/>
  <c r="N142" i="33"/>
  <c r="N129" i="33" s="1"/>
  <c r="N125" i="33" s="1"/>
  <c r="O129" i="33"/>
  <c r="O125" i="33" s="1"/>
  <c r="F179" i="32"/>
  <c r="F204" i="32"/>
  <c r="O138" i="33"/>
  <c r="I142" i="33"/>
  <c r="I129" i="33" s="1"/>
  <c r="F141" i="33"/>
  <c r="F128" i="33" s="1"/>
  <c r="F117" i="33"/>
  <c r="I285" i="32"/>
  <c r="F291" i="32"/>
  <c r="F90" i="33"/>
  <c r="G139" i="33" l="1"/>
  <c r="G126" i="33" s="1"/>
  <c r="I138" i="33"/>
  <c r="N138" i="33"/>
  <c r="G142" i="33"/>
  <c r="F142" i="33"/>
  <c r="F129" i="33" s="1"/>
  <c r="F139" i="33" l="1"/>
  <c r="F126" i="33" s="1"/>
  <c r="F125" i="33" s="1"/>
  <c r="G138" i="33"/>
  <c r="G129" i="33"/>
  <c r="H55" i="33"/>
  <c r="H56" i="33"/>
  <c r="H57" i="33"/>
  <c r="H54" i="33"/>
  <c r="H98" i="33"/>
  <c r="F138" i="33" l="1"/>
  <c r="H53" i="33"/>
  <c r="I267" i="32"/>
  <c r="I265" i="32"/>
  <c r="I266" i="32"/>
  <c r="I268" i="32"/>
  <c r="H269" i="32"/>
  <c r="H268" i="32"/>
  <c r="H267" i="32"/>
  <c r="H266" i="32"/>
  <c r="H265" i="32"/>
  <c r="H256" i="32"/>
  <c r="H255" i="32"/>
  <c r="H254" i="32"/>
  <c r="H253" i="32"/>
  <c r="H252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51" i="32" l="1"/>
  <c r="H302" i="32"/>
  <c r="H304" i="32"/>
  <c r="H303" i="32"/>
  <c r="H301" i="32"/>
  <c r="H17" i="32"/>
  <c r="I264" i="32"/>
  <c r="H264" i="32"/>
  <c r="H30" i="32"/>
  <c r="H146" i="33"/>
  <c r="H125" i="33" s="1"/>
  <c r="H16" i="33"/>
  <c r="H300" i="32" l="1"/>
  <c r="H285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52" i="32"/>
  <c r="I253" i="32"/>
  <c r="I254" i="32"/>
  <c r="I255" i="32"/>
  <c r="I269" i="32"/>
  <c r="I277" i="32"/>
  <c r="I304" i="32" l="1"/>
  <c r="I302" i="32"/>
  <c r="I301" i="32"/>
  <c r="I303" i="32"/>
  <c r="N17" i="32"/>
  <c r="I251" i="32"/>
  <c r="I17" i="32"/>
  <c r="I30" i="32"/>
  <c r="G17" i="32"/>
  <c r="F78" i="32"/>
  <c r="F77" i="32"/>
  <c r="I300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69" i="32" l="1"/>
  <c r="G268" i="32"/>
  <c r="G267" i="32"/>
  <c r="G266" i="32"/>
  <c r="G265" i="32"/>
  <c r="G256" i="32"/>
  <c r="G255" i="32"/>
  <c r="G254" i="32"/>
  <c r="G253" i="32"/>
  <c r="G252" i="32"/>
  <c r="G223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303" i="32" l="1"/>
  <c r="G301" i="32"/>
  <c r="G304" i="32"/>
  <c r="G302" i="32"/>
  <c r="G264" i="32"/>
  <c r="G251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300" i="32"/>
  <c r="G285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223" i="32"/>
  <c r="N223" i="32"/>
  <c r="E223" i="32"/>
  <c r="E300" i="32" l="1"/>
  <c r="E18" i="32" s="1"/>
  <c r="F281" i="32"/>
  <c r="F280" i="32"/>
  <c r="F279" i="32"/>
  <c r="F278" i="32"/>
  <c r="O277" i="32"/>
  <c r="N277" i="32"/>
  <c r="E277" i="32"/>
  <c r="F273" i="32"/>
  <c r="F271" i="32"/>
  <c r="F270" i="32"/>
  <c r="O269" i="32"/>
  <c r="N269" i="32"/>
  <c r="E269" i="32"/>
  <c r="O268" i="32"/>
  <c r="N268" i="32"/>
  <c r="O267" i="32"/>
  <c r="N267" i="32"/>
  <c r="O266" i="32"/>
  <c r="N266" i="32"/>
  <c r="O265" i="32"/>
  <c r="N265" i="32"/>
  <c r="F260" i="32"/>
  <c r="F259" i="32"/>
  <c r="F258" i="32"/>
  <c r="F257" i="32"/>
  <c r="O256" i="32"/>
  <c r="N256" i="32"/>
  <c r="E256" i="32"/>
  <c r="O255" i="32"/>
  <c r="N255" i="32"/>
  <c r="O254" i="32"/>
  <c r="N254" i="32"/>
  <c r="O253" i="32"/>
  <c r="N253" i="32"/>
  <c r="O252" i="32"/>
  <c r="N252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F115" i="32" s="1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304" i="32" l="1"/>
  <c r="O301" i="32"/>
  <c r="F269" i="32"/>
  <c r="N302" i="32"/>
  <c r="F31" i="32"/>
  <c r="N301" i="32"/>
  <c r="F301" i="32" s="1"/>
  <c r="O302" i="32"/>
  <c r="O304" i="32"/>
  <c r="O303" i="32"/>
  <c r="N303" i="32"/>
  <c r="N30" i="32"/>
  <c r="F43" i="32"/>
  <c r="F83" i="32"/>
  <c r="F123" i="32"/>
  <c r="F19" i="32"/>
  <c r="F99" i="32"/>
  <c r="F51" i="32"/>
  <c r="F139" i="32"/>
  <c r="F267" i="32"/>
  <c r="F131" i="32"/>
  <c r="F252" i="32"/>
  <c r="F253" i="32"/>
  <c r="F254" i="32"/>
  <c r="F67" i="32"/>
  <c r="F155" i="32"/>
  <c r="F256" i="32"/>
  <c r="F163" i="32"/>
  <c r="O264" i="32"/>
  <c r="O251" i="32"/>
  <c r="F22" i="32"/>
  <c r="O17" i="32"/>
  <c r="F91" i="32"/>
  <c r="F107" i="32"/>
  <c r="F266" i="32"/>
  <c r="E17" i="32"/>
  <c r="O30" i="32"/>
  <c r="F59" i="32"/>
  <c r="F147" i="32"/>
  <c r="N251" i="32"/>
  <c r="N264" i="32"/>
  <c r="F35" i="32"/>
  <c r="F277" i="32"/>
  <c r="F21" i="32"/>
  <c r="F18" i="32"/>
  <c r="F304" i="32" l="1"/>
  <c r="F303" i="32"/>
  <c r="F302" i="32"/>
  <c r="F30" i="32"/>
  <c r="N300" i="32"/>
  <c r="N285" i="32" s="1"/>
  <c r="F17" i="32"/>
  <c r="F264" i="32"/>
  <c r="F251" i="32"/>
  <c r="O300" i="32"/>
  <c r="O285" i="32" s="1"/>
  <c r="F285" i="32" l="1"/>
  <c r="F300" i="32"/>
</calcChain>
</file>

<file path=xl/sharedStrings.xml><?xml version="1.0" encoding="utf-8"?>
<sst xmlns="http://schemas.openxmlformats.org/spreadsheetml/2006/main" count="1643" uniqueCount="394">
  <si>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</si>
  <si>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</si>
  <si>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</si>
  <si>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</si>
  <si>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</si>
  <si>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</si>
  <si>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</si>
  <si>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</si>
  <si>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</si>
  <si>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</si>
  <si>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</si>
  <si>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</si>
  <si>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</si>
  <si>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</si>
  <si>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</si>
  <si>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</si>
  <si>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</si>
  <si>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</si>
  <si>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</si>
  <si>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</si>
  <si>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</si>
  <si>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</si>
  <si>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</si>
  <si>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</si>
  <si>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</si>
  <si>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</si>
  <si>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</si>
  <si>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</si>
  <si>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</si>
  <si>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</si>
  <si>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</si>
  <si>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</si>
  <si>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</si>
  <si>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</si>
  <si>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</si>
  <si>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</si>
  <si>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</si>
  <si>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</si>
  <si>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</si>
  <si>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</si>
  <si>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</si>
  <si>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</si>
  <si>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</si>
  <si>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</si>
  <si>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</si>
  <si>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</si>
  <si>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</si>
  <si>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</si>
  <si>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</si>
  <si>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</si>
  <si>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</si>
  <si>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</si>
  <si>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</si>
  <si>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</si>
  <si>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</si>
  <si>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</si>
  <si>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</si>
  <si>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</si>
  <si>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</si>
  <si>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</si>
  <si>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</si>
  <si>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</si>
  <si>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</si>
  <si>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</si>
  <si>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</si>
  <si>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</si>
  <si>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</si>
  <si>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</si>
  <si>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</si>
  <si>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</si>
  <si>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</si>
  <si>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</si>
  <si>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</si>
  <si>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</si>
  <si>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</si>
  <si>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</si>
  <si>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</si>
  <si>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</si>
  <si>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</si>
  <si>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</si>
  <si>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</si>
  <si>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</si>
  <si>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</si>
  <si>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</si>
  <si>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</si>
  <si>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</si>
  <si>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</si>
  <si>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</si>
  <si>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</si>
  <si>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</si>
  <si>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</si>
  <si>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</si>
  <si>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</si>
  <si>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</si>
  <si>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</si>
  <si>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</si>
  <si>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</si>
  <si>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</si>
  <si>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</si>
  <si>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</si>
  <si>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</si>
  <si>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</si>
  <si>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</si>
  <si>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</si>
  <si>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</si>
  <si>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</si>
  <si>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</si>
  <si>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</si>
  <si>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</si>
  <si>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</si>
  <si>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</si>
  <si>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</si>
  <si>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</si>
  <si>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</si>
  <si>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</si>
  <si>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</si>
  <si>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</si>
  <si>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</si>
  <si>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</si>
  <si>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</si>
  <si>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2023 год</t>
  </si>
  <si>
    <t>2024 год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</si>
  <si>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</si>
  <si>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</si>
  <si>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</si>
  <si>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</si>
  <si>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</si>
  <si>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</si>
  <si>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</si>
  <si>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</si>
  <si>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</si>
  <si>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</si>
  <si>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</si>
  <si>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</si>
  <si>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</si>
  <si>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</si>
  <si>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</si>
  <si>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</si>
  <si>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</si>
  <si>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</si>
  <si>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</si>
  <si>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</si>
  <si>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</si>
  <si>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</si>
  <si>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</si>
  <si>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</si>
  <si>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</si>
  <si>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</si>
  <si>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</si>
  <si>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>81</t>
  </si>
  <si>
    <t>748,71</t>
  </si>
  <si>
    <t>262,73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</si>
  <si>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</si>
  <si>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</si>
  <si>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</si>
  <si>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2.12.</t>
  </si>
  <si>
    <t xml:space="preserve">2.13. </t>
  </si>
  <si>
    <t>Мероприятие 1.9 «Устройство и модернизация контейнерных площадок»</t>
  </si>
  <si>
    <t>1585,54</t>
  </si>
  <si>
    <t xml:space="preserve">  2023 год</t>
  </si>
  <si>
    <t>Выполнено устройство и модернизация контейнерных площадок, кв. м</t>
  </si>
  <si>
    <t>6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</si>
  <si>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</si>
  <si>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</si>
  <si>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</si>
  <si>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</si>
  <si>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</si>
  <si>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</si>
  <si>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</si>
  <si>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</si>
  <si>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</si>
  <si>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</si>
  <si>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</si>
  <si>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</si>
  <si>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</si>
  <si>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</si>
  <si>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</si>
  <si>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</si>
  <si>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</si>
  <si>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</si>
  <si>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</si>
  <si>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</si>
  <si>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01.35. Замена и модернизация детских игровых площадок (Установка ДИП)</t>
  </si>
  <si>
    <t>11</t>
  </si>
  <si>
    <t>13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</si>
  <si>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</si>
  <si>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</si>
  <si>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</si>
  <si>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</si>
  <si>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</si>
  <si>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</si>
  <si>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</si>
  <si>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</si>
  <si>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</si>
  <si>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</si>
  <si>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</si>
  <si>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</si>
  <si>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</si>
  <si>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</si>
  <si>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</si>
  <si>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</si>
  <si>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</si>
  <si>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22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</si>
  <si>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</si>
  <si>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</si>
  <si>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</si>
  <si>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Управление ЖКХ Администрации городского округа  Домодедово</t>
  </si>
  <si>
    <t>Муниципальное казенное учреждение городского округа Домодедово "Управление капитального строительства</t>
  </si>
  <si>
    <t>Мероприятие 01.33. Создание и ремонт пешеходных коммуникаций на дворовых территориях и общественных пространствах (без организации наружного освещения)</t>
  </si>
  <si>
    <t xml:space="preserve"> Созданы и отремонтированы пешеходные коммуникации на дворовых территориях и общественных пространствах (без организации наружного освещения),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</si>
  <si>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замене и модернизации детских игровых площадок, ед.</t>
  </si>
  <si>
    <t>Выполнено устройство и (или) модернизация систем наружного освещения в рамках реализации мероприятия по замене и модернизации детских игровых площадок, ед.</t>
  </si>
  <si>
    <t>Количество установленных камер видеонаблюдения, подключенных к системе «Безопасный регион» в рамках реализации мероприятия по замене и модернизации детских игровых площадок,ед</t>
  </si>
  <si>
    <t>Проведение экспертизы результатов, предусмотренных контрактом, в рамках реализации мероприятия по замене и модернизации детских игровых площадок, ед.</t>
  </si>
  <si>
    <t>Установлены детские игровые площадки в рамках реализации мероприятия по замене и модернизации детских игровых площадок, ед.</t>
  </si>
  <si>
    <t>Подготовлено твердое основание под детские игровые площадки с пешеходными дорожками в рамках реализации мероприятия по замене и модернизации детских игровых площадок,ед</t>
  </si>
  <si>
    <t>Подготовлено твердое основание под детские игровые площадки с пешеходными дорожками,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</si>
  <si>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</si>
  <si>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 xml:space="preserve"> Выполнено устройство и (или) модернизация систем наружного освещения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</si>
  <si>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Количество установленных камер видеонаблюдения, подключенных к системе «Безопасный регион»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</si>
  <si>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Проведение экспертизы результатов, предусмотренных контрактом,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</si>
  <si>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</si>
  <si>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</si>
  <si>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</si>
  <si>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</si>
  <si>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</si>
  <si>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</si>
  <si>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</si>
  <si>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</si>
  <si>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</si>
  <si>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</si>
  <si>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2025 год</t>
  </si>
  <si>
    <t>2026 год</t>
  </si>
  <si>
    <t>2027 год</t>
  </si>
  <si>
    <t xml:space="preserve"> г.о. Домодедово, г. Домодедово, ул. Лунная, д. 7</t>
  </si>
  <si>
    <t>Работы по благоустройству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</si>
  <si>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</si>
  <si>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</si>
  <si>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</si>
  <si>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№п/п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</si>
  <si>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</si>
  <si>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</si>
  <si>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"Взлет".</t>
  </si>
  <si>
    <t>Благоустройство лесопарковой зоны «Гальчино»», адрес: Московская область, г.о. Домодедово, вблизи д. Гальчино и СНТ «Барыбино.</t>
  </si>
  <si>
    <t>Сквер у железнодорожной станции «Белые Столбы» по адресу: г. Домодедово, мкр. Белые Столбы, улица Кирова, 3А.</t>
  </si>
  <si>
    <t>Благоустройство территории у Храма в деревне Акулинино.</t>
  </si>
  <si>
    <t>Благоустройство территории у Школы на 825 мест г.о. Домодедово, ул. Высотная.</t>
  </si>
  <si>
    <t>Благоустройство общественной территории (Студенческий сквер), расположенный по адресу: г. Домодедово, Каширское шоссе, д.4 корп.2.</t>
  </si>
  <si>
    <t>Благоустройство детской зоны в МАУК ГПКиО "Елочки".</t>
  </si>
  <si>
    <t>Благоустройство сквера в с. Растуново, г.о. Домодедово.</t>
  </si>
  <si>
    <t>Благоустройство аллеи Славы, в том числе установка памятника.</t>
  </si>
  <si>
    <t>Изготовление и установка стелы по адресу: Московская область, городской округ Домодедово, д. Степыгино.</t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</si>
  <si>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,  И4.01. Ремонт дворовых территорий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</si>
  <si>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г. Домодедово, ул. Каширское шоссе, д. 34</t>
  </si>
  <si>
    <t>г. Домодедово, ул. Дружбы, д. 3,5</t>
  </si>
  <si>
    <t>г.о. Домодедово, с. Растуново, ул. Заря, д.6, 6а, 6б</t>
  </si>
  <si>
    <t>5</t>
  </si>
  <si>
    <t>1-й Московский проезд, д. 16А, ул. Новомосковская, д.2, ул. Лесная,д.1</t>
  </si>
  <si>
    <t>с Вельяминово, дома № 35а, 38</t>
  </si>
  <si>
    <t>7</t>
  </si>
  <si>
    <t>ул. Жуковского, д. 11, 13</t>
  </si>
  <si>
    <t>8</t>
  </si>
  <si>
    <t>Шубино-2 тер, 102а, 102б, 52, 53, 54</t>
  </si>
  <si>
    <t>9</t>
  </si>
  <si>
    <t>с. Ям, ул. Морская, д.9,10,11,12</t>
  </si>
  <si>
    <t>С. Вельяминово, д.1-4</t>
  </si>
  <si>
    <t>С. Добрыниха, д. 6,7</t>
  </si>
  <si>
    <t>12</t>
  </si>
  <si>
    <t>Мкр. Востряково, ул. Заборье, 58а</t>
  </si>
  <si>
    <t>ул. Текстильщиков, д.д. 29, 27</t>
  </si>
  <si>
    <t>14</t>
  </si>
  <si>
    <t>ул. Ильюшина, д.15/1, 15/2</t>
  </si>
  <si>
    <t>с. Ям, ул. Школьная, д.16</t>
  </si>
  <si>
    <t>ул. 25 лет Октября, д. 9, Каширское шоссе, д.94, 94/1</t>
  </si>
  <si>
    <t>с. Добрыниха, д.12</t>
  </si>
  <si>
    <t>Одинцово, ул. Лесническая, д.1</t>
  </si>
  <si>
    <t>д. Гальчино, б-р 60 - летия СССР, д. 7, 11, 15</t>
  </si>
  <si>
    <t>д. Гальчино, б-р 60 - летия СССР, д. 13</t>
  </si>
  <si>
    <t>мкр. Белые Столбы, ул. Мечты, 1к1 ,1к2, 1к3 , 1к4, 3к1, 3к2, 3к3, 3к4</t>
  </si>
  <si>
    <t>мкр. Белые Столбы, ул. Мечты, 7к1, 7к2, 7к3, 7к4</t>
  </si>
  <si>
    <t>мкр. Белые Столбы, ул. Мечты, 9к1 , 9к2, 9к3 ,9к4, 11к1, 11к2</t>
  </si>
  <si>
    <t>мкр. Белые Столбы, ул. Мечты, 16к1, 16к2, 16к3, 16к4, 22к1, 22к2, 24к1, 24к2, 26к1, 26к2, 26к3, 26к4, 26к5, 26к6</t>
  </si>
  <si>
    <t>мкр. Белые Столбы, ул. Мечты, 2к1, 2к2, 4к1, 4к2, 4к3, 4к4, 4к5, 4к6, 8к ,8к2, 8к3, 8к4, 10к1, 10к2, 12к1, 12к2, 14к1, 14к2, 14к3, 14к4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</si>
  <si>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коммуникаций", Мероприятие 01.33. Создание и ремонт пешеходных коммуникаций на дворовых территориях и общественных пространствах 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</si>
  <si>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</si>
  <si>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</si>
  <si>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</si>
  <si>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</si>
  <si>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Пешеходная коммуникация г.о. Домодедово, г. Домодедово, ул. Энергетиков, Участок 1 (55.453080, 37.736621; 55.452675, 37.736732)</t>
  </si>
  <si>
    <t>Пешеходная коммуникация г.о. Домодедово, г. Домодедово, ул. Энергетиков, Участок 2 (55.452579, 37.736788, 55.452399, 37.736882)</t>
  </si>
  <si>
    <t>Пешеходная коммуникация  г.о. Домодедово, посёлок санатория Подмосковье, вблизи д. 21(55.378156, 37.774885; 55.378200, 37.774145)</t>
  </si>
  <si>
    <t>Пешеходная коммуникация г.о. Домодедово, г. Домодедово, от дома №97 по ул. Каширское шоссе до пешеходного перехода (55.424596, 37.773639; 55.424429, 37.774121)</t>
  </si>
  <si>
    <t>Пешеходная коммуникация  г.о. Домодедово, д. Гальчино, от ул. Солнечная до КП Барыбино Восточное, 20Б (55.272845, 37.907207; 55.270903, 37.911332)</t>
  </si>
  <si>
    <t>Пешеходная коммуникация  г.о. Домодедово, мкр. Белые Столбы, от д. Меткино до ул. Станционная (55.335637, 37.836737; 55.335811, 37.846506)</t>
  </si>
  <si>
    <t>Пешеходная коммуникация г.о. Домодедово, г. Домодедово, Кутузовский пр., д.9 (55.424596, 37.773639; 55.424429, 37.774121)</t>
  </si>
  <si>
    <t>Пешеходная коммуникация г.о. Домодедово, г. Домодедово, ул. Лунная, д. 25, д. 25к1, д. 25к2, д. 25к3 (участок 1) (55.419395, 37.758971; 55.419658, 37.760004</t>
  </si>
  <si>
    <t>Пешеходная коммуникация г.о. Домодедово, г. Домодедово, ул. Лунная, д. 25, д. 25к1, д. 25к2, д. 25к3 (участок 2) (55.419093, 37.759186; 55.419534, 37.759604)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</si>
  <si>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области", Мероприятие 01.39. Модернизация детских игровых площадок, установленных ранее с привлечением средств бюджета Московской области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</si>
  <si>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 г.о. Домодедово, г. Домодедово, мкр. Западный, ул. Талалихина, д. 8, д. 10</t>
  </si>
  <si>
    <t>г.о. Домодедово, г. Домодедово, мкр. Белые Столбы, ул. Мечты, д.24 к2</t>
  </si>
  <si>
    <t>г.о. Домодедово, с. Красный Путь, ул. Гвардейская, д.1-8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</si>
  <si>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площадок", "Мероприятие 01.35. Замена и модернизация детских игровых площадок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</si>
  <si>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 г.о. Домодедово, г. Домодедово, деревня Проводы</t>
  </si>
  <si>
    <t>г.о. Домодедово, г. Домодедово, ул. Жуковского, д. 11, 13</t>
  </si>
  <si>
    <t>г.о. Домодедово, терр. Шубино-2, д.д. 102а, 102б, 52, 53, 54</t>
  </si>
  <si>
    <t>г.о. Домодедово, г. Домодедово, Каширское шоссе, д.34</t>
  </si>
  <si>
    <t>г.о. Домодедово, г. Домодедово, ул. 25 лет Октября, д.9 (ДИП 2)</t>
  </si>
  <si>
    <t>г.о. Домодедово, с. Добрыниха, д.12</t>
  </si>
  <si>
    <t>г.о. Домодедово, г. Домодедово, ул. Лесническая, д.1</t>
  </si>
  <si>
    <t>г.о. Домодедово, г. Домодедово, ул. Корнеева, д.48</t>
  </si>
  <si>
    <t>г.о. Домодедово, г. Домодедово, ул. Чехова, д.68а</t>
  </si>
  <si>
    <t>г.о. Домодедово, г. Домодедово, ул. 25 лет Октября, д.9 (ДИП 1)</t>
  </si>
  <si>
    <t>г.о. Домодедово, д. Гальчино, б-р 60-летия СССР, д.15</t>
  </si>
  <si>
    <t>г.о. Домодедово, мкр. Белые Столбы, ул. Мечты, д.8к1 (ДИП 2)</t>
  </si>
  <si>
    <t>г.о. Домодедово, мкр. Белые Столбы, ул. Мечты, д.8к1 (ДИП 1)</t>
  </si>
  <si>
    <t>г.о. Домодедово, г. Домодедово, ул. Ломоносова, д.10</t>
  </si>
  <si>
    <t xml:space="preserve">Приложение  № 1 к постановлению Администрации городского округа Домодедово </t>
  </si>
  <si>
    <t>«Формирование современной комфортной городской среды» ,</t>
  </si>
  <si>
    <t xml:space="preserve">«Формирование современной комфортной городской среды» 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</si>
  <si>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</si>
  <si>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</si>
  <si>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</si>
  <si>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</si>
  <si>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</si>
  <si>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</si>
  <si>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</si>
  <si>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</si>
  <si>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</si>
  <si>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</si>
  <si>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</si>
  <si>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</si>
  <si>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1.F2.01, 1.F2.02, 1.F2.03, , 1.01.02,1.01.20, </t>
  </si>
  <si>
    <t>Количество благоустроенных общественных территорий (нарастающим итогом)</t>
  </si>
  <si>
    <t>1.01.01;1.01.02;1.01.05, 1.01.20; 1.И4.01, 1.И4.03, 1.И4.05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</si>
  <si>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</si>
  <si>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</si>
  <si>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</si>
  <si>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Устройство систем наружного освещения в рамках реализации проекта "Светлый город"</t>
  </si>
  <si>
    <t xml:space="preserve"> - </t>
  </si>
  <si>
    <t>01.01.23.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</si>
  <si>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</si>
  <si>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</si>
  <si>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</si>
  <si>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</si>
  <si>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</si>
  <si>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</si>
  <si>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</si>
  <si>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</si>
  <si>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30</t>
  </si>
  <si>
    <t xml:space="preserve">1.F2.01, 1.F2.02, 1.F2.03, 1.F2.04, 1.01.01, 1.01.02, 1.01.03, 1.01.04, 2.01.03 </t>
  </si>
  <si>
    <t>2. Создание благоприятных условий для проживания и отдыха населения в городском округе Домодедово</t>
  </si>
  <si>
    <t>Выполнен ремонт асфальтового покрытия дворовых территорий</t>
  </si>
  <si>
    <t>2.F2.01; 2.И4.01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</si>
  <si>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</si>
  <si>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кв.метр</t>
  </si>
  <si>
    <t>2.01.01</t>
  </si>
  <si>
    <t>Созданы и отремонтированы пешеходные коммуникации</t>
  </si>
  <si>
    <t>2.01.02;2.01.33.</t>
  </si>
  <si>
    <t>Приобретена коммунальная техника</t>
  </si>
  <si>
    <t xml:space="preserve">Отраслевой показатель
</t>
  </si>
  <si>
    <t>2.01.04</t>
  </si>
  <si>
    <t>Выполнено устройство и модернизация контейнерных площадок</t>
  </si>
  <si>
    <t>кв. м</t>
  </si>
  <si>
    <t>2.01.09</t>
  </si>
  <si>
    <t>Благоустроены дворовые территории за счет средств городского округа Домодедово Московской области</t>
  </si>
  <si>
    <t>Отраслевой показатель</t>
  </si>
  <si>
    <t>2.01.17</t>
  </si>
  <si>
    <t>Созданы и отремонтированы пешеходные коммуникации за счет средств городского округа Домодедово  Московской области</t>
  </si>
  <si>
    <t>2.01.02</t>
  </si>
  <si>
    <t>Обеспечено содержание дворовых территорий и общественных пространств за счет бюджетных средств</t>
  </si>
  <si>
    <t>Тыс. квадратных метров</t>
  </si>
  <si>
    <t xml:space="preserve"> 2.01.16, 2.01.18</t>
  </si>
  <si>
    <t xml:space="preserve">Замена детских игровых площадок </t>
  </si>
  <si>
    <t>2.01.20;2.01.35;2.01.34</t>
  </si>
  <si>
    <t>Замена неэнергоэффективных светильников наружного освещения</t>
  </si>
  <si>
    <t>2.01.21; 2.01.22</t>
  </si>
  <si>
    <t>Установка шкафов управления наружным освещением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</si>
  <si>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</si>
  <si>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</si>
  <si>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</si>
  <si>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</si>
  <si>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</si>
  <si>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2.03.04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</si>
  <si>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</si>
  <si>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</si>
  <si>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2.01.30;2.01.39, 2.01.40</t>
  </si>
  <si>
    <t>2.01.36.</t>
  </si>
  <si>
    <t>163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</si>
  <si>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</si>
  <si>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</si>
  <si>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r>
      <t>от 31.10.2022 № 3300</t>
    </r>
    <r>
      <rPr>
        <b/>
        <sz val="10"/>
        <color theme="1"/>
        <rFont val="Times New Roman"/>
        <family val="1"/>
        <charset val="204"/>
      </rPr>
      <t xml:space="preserve">» </t>
    </r>
  </si>
  <si>
    <r>
      <rPr>
        <sz val="14"/>
        <color theme="1"/>
        <rFont val="Times New Roman"/>
        <family val="1"/>
        <charset val="204"/>
      </rPr>
      <t>«</t>
    </r>
    <r>
      <rPr>
        <b/>
        <sz val="14"/>
        <color theme="1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</si>
  <si>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 xml:space="preserve">7.3.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 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</si>
  <si>
    <t>от  14.08.2025 № 2675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</si>
</sst>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\ _₽"/>
  </numFmts>
  <fonts count="18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7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13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4" fontId="13" fillId="0" borderId="0" xfId="0" applyNumberFormat="1" applyFont="1" applyFill="1"/>
    <xf numFmtId="2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0" fontId="8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/>
    </xf>
    <xf numFmtId="2" fontId="5" fillId="0" borderId="6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2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28" xfId="0" applyNumberFormat="1" applyFont="1" applyFill="1" applyBorder="1" applyAlignment="1">
      <alignment horizontal="right" vertical="center" wrapText="1"/>
    </xf>
    <xf numFmtId="0" fontId="2" fillId="0" borderId="33" xfId="0" applyFont="1" applyFill="1" applyBorder="1" applyAlignment="1">
      <alignment vertical="top" wrapText="1"/>
    </xf>
    <xf numFmtId="164" fontId="2" fillId="0" borderId="33" xfId="0" applyNumberFormat="1" applyFont="1" applyFill="1" applyBorder="1" applyAlignment="1">
      <alignment horizontal="right" vertical="center" wrapText="1"/>
    </xf>
    <xf numFmtId="164" fontId="2" fillId="0" borderId="34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Alignment="1">
      <alignment horizont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center"/>
    </xf>
    <xf numFmtId="49" fontId="2" fillId="0" borderId="40" xfId="0" applyNumberFormat="1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wrapText="1"/>
    </xf>
    <xf numFmtId="0" fontId="2" fillId="0" borderId="3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16" fontId="5" fillId="0" borderId="4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" fontId="9" fillId="0" borderId="6" xfId="0" applyNumberFormat="1" applyFont="1" applyFill="1" applyBorder="1" applyAlignment="1">
      <alignment horizontal="center" vertical="top" wrapText="1"/>
    </xf>
    <xf numFmtId="4" fontId="9" fillId="0" borderId="2" xfId="0" applyNumberFormat="1" applyFont="1" applyFill="1" applyBorder="1" applyAlignment="1">
      <alignment horizontal="center" vertical="top" wrapText="1"/>
    </xf>
    <xf numFmtId="4" fontId="9" fillId="0" borderId="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16" fontId="9" fillId="0" borderId="5" xfId="0" applyNumberFormat="1" applyFont="1" applyFill="1" applyBorder="1" applyAlignment="1">
      <alignment horizontal="center" vertical="top" wrapText="1"/>
    </xf>
    <xf numFmtId="16" fontId="9" fillId="0" borderId="4" xfId="0" applyNumberFormat="1" applyFont="1" applyFill="1" applyBorder="1" applyAlignment="1">
      <alignment horizontal="center" vertical="top" wrapText="1"/>
    </xf>
    <xf numFmtId="16" fontId="9" fillId="0" borderId="3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top" wrapText="1"/>
    </xf>
    <xf numFmtId="49" fontId="2" fillId="0" borderId="26" xfId="0" applyNumberFormat="1" applyFont="1" applyFill="1" applyBorder="1" applyAlignment="1">
      <alignment horizontal="center" vertical="top" wrapText="1"/>
    </xf>
    <xf numFmtId="49" fontId="2" fillId="0" borderId="29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4" fontId="9" fillId="0" borderId="5" xfId="0" applyNumberFormat="1" applyFont="1" applyFill="1" applyBorder="1" applyAlignment="1">
      <alignment horizontal="center" vertical="top" wrapText="1"/>
    </xf>
    <xf numFmtId="4" fontId="9" fillId="0" borderId="4" xfId="0" applyNumberFormat="1" applyFont="1" applyFill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top" wrapText="1"/>
    </xf>
    <xf numFmtId="165" fontId="2" fillId="0" borderId="36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8" fillId="0" borderId="4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14" fontId="2" fillId="0" borderId="28" xfId="0" applyNumberFormat="1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top" wrapText="1"/>
    </xf>
    <xf numFmtId="0" fontId="7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60" zoomScaleNormal="70" workbookViewId="0">
      <selection activeCell="A11" sqref="A11:L11"/>
    </sheetView>
  </sheetViews>
  <sheetFormatPr defaultColWidth="9.140625" defaultRowHeight="15.75" x14ac:dyDescent="0.25"/>
  <cols>
    <col min="1" max="1" width="10.7109375" style="1" customWidth="1"/>
    <col min="2" max="2" width="40.140625" style="2" customWidth="1"/>
    <col min="3" max="3" width="21.28515625" style="3" customWidth="1"/>
    <col min="4" max="4" width="12" style="2" customWidth="1"/>
    <col min="5" max="5" width="12.42578125" style="2" customWidth="1"/>
    <col min="6" max="10" width="10" style="2" customWidth="1"/>
    <col min="11" max="11" width="17.85546875" style="2" customWidth="1"/>
    <col min="12" max="12" width="29.42578125" style="2" customWidth="1"/>
    <col min="13" max="16384" width="9.140625" style="5"/>
  </cols>
  <sheetData>
    <row r="1" spans="1:12" x14ac:dyDescent="0.25">
      <c r="L1" s="4" t="s">
        <v>316</v>
      </c>
    </row>
    <row r="2" spans="1:12" x14ac:dyDescent="0.25">
      <c r="L2" s="4"/>
    </row>
    <row r="3" spans="1:12" x14ac:dyDescent="0.25">
      <c r="L3" s="4" t="s">
        <v>393</v>
      </c>
    </row>
    <row r="4" spans="1:12" x14ac:dyDescent="0.25">
      <c r="L4" s="4"/>
    </row>
    <row r="5" spans="1:12" x14ac:dyDescent="0.25">
      <c r="L5" s="6" t="s">
        <v>102</v>
      </c>
    </row>
    <row r="6" spans="1:12" x14ac:dyDescent="0.25">
      <c r="L6" s="6" t="s">
        <v>317</v>
      </c>
    </row>
    <row r="7" spans="1:12" x14ac:dyDescent="0.25">
      <c r="L7" s="7" t="s">
        <v>107</v>
      </c>
    </row>
    <row r="8" spans="1:12" x14ac:dyDescent="0.25">
      <c r="L8" s="7" t="s">
        <v>390</v>
      </c>
    </row>
    <row r="9" spans="1:12" x14ac:dyDescent="0.25">
      <c r="L9" s="4"/>
    </row>
    <row r="10" spans="1:12" s="223" customFormat="1" ht="18.75" x14ac:dyDescent="0.2">
      <c r="A10" s="222" t="s">
        <v>391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</row>
    <row r="11" spans="1:12" s="223" customFormat="1" ht="18.75" x14ac:dyDescent="0.2">
      <c r="A11" s="222" t="s">
        <v>318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</row>
    <row r="12" spans="1:12" ht="16.5" thickBot="1" x14ac:dyDescent="0.3"/>
    <row r="13" spans="1:12" x14ac:dyDescent="0.2">
      <c r="A13" s="224" t="s">
        <v>239</v>
      </c>
      <c r="B13" s="225" t="s">
        <v>319</v>
      </c>
      <c r="C13" s="225" t="s">
        <v>320</v>
      </c>
      <c r="D13" s="225" t="s">
        <v>321</v>
      </c>
      <c r="E13" s="225" t="s">
        <v>322</v>
      </c>
      <c r="F13" s="225" t="s">
        <v>323</v>
      </c>
      <c r="G13" s="225"/>
      <c r="H13" s="225"/>
      <c r="I13" s="225"/>
      <c r="J13" s="225"/>
      <c r="K13" s="226" t="s">
        <v>324</v>
      </c>
      <c r="L13" s="227" t="s">
        <v>325</v>
      </c>
    </row>
    <row r="14" spans="1:12" ht="15" x14ac:dyDescent="0.2">
      <c r="A14" s="228"/>
      <c r="B14" s="229"/>
      <c r="C14" s="229"/>
      <c r="D14" s="229"/>
      <c r="E14" s="229"/>
      <c r="F14" s="230" t="s">
        <v>120</v>
      </c>
      <c r="G14" s="230" t="s">
        <v>121</v>
      </c>
      <c r="H14" s="230" t="s">
        <v>231</v>
      </c>
      <c r="I14" s="230" t="s">
        <v>232</v>
      </c>
      <c r="J14" s="230" t="s">
        <v>233</v>
      </c>
      <c r="K14" s="231"/>
      <c r="L14" s="232"/>
    </row>
    <row r="15" spans="1:12" x14ac:dyDescent="0.2">
      <c r="A15" s="66"/>
      <c r="B15" s="233">
        <v>2</v>
      </c>
      <c r="C15" s="233">
        <v>3</v>
      </c>
      <c r="D15" s="233">
        <v>4</v>
      </c>
      <c r="E15" s="233">
        <v>5</v>
      </c>
      <c r="F15" s="233">
        <v>6</v>
      </c>
      <c r="G15" s="233">
        <v>7</v>
      </c>
      <c r="H15" s="233">
        <v>8</v>
      </c>
      <c r="I15" s="233">
        <v>9</v>
      </c>
      <c r="J15" s="233">
        <v>10</v>
      </c>
      <c r="K15" s="233">
        <v>11</v>
      </c>
      <c r="L15" s="234">
        <v>12</v>
      </c>
    </row>
    <row r="16" spans="1:12" x14ac:dyDescent="0.2">
      <c r="A16" s="235" t="s">
        <v>326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7"/>
    </row>
    <row r="17" spans="1:12" ht="76.5" x14ac:dyDescent="0.2">
      <c r="A17" s="66">
        <v>1</v>
      </c>
      <c r="B17" s="56" t="s">
        <v>327</v>
      </c>
      <c r="C17" s="238" t="s">
        <v>328</v>
      </c>
      <c r="D17" s="239" t="s">
        <v>329</v>
      </c>
      <c r="E17" s="240" t="s">
        <v>22</v>
      </c>
      <c r="F17" s="240" t="s">
        <v>89</v>
      </c>
      <c r="G17" s="240" t="s">
        <v>114</v>
      </c>
      <c r="H17" s="240" t="s">
        <v>76</v>
      </c>
      <c r="I17" s="240" t="s">
        <v>76</v>
      </c>
      <c r="J17" s="240" t="s">
        <v>76</v>
      </c>
      <c r="K17" s="241" t="s">
        <v>330</v>
      </c>
      <c r="L17" s="242" t="s">
        <v>331</v>
      </c>
    </row>
    <row r="18" spans="1:12" ht="76.5" x14ac:dyDescent="0.2">
      <c r="A18" s="66">
        <v>2</v>
      </c>
      <c r="B18" s="56" t="s">
        <v>332</v>
      </c>
      <c r="C18" s="238" t="s">
        <v>328</v>
      </c>
      <c r="D18" s="239" t="s">
        <v>329</v>
      </c>
      <c r="E18" s="240" t="s">
        <v>76</v>
      </c>
      <c r="F18" s="240" t="s">
        <v>76</v>
      </c>
      <c r="G18" s="240" t="s">
        <v>76</v>
      </c>
      <c r="H18" s="240" t="s">
        <v>101</v>
      </c>
      <c r="I18" s="240" t="s">
        <v>256</v>
      </c>
      <c r="J18" s="240" t="s">
        <v>256</v>
      </c>
      <c r="K18" s="243"/>
      <c r="L18" s="242" t="s">
        <v>333</v>
      </c>
    </row>
    <row r="19" spans="1:12" ht="47.25" x14ac:dyDescent="0.2">
      <c r="A19" s="66">
        <v>3</v>
      </c>
      <c r="B19" s="56" t="s">
        <v>334</v>
      </c>
      <c r="C19" s="238" t="s">
        <v>335</v>
      </c>
      <c r="D19" s="239" t="s">
        <v>329</v>
      </c>
      <c r="E19" s="239">
        <v>2</v>
      </c>
      <c r="F19" s="239">
        <v>3</v>
      </c>
      <c r="G19" s="239">
        <v>0</v>
      </c>
      <c r="H19" s="240" t="s">
        <v>31</v>
      </c>
      <c r="I19" s="240" t="s">
        <v>31</v>
      </c>
      <c r="J19" s="240" t="s">
        <v>31</v>
      </c>
      <c r="K19" s="243"/>
      <c r="L19" s="244" t="s">
        <v>336</v>
      </c>
    </row>
    <row r="20" spans="1:12" ht="47.25" x14ac:dyDescent="0.25">
      <c r="A20" s="66">
        <v>4</v>
      </c>
      <c r="B20" s="56" t="s">
        <v>337</v>
      </c>
      <c r="C20" s="238" t="s">
        <v>335</v>
      </c>
      <c r="D20" s="239" t="s">
        <v>329</v>
      </c>
      <c r="E20" s="239" t="s">
        <v>338</v>
      </c>
      <c r="F20" s="239" t="s">
        <v>338</v>
      </c>
      <c r="G20" s="239" t="s">
        <v>338</v>
      </c>
      <c r="H20" s="240" t="s">
        <v>256</v>
      </c>
      <c r="I20" s="240" t="s">
        <v>31</v>
      </c>
      <c r="J20" s="240" t="s">
        <v>31</v>
      </c>
      <c r="K20" s="243"/>
      <c r="L20" s="245" t="s">
        <v>339</v>
      </c>
    </row>
    <row r="21" spans="1:12" ht="78.75" x14ac:dyDescent="0.2">
      <c r="A21" s="66">
        <v>5</v>
      </c>
      <c r="B21" s="56" t="s">
        <v>340</v>
      </c>
      <c r="C21" s="238" t="s">
        <v>328</v>
      </c>
      <c r="D21" s="239" t="s">
        <v>329</v>
      </c>
      <c r="E21" s="239">
        <v>0</v>
      </c>
      <c r="F21" s="239">
        <v>0</v>
      </c>
      <c r="G21" s="239">
        <v>0</v>
      </c>
      <c r="H21" s="240" t="s">
        <v>31</v>
      </c>
      <c r="I21" s="240" t="s">
        <v>31</v>
      </c>
      <c r="J21" s="240" t="s">
        <v>31</v>
      </c>
      <c r="K21" s="243"/>
      <c r="L21" s="244" t="s">
        <v>341</v>
      </c>
    </row>
    <row r="22" spans="1:12" ht="63" x14ac:dyDescent="0.2">
      <c r="A22" s="66">
        <v>6</v>
      </c>
      <c r="B22" s="56" t="s">
        <v>342</v>
      </c>
      <c r="C22" s="238" t="s">
        <v>335</v>
      </c>
      <c r="D22" s="239" t="s">
        <v>343</v>
      </c>
      <c r="E22" s="239">
        <v>98.76</v>
      </c>
      <c r="F22" s="239">
        <v>98.76</v>
      </c>
      <c r="G22" s="239">
        <v>98.96</v>
      </c>
      <c r="H22" s="240" t="s">
        <v>338</v>
      </c>
      <c r="I22" s="240" t="s">
        <v>338</v>
      </c>
      <c r="J22" s="240" t="s">
        <v>338</v>
      </c>
      <c r="K22" s="243"/>
      <c r="L22" s="244" t="s">
        <v>344</v>
      </c>
    </row>
    <row r="23" spans="1:12" ht="63" x14ac:dyDescent="0.2">
      <c r="A23" s="66">
        <v>7</v>
      </c>
      <c r="B23" s="56" t="s">
        <v>345</v>
      </c>
      <c r="C23" s="238" t="s">
        <v>335</v>
      </c>
      <c r="D23" s="239" t="s">
        <v>343</v>
      </c>
      <c r="E23" s="239">
        <v>96.82</v>
      </c>
      <c r="F23" s="239">
        <v>96.82</v>
      </c>
      <c r="G23" s="239">
        <v>97</v>
      </c>
      <c r="H23" s="240" t="s">
        <v>338</v>
      </c>
      <c r="I23" s="240" t="s">
        <v>338</v>
      </c>
      <c r="J23" s="240" t="s">
        <v>338</v>
      </c>
      <c r="K23" s="243"/>
      <c r="L23" s="244" t="s">
        <v>344</v>
      </c>
    </row>
    <row r="24" spans="1:12" ht="142.5" thickBot="1" x14ac:dyDescent="0.25">
      <c r="A24" s="246">
        <v>8</v>
      </c>
      <c r="B24" s="59" t="s">
        <v>346</v>
      </c>
      <c r="C24" s="247" t="s">
        <v>347</v>
      </c>
      <c r="D24" s="248" t="s">
        <v>343</v>
      </c>
      <c r="E24" s="248" t="s">
        <v>76</v>
      </c>
      <c r="F24" s="248" t="s">
        <v>76</v>
      </c>
      <c r="G24" s="248">
        <v>30</v>
      </c>
      <c r="H24" s="249" t="s">
        <v>348</v>
      </c>
      <c r="I24" s="249" t="s">
        <v>348</v>
      </c>
      <c r="J24" s="249" t="s">
        <v>348</v>
      </c>
      <c r="K24" s="250"/>
      <c r="L24" s="251" t="s">
        <v>349</v>
      </c>
    </row>
    <row r="25" spans="1:12" ht="16.5" thickBot="1" x14ac:dyDescent="0.25">
      <c r="A25" s="252" t="s">
        <v>350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4"/>
    </row>
    <row r="26" spans="1:12" ht="31.5" x14ac:dyDescent="0.2">
      <c r="A26" s="255">
        <v>1</v>
      </c>
      <c r="B26" s="256" t="s">
        <v>351</v>
      </c>
      <c r="C26" s="257" t="s">
        <v>335</v>
      </c>
      <c r="D26" s="258" t="s">
        <v>329</v>
      </c>
      <c r="E26" s="259">
        <v>1</v>
      </c>
      <c r="F26" s="259">
        <v>2</v>
      </c>
      <c r="G26" s="259">
        <v>1</v>
      </c>
      <c r="H26" s="259">
        <v>22</v>
      </c>
      <c r="I26" s="259">
        <v>0</v>
      </c>
      <c r="J26" s="259">
        <v>0</v>
      </c>
      <c r="K26" s="260" t="s">
        <v>330</v>
      </c>
      <c r="L26" s="261" t="s">
        <v>352</v>
      </c>
    </row>
    <row r="27" spans="1:12" ht="94.5" x14ac:dyDescent="0.2">
      <c r="A27" s="66">
        <v>2</v>
      </c>
      <c r="B27" s="56" t="s">
        <v>353</v>
      </c>
      <c r="C27" s="238" t="s">
        <v>335</v>
      </c>
      <c r="D27" s="239" t="s">
        <v>354</v>
      </c>
      <c r="E27" s="239">
        <v>0</v>
      </c>
      <c r="F27" s="239">
        <v>0</v>
      </c>
      <c r="G27" s="239">
        <v>0</v>
      </c>
      <c r="H27" s="239">
        <v>0</v>
      </c>
      <c r="I27" s="239">
        <v>0</v>
      </c>
      <c r="J27" s="239">
        <v>0</v>
      </c>
      <c r="K27" s="262"/>
      <c r="L27" s="244" t="s">
        <v>355</v>
      </c>
    </row>
    <row r="28" spans="1:12" ht="31.5" x14ac:dyDescent="0.2">
      <c r="A28" s="66">
        <v>3</v>
      </c>
      <c r="B28" s="56" t="s">
        <v>356</v>
      </c>
      <c r="C28" s="238" t="s">
        <v>335</v>
      </c>
      <c r="D28" s="239" t="s">
        <v>329</v>
      </c>
      <c r="E28" s="239">
        <v>0</v>
      </c>
      <c r="F28" s="239">
        <v>4</v>
      </c>
      <c r="G28" s="239">
        <v>2</v>
      </c>
      <c r="H28" s="239">
        <v>6</v>
      </c>
      <c r="I28" s="239">
        <v>0</v>
      </c>
      <c r="J28" s="239">
        <v>0</v>
      </c>
      <c r="K28" s="262"/>
      <c r="L28" s="244" t="s">
        <v>357</v>
      </c>
    </row>
    <row r="29" spans="1:12" ht="25.5" x14ac:dyDescent="0.2">
      <c r="A29" s="66">
        <v>4</v>
      </c>
      <c r="B29" s="56" t="s">
        <v>358</v>
      </c>
      <c r="C29" s="238" t="s">
        <v>359</v>
      </c>
      <c r="D29" s="239" t="s">
        <v>329</v>
      </c>
      <c r="E29" s="263">
        <v>0</v>
      </c>
      <c r="F29" s="239">
        <v>0</v>
      </c>
      <c r="G29" s="239">
        <v>0</v>
      </c>
      <c r="H29" s="239">
        <v>0</v>
      </c>
      <c r="I29" s="239">
        <v>0</v>
      </c>
      <c r="J29" s="239">
        <v>0</v>
      </c>
      <c r="K29" s="262"/>
      <c r="L29" s="244" t="s">
        <v>360</v>
      </c>
    </row>
    <row r="30" spans="1:12" ht="47.25" x14ac:dyDescent="0.2">
      <c r="A30" s="264">
        <v>5</v>
      </c>
      <c r="B30" s="56" t="s">
        <v>361</v>
      </c>
      <c r="C30" s="238" t="s">
        <v>359</v>
      </c>
      <c r="D30" s="239" t="s">
        <v>362</v>
      </c>
      <c r="E30" s="263">
        <v>0</v>
      </c>
      <c r="F30" s="239">
        <v>0</v>
      </c>
      <c r="G30" s="239">
        <v>1585.54</v>
      </c>
      <c r="H30" s="239">
        <v>2378.3000000000002</v>
      </c>
      <c r="I30" s="239">
        <v>0</v>
      </c>
      <c r="J30" s="239">
        <v>0</v>
      </c>
      <c r="K30" s="262"/>
      <c r="L30" s="244" t="s">
        <v>363</v>
      </c>
    </row>
    <row r="31" spans="1:12" ht="47.25" x14ac:dyDescent="0.2">
      <c r="A31" s="66">
        <v>6</v>
      </c>
      <c r="B31" s="70" t="s">
        <v>364</v>
      </c>
      <c r="C31" s="238" t="s">
        <v>365</v>
      </c>
      <c r="D31" s="239" t="s">
        <v>329</v>
      </c>
      <c r="E31" s="263">
        <v>0</v>
      </c>
      <c r="F31" s="239">
        <v>0</v>
      </c>
      <c r="G31" s="239">
        <v>0</v>
      </c>
      <c r="H31" s="239">
        <v>163</v>
      </c>
      <c r="I31" s="239">
        <v>0</v>
      </c>
      <c r="J31" s="239">
        <v>0</v>
      </c>
      <c r="K31" s="262"/>
      <c r="L31" s="244" t="s">
        <v>366</v>
      </c>
    </row>
    <row r="32" spans="1:12" ht="63" x14ac:dyDescent="0.2">
      <c r="A32" s="264">
        <v>7</v>
      </c>
      <c r="B32" s="56" t="s">
        <v>367</v>
      </c>
      <c r="C32" s="238" t="s">
        <v>365</v>
      </c>
      <c r="D32" s="239" t="s">
        <v>329</v>
      </c>
      <c r="E32" s="263">
        <v>0</v>
      </c>
      <c r="F32" s="239">
        <v>0</v>
      </c>
      <c r="G32" s="239">
        <v>0</v>
      </c>
      <c r="H32" s="239">
        <v>0</v>
      </c>
      <c r="I32" s="239">
        <v>0</v>
      </c>
      <c r="J32" s="239">
        <v>0</v>
      </c>
      <c r="K32" s="262"/>
      <c r="L32" s="244" t="s">
        <v>368</v>
      </c>
    </row>
    <row r="33" spans="1:12" ht="63" x14ac:dyDescent="0.2">
      <c r="A33" s="66">
        <v>8</v>
      </c>
      <c r="B33" s="56" t="s">
        <v>369</v>
      </c>
      <c r="C33" s="238" t="s">
        <v>365</v>
      </c>
      <c r="D33" s="239" t="s">
        <v>370</v>
      </c>
      <c r="E33" s="263">
        <v>0</v>
      </c>
      <c r="F33" s="265">
        <v>2833.35</v>
      </c>
      <c r="G33" s="265">
        <v>3319.33</v>
      </c>
      <c r="H33" s="265">
        <v>3319.33</v>
      </c>
      <c r="I33" s="265">
        <v>3319.33</v>
      </c>
      <c r="J33" s="265">
        <v>3319.33</v>
      </c>
      <c r="K33" s="262"/>
      <c r="L33" s="244" t="s">
        <v>371</v>
      </c>
    </row>
    <row r="34" spans="1:12" ht="25.5" x14ac:dyDescent="0.2">
      <c r="A34" s="264">
        <v>9</v>
      </c>
      <c r="B34" s="56" t="s">
        <v>372</v>
      </c>
      <c r="C34" s="238" t="s">
        <v>335</v>
      </c>
      <c r="D34" s="239" t="s">
        <v>329</v>
      </c>
      <c r="E34" s="263">
        <v>4</v>
      </c>
      <c r="F34" s="239">
        <v>3</v>
      </c>
      <c r="G34" s="239">
        <v>1</v>
      </c>
      <c r="H34" s="239">
        <v>13</v>
      </c>
      <c r="I34" s="239">
        <v>0</v>
      </c>
      <c r="J34" s="239">
        <v>0</v>
      </c>
      <c r="K34" s="262"/>
      <c r="L34" s="244" t="s">
        <v>373</v>
      </c>
    </row>
    <row r="35" spans="1:12" ht="31.5" x14ac:dyDescent="0.2">
      <c r="A35" s="66">
        <v>10</v>
      </c>
      <c r="B35" s="56" t="s">
        <v>374</v>
      </c>
      <c r="C35" s="238" t="s">
        <v>359</v>
      </c>
      <c r="D35" s="239" t="s">
        <v>329</v>
      </c>
      <c r="E35" s="263">
        <v>0</v>
      </c>
      <c r="F35" s="263">
        <v>3112</v>
      </c>
      <c r="G35" s="263">
        <v>2672</v>
      </c>
      <c r="H35" s="263">
        <v>900</v>
      </c>
      <c r="I35" s="263">
        <v>0</v>
      </c>
      <c r="J35" s="263">
        <v>0</v>
      </c>
      <c r="K35" s="262"/>
      <c r="L35" s="244" t="s">
        <v>375</v>
      </c>
    </row>
    <row r="36" spans="1:12" ht="31.5" x14ac:dyDescent="0.2">
      <c r="A36" s="264">
        <v>11</v>
      </c>
      <c r="B36" s="56" t="s">
        <v>376</v>
      </c>
      <c r="C36" s="238" t="s">
        <v>359</v>
      </c>
      <c r="D36" s="239" t="s">
        <v>329</v>
      </c>
      <c r="E36" s="263">
        <v>0</v>
      </c>
      <c r="F36" s="263">
        <v>10</v>
      </c>
      <c r="G36" s="263">
        <v>81</v>
      </c>
      <c r="H36" s="263">
        <v>58</v>
      </c>
      <c r="I36" s="263">
        <v>0</v>
      </c>
      <c r="J36" s="263">
        <v>0</v>
      </c>
      <c r="K36" s="262"/>
      <c r="L36" s="244" t="s">
        <v>377</v>
      </c>
    </row>
    <row r="37" spans="1:12" ht="47.25" x14ac:dyDescent="0.2">
      <c r="A37" s="66">
        <v>12</v>
      </c>
      <c r="B37" s="56" t="s">
        <v>378</v>
      </c>
      <c r="C37" s="238" t="s">
        <v>379</v>
      </c>
      <c r="D37" s="239" t="s">
        <v>329</v>
      </c>
      <c r="E37" s="71">
        <v>0</v>
      </c>
      <c r="F37" s="71">
        <v>0</v>
      </c>
      <c r="G37" s="71">
        <v>0</v>
      </c>
      <c r="H37" s="71">
        <v>1</v>
      </c>
      <c r="I37" s="71">
        <v>0</v>
      </c>
      <c r="J37" s="71">
        <v>0</v>
      </c>
      <c r="K37" s="262"/>
      <c r="L37" s="244" t="s">
        <v>380</v>
      </c>
    </row>
    <row r="38" spans="1:12" ht="38.25" x14ac:dyDescent="0.2">
      <c r="A38" s="66">
        <v>13</v>
      </c>
      <c r="B38" s="56" t="s">
        <v>381</v>
      </c>
      <c r="C38" s="238" t="s">
        <v>379</v>
      </c>
      <c r="D38" s="239" t="s">
        <v>329</v>
      </c>
      <c r="E38" s="71">
        <v>0</v>
      </c>
      <c r="F38" s="71">
        <v>0</v>
      </c>
      <c r="G38" s="71">
        <v>32</v>
      </c>
      <c r="H38" s="71">
        <v>11</v>
      </c>
      <c r="I38" s="71">
        <v>0</v>
      </c>
      <c r="J38" s="71">
        <v>0</v>
      </c>
      <c r="K38" s="241"/>
      <c r="L38" s="244" t="s">
        <v>382</v>
      </c>
    </row>
    <row r="39" spans="1:12" ht="63.75" x14ac:dyDescent="0.2">
      <c r="A39" s="266">
        <v>14</v>
      </c>
      <c r="B39" s="267" t="s">
        <v>383</v>
      </c>
      <c r="C39" s="268" t="s">
        <v>384</v>
      </c>
      <c r="D39" s="100" t="s">
        <v>329</v>
      </c>
      <c r="E39" s="269">
        <v>0</v>
      </c>
      <c r="F39" s="269">
        <v>0</v>
      </c>
      <c r="G39" s="269">
        <v>1</v>
      </c>
      <c r="H39" s="269">
        <v>2</v>
      </c>
      <c r="I39" s="269">
        <v>0</v>
      </c>
      <c r="J39" s="269">
        <v>0</v>
      </c>
      <c r="K39" s="241"/>
      <c r="L39" s="270" t="s">
        <v>385</v>
      </c>
    </row>
    <row r="40" spans="1:12" ht="63" x14ac:dyDescent="0.25">
      <c r="A40" s="71">
        <v>15</v>
      </c>
      <c r="B40" s="56" t="s">
        <v>201</v>
      </c>
      <c r="C40" s="238" t="s">
        <v>379</v>
      </c>
      <c r="D40" s="239" t="s">
        <v>329</v>
      </c>
      <c r="E40" s="71">
        <v>0</v>
      </c>
      <c r="F40" s="71">
        <v>0</v>
      </c>
      <c r="G40" s="71">
        <v>0</v>
      </c>
      <c r="H40" s="71">
        <v>1</v>
      </c>
      <c r="I40" s="71">
        <v>0</v>
      </c>
      <c r="J40" s="71">
        <v>0</v>
      </c>
      <c r="K40" s="67"/>
      <c r="L40" s="244" t="s">
        <v>386</v>
      </c>
    </row>
  </sheetData>
  <mergeCells count="14">
    <mergeCell ref="A16:L16"/>
    <mergeCell ref="K17:K24"/>
    <mergeCell ref="A25:L25"/>
    <mergeCell ref="K26:K39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O1" sqref="O1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7" customWidth="1"/>
    <col min="7" max="8" width="14.5703125" style="36" customWidth="1"/>
    <col min="9" max="9" width="9.85546875" style="37" customWidth="1"/>
    <col min="10" max="10" width="7.7109375" style="37" customWidth="1"/>
    <col min="11" max="11" width="9.140625" style="37" customWidth="1"/>
    <col min="12" max="13" width="7.7109375" style="37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9.85546875" style="9" bestFit="1" customWidth="1"/>
    <col min="20" max="20" width="12.5703125" style="9" customWidth="1"/>
    <col min="21" max="16384" width="9.140625" style="9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388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393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102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104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107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105</v>
      </c>
    </row>
    <row r="9" spans="1:16" s="5" customFormat="1" ht="15.75" customHeight="1" x14ac:dyDescent="0.2">
      <c r="A9" s="125" t="s">
        <v>140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</row>
    <row r="10" spans="1:16" s="8" customFormat="1" ht="15.75" customHeight="1" x14ac:dyDescent="0.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</row>
    <row r="11" spans="1:16" ht="22.5" customHeight="1" x14ac:dyDescent="0.2">
      <c r="A11" s="125" t="s">
        <v>108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1:16" s="8" customFormat="1" ht="15.75" x14ac:dyDescent="0.2">
      <c r="A12" s="10"/>
      <c r="B12" s="10"/>
      <c r="C12" s="10"/>
      <c r="D12" s="10"/>
      <c r="E12" s="11"/>
      <c r="F12" s="12"/>
      <c r="G12" s="11"/>
      <c r="H12" s="11"/>
      <c r="I12" s="12"/>
      <c r="J12" s="12"/>
      <c r="K12" s="12"/>
      <c r="L12" s="12"/>
      <c r="M12" s="12"/>
      <c r="N12" s="11"/>
      <c r="O12" s="11"/>
      <c r="P12" s="11"/>
    </row>
    <row r="13" spans="1:16" ht="18" customHeight="1" x14ac:dyDescent="0.2">
      <c r="A13" s="130" t="s">
        <v>3</v>
      </c>
      <c r="B13" s="130" t="s">
        <v>13</v>
      </c>
      <c r="C13" s="130" t="s">
        <v>14</v>
      </c>
      <c r="D13" s="130" t="s">
        <v>6</v>
      </c>
      <c r="E13" s="132" t="s">
        <v>21</v>
      </c>
      <c r="F13" s="134" t="s">
        <v>15</v>
      </c>
      <c r="G13" s="126" t="s">
        <v>7</v>
      </c>
      <c r="H13" s="127"/>
      <c r="I13" s="127"/>
      <c r="J13" s="127"/>
      <c r="K13" s="127"/>
      <c r="L13" s="127"/>
      <c r="M13" s="127"/>
      <c r="N13" s="127"/>
      <c r="O13" s="128"/>
      <c r="P13" s="134" t="s">
        <v>9</v>
      </c>
    </row>
    <row r="14" spans="1:16" ht="42" customHeight="1" x14ac:dyDescent="0.2">
      <c r="A14" s="131"/>
      <c r="B14" s="131"/>
      <c r="C14" s="131"/>
      <c r="D14" s="131"/>
      <c r="E14" s="133"/>
      <c r="F14" s="135"/>
      <c r="G14" s="91" t="s">
        <v>120</v>
      </c>
      <c r="H14" s="98" t="s">
        <v>121</v>
      </c>
      <c r="I14" s="136" t="s">
        <v>33</v>
      </c>
      <c r="J14" s="137"/>
      <c r="K14" s="137"/>
      <c r="L14" s="137"/>
      <c r="M14" s="138"/>
      <c r="N14" s="91" t="s">
        <v>34</v>
      </c>
      <c r="O14" s="91" t="s">
        <v>35</v>
      </c>
      <c r="P14" s="135"/>
    </row>
    <row r="15" spans="1:16" ht="15" x14ac:dyDescent="0.2">
      <c r="A15" s="13">
        <v>1</v>
      </c>
      <c r="B15" s="13">
        <v>2</v>
      </c>
      <c r="C15" s="13">
        <v>3</v>
      </c>
      <c r="D15" s="13">
        <v>4</v>
      </c>
      <c r="E15" s="14">
        <v>5</v>
      </c>
      <c r="F15" s="15">
        <v>5</v>
      </c>
      <c r="G15" s="15">
        <v>6</v>
      </c>
      <c r="H15" s="96">
        <v>7</v>
      </c>
      <c r="I15" s="126">
        <v>8</v>
      </c>
      <c r="J15" s="127"/>
      <c r="K15" s="127"/>
      <c r="L15" s="127"/>
      <c r="M15" s="128"/>
      <c r="N15" s="15">
        <v>9</v>
      </c>
      <c r="O15" s="15">
        <v>10</v>
      </c>
      <c r="P15" s="15">
        <v>11</v>
      </c>
    </row>
    <row r="16" spans="1:16" ht="18" customHeight="1" x14ac:dyDescent="0.2">
      <c r="A16" s="139" t="s">
        <v>4</v>
      </c>
      <c r="B16" s="142" t="s">
        <v>36</v>
      </c>
      <c r="C16" s="112" t="s">
        <v>38</v>
      </c>
      <c r="D16" s="16" t="s">
        <v>2</v>
      </c>
      <c r="E16" s="17">
        <f>SUM(E17:E20)</f>
        <v>0</v>
      </c>
      <c r="F16" s="17">
        <f>SUM(G16:O16)</f>
        <v>387809.27</v>
      </c>
      <c r="G16" s="17">
        <f>SUM(G17:G20)</f>
        <v>291669.27</v>
      </c>
      <c r="H16" s="17">
        <f>SUM(H17:H20)</f>
        <v>96140</v>
      </c>
      <c r="I16" s="115">
        <f>SUM(I17:M20)</f>
        <v>0</v>
      </c>
      <c r="J16" s="116"/>
      <c r="K16" s="116"/>
      <c r="L16" s="116"/>
      <c r="M16" s="117"/>
      <c r="N16" s="17">
        <f>SUM(N17:N20)</f>
        <v>0</v>
      </c>
      <c r="O16" s="17">
        <f>SUM(O17:O20)</f>
        <v>0</v>
      </c>
      <c r="P16" s="105"/>
    </row>
    <row r="17" spans="1:16" ht="21" customHeight="1" x14ac:dyDescent="0.2">
      <c r="A17" s="140"/>
      <c r="B17" s="143"/>
      <c r="C17" s="113"/>
      <c r="D17" s="16" t="s">
        <v>1</v>
      </c>
      <c r="E17" s="17">
        <f>E22+E30+E38+E46</f>
        <v>0</v>
      </c>
      <c r="F17" s="17">
        <f>SUM(G17:O17)</f>
        <v>142109.78</v>
      </c>
      <c r="G17" s="17">
        <f>G22+G38+G46</f>
        <v>142109.78</v>
      </c>
      <c r="H17" s="17">
        <f>H22+H38+H46</f>
        <v>0</v>
      </c>
      <c r="I17" s="115">
        <f>I22+M38+M46+I30</f>
        <v>0</v>
      </c>
      <c r="J17" s="116"/>
      <c r="K17" s="116"/>
      <c r="L17" s="116"/>
      <c r="M17" s="117"/>
      <c r="N17" s="17">
        <f>N22+N38+N46</f>
        <v>0</v>
      </c>
      <c r="O17" s="17">
        <f>O22+O38+O46</f>
        <v>0</v>
      </c>
      <c r="P17" s="106"/>
    </row>
    <row r="18" spans="1:16" ht="28.5" x14ac:dyDescent="0.2">
      <c r="A18" s="140"/>
      <c r="B18" s="143"/>
      <c r="C18" s="113"/>
      <c r="D18" s="16" t="s">
        <v>5</v>
      </c>
      <c r="E18" s="17">
        <f>E39+E23+E31+E47</f>
        <v>0</v>
      </c>
      <c r="F18" s="17">
        <f>SUM(G18:O18)</f>
        <v>111328.45000000001</v>
      </c>
      <c r="G18" s="17">
        <f t="shared" ref="G18:I19" si="0">G23+G39+G47+G31</f>
        <v>48933.590000000004</v>
      </c>
      <c r="H18" s="17">
        <f t="shared" si="0"/>
        <v>62394.86</v>
      </c>
      <c r="I18" s="115">
        <f t="shared" si="0"/>
        <v>0</v>
      </c>
      <c r="J18" s="116"/>
      <c r="K18" s="116"/>
      <c r="L18" s="116"/>
      <c r="M18" s="117"/>
      <c r="N18" s="17">
        <f>N23+N39+N47+N31</f>
        <v>0</v>
      </c>
      <c r="O18" s="17">
        <f t="shared" ref="N18:O20" si="1">O23+O39+O47</f>
        <v>0</v>
      </c>
      <c r="P18" s="106"/>
    </row>
    <row r="19" spans="1:16" ht="28.5" x14ac:dyDescent="0.2">
      <c r="A19" s="140"/>
      <c r="B19" s="143"/>
      <c r="C19" s="113"/>
      <c r="D19" s="16" t="s">
        <v>12</v>
      </c>
      <c r="E19" s="17">
        <f>E40+E24+E32+E48</f>
        <v>0</v>
      </c>
      <c r="F19" s="17">
        <f>SUM(G19:O19)</f>
        <v>134371.03999999998</v>
      </c>
      <c r="G19" s="17">
        <f t="shared" si="0"/>
        <v>100625.9</v>
      </c>
      <c r="H19" s="17">
        <f t="shared" si="0"/>
        <v>33745.14</v>
      </c>
      <c r="I19" s="115">
        <f t="shared" si="0"/>
        <v>0</v>
      </c>
      <c r="J19" s="116"/>
      <c r="K19" s="116"/>
      <c r="L19" s="116"/>
      <c r="M19" s="117"/>
      <c r="N19" s="17">
        <f>N24+N40+N48+N32</f>
        <v>0</v>
      </c>
      <c r="O19" s="17">
        <f t="shared" si="1"/>
        <v>0</v>
      </c>
      <c r="P19" s="106"/>
    </row>
    <row r="20" spans="1:16" ht="15.75" customHeight="1" x14ac:dyDescent="0.2">
      <c r="A20" s="141"/>
      <c r="B20" s="144"/>
      <c r="C20" s="114"/>
      <c r="D20" s="16" t="s">
        <v>18</v>
      </c>
      <c r="E20" s="17">
        <f>E41</f>
        <v>0</v>
      </c>
      <c r="F20" s="17">
        <f>SUM(I20:O20)</f>
        <v>0</v>
      </c>
      <c r="G20" s="17">
        <f>G25+G41+G49</f>
        <v>0</v>
      </c>
      <c r="H20" s="17">
        <f>H25+H41+H49</f>
        <v>0</v>
      </c>
      <c r="I20" s="115">
        <f>I25+M41+M49</f>
        <v>0</v>
      </c>
      <c r="J20" s="116"/>
      <c r="K20" s="116"/>
      <c r="L20" s="116"/>
      <c r="M20" s="117"/>
      <c r="N20" s="17">
        <f t="shared" si="1"/>
        <v>0</v>
      </c>
      <c r="O20" s="17">
        <f t="shared" si="1"/>
        <v>0</v>
      </c>
      <c r="P20" s="108"/>
    </row>
    <row r="21" spans="1:16" ht="15" customHeight="1" x14ac:dyDescent="0.2">
      <c r="A21" s="139" t="s">
        <v>10</v>
      </c>
      <c r="B21" s="145" t="s">
        <v>61</v>
      </c>
      <c r="C21" s="130" t="s">
        <v>38</v>
      </c>
      <c r="D21" s="19" t="s">
        <v>2</v>
      </c>
      <c r="E21" s="20">
        <v>0</v>
      </c>
      <c r="F21" s="99">
        <f>SUM(F22:F25)</f>
        <v>289282</v>
      </c>
      <c r="G21" s="99">
        <v>289282</v>
      </c>
      <c r="H21" s="94">
        <v>0</v>
      </c>
      <c r="I21" s="149">
        <v>0</v>
      </c>
      <c r="J21" s="150"/>
      <c r="K21" s="150"/>
      <c r="L21" s="150"/>
      <c r="M21" s="151"/>
      <c r="N21" s="99">
        <f>SUM(N22:N25)</f>
        <v>0</v>
      </c>
      <c r="O21" s="99">
        <f>SUM(O22:O25)</f>
        <v>0</v>
      </c>
      <c r="P21" s="105" t="s">
        <v>206</v>
      </c>
    </row>
    <row r="22" spans="1:16" ht="15" x14ac:dyDescent="0.2">
      <c r="A22" s="140"/>
      <c r="B22" s="146"/>
      <c r="C22" s="148"/>
      <c r="D22" s="19" t="s">
        <v>1</v>
      </c>
      <c r="E22" s="20">
        <v>0</v>
      </c>
      <c r="F22" s="99">
        <f>SUM(G22:O22)</f>
        <v>142109.78</v>
      </c>
      <c r="G22" s="99">
        <v>142109.78</v>
      </c>
      <c r="H22" s="94">
        <v>0</v>
      </c>
      <c r="I22" s="149">
        <v>0</v>
      </c>
      <c r="J22" s="150"/>
      <c r="K22" s="150"/>
      <c r="L22" s="150"/>
      <c r="M22" s="151"/>
      <c r="N22" s="99">
        <v>0</v>
      </c>
      <c r="O22" s="99">
        <v>0</v>
      </c>
      <c r="P22" s="106"/>
    </row>
    <row r="23" spans="1:16" ht="30" x14ac:dyDescent="0.2">
      <c r="A23" s="140"/>
      <c r="B23" s="146"/>
      <c r="C23" s="148"/>
      <c r="D23" s="19" t="s">
        <v>5</v>
      </c>
      <c r="E23" s="20">
        <v>0</v>
      </c>
      <c r="F23" s="99">
        <f>SUM(G23:O23)</f>
        <v>47369.93</v>
      </c>
      <c r="G23" s="99">
        <v>47369.93</v>
      </c>
      <c r="H23" s="94">
        <v>0</v>
      </c>
      <c r="I23" s="149">
        <v>0</v>
      </c>
      <c r="J23" s="150"/>
      <c r="K23" s="150"/>
      <c r="L23" s="150"/>
      <c r="M23" s="151"/>
      <c r="N23" s="99">
        <v>0</v>
      </c>
      <c r="O23" s="99">
        <v>0</v>
      </c>
      <c r="P23" s="106"/>
    </row>
    <row r="24" spans="1:16" ht="30" x14ac:dyDescent="0.2">
      <c r="A24" s="140"/>
      <c r="B24" s="146"/>
      <c r="C24" s="148"/>
      <c r="D24" s="19" t="s">
        <v>12</v>
      </c>
      <c r="E24" s="20">
        <v>0</v>
      </c>
      <c r="F24" s="99">
        <f>SUM(G24:O24)</f>
        <v>99802.29</v>
      </c>
      <c r="G24" s="99">
        <v>99802.29</v>
      </c>
      <c r="H24" s="94">
        <v>0</v>
      </c>
      <c r="I24" s="149">
        <v>0</v>
      </c>
      <c r="J24" s="150"/>
      <c r="K24" s="150"/>
      <c r="L24" s="150"/>
      <c r="M24" s="151"/>
      <c r="N24" s="99">
        <v>0</v>
      </c>
      <c r="O24" s="99">
        <v>0</v>
      </c>
      <c r="P24" s="106"/>
    </row>
    <row r="25" spans="1:16" ht="15" x14ac:dyDescent="0.2">
      <c r="A25" s="140"/>
      <c r="B25" s="147"/>
      <c r="C25" s="131"/>
      <c r="D25" s="19" t="s">
        <v>18</v>
      </c>
      <c r="E25" s="20">
        <v>0</v>
      </c>
      <c r="F25" s="99">
        <f>SUM(I25:O25)</f>
        <v>0</v>
      </c>
      <c r="G25" s="99">
        <f t="shared" ref="G25" si="2">I25</f>
        <v>0</v>
      </c>
      <c r="H25" s="95">
        <v>0</v>
      </c>
      <c r="I25" s="152">
        <v>0</v>
      </c>
      <c r="J25" s="153"/>
      <c r="K25" s="153"/>
      <c r="L25" s="153"/>
      <c r="M25" s="154"/>
      <c r="N25" s="99">
        <v>0</v>
      </c>
      <c r="O25" s="99">
        <v>0</v>
      </c>
      <c r="P25" s="108"/>
    </row>
    <row r="26" spans="1:16" s="23" customFormat="1" ht="20.25" customHeight="1" x14ac:dyDescent="0.2">
      <c r="A26" s="140"/>
      <c r="B26" s="155" t="s">
        <v>142</v>
      </c>
      <c r="C26" s="118" t="s">
        <v>81</v>
      </c>
      <c r="D26" s="118" t="s">
        <v>92</v>
      </c>
      <c r="E26" s="22"/>
      <c r="F26" s="121" t="s">
        <v>0</v>
      </c>
      <c r="G26" s="105" t="s">
        <v>25</v>
      </c>
      <c r="H26" s="105" t="s">
        <v>26</v>
      </c>
      <c r="I26" s="123" t="s">
        <v>162</v>
      </c>
      <c r="J26" s="123" t="s">
        <v>125</v>
      </c>
      <c r="K26" s="123"/>
      <c r="L26" s="123"/>
      <c r="M26" s="123"/>
      <c r="N26" s="105" t="s">
        <v>34</v>
      </c>
      <c r="O26" s="105" t="s">
        <v>35</v>
      </c>
      <c r="P26" s="105"/>
    </row>
    <row r="27" spans="1:16" ht="25.5" customHeight="1" x14ac:dyDescent="0.2">
      <c r="A27" s="140"/>
      <c r="B27" s="156"/>
      <c r="C27" s="119"/>
      <c r="D27" s="119"/>
      <c r="E27" s="20"/>
      <c r="F27" s="122"/>
      <c r="G27" s="108"/>
      <c r="H27" s="108"/>
      <c r="I27" s="123"/>
      <c r="J27" s="93" t="s">
        <v>128</v>
      </c>
      <c r="K27" s="93" t="s">
        <v>129</v>
      </c>
      <c r="L27" s="93" t="s">
        <v>130</v>
      </c>
      <c r="M27" s="93" t="s">
        <v>126</v>
      </c>
      <c r="N27" s="108"/>
      <c r="O27" s="108"/>
      <c r="P27" s="106"/>
    </row>
    <row r="28" spans="1:16" ht="20.25" customHeight="1" x14ac:dyDescent="0.2">
      <c r="A28" s="141"/>
      <c r="B28" s="157"/>
      <c r="C28" s="120"/>
      <c r="D28" s="120"/>
      <c r="E28" s="20"/>
      <c r="F28" s="14" t="s">
        <v>22</v>
      </c>
      <c r="G28" s="14">
        <v>1</v>
      </c>
      <c r="H28" s="50">
        <v>0</v>
      </c>
      <c r="I28" s="50" t="s">
        <v>31</v>
      </c>
      <c r="J28" s="50">
        <v>0</v>
      </c>
      <c r="K28" s="50">
        <v>0</v>
      </c>
      <c r="L28" s="50">
        <v>0</v>
      </c>
      <c r="M28" s="50">
        <v>0</v>
      </c>
      <c r="N28" s="14">
        <v>0</v>
      </c>
      <c r="O28" s="14">
        <v>0</v>
      </c>
      <c r="P28" s="108"/>
    </row>
    <row r="29" spans="1:16" ht="15" customHeight="1" x14ac:dyDescent="0.2">
      <c r="A29" s="139" t="s">
        <v>16</v>
      </c>
      <c r="B29" s="145" t="s">
        <v>37</v>
      </c>
      <c r="C29" s="130" t="s">
        <v>38</v>
      </c>
      <c r="D29" s="19" t="s">
        <v>2</v>
      </c>
      <c r="E29" s="20">
        <v>0</v>
      </c>
      <c r="F29" s="99">
        <f>SUM(F30:F33)</f>
        <v>2387.27</v>
      </c>
      <c r="G29" s="22">
        <f>SUM(G30:G33)</f>
        <v>2387.27</v>
      </c>
      <c r="H29" s="22">
        <f>SUM(H30:H33)</f>
        <v>0</v>
      </c>
      <c r="I29" s="149">
        <f>SUM(I30:M33)</f>
        <v>0</v>
      </c>
      <c r="J29" s="150"/>
      <c r="K29" s="150"/>
      <c r="L29" s="150"/>
      <c r="M29" s="151"/>
      <c r="N29" s="20">
        <f>SUM(N30:N33)</f>
        <v>0</v>
      </c>
      <c r="O29" s="20">
        <f>SUM(O30:O33)</f>
        <v>0</v>
      </c>
      <c r="P29" s="105" t="s">
        <v>206</v>
      </c>
    </row>
    <row r="30" spans="1:16" ht="15" x14ac:dyDescent="0.2">
      <c r="A30" s="140"/>
      <c r="B30" s="146"/>
      <c r="C30" s="148"/>
      <c r="D30" s="19" t="s">
        <v>1</v>
      </c>
      <c r="E30" s="20">
        <v>0</v>
      </c>
      <c r="F30" s="99">
        <f>SUM(G30:O30)</f>
        <v>0</v>
      </c>
      <c r="G30" s="99">
        <f>I30</f>
        <v>0</v>
      </c>
      <c r="H30" s="94">
        <v>0</v>
      </c>
      <c r="I30" s="149">
        <v>0</v>
      </c>
      <c r="J30" s="150"/>
      <c r="K30" s="150"/>
      <c r="L30" s="150"/>
      <c r="M30" s="151"/>
      <c r="N30" s="20">
        <v>0</v>
      </c>
      <c r="O30" s="20">
        <v>0</v>
      </c>
      <c r="P30" s="106"/>
    </row>
    <row r="31" spans="1:16" ht="30" x14ac:dyDescent="0.2">
      <c r="A31" s="140"/>
      <c r="B31" s="146"/>
      <c r="C31" s="148"/>
      <c r="D31" s="19" t="s">
        <v>5</v>
      </c>
      <c r="E31" s="20">
        <v>0</v>
      </c>
      <c r="F31" s="99">
        <f>SUM(G31:O31)</f>
        <v>1563.66</v>
      </c>
      <c r="G31" s="99">
        <v>1563.66</v>
      </c>
      <c r="H31" s="94">
        <v>0</v>
      </c>
      <c r="I31" s="149">
        <v>0</v>
      </c>
      <c r="J31" s="150"/>
      <c r="K31" s="150"/>
      <c r="L31" s="150"/>
      <c r="M31" s="151"/>
      <c r="N31" s="20">
        <v>0</v>
      </c>
      <c r="O31" s="20">
        <v>0</v>
      </c>
      <c r="P31" s="106"/>
    </row>
    <row r="32" spans="1:16" ht="30" x14ac:dyDescent="0.2">
      <c r="A32" s="140"/>
      <c r="B32" s="146"/>
      <c r="C32" s="148"/>
      <c r="D32" s="19" t="s">
        <v>12</v>
      </c>
      <c r="E32" s="20">
        <v>0</v>
      </c>
      <c r="F32" s="99">
        <f>SUM(G32:O32)</f>
        <v>823.61</v>
      </c>
      <c r="G32" s="99">
        <v>823.61</v>
      </c>
      <c r="H32" s="94">
        <v>0</v>
      </c>
      <c r="I32" s="149">
        <v>0</v>
      </c>
      <c r="J32" s="150"/>
      <c r="K32" s="150"/>
      <c r="L32" s="150"/>
      <c r="M32" s="151"/>
      <c r="N32" s="20">
        <v>0</v>
      </c>
      <c r="O32" s="20">
        <v>0</v>
      </c>
      <c r="P32" s="106"/>
    </row>
    <row r="33" spans="1:17" ht="15" x14ac:dyDescent="0.2">
      <c r="A33" s="140"/>
      <c r="B33" s="147"/>
      <c r="C33" s="131"/>
      <c r="D33" s="19" t="s">
        <v>18</v>
      </c>
      <c r="E33" s="20">
        <v>0</v>
      </c>
      <c r="F33" s="99">
        <f>SUM(I33:O33)</f>
        <v>0</v>
      </c>
      <c r="G33" s="99">
        <f>I33</f>
        <v>0</v>
      </c>
      <c r="H33" s="94">
        <v>0</v>
      </c>
      <c r="I33" s="149">
        <v>0</v>
      </c>
      <c r="J33" s="150"/>
      <c r="K33" s="150"/>
      <c r="L33" s="150"/>
      <c r="M33" s="151"/>
      <c r="N33" s="20">
        <v>0</v>
      </c>
      <c r="O33" s="20">
        <v>0</v>
      </c>
      <c r="P33" s="108"/>
    </row>
    <row r="34" spans="1:17" s="23" customFormat="1" ht="21.75" customHeight="1" x14ac:dyDescent="0.2">
      <c r="A34" s="140"/>
      <c r="B34" s="155" t="s">
        <v>143</v>
      </c>
      <c r="C34" s="118" t="s">
        <v>81</v>
      </c>
      <c r="D34" s="118" t="s">
        <v>92</v>
      </c>
      <c r="E34" s="22"/>
      <c r="F34" s="121" t="s">
        <v>0</v>
      </c>
      <c r="G34" s="105" t="s">
        <v>25</v>
      </c>
      <c r="H34" s="105" t="s">
        <v>26</v>
      </c>
      <c r="I34" s="123" t="s">
        <v>162</v>
      </c>
      <c r="J34" s="123" t="s">
        <v>125</v>
      </c>
      <c r="K34" s="123"/>
      <c r="L34" s="123"/>
      <c r="M34" s="123"/>
      <c r="N34" s="105" t="s">
        <v>34</v>
      </c>
      <c r="O34" s="105" t="s">
        <v>35</v>
      </c>
      <c r="P34" s="121"/>
    </row>
    <row r="35" spans="1:17" ht="22.5" customHeight="1" x14ac:dyDescent="0.2">
      <c r="A35" s="140"/>
      <c r="B35" s="156"/>
      <c r="C35" s="119"/>
      <c r="D35" s="119"/>
      <c r="E35" s="20"/>
      <c r="F35" s="122"/>
      <c r="G35" s="108"/>
      <c r="H35" s="108"/>
      <c r="I35" s="123"/>
      <c r="J35" s="93" t="s">
        <v>128</v>
      </c>
      <c r="K35" s="93" t="s">
        <v>129</v>
      </c>
      <c r="L35" s="93" t="s">
        <v>130</v>
      </c>
      <c r="M35" s="93" t="s">
        <v>126</v>
      </c>
      <c r="N35" s="108"/>
      <c r="O35" s="108"/>
      <c r="P35" s="158"/>
    </row>
    <row r="36" spans="1:17" ht="21.75" customHeight="1" x14ac:dyDescent="0.2">
      <c r="A36" s="141"/>
      <c r="B36" s="157"/>
      <c r="C36" s="120"/>
      <c r="D36" s="120"/>
      <c r="E36" s="20"/>
      <c r="F36" s="14" t="s">
        <v>22</v>
      </c>
      <c r="G36" s="14">
        <v>1</v>
      </c>
      <c r="H36" s="50">
        <v>0</v>
      </c>
      <c r="I36" s="50" t="s">
        <v>31</v>
      </c>
      <c r="J36" s="50">
        <v>0</v>
      </c>
      <c r="K36" s="50">
        <v>0</v>
      </c>
      <c r="L36" s="50">
        <v>0</v>
      </c>
      <c r="M36" s="50">
        <v>0</v>
      </c>
      <c r="N36" s="14">
        <v>0</v>
      </c>
      <c r="O36" s="14">
        <v>0</v>
      </c>
      <c r="P36" s="122"/>
    </row>
    <row r="37" spans="1:17" ht="15" customHeight="1" x14ac:dyDescent="0.2">
      <c r="A37" s="139" t="s">
        <v>185</v>
      </c>
      <c r="B37" s="145" t="s">
        <v>39</v>
      </c>
      <c r="C37" s="130" t="s">
        <v>38</v>
      </c>
      <c r="D37" s="19" t="s">
        <v>2</v>
      </c>
      <c r="E37" s="20">
        <v>0</v>
      </c>
      <c r="F37" s="99">
        <f>SUM(F38:F41)</f>
        <v>96140</v>
      </c>
      <c r="G37" s="99">
        <f>G38+G40+G39+G41</f>
        <v>0</v>
      </c>
      <c r="H37" s="99">
        <f>H38+H40+H39+H41</f>
        <v>96140</v>
      </c>
      <c r="I37" s="149">
        <f>I38+I39+I40+I41</f>
        <v>0</v>
      </c>
      <c r="J37" s="150"/>
      <c r="K37" s="150"/>
      <c r="L37" s="150"/>
      <c r="M37" s="151"/>
      <c r="N37" s="20">
        <f>SUM(N38:N41)</f>
        <v>0</v>
      </c>
      <c r="O37" s="20">
        <f>SUM(O38:O41)</f>
        <v>0</v>
      </c>
      <c r="P37" s="105" t="s">
        <v>206</v>
      </c>
    </row>
    <row r="38" spans="1:17" ht="17.25" customHeight="1" x14ac:dyDescent="0.2">
      <c r="A38" s="140"/>
      <c r="B38" s="146"/>
      <c r="C38" s="148"/>
      <c r="D38" s="19" t="s">
        <v>1</v>
      </c>
      <c r="E38" s="20">
        <v>0</v>
      </c>
      <c r="F38" s="99">
        <f>SUM(G38:O38)</f>
        <v>0</v>
      </c>
      <c r="G38" s="99">
        <f>I38</f>
        <v>0</v>
      </c>
      <c r="H38" s="94">
        <v>0</v>
      </c>
      <c r="I38" s="149">
        <v>0</v>
      </c>
      <c r="J38" s="150"/>
      <c r="K38" s="150"/>
      <c r="L38" s="150"/>
      <c r="M38" s="151"/>
      <c r="N38" s="20">
        <v>0</v>
      </c>
      <c r="O38" s="20">
        <v>0</v>
      </c>
      <c r="P38" s="106"/>
    </row>
    <row r="39" spans="1:17" ht="30" x14ac:dyDescent="0.2">
      <c r="A39" s="140"/>
      <c r="B39" s="146"/>
      <c r="C39" s="148"/>
      <c r="D39" s="19" t="s">
        <v>5</v>
      </c>
      <c r="E39" s="20">
        <v>0</v>
      </c>
      <c r="F39" s="99">
        <f>SUM(G39:O39)</f>
        <v>62394.86</v>
      </c>
      <c r="G39" s="99">
        <v>0</v>
      </c>
      <c r="H39" s="94">
        <v>62394.86</v>
      </c>
      <c r="I39" s="149">
        <v>0</v>
      </c>
      <c r="J39" s="150"/>
      <c r="K39" s="150"/>
      <c r="L39" s="150"/>
      <c r="M39" s="151"/>
      <c r="N39" s="20">
        <v>0</v>
      </c>
      <c r="O39" s="20">
        <v>0</v>
      </c>
      <c r="P39" s="106"/>
      <c r="Q39" s="28"/>
    </row>
    <row r="40" spans="1:17" ht="30" customHeight="1" x14ac:dyDescent="0.2">
      <c r="A40" s="140"/>
      <c r="B40" s="146"/>
      <c r="C40" s="148"/>
      <c r="D40" s="19" t="s">
        <v>12</v>
      </c>
      <c r="E40" s="20">
        <v>0</v>
      </c>
      <c r="F40" s="99">
        <f>SUM(G40:O40)</f>
        <v>33745.14</v>
      </c>
      <c r="G40" s="99">
        <v>0</v>
      </c>
      <c r="H40" s="94">
        <v>33745.14</v>
      </c>
      <c r="I40" s="149">
        <v>0</v>
      </c>
      <c r="J40" s="150"/>
      <c r="K40" s="150"/>
      <c r="L40" s="150"/>
      <c r="M40" s="151"/>
      <c r="N40" s="20">
        <v>0</v>
      </c>
      <c r="O40" s="20">
        <v>0</v>
      </c>
      <c r="P40" s="106"/>
      <c r="Q40" s="29"/>
    </row>
    <row r="41" spans="1:17" ht="15" x14ac:dyDescent="0.2">
      <c r="A41" s="140"/>
      <c r="B41" s="147"/>
      <c r="C41" s="131"/>
      <c r="D41" s="19" t="s">
        <v>18</v>
      </c>
      <c r="E41" s="20">
        <v>0</v>
      </c>
      <c r="F41" s="99">
        <f>SUM(I41:O41)</f>
        <v>0</v>
      </c>
      <c r="G41" s="99">
        <f>I41</f>
        <v>0</v>
      </c>
      <c r="H41" s="94"/>
      <c r="I41" s="149">
        <v>0</v>
      </c>
      <c r="J41" s="150"/>
      <c r="K41" s="150"/>
      <c r="L41" s="150"/>
      <c r="M41" s="151"/>
      <c r="N41" s="20">
        <v>0</v>
      </c>
      <c r="O41" s="20">
        <v>0</v>
      </c>
      <c r="P41" s="108"/>
    </row>
    <row r="42" spans="1:17" s="23" customFormat="1" ht="15" customHeight="1" x14ac:dyDescent="0.2">
      <c r="A42" s="140"/>
      <c r="B42" s="155" t="s">
        <v>109</v>
      </c>
      <c r="C42" s="118" t="s">
        <v>81</v>
      </c>
      <c r="D42" s="118" t="s">
        <v>92</v>
      </c>
      <c r="E42" s="22"/>
      <c r="F42" s="121" t="s">
        <v>0</v>
      </c>
      <c r="G42" s="105" t="s">
        <v>25</v>
      </c>
      <c r="H42" s="105" t="s">
        <v>26</v>
      </c>
      <c r="I42" s="123" t="s">
        <v>162</v>
      </c>
      <c r="J42" s="124" t="s">
        <v>125</v>
      </c>
      <c r="K42" s="124"/>
      <c r="L42" s="124"/>
      <c r="M42" s="124"/>
      <c r="N42" s="105" t="s">
        <v>34</v>
      </c>
      <c r="O42" s="105" t="s">
        <v>35</v>
      </c>
      <c r="P42" s="121"/>
    </row>
    <row r="43" spans="1:17" ht="24" x14ac:dyDescent="0.2">
      <c r="A43" s="140"/>
      <c r="B43" s="156"/>
      <c r="C43" s="119"/>
      <c r="D43" s="119"/>
      <c r="E43" s="20"/>
      <c r="F43" s="122"/>
      <c r="G43" s="108"/>
      <c r="H43" s="108"/>
      <c r="I43" s="123"/>
      <c r="J43" s="93" t="s">
        <v>128</v>
      </c>
      <c r="K43" s="93" t="s">
        <v>129</v>
      </c>
      <c r="L43" s="93" t="s">
        <v>130</v>
      </c>
      <c r="M43" s="93" t="s">
        <v>126</v>
      </c>
      <c r="N43" s="108"/>
      <c r="O43" s="108"/>
      <c r="P43" s="158"/>
    </row>
    <row r="44" spans="1:17" ht="15" x14ac:dyDescent="0.2">
      <c r="A44" s="141"/>
      <c r="B44" s="157"/>
      <c r="C44" s="120"/>
      <c r="D44" s="120"/>
      <c r="E44" s="20"/>
      <c r="F44" s="14" t="s">
        <v>22</v>
      </c>
      <c r="G44" s="14">
        <v>0</v>
      </c>
      <c r="H44" s="50">
        <v>1</v>
      </c>
      <c r="I44" s="50" t="s">
        <v>31</v>
      </c>
      <c r="J44" s="50">
        <v>0</v>
      </c>
      <c r="K44" s="50">
        <v>0</v>
      </c>
      <c r="L44" s="50">
        <v>0</v>
      </c>
      <c r="M44" s="50">
        <v>0</v>
      </c>
      <c r="N44" s="14">
        <v>0</v>
      </c>
      <c r="O44" s="14">
        <v>0</v>
      </c>
      <c r="P44" s="122"/>
    </row>
    <row r="45" spans="1:17" ht="15" customHeight="1" x14ac:dyDescent="0.2">
      <c r="A45" s="139" t="s">
        <v>27</v>
      </c>
      <c r="B45" s="145" t="s">
        <v>62</v>
      </c>
      <c r="C45" s="130" t="s">
        <v>38</v>
      </c>
      <c r="D45" s="19" t="s">
        <v>2</v>
      </c>
      <c r="E45" s="20">
        <f>SUM(E46:E49)</f>
        <v>0</v>
      </c>
      <c r="F45" s="99">
        <f>SUM(F46:F49)</f>
        <v>0</v>
      </c>
      <c r="G45" s="20">
        <f>SUM(G46:G49)</f>
        <v>0</v>
      </c>
      <c r="H45" s="30"/>
      <c r="I45" s="149">
        <v>0</v>
      </c>
      <c r="J45" s="150"/>
      <c r="K45" s="150"/>
      <c r="L45" s="150"/>
      <c r="M45" s="151"/>
      <c r="N45" s="20">
        <f>SUM(N46:N49)</f>
        <v>0</v>
      </c>
      <c r="O45" s="20">
        <f>SUM(O46:O49)</f>
        <v>0</v>
      </c>
      <c r="P45" s="105" t="s">
        <v>206</v>
      </c>
    </row>
    <row r="46" spans="1:17" ht="15" x14ac:dyDescent="0.2">
      <c r="A46" s="140"/>
      <c r="B46" s="146"/>
      <c r="C46" s="148"/>
      <c r="D46" s="19" t="s">
        <v>1</v>
      </c>
      <c r="E46" s="20">
        <v>0</v>
      </c>
      <c r="F46" s="99">
        <f>SUM(G46:O46)</f>
        <v>0</v>
      </c>
      <c r="G46" s="20">
        <v>0</v>
      </c>
      <c r="H46" s="30">
        <v>0</v>
      </c>
      <c r="I46" s="149">
        <v>0</v>
      </c>
      <c r="J46" s="150"/>
      <c r="K46" s="150"/>
      <c r="L46" s="150"/>
      <c r="M46" s="151"/>
      <c r="N46" s="20">
        <v>0</v>
      </c>
      <c r="O46" s="20">
        <v>0</v>
      </c>
      <c r="P46" s="106"/>
    </row>
    <row r="47" spans="1:17" ht="30" x14ac:dyDescent="0.2">
      <c r="A47" s="140"/>
      <c r="B47" s="146"/>
      <c r="C47" s="148"/>
      <c r="D47" s="19" t="s">
        <v>5</v>
      </c>
      <c r="E47" s="20">
        <v>0</v>
      </c>
      <c r="F47" s="99">
        <f>SUM(G47:O47)</f>
        <v>0</v>
      </c>
      <c r="G47" s="20">
        <v>0</v>
      </c>
      <c r="H47" s="30">
        <v>0</v>
      </c>
      <c r="I47" s="149">
        <v>0</v>
      </c>
      <c r="J47" s="150"/>
      <c r="K47" s="150"/>
      <c r="L47" s="150"/>
      <c r="M47" s="151"/>
      <c r="N47" s="20">
        <v>0</v>
      </c>
      <c r="O47" s="20">
        <v>0</v>
      </c>
      <c r="P47" s="106"/>
    </row>
    <row r="48" spans="1:17" ht="30" customHeight="1" x14ac:dyDescent="0.2">
      <c r="A48" s="140"/>
      <c r="B48" s="146"/>
      <c r="C48" s="148"/>
      <c r="D48" s="19" t="s">
        <v>12</v>
      </c>
      <c r="E48" s="20">
        <v>0</v>
      </c>
      <c r="F48" s="99">
        <f>SUM(G48:O48)</f>
        <v>0</v>
      </c>
      <c r="G48" s="20">
        <v>0</v>
      </c>
      <c r="H48" s="30">
        <v>0</v>
      </c>
      <c r="I48" s="149">
        <v>0</v>
      </c>
      <c r="J48" s="150"/>
      <c r="K48" s="150"/>
      <c r="L48" s="150"/>
      <c r="M48" s="151"/>
      <c r="N48" s="20">
        <v>0</v>
      </c>
      <c r="O48" s="20">
        <v>0</v>
      </c>
      <c r="P48" s="106"/>
    </row>
    <row r="49" spans="1:19" ht="15" x14ac:dyDescent="0.2">
      <c r="A49" s="140"/>
      <c r="B49" s="147"/>
      <c r="C49" s="131"/>
      <c r="D49" s="19" t="s">
        <v>18</v>
      </c>
      <c r="E49" s="20">
        <v>0</v>
      </c>
      <c r="F49" s="99">
        <f>SUM(I49:O49)</f>
        <v>0</v>
      </c>
      <c r="G49" s="20">
        <v>0</v>
      </c>
      <c r="H49" s="30">
        <v>0</v>
      </c>
      <c r="I49" s="149">
        <v>0</v>
      </c>
      <c r="J49" s="150"/>
      <c r="K49" s="150"/>
      <c r="L49" s="150"/>
      <c r="M49" s="151"/>
      <c r="N49" s="20">
        <v>0</v>
      </c>
      <c r="O49" s="20">
        <v>0</v>
      </c>
      <c r="P49" s="108"/>
    </row>
    <row r="50" spans="1:19" s="23" customFormat="1" ht="93.75" customHeight="1" x14ac:dyDescent="0.2">
      <c r="A50" s="140"/>
      <c r="B50" s="159" t="s">
        <v>144</v>
      </c>
      <c r="C50" s="118" t="s">
        <v>81</v>
      </c>
      <c r="D50" s="118" t="s">
        <v>92</v>
      </c>
      <c r="E50" s="22"/>
      <c r="F50" s="121" t="s">
        <v>0</v>
      </c>
      <c r="G50" s="105" t="s">
        <v>25</v>
      </c>
      <c r="H50" s="105" t="s">
        <v>26</v>
      </c>
      <c r="I50" s="123" t="s">
        <v>162</v>
      </c>
      <c r="J50" s="124" t="s">
        <v>125</v>
      </c>
      <c r="K50" s="124"/>
      <c r="L50" s="124"/>
      <c r="M50" s="124"/>
      <c r="N50" s="105" t="s">
        <v>34</v>
      </c>
      <c r="O50" s="105" t="s">
        <v>35</v>
      </c>
      <c r="P50" s="121"/>
    </row>
    <row r="51" spans="1:19" ht="88.5" customHeight="1" x14ac:dyDescent="0.2">
      <c r="A51" s="140"/>
      <c r="B51" s="160"/>
      <c r="C51" s="119"/>
      <c r="D51" s="119"/>
      <c r="E51" s="20"/>
      <c r="F51" s="122"/>
      <c r="G51" s="108"/>
      <c r="H51" s="108"/>
      <c r="I51" s="123"/>
      <c r="J51" s="93" t="s">
        <v>128</v>
      </c>
      <c r="K51" s="93" t="s">
        <v>129</v>
      </c>
      <c r="L51" s="93" t="s">
        <v>130</v>
      </c>
      <c r="M51" s="93" t="s">
        <v>126</v>
      </c>
      <c r="N51" s="108"/>
      <c r="O51" s="108"/>
      <c r="P51" s="158"/>
    </row>
    <row r="52" spans="1:19" ht="88.5" customHeight="1" x14ac:dyDescent="0.2">
      <c r="A52" s="141"/>
      <c r="B52" s="161"/>
      <c r="C52" s="120"/>
      <c r="D52" s="120"/>
      <c r="E52" s="20"/>
      <c r="F52" s="14" t="s">
        <v>31</v>
      </c>
      <c r="G52" s="14">
        <v>0</v>
      </c>
      <c r="H52" s="50">
        <v>0</v>
      </c>
      <c r="I52" s="50" t="s">
        <v>31</v>
      </c>
      <c r="J52" s="50">
        <v>0</v>
      </c>
      <c r="K52" s="50">
        <v>0</v>
      </c>
      <c r="L52" s="50">
        <v>0</v>
      </c>
      <c r="M52" s="50">
        <v>0</v>
      </c>
      <c r="N52" s="14">
        <v>0</v>
      </c>
      <c r="O52" s="14">
        <v>0</v>
      </c>
      <c r="P52" s="122"/>
    </row>
    <row r="53" spans="1:19" ht="17.25" customHeight="1" x14ac:dyDescent="0.2">
      <c r="A53" s="162" t="s">
        <v>8</v>
      </c>
      <c r="B53" s="109" t="s">
        <v>40</v>
      </c>
      <c r="C53" s="112" t="s">
        <v>38</v>
      </c>
      <c r="D53" s="16" t="s">
        <v>2</v>
      </c>
      <c r="E53" s="31">
        <v>0</v>
      </c>
      <c r="F53" s="18">
        <f>SUM(G53:O53)</f>
        <v>433726.16000000003</v>
      </c>
      <c r="G53" s="18">
        <f>SUM(G54:G57)</f>
        <v>243816.76</v>
      </c>
      <c r="H53" s="18">
        <f>SUM(H54:H57)</f>
        <v>40432.14</v>
      </c>
      <c r="I53" s="115">
        <f>SUM(I54:M57)</f>
        <v>115997.26</v>
      </c>
      <c r="J53" s="116"/>
      <c r="K53" s="116"/>
      <c r="L53" s="116"/>
      <c r="M53" s="117"/>
      <c r="N53" s="18">
        <f>SUM(N54:N57)</f>
        <v>33480</v>
      </c>
      <c r="O53" s="18">
        <f>SUM(O54:O57)</f>
        <v>0</v>
      </c>
      <c r="P53" s="105"/>
    </row>
    <row r="54" spans="1:19" ht="17.25" customHeight="1" x14ac:dyDescent="0.2">
      <c r="A54" s="163"/>
      <c r="B54" s="110"/>
      <c r="C54" s="113"/>
      <c r="D54" s="16" t="s">
        <v>1</v>
      </c>
      <c r="E54" s="31">
        <v>0</v>
      </c>
      <c r="F54" s="18">
        <f>SUM(G54:O54)</f>
        <v>0</v>
      </c>
      <c r="G54" s="18">
        <f>G59+G67+G83+G75</f>
        <v>0</v>
      </c>
      <c r="H54" s="18">
        <f>H59+H67+H83+H75+H99</f>
        <v>0</v>
      </c>
      <c r="I54" s="115">
        <f>I59+I67+I83+I99+I75+I91+I118</f>
        <v>0</v>
      </c>
      <c r="J54" s="116"/>
      <c r="K54" s="116"/>
      <c r="L54" s="116"/>
      <c r="M54" s="117"/>
      <c r="N54" s="18">
        <f>N59+N67+N83+N75</f>
        <v>0</v>
      </c>
      <c r="O54" s="18">
        <f>O59+O67+O83+O75</f>
        <v>0</v>
      </c>
      <c r="P54" s="106"/>
    </row>
    <row r="55" spans="1:19" ht="28.5" x14ac:dyDescent="0.2">
      <c r="A55" s="163"/>
      <c r="B55" s="110"/>
      <c r="C55" s="113"/>
      <c r="D55" s="16" t="s">
        <v>5</v>
      </c>
      <c r="E55" s="31">
        <v>0</v>
      </c>
      <c r="F55" s="18">
        <f>SUM(G55:O55)</f>
        <v>227879.95</v>
      </c>
      <c r="G55" s="18">
        <f>G60+G68+G84+G76+G108</f>
        <v>146285.35</v>
      </c>
      <c r="H55" s="18">
        <f>H60+H68+H84+H76+H100</f>
        <v>0</v>
      </c>
      <c r="I55" s="115">
        <f t="shared" ref="I55:I57" si="3">I60+I68+I84+I100+I76+I92+I119</f>
        <v>60000</v>
      </c>
      <c r="J55" s="116"/>
      <c r="K55" s="116"/>
      <c r="L55" s="116"/>
      <c r="M55" s="117"/>
      <c r="N55" s="18">
        <f t="shared" ref="N55:O57" si="4">N60+N68+N84+N76</f>
        <v>21594.6</v>
      </c>
      <c r="O55" s="18">
        <f t="shared" si="4"/>
        <v>0</v>
      </c>
      <c r="P55" s="106"/>
    </row>
    <row r="56" spans="1:19" ht="28.5" x14ac:dyDescent="0.2">
      <c r="A56" s="163"/>
      <c r="B56" s="110"/>
      <c r="C56" s="113"/>
      <c r="D56" s="16" t="s">
        <v>12</v>
      </c>
      <c r="E56" s="31">
        <v>0</v>
      </c>
      <c r="F56" s="18">
        <f>SUM(G56:O56)</f>
        <v>205846.21</v>
      </c>
      <c r="G56" s="18">
        <f>G61+G69+G85+G77+G109</f>
        <v>97531.41</v>
      </c>
      <c r="H56" s="18">
        <f>H61+H69+H85+H77+H101</f>
        <v>40432.14</v>
      </c>
      <c r="I56" s="115">
        <f t="shared" si="3"/>
        <v>55997.259999999995</v>
      </c>
      <c r="J56" s="116"/>
      <c r="K56" s="116"/>
      <c r="L56" s="116"/>
      <c r="M56" s="117"/>
      <c r="N56" s="18">
        <f t="shared" si="4"/>
        <v>11885.4</v>
      </c>
      <c r="O56" s="18">
        <f t="shared" si="4"/>
        <v>0</v>
      </c>
      <c r="P56" s="108"/>
      <c r="Q56" s="28"/>
    </row>
    <row r="57" spans="1:19" ht="14.25" customHeight="1" x14ac:dyDescent="0.2">
      <c r="A57" s="164"/>
      <c r="B57" s="111"/>
      <c r="C57" s="114"/>
      <c r="D57" s="16" t="s">
        <v>110</v>
      </c>
      <c r="E57" s="31">
        <v>0</v>
      </c>
      <c r="F57" s="17">
        <f>SUM(I57:O57)</f>
        <v>0</v>
      </c>
      <c r="G57" s="18">
        <f>I57</f>
        <v>0</v>
      </c>
      <c r="H57" s="18">
        <f>H62+H70+H86+H78+H102</f>
        <v>0</v>
      </c>
      <c r="I57" s="115">
        <f t="shared" si="3"/>
        <v>0</v>
      </c>
      <c r="J57" s="116"/>
      <c r="K57" s="116"/>
      <c r="L57" s="116"/>
      <c r="M57" s="117"/>
      <c r="N57" s="31">
        <f t="shared" si="4"/>
        <v>0</v>
      </c>
      <c r="O57" s="31">
        <f t="shared" si="4"/>
        <v>0</v>
      </c>
      <c r="P57" s="105" t="s">
        <v>207</v>
      </c>
    </row>
    <row r="58" spans="1:19" ht="15" customHeight="1" x14ac:dyDescent="0.2">
      <c r="A58" s="165" t="s">
        <v>11</v>
      </c>
      <c r="B58" s="145" t="s">
        <v>41</v>
      </c>
      <c r="C58" s="130" t="s">
        <v>38</v>
      </c>
      <c r="D58" s="19" t="s">
        <v>2</v>
      </c>
      <c r="E58" s="20">
        <f>SUM(E59:E62)</f>
        <v>0</v>
      </c>
      <c r="F58" s="99">
        <f>SUM(F59:F62)</f>
        <v>33480</v>
      </c>
      <c r="G58" s="20">
        <f>SUM(G59:G62)</f>
        <v>0</v>
      </c>
      <c r="H58" s="20">
        <f>SUM(H59:H62)</f>
        <v>0</v>
      </c>
      <c r="I58" s="149">
        <f>SUM(M59:M62)</f>
        <v>0</v>
      </c>
      <c r="J58" s="150"/>
      <c r="K58" s="150"/>
      <c r="L58" s="150"/>
      <c r="M58" s="151"/>
      <c r="N58" s="20">
        <f>SUM(N59:N62)</f>
        <v>33480</v>
      </c>
      <c r="O58" s="20">
        <f>SUM(O59:O62)</f>
        <v>0</v>
      </c>
      <c r="P58" s="106"/>
      <c r="Q58" s="28"/>
    </row>
    <row r="59" spans="1:19" ht="15" x14ac:dyDescent="0.2">
      <c r="A59" s="166"/>
      <c r="B59" s="146"/>
      <c r="C59" s="148"/>
      <c r="D59" s="19" t="s">
        <v>1</v>
      </c>
      <c r="E59" s="20">
        <v>0</v>
      </c>
      <c r="F59" s="99">
        <f>SUM(G59:O59)</f>
        <v>0</v>
      </c>
      <c r="G59" s="20">
        <f>SUM(I59:L59)</f>
        <v>0</v>
      </c>
      <c r="H59" s="30">
        <v>0</v>
      </c>
      <c r="I59" s="149">
        <f>SUM(N59:P59)</f>
        <v>0</v>
      </c>
      <c r="J59" s="150"/>
      <c r="K59" s="150"/>
      <c r="L59" s="150"/>
      <c r="M59" s="151"/>
      <c r="N59" s="20">
        <f t="shared" ref="N59:N62" si="5">SUM(O59:R59)</f>
        <v>0</v>
      </c>
      <c r="O59" s="20">
        <f>SUM(Q59:S59)</f>
        <v>0</v>
      </c>
      <c r="P59" s="106"/>
      <c r="S59" s="28"/>
    </row>
    <row r="60" spans="1:19" ht="30" x14ac:dyDescent="0.2">
      <c r="A60" s="166"/>
      <c r="B60" s="146"/>
      <c r="C60" s="148"/>
      <c r="D60" s="19" t="s">
        <v>5</v>
      </c>
      <c r="E60" s="20">
        <v>0</v>
      </c>
      <c r="F60" s="99">
        <f>SUM(G60:O60)</f>
        <v>21594.6</v>
      </c>
      <c r="G60" s="20">
        <v>0</v>
      </c>
      <c r="H60" s="30">
        <v>0</v>
      </c>
      <c r="I60" s="149">
        <v>0</v>
      </c>
      <c r="J60" s="150"/>
      <c r="K60" s="150"/>
      <c r="L60" s="150"/>
      <c r="M60" s="151"/>
      <c r="N60" s="20">
        <v>21594.6</v>
      </c>
      <c r="O60" s="20">
        <f>SUM(Q60:S60)</f>
        <v>0</v>
      </c>
      <c r="P60" s="106"/>
    </row>
    <row r="61" spans="1:19" ht="30" x14ac:dyDescent="0.2">
      <c r="A61" s="166"/>
      <c r="B61" s="146"/>
      <c r="C61" s="148"/>
      <c r="D61" s="19" t="s">
        <v>12</v>
      </c>
      <c r="E61" s="20">
        <v>0</v>
      </c>
      <c r="F61" s="99">
        <f>SUM(G61:O61)</f>
        <v>11885.4</v>
      </c>
      <c r="G61" s="20">
        <v>0</v>
      </c>
      <c r="H61" s="30">
        <v>0</v>
      </c>
      <c r="I61" s="149">
        <v>0</v>
      </c>
      <c r="J61" s="150"/>
      <c r="K61" s="150"/>
      <c r="L61" s="150"/>
      <c r="M61" s="151"/>
      <c r="N61" s="20">
        <v>11885.4</v>
      </c>
      <c r="O61" s="20">
        <f>SUM(Q61:S61)</f>
        <v>0</v>
      </c>
      <c r="P61" s="108"/>
    </row>
    <row r="62" spans="1:19" ht="15" customHeight="1" x14ac:dyDescent="0.2">
      <c r="A62" s="166"/>
      <c r="B62" s="147"/>
      <c r="C62" s="131"/>
      <c r="D62" s="19" t="s">
        <v>18</v>
      </c>
      <c r="E62" s="20">
        <v>0</v>
      </c>
      <c r="F62" s="99">
        <f>SUM(I62:O62)</f>
        <v>0</v>
      </c>
      <c r="G62" s="20">
        <f>SUM(I62:L62)</f>
        <v>0</v>
      </c>
      <c r="H62" s="30">
        <v>0</v>
      </c>
      <c r="I62" s="149">
        <f>SUM(N62:P62)</f>
        <v>0</v>
      </c>
      <c r="J62" s="150"/>
      <c r="K62" s="150"/>
      <c r="L62" s="150"/>
      <c r="M62" s="151"/>
      <c r="N62" s="20">
        <f t="shared" si="5"/>
        <v>0</v>
      </c>
      <c r="O62" s="20">
        <f>SUM(Q62:S62)</f>
        <v>0</v>
      </c>
      <c r="P62" s="105"/>
    </row>
    <row r="63" spans="1:19" s="23" customFormat="1" ht="15" customHeight="1" x14ac:dyDescent="0.2">
      <c r="A63" s="166"/>
      <c r="B63" s="155" t="s">
        <v>111</v>
      </c>
      <c r="C63" s="118" t="s">
        <v>81</v>
      </c>
      <c r="D63" s="118" t="s">
        <v>186</v>
      </c>
      <c r="E63" s="22"/>
      <c r="F63" s="121" t="s">
        <v>0</v>
      </c>
      <c r="G63" s="105" t="s">
        <v>25</v>
      </c>
      <c r="H63" s="105" t="s">
        <v>26</v>
      </c>
      <c r="I63" s="123" t="s">
        <v>162</v>
      </c>
      <c r="J63" s="124" t="s">
        <v>125</v>
      </c>
      <c r="K63" s="124"/>
      <c r="L63" s="124"/>
      <c r="M63" s="124"/>
      <c r="N63" s="105" t="s">
        <v>34</v>
      </c>
      <c r="O63" s="105" t="s">
        <v>35</v>
      </c>
      <c r="P63" s="106"/>
    </row>
    <row r="64" spans="1:19" ht="24" x14ac:dyDescent="0.2">
      <c r="A64" s="166"/>
      <c r="B64" s="156"/>
      <c r="C64" s="119"/>
      <c r="D64" s="119"/>
      <c r="E64" s="20"/>
      <c r="F64" s="122"/>
      <c r="G64" s="108"/>
      <c r="H64" s="108"/>
      <c r="I64" s="123"/>
      <c r="J64" s="93" t="s">
        <v>128</v>
      </c>
      <c r="K64" s="93" t="s">
        <v>129</v>
      </c>
      <c r="L64" s="93" t="s">
        <v>130</v>
      </c>
      <c r="M64" s="93" t="s">
        <v>126</v>
      </c>
      <c r="N64" s="108"/>
      <c r="O64" s="108"/>
      <c r="P64" s="106"/>
    </row>
    <row r="65" spans="1:19" s="33" customFormat="1" ht="15" x14ac:dyDescent="0.2">
      <c r="A65" s="167"/>
      <c r="B65" s="157"/>
      <c r="C65" s="120"/>
      <c r="D65" s="120"/>
      <c r="E65" s="20"/>
      <c r="F65" s="99">
        <v>1</v>
      </c>
      <c r="G65" s="99">
        <v>0</v>
      </c>
      <c r="H65" s="91">
        <v>0</v>
      </c>
      <c r="I65" s="91" t="s">
        <v>31</v>
      </c>
      <c r="J65" s="91">
        <v>0</v>
      </c>
      <c r="K65" s="91">
        <v>0</v>
      </c>
      <c r="L65" s="91">
        <v>0</v>
      </c>
      <c r="M65" s="91">
        <v>0</v>
      </c>
      <c r="N65" s="99">
        <v>1</v>
      </c>
      <c r="O65" s="99">
        <v>0</v>
      </c>
      <c r="P65" s="106"/>
    </row>
    <row r="66" spans="1:19" ht="15" customHeight="1" x14ac:dyDescent="0.2">
      <c r="A66" s="165" t="s">
        <v>11</v>
      </c>
      <c r="B66" s="145" t="s">
        <v>42</v>
      </c>
      <c r="C66" s="130" t="s">
        <v>38</v>
      </c>
      <c r="D66" s="19" t="s">
        <v>2</v>
      </c>
      <c r="E66" s="20">
        <f>SUM(E67:E70)</f>
        <v>0</v>
      </c>
      <c r="F66" s="99">
        <f>SUM(F67:F70)</f>
        <v>211522.05</v>
      </c>
      <c r="G66" s="20">
        <f>SUM(G67:G70)</f>
        <v>211522.05</v>
      </c>
      <c r="H66" s="20">
        <f>SUM(H67:H70)</f>
        <v>0</v>
      </c>
      <c r="I66" s="149">
        <f>SUM(I67:M70)</f>
        <v>0</v>
      </c>
      <c r="J66" s="150"/>
      <c r="K66" s="150"/>
      <c r="L66" s="150"/>
      <c r="M66" s="151"/>
      <c r="N66" s="20">
        <f>SUM(N67:N70)</f>
        <v>0</v>
      </c>
      <c r="O66" s="20">
        <f>SUM(O67:O70)</f>
        <v>0</v>
      </c>
      <c r="P66" s="107" t="s">
        <v>206</v>
      </c>
      <c r="S66" s="28"/>
    </row>
    <row r="67" spans="1:19" ht="15" x14ac:dyDescent="0.2">
      <c r="A67" s="166"/>
      <c r="B67" s="146"/>
      <c r="C67" s="148"/>
      <c r="D67" s="19" t="s">
        <v>1</v>
      </c>
      <c r="E67" s="34">
        <v>0</v>
      </c>
      <c r="F67" s="99">
        <f>SUM(G67:O67)</f>
        <v>0</v>
      </c>
      <c r="G67" s="20">
        <v>0</v>
      </c>
      <c r="H67" s="20">
        <v>0</v>
      </c>
      <c r="I67" s="149">
        <v>0</v>
      </c>
      <c r="J67" s="150"/>
      <c r="K67" s="150"/>
      <c r="L67" s="150"/>
      <c r="M67" s="151"/>
      <c r="N67" s="20">
        <v>0</v>
      </c>
      <c r="O67" s="20">
        <v>0</v>
      </c>
      <c r="P67" s="107"/>
    </row>
    <row r="68" spans="1:19" ht="30" x14ac:dyDescent="0.2">
      <c r="A68" s="166"/>
      <c r="B68" s="146"/>
      <c r="C68" s="148"/>
      <c r="D68" s="19" t="s">
        <v>5</v>
      </c>
      <c r="E68" s="34">
        <v>0</v>
      </c>
      <c r="F68" s="99">
        <f>SUM(G68:O68)</f>
        <v>138546.94</v>
      </c>
      <c r="G68" s="34">
        <v>138546.94</v>
      </c>
      <c r="H68" s="34">
        <v>0</v>
      </c>
      <c r="I68" s="149">
        <v>0</v>
      </c>
      <c r="J68" s="150"/>
      <c r="K68" s="150"/>
      <c r="L68" s="150"/>
      <c r="M68" s="151"/>
      <c r="N68" s="34">
        <v>0</v>
      </c>
      <c r="O68" s="20">
        <v>0</v>
      </c>
      <c r="P68" s="107"/>
    </row>
    <row r="69" spans="1:19" ht="30" x14ac:dyDescent="0.2">
      <c r="A69" s="166"/>
      <c r="B69" s="146"/>
      <c r="C69" s="148"/>
      <c r="D69" s="19" t="s">
        <v>12</v>
      </c>
      <c r="E69" s="34">
        <v>0</v>
      </c>
      <c r="F69" s="99">
        <f>SUM(G69:O69)</f>
        <v>72975.11</v>
      </c>
      <c r="G69" s="34">
        <v>72975.11</v>
      </c>
      <c r="H69" s="34">
        <v>0</v>
      </c>
      <c r="I69" s="149">
        <v>0</v>
      </c>
      <c r="J69" s="150"/>
      <c r="K69" s="150"/>
      <c r="L69" s="150"/>
      <c r="M69" s="151"/>
      <c r="N69" s="34">
        <v>0</v>
      </c>
      <c r="O69" s="20">
        <v>0</v>
      </c>
      <c r="P69" s="107"/>
    </row>
    <row r="70" spans="1:19" ht="15" customHeight="1" x14ac:dyDescent="0.2">
      <c r="A70" s="166"/>
      <c r="B70" s="147"/>
      <c r="C70" s="131"/>
      <c r="D70" s="19" t="s">
        <v>18</v>
      </c>
      <c r="E70" s="34">
        <v>0</v>
      </c>
      <c r="F70" s="99">
        <f>SUM(I70:O70)</f>
        <v>0</v>
      </c>
      <c r="G70" s="20">
        <v>0</v>
      </c>
      <c r="H70" s="20">
        <v>0</v>
      </c>
      <c r="I70" s="149">
        <v>0</v>
      </c>
      <c r="J70" s="150"/>
      <c r="K70" s="150"/>
      <c r="L70" s="150"/>
      <c r="M70" s="151"/>
      <c r="N70" s="20">
        <v>0</v>
      </c>
      <c r="O70" s="20">
        <v>0</v>
      </c>
      <c r="P70" s="107"/>
      <c r="Q70" s="28"/>
    </row>
    <row r="71" spans="1:19" s="23" customFormat="1" ht="15" customHeight="1" x14ac:dyDescent="0.2">
      <c r="A71" s="166"/>
      <c r="B71" s="155" t="s">
        <v>112</v>
      </c>
      <c r="C71" s="118" t="s">
        <v>81</v>
      </c>
      <c r="D71" s="118" t="s">
        <v>92</v>
      </c>
      <c r="E71" s="22"/>
      <c r="F71" s="121" t="s">
        <v>0</v>
      </c>
      <c r="G71" s="105" t="s">
        <v>25</v>
      </c>
      <c r="H71" s="105" t="s">
        <v>121</v>
      </c>
      <c r="I71" s="123" t="s">
        <v>162</v>
      </c>
      <c r="J71" s="124" t="s">
        <v>125</v>
      </c>
      <c r="K71" s="124"/>
      <c r="L71" s="124"/>
      <c r="M71" s="124"/>
      <c r="N71" s="105" t="s">
        <v>34</v>
      </c>
      <c r="O71" s="105" t="s">
        <v>35</v>
      </c>
      <c r="P71" s="105"/>
    </row>
    <row r="72" spans="1:19" ht="24" x14ac:dyDescent="0.2">
      <c r="A72" s="166"/>
      <c r="B72" s="156"/>
      <c r="C72" s="119"/>
      <c r="D72" s="119"/>
      <c r="E72" s="20"/>
      <c r="F72" s="122"/>
      <c r="G72" s="108"/>
      <c r="H72" s="108"/>
      <c r="I72" s="123"/>
      <c r="J72" s="93" t="s">
        <v>128</v>
      </c>
      <c r="K72" s="93" t="s">
        <v>129</v>
      </c>
      <c r="L72" s="93" t="s">
        <v>130</v>
      </c>
      <c r="M72" s="93" t="s">
        <v>126</v>
      </c>
      <c r="N72" s="108"/>
      <c r="O72" s="108"/>
      <c r="P72" s="106"/>
    </row>
    <row r="73" spans="1:19" ht="15" x14ac:dyDescent="0.2">
      <c r="A73" s="167"/>
      <c r="B73" s="157"/>
      <c r="C73" s="120"/>
      <c r="D73" s="120"/>
      <c r="E73" s="20"/>
      <c r="F73" s="14" t="s">
        <v>22</v>
      </c>
      <c r="G73" s="14">
        <v>1</v>
      </c>
      <c r="H73" s="50">
        <v>0</v>
      </c>
      <c r="I73" s="50" t="s">
        <v>31</v>
      </c>
      <c r="J73" s="50">
        <v>0</v>
      </c>
      <c r="K73" s="50">
        <v>0</v>
      </c>
      <c r="L73" s="50">
        <v>0</v>
      </c>
      <c r="M73" s="50">
        <v>0</v>
      </c>
      <c r="N73" s="14">
        <v>0</v>
      </c>
      <c r="O73" s="14">
        <v>0</v>
      </c>
      <c r="P73" s="108"/>
    </row>
    <row r="74" spans="1:19" ht="15" customHeight="1" x14ac:dyDescent="0.2">
      <c r="A74" s="165" t="s">
        <v>91</v>
      </c>
      <c r="B74" s="145" t="s">
        <v>63</v>
      </c>
      <c r="C74" s="130" t="s">
        <v>38</v>
      </c>
      <c r="D74" s="19" t="s">
        <v>2</v>
      </c>
      <c r="E74" s="20">
        <f>SUM(E75:E78)</f>
        <v>15400</v>
      </c>
      <c r="F74" s="99">
        <f>SUM(F75:F78)</f>
        <v>20949.739999999998</v>
      </c>
      <c r="G74" s="20">
        <f>SUM(G75:G78)</f>
        <v>20949.739999999998</v>
      </c>
      <c r="H74" s="20">
        <f>SUM(H75:H78)</f>
        <v>0</v>
      </c>
      <c r="I74" s="149">
        <f>SUM(I75:M78)</f>
        <v>0</v>
      </c>
      <c r="J74" s="150"/>
      <c r="K74" s="150"/>
      <c r="L74" s="150"/>
      <c r="M74" s="151"/>
      <c r="N74" s="20">
        <f>SUM(N75:N78)</f>
        <v>0</v>
      </c>
      <c r="O74" s="20">
        <f>SUM(O75:O78)</f>
        <v>0</v>
      </c>
      <c r="P74" s="105" t="s">
        <v>206</v>
      </c>
    </row>
    <row r="75" spans="1:19" ht="15" x14ac:dyDescent="0.2">
      <c r="A75" s="166"/>
      <c r="B75" s="146"/>
      <c r="C75" s="148"/>
      <c r="D75" s="19" t="s">
        <v>1</v>
      </c>
      <c r="E75" s="34">
        <v>0</v>
      </c>
      <c r="F75" s="99">
        <f>SUM(G75:O75)</f>
        <v>0</v>
      </c>
      <c r="G75" s="20">
        <v>0</v>
      </c>
      <c r="H75" s="20">
        <v>0</v>
      </c>
      <c r="I75" s="149">
        <v>0</v>
      </c>
      <c r="J75" s="150"/>
      <c r="K75" s="150"/>
      <c r="L75" s="150"/>
      <c r="M75" s="151"/>
      <c r="N75" s="20">
        <v>0</v>
      </c>
      <c r="O75" s="20">
        <v>0</v>
      </c>
      <c r="P75" s="106"/>
    </row>
    <row r="76" spans="1:19" ht="30" x14ac:dyDescent="0.2">
      <c r="A76" s="166"/>
      <c r="B76" s="146"/>
      <c r="C76" s="148"/>
      <c r="D76" s="19" t="s">
        <v>5</v>
      </c>
      <c r="E76" s="34">
        <v>4620</v>
      </c>
      <c r="F76" s="99">
        <f>SUM(G76:O76)</f>
        <v>6284.92</v>
      </c>
      <c r="G76" s="34">
        <v>6284.92</v>
      </c>
      <c r="H76" s="34">
        <v>0</v>
      </c>
      <c r="I76" s="149">
        <v>0</v>
      </c>
      <c r="J76" s="150"/>
      <c r="K76" s="150"/>
      <c r="L76" s="150"/>
      <c r="M76" s="151"/>
      <c r="N76" s="20">
        <v>0</v>
      </c>
      <c r="O76" s="20">
        <v>0</v>
      </c>
      <c r="P76" s="106"/>
      <c r="R76" s="35"/>
    </row>
    <row r="77" spans="1:19" ht="30" x14ac:dyDescent="0.2">
      <c r="A77" s="166"/>
      <c r="B77" s="146"/>
      <c r="C77" s="148"/>
      <c r="D77" s="19" t="s">
        <v>12</v>
      </c>
      <c r="E77" s="34">
        <v>10780</v>
      </c>
      <c r="F77" s="99">
        <f>SUM(G77:O77)</f>
        <v>14664.82</v>
      </c>
      <c r="G77" s="34">
        <v>14664.82</v>
      </c>
      <c r="H77" s="34">
        <v>0</v>
      </c>
      <c r="I77" s="149">
        <v>0</v>
      </c>
      <c r="J77" s="150"/>
      <c r="K77" s="150"/>
      <c r="L77" s="150"/>
      <c r="M77" s="151"/>
      <c r="N77" s="20">
        <v>0</v>
      </c>
      <c r="O77" s="20">
        <v>0</v>
      </c>
      <c r="P77" s="106"/>
      <c r="R77" s="29"/>
    </row>
    <row r="78" spans="1:19" ht="15" x14ac:dyDescent="0.2">
      <c r="A78" s="166"/>
      <c r="B78" s="147"/>
      <c r="C78" s="131"/>
      <c r="D78" s="19" t="s">
        <v>18</v>
      </c>
      <c r="E78" s="34">
        <v>0</v>
      </c>
      <c r="F78" s="99">
        <f>SUM(I78:O78)</f>
        <v>0</v>
      </c>
      <c r="G78" s="20">
        <v>0</v>
      </c>
      <c r="H78" s="20">
        <v>0</v>
      </c>
      <c r="I78" s="149">
        <v>0</v>
      </c>
      <c r="J78" s="150"/>
      <c r="K78" s="150"/>
      <c r="L78" s="150"/>
      <c r="M78" s="151"/>
      <c r="N78" s="20">
        <v>0</v>
      </c>
      <c r="O78" s="20">
        <v>0</v>
      </c>
      <c r="P78" s="108"/>
    </row>
    <row r="79" spans="1:19" s="23" customFormat="1" ht="15" customHeight="1" x14ac:dyDescent="0.2">
      <c r="A79" s="166"/>
      <c r="B79" s="155" t="s">
        <v>113</v>
      </c>
      <c r="C79" s="118" t="s">
        <v>81</v>
      </c>
      <c r="D79" s="118" t="s">
        <v>92</v>
      </c>
      <c r="E79" s="22"/>
      <c r="F79" s="121" t="s">
        <v>0</v>
      </c>
      <c r="G79" s="105" t="s">
        <v>25</v>
      </c>
      <c r="H79" s="105" t="s">
        <v>26</v>
      </c>
      <c r="I79" s="123" t="s">
        <v>162</v>
      </c>
      <c r="J79" s="124" t="s">
        <v>125</v>
      </c>
      <c r="K79" s="124"/>
      <c r="L79" s="124"/>
      <c r="M79" s="124"/>
      <c r="N79" s="105" t="s">
        <v>34</v>
      </c>
      <c r="O79" s="105" t="s">
        <v>35</v>
      </c>
      <c r="P79" s="105"/>
    </row>
    <row r="80" spans="1:19" ht="24" x14ac:dyDescent="0.2">
      <c r="A80" s="166"/>
      <c r="B80" s="156"/>
      <c r="C80" s="119"/>
      <c r="D80" s="119"/>
      <c r="E80" s="20"/>
      <c r="F80" s="122"/>
      <c r="G80" s="108"/>
      <c r="H80" s="108"/>
      <c r="I80" s="123"/>
      <c r="J80" s="93" t="s">
        <v>128</v>
      </c>
      <c r="K80" s="93" t="s">
        <v>129</v>
      </c>
      <c r="L80" s="93" t="s">
        <v>130</v>
      </c>
      <c r="M80" s="93" t="s">
        <v>126</v>
      </c>
      <c r="N80" s="108"/>
      <c r="O80" s="108"/>
      <c r="P80" s="106"/>
    </row>
    <row r="81" spans="1:18" s="33" customFormat="1" ht="15" x14ac:dyDescent="0.2">
      <c r="A81" s="167"/>
      <c r="B81" s="157"/>
      <c r="C81" s="120"/>
      <c r="D81" s="120"/>
      <c r="E81" s="20"/>
      <c r="F81" s="14" t="s">
        <v>114</v>
      </c>
      <c r="G81" s="14">
        <v>3</v>
      </c>
      <c r="H81" s="50">
        <v>0</v>
      </c>
      <c r="I81" s="50" t="s">
        <v>31</v>
      </c>
      <c r="J81" s="50">
        <v>0</v>
      </c>
      <c r="K81" s="50">
        <v>0</v>
      </c>
      <c r="L81" s="50">
        <v>0</v>
      </c>
      <c r="M81" s="50">
        <v>0</v>
      </c>
      <c r="N81" s="14">
        <v>0</v>
      </c>
      <c r="O81" s="14">
        <v>0</v>
      </c>
      <c r="P81" s="108"/>
    </row>
    <row r="82" spans="1:18" ht="15" customHeight="1" x14ac:dyDescent="0.2">
      <c r="A82" s="165" t="s">
        <v>29</v>
      </c>
      <c r="B82" s="145" t="s">
        <v>131</v>
      </c>
      <c r="C82" s="130" t="s">
        <v>38</v>
      </c>
      <c r="D82" s="19" t="s">
        <v>2</v>
      </c>
      <c r="E82" s="20">
        <f>SUM(E83:E86)</f>
        <v>0</v>
      </c>
      <c r="F82" s="99">
        <f>SUM(F83:F86)</f>
        <v>18529.710000000003</v>
      </c>
      <c r="G82" s="20">
        <f>SUM(G83:G86)</f>
        <v>4844.97</v>
      </c>
      <c r="H82" s="20">
        <f>SUM(H83:H86)</f>
        <v>13684.74</v>
      </c>
      <c r="I82" s="149">
        <f>SUM(I83:M86)</f>
        <v>0</v>
      </c>
      <c r="J82" s="150"/>
      <c r="K82" s="150"/>
      <c r="L82" s="150"/>
      <c r="M82" s="151"/>
      <c r="N82" s="20">
        <f>SUM(N83:N86)</f>
        <v>0</v>
      </c>
      <c r="O82" s="20">
        <f>SUM(O83:O86)</f>
        <v>0</v>
      </c>
      <c r="P82" s="105" t="s">
        <v>206</v>
      </c>
    </row>
    <row r="83" spans="1:18" ht="15" x14ac:dyDescent="0.2">
      <c r="A83" s="166"/>
      <c r="B83" s="146"/>
      <c r="C83" s="148"/>
      <c r="D83" s="19" t="s">
        <v>1</v>
      </c>
      <c r="E83" s="34">
        <v>0</v>
      </c>
      <c r="F83" s="99">
        <f>SUM(G83:O83)</f>
        <v>0</v>
      </c>
      <c r="G83" s="20">
        <v>0</v>
      </c>
      <c r="H83" s="20">
        <v>0</v>
      </c>
      <c r="I83" s="149">
        <v>0</v>
      </c>
      <c r="J83" s="150"/>
      <c r="K83" s="150"/>
      <c r="L83" s="150"/>
      <c r="M83" s="151"/>
      <c r="N83" s="20">
        <v>0</v>
      </c>
      <c r="O83" s="20">
        <v>0</v>
      </c>
      <c r="P83" s="106"/>
    </row>
    <row r="84" spans="1:18" ht="30" x14ac:dyDescent="0.2">
      <c r="A84" s="166"/>
      <c r="B84" s="146"/>
      <c r="C84" s="148"/>
      <c r="D84" s="19" t="s">
        <v>5</v>
      </c>
      <c r="E84" s="34">
        <v>0</v>
      </c>
      <c r="F84" s="99">
        <f>SUM(G84:O84)</f>
        <v>1453.49</v>
      </c>
      <c r="G84" s="34">
        <v>1453.49</v>
      </c>
      <c r="H84" s="34">
        <v>0</v>
      </c>
      <c r="I84" s="149">
        <v>0</v>
      </c>
      <c r="J84" s="150"/>
      <c r="K84" s="150"/>
      <c r="L84" s="150"/>
      <c r="M84" s="151"/>
      <c r="N84" s="34">
        <v>0</v>
      </c>
      <c r="O84" s="34">
        <v>0</v>
      </c>
      <c r="P84" s="106"/>
    </row>
    <row r="85" spans="1:18" ht="30" x14ac:dyDescent="0.2">
      <c r="A85" s="166"/>
      <c r="B85" s="146"/>
      <c r="C85" s="148"/>
      <c r="D85" s="19" t="s">
        <v>12</v>
      </c>
      <c r="E85" s="34">
        <v>0</v>
      </c>
      <c r="F85" s="99">
        <f>SUM(G85:O85)</f>
        <v>17076.22</v>
      </c>
      <c r="G85" s="34">
        <v>3391.48</v>
      </c>
      <c r="H85" s="34">
        <v>13684.74</v>
      </c>
      <c r="I85" s="149">
        <v>0</v>
      </c>
      <c r="J85" s="150"/>
      <c r="K85" s="150"/>
      <c r="L85" s="150"/>
      <c r="M85" s="151"/>
      <c r="N85" s="34">
        <v>0</v>
      </c>
      <c r="O85" s="34">
        <v>0</v>
      </c>
      <c r="P85" s="106"/>
      <c r="R85" s="29"/>
    </row>
    <row r="86" spans="1:18" ht="15" x14ac:dyDescent="0.2">
      <c r="A86" s="166"/>
      <c r="B86" s="147"/>
      <c r="C86" s="131"/>
      <c r="D86" s="19" t="s">
        <v>18</v>
      </c>
      <c r="E86" s="34">
        <v>0</v>
      </c>
      <c r="F86" s="99">
        <f>SUM(I86:O86)</f>
        <v>0</v>
      </c>
      <c r="G86" s="20">
        <v>0</v>
      </c>
      <c r="H86" s="20">
        <v>0</v>
      </c>
      <c r="I86" s="149">
        <v>0</v>
      </c>
      <c r="J86" s="150"/>
      <c r="K86" s="150"/>
      <c r="L86" s="150"/>
      <c r="M86" s="151"/>
      <c r="N86" s="20">
        <v>0</v>
      </c>
      <c r="O86" s="20">
        <v>0</v>
      </c>
      <c r="P86" s="108"/>
    </row>
    <row r="87" spans="1:18" s="23" customFormat="1" ht="21.75" customHeight="1" x14ac:dyDescent="0.2">
      <c r="A87" s="166"/>
      <c r="B87" s="155" t="s">
        <v>148</v>
      </c>
      <c r="C87" s="118" t="s">
        <v>81</v>
      </c>
      <c r="D87" s="118" t="s">
        <v>92</v>
      </c>
      <c r="E87" s="22"/>
      <c r="F87" s="121" t="s">
        <v>0</v>
      </c>
      <c r="G87" s="105" t="s">
        <v>25</v>
      </c>
      <c r="H87" s="105" t="s">
        <v>26</v>
      </c>
      <c r="I87" s="123" t="s">
        <v>162</v>
      </c>
      <c r="J87" s="124" t="s">
        <v>125</v>
      </c>
      <c r="K87" s="124"/>
      <c r="L87" s="124"/>
      <c r="M87" s="124"/>
      <c r="N87" s="105" t="s">
        <v>34</v>
      </c>
      <c r="O87" s="105" t="s">
        <v>35</v>
      </c>
      <c r="P87" s="105"/>
    </row>
    <row r="88" spans="1:18" ht="28.5" customHeight="1" x14ac:dyDescent="0.2">
      <c r="A88" s="166"/>
      <c r="B88" s="156"/>
      <c r="C88" s="119"/>
      <c r="D88" s="119"/>
      <c r="E88" s="20"/>
      <c r="F88" s="122"/>
      <c r="G88" s="108"/>
      <c r="H88" s="108"/>
      <c r="I88" s="123"/>
      <c r="J88" s="93" t="s">
        <v>128</v>
      </c>
      <c r="K88" s="93" t="s">
        <v>129</v>
      </c>
      <c r="L88" s="93" t="s">
        <v>130</v>
      </c>
      <c r="M88" s="93" t="s">
        <v>126</v>
      </c>
      <c r="N88" s="108"/>
      <c r="O88" s="108"/>
      <c r="P88" s="106"/>
    </row>
    <row r="89" spans="1:18" ht="21.75" customHeight="1" x14ac:dyDescent="0.2">
      <c r="A89" s="167"/>
      <c r="B89" s="157"/>
      <c r="C89" s="120"/>
      <c r="D89" s="120"/>
      <c r="E89" s="20"/>
      <c r="F89" s="14" t="s">
        <v>22</v>
      </c>
      <c r="G89" s="14">
        <v>0</v>
      </c>
      <c r="H89" s="50">
        <v>1</v>
      </c>
      <c r="I89" s="50" t="s">
        <v>31</v>
      </c>
      <c r="J89" s="50">
        <v>0</v>
      </c>
      <c r="K89" s="50">
        <v>0</v>
      </c>
      <c r="L89" s="50">
        <v>0</v>
      </c>
      <c r="M89" s="50">
        <v>0</v>
      </c>
      <c r="N89" s="14">
        <v>0</v>
      </c>
      <c r="O89" s="14">
        <v>0</v>
      </c>
      <c r="P89" s="108"/>
    </row>
    <row r="90" spans="1:18" ht="15" customHeight="1" x14ac:dyDescent="0.2">
      <c r="A90" s="165" t="s">
        <v>30</v>
      </c>
      <c r="B90" s="145" t="s">
        <v>165</v>
      </c>
      <c r="C90" s="130" t="s">
        <v>38</v>
      </c>
      <c r="D90" s="19" t="s">
        <v>2</v>
      </c>
      <c r="E90" s="20">
        <f>SUM(E91:E94)</f>
        <v>0</v>
      </c>
      <c r="F90" s="99">
        <f>SUM(F91:F94)</f>
        <v>60606.06</v>
      </c>
      <c r="G90" s="20">
        <v>0</v>
      </c>
      <c r="H90" s="20">
        <f>SUM(H91:H94)</f>
        <v>0</v>
      </c>
      <c r="I90" s="149">
        <f>SUM(I91:M94)</f>
        <v>60606.06</v>
      </c>
      <c r="J90" s="150"/>
      <c r="K90" s="150"/>
      <c r="L90" s="150"/>
      <c r="M90" s="151"/>
      <c r="N90" s="20">
        <f>SUM(N91:N94)</f>
        <v>0</v>
      </c>
      <c r="O90" s="20">
        <f>SUM(O91:O94)</f>
        <v>0</v>
      </c>
      <c r="P90" s="105" t="s">
        <v>206</v>
      </c>
    </row>
    <row r="91" spans="1:18" ht="15" x14ac:dyDescent="0.2">
      <c r="A91" s="166"/>
      <c r="B91" s="146"/>
      <c r="C91" s="148"/>
      <c r="D91" s="19" t="s">
        <v>1</v>
      </c>
      <c r="E91" s="34">
        <v>0</v>
      </c>
      <c r="F91" s="99">
        <f>SUM(G91:O91)</f>
        <v>0</v>
      </c>
      <c r="G91" s="20">
        <v>0</v>
      </c>
      <c r="H91" s="20">
        <v>0</v>
      </c>
      <c r="I91" s="149">
        <v>0</v>
      </c>
      <c r="J91" s="150"/>
      <c r="K91" s="150"/>
      <c r="L91" s="150"/>
      <c r="M91" s="151"/>
      <c r="N91" s="20">
        <v>0</v>
      </c>
      <c r="O91" s="20">
        <v>0</v>
      </c>
      <c r="P91" s="106"/>
    </row>
    <row r="92" spans="1:18" ht="30" x14ac:dyDescent="0.2">
      <c r="A92" s="166"/>
      <c r="B92" s="146"/>
      <c r="C92" s="148"/>
      <c r="D92" s="19" t="s">
        <v>5</v>
      </c>
      <c r="E92" s="34">
        <v>0</v>
      </c>
      <c r="F92" s="99">
        <f>SUM(G92:O92)</f>
        <v>60000</v>
      </c>
      <c r="G92" s="34">
        <v>0</v>
      </c>
      <c r="H92" s="34">
        <v>0</v>
      </c>
      <c r="I92" s="149">
        <v>60000</v>
      </c>
      <c r="J92" s="150"/>
      <c r="K92" s="150"/>
      <c r="L92" s="150"/>
      <c r="M92" s="151"/>
      <c r="N92" s="34">
        <v>0</v>
      </c>
      <c r="O92" s="34">
        <v>0</v>
      </c>
      <c r="P92" s="106"/>
    </row>
    <row r="93" spans="1:18" ht="30" x14ac:dyDescent="0.2">
      <c r="A93" s="166"/>
      <c r="B93" s="146"/>
      <c r="C93" s="148"/>
      <c r="D93" s="19" t="s">
        <v>12</v>
      </c>
      <c r="E93" s="34">
        <v>0</v>
      </c>
      <c r="F93" s="99">
        <f>SUM(G93:O93)</f>
        <v>606.05999999999995</v>
      </c>
      <c r="G93" s="34">
        <v>0</v>
      </c>
      <c r="H93" s="34">
        <v>0</v>
      </c>
      <c r="I93" s="149">
        <v>606.05999999999995</v>
      </c>
      <c r="J93" s="150"/>
      <c r="K93" s="150"/>
      <c r="L93" s="150"/>
      <c r="M93" s="151"/>
      <c r="N93" s="34">
        <v>0</v>
      </c>
      <c r="O93" s="34">
        <v>0</v>
      </c>
      <c r="P93" s="106"/>
      <c r="R93" s="29"/>
    </row>
    <row r="94" spans="1:18" ht="15" x14ac:dyDescent="0.2">
      <c r="A94" s="166"/>
      <c r="B94" s="147"/>
      <c r="C94" s="131"/>
      <c r="D94" s="19" t="s">
        <v>18</v>
      </c>
      <c r="E94" s="34">
        <v>0</v>
      </c>
      <c r="F94" s="99">
        <f>SUM(I94:O94)</f>
        <v>0</v>
      </c>
      <c r="G94" s="20">
        <v>0</v>
      </c>
      <c r="H94" s="20">
        <v>0</v>
      </c>
      <c r="I94" s="149">
        <v>0</v>
      </c>
      <c r="J94" s="150"/>
      <c r="K94" s="150"/>
      <c r="L94" s="150"/>
      <c r="M94" s="151"/>
      <c r="N94" s="20">
        <v>0</v>
      </c>
      <c r="O94" s="20">
        <v>0</v>
      </c>
      <c r="P94" s="108"/>
    </row>
    <row r="95" spans="1:18" s="23" customFormat="1" ht="21.75" customHeight="1" x14ac:dyDescent="0.2">
      <c r="A95" s="166"/>
      <c r="B95" s="155" t="s">
        <v>166</v>
      </c>
      <c r="C95" s="118" t="s">
        <v>81</v>
      </c>
      <c r="D95" s="118" t="s">
        <v>92</v>
      </c>
      <c r="E95" s="22"/>
      <c r="F95" s="121" t="s">
        <v>0</v>
      </c>
      <c r="G95" s="105" t="s">
        <v>25</v>
      </c>
      <c r="H95" s="105" t="s">
        <v>26</v>
      </c>
      <c r="I95" s="123" t="s">
        <v>162</v>
      </c>
      <c r="J95" s="124" t="s">
        <v>125</v>
      </c>
      <c r="K95" s="124"/>
      <c r="L95" s="124"/>
      <c r="M95" s="124"/>
      <c r="N95" s="105" t="s">
        <v>34</v>
      </c>
      <c r="O95" s="105" t="s">
        <v>35</v>
      </c>
      <c r="P95" s="105"/>
    </row>
    <row r="96" spans="1:18" ht="28.5" customHeight="1" x14ac:dyDescent="0.2">
      <c r="A96" s="166"/>
      <c r="B96" s="156"/>
      <c r="C96" s="119"/>
      <c r="D96" s="119"/>
      <c r="E96" s="20"/>
      <c r="F96" s="122"/>
      <c r="G96" s="108"/>
      <c r="H96" s="108"/>
      <c r="I96" s="123"/>
      <c r="J96" s="93" t="s">
        <v>128</v>
      </c>
      <c r="K96" s="93" t="s">
        <v>129</v>
      </c>
      <c r="L96" s="93" t="s">
        <v>130</v>
      </c>
      <c r="M96" s="93" t="s">
        <v>126</v>
      </c>
      <c r="N96" s="108"/>
      <c r="O96" s="108"/>
      <c r="P96" s="106"/>
    </row>
    <row r="97" spans="1:18" ht="21.75" customHeight="1" x14ac:dyDescent="0.2">
      <c r="A97" s="167"/>
      <c r="B97" s="157"/>
      <c r="C97" s="120"/>
      <c r="D97" s="120"/>
      <c r="E97" s="20"/>
      <c r="F97" s="14" t="s">
        <v>22</v>
      </c>
      <c r="G97" s="14">
        <v>0</v>
      </c>
      <c r="H97" s="50">
        <v>0</v>
      </c>
      <c r="I97" s="50" t="s">
        <v>22</v>
      </c>
      <c r="J97" s="50">
        <v>0</v>
      </c>
      <c r="K97" s="50">
        <v>0</v>
      </c>
      <c r="L97" s="50">
        <v>1</v>
      </c>
      <c r="M97" s="50">
        <v>1</v>
      </c>
      <c r="N97" s="14">
        <v>0</v>
      </c>
      <c r="O97" s="14">
        <v>0</v>
      </c>
      <c r="P97" s="108"/>
    </row>
    <row r="98" spans="1:18" ht="21.75" customHeight="1" x14ac:dyDescent="0.2">
      <c r="A98" s="165" t="s">
        <v>46</v>
      </c>
      <c r="B98" s="145" t="s">
        <v>152</v>
      </c>
      <c r="C98" s="130" t="s">
        <v>38</v>
      </c>
      <c r="D98" s="19" t="s">
        <v>2</v>
      </c>
      <c r="E98" s="20"/>
      <c r="F98" s="99">
        <f>SUM(G98:O98)</f>
        <v>61160.6</v>
      </c>
      <c r="G98" s="99">
        <v>0</v>
      </c>
      <c r="H98" s="20">
        <f>SUM(H99:H102)</f>
        <v>26747.4</v>
      </c>
      <c r="I98" s="149">
        <f>SUM(I99:M102)</f>
        <v>34413.199999999997</v>
      </c>
      <c r="J98" s="150"/>
      <c r="K98" s="150"/>
      <c r="L98" s="150"/>
      <c r="M98" s="151"/>
      <c r="N98" s="20">
        <v>0</v>
      </c>
      <c r="O98" s="20">
        <v>0</v>
      </c>
      <c r="P98" s="105" t="s">
        <v>207</v>
      </c>
    </row>
    <row r="99" spans="1:18" ht="21.75" customHeight="1" x14ac:dyDescent="0.2">
      <c r="A99" s="166"/>
      <c r="B99" s="146"/>
      <c r="C99" s="148"/>
      <c r="D99" s="19" t="s">
        <v>1</v>
      </c>
      <c r="E99" s="34"/>
      <c r="F99" s="99">
        <v>0</v>
      </c>
      <c r="G99" s="20">
        <v>0</v>
      </c>
      <c r="H99" s="20">
        <v>0</v>
      </c>
      <c r="I99" s="149">
        <v>0</v>
      </c>
      <c r="J99" s="150"/>
      <c r="K99" s="150"/>
      <c r="L99" s="150"/>
      <c r="M99" s="151"/>
      <c r="N99" s="20">
        <v>0</v>
      </c>
      <c r="O99" s="20">
        <v>0</v>
      </c>
      <c r="P99" s="106"/>
      <c r="R99" s="28"/>
    </row>
    <row r="100" spans="1:18" ht="21.75" customHeight="1" x14ac:dyDescent="0.2">
      <c r="A100" s="166"/>
      <c r="B100" s="146"/>
      <c r="C100" s="148"/>
      <c r="D100" s="19" t="s">
        <v>5</v>
      </c>
      <c r="E100" s="34"/>
      <c r="F100" s="99">
        <v>0</v>
      </c>
      <c r="G100" s="34">
        <v>0</v>
      </c>
      <c r="H100" s="34">
        <v>0</v>
      </c>
      <c r="I100" s="149">
        <v>0</v>
      </c>
      <c r="J100" s="150"/>
      <c r="K100" s="150"/>
      <c r="L100" s="150"/>
      <c r="M100" s="151"/>
      <c r="N100" s="34">
        <v>0</v>
      </c>
      <c r="O100" s="34">
        <v>0</v>
      </c>
      <c r="P100" s="106"/>
    </row>
    <row r="101" spans="1:18" ht="29.25" customHeight="1" x14ac:dyDescent="0.2">
      <c r="A101" s="166"/>
      <c r="B101" s="146"/>
      <c r="C101" s="148"/>
      <c r="D101" s="19" t="s">
        <v>12</v>
      </c>
      <c r="E101" s="34"/>
      <c r="F101" s="99">
        <f>SUM(G101:O101)</f>
        <v>61160.6</v>
      </c>
      <c r="G101" s="34">
        <v>0</v>
      </c>
      <c r="H101" s="34">
        <v>26747.4</v>
      </c>
      <c r="I101" s="149">
        <v>34413.199999999997</v>
      </c>
      <c r="J101" s="150"/>
      <c r="K101" s="150"/>
      <c r="L101" s="150"/>
      <c r="M101" s="151"/>
      <c r="N101" s="34">
        <v>0</v>
      </c>
      <c r="O101" s="34">
        <v>0</v>
      </c>
      <c r="P101" s="106"/>
    </row>
    <row r="102" spans="1:18" ht="21.75" customHeight="1" x14ac:dyDescent="0.2">
      <c r="A102" s="166"/>
      <c r="B102" s="147"/>
      <c r="C102" s="131"/>
      <c r="D102" s="19" t="s">
        <v>18</v>
      </c>
      <c r="E102" s="34"/>
      <c r="F102" s="99">
        <v>0</v>
      </c>
      <c r="G102" s="20">
        <v>0</v>
      </c>
      <c r="H102" s="20">
        <v>0</v>
      </c>
      <c r="I102" s="149">
        <v>0</v>
      </c>
      <c r="J102" s="150"/>
      <c r="K102" s="150"/>
      <c r="L102" s="150"/>
      <c r="M102" s="151"/>
      <c r="N102" s="20">
        <v>0</v>
      </c>
      <c r="O102" s="20">
        <v>0</v>
      </c>
      <c r="P102" s="108"/>
    </row>
    <row r="103" spans="1:18" ht="21.75" customHeight="1" x14ac:dyDescent="0.2">
      <c r="A103" s="166"/>
      <c r="B103" s="155" t="s">
        <v>153</v>
      </c>
      <c r="C103" s="118" t="s">
        <v>81</v>
      </c>
      <c r="D103" s="118" t="s">
        <v>92</v>
      </c>
      <c r="E103" s="22"/>
      <c r="F103" s="121" t="s">
        <v>0</v>
      </c>
      <c r="G103" s="105" t="s">
        <v>25</v>
      </c>
      <c r="H103" s="105" t="s">
        <v>26</v>
      </c>
      <c r="I103" s="123" t="s">
        <v>162</v>
      </c>
      <c r="J103" s="124" t="s">
        <v>125</v>
      </c>
      <c r="K103" s="124"/>
      <c r="L103" s="124"/>
      <c r="M103" s="124"/>
      <c r="N103" s="105" t="s">
        <v>34</v>
      </c>
      <c r="O103" s="105" t="s">
        <v>35</v>
      </c>
      <c r="P103" s="105"/>
    </row>
    <row r="104" spans="1:18" ht="21.75" customHeight="1" x14ac:dyDescent="0.2">
      <c r="A104" s="166"/>
      <c r="B104" s="156"/>
      <c r="C104" s="119"/>
      <c r="D104" s="119"/>
      <c r="E104" s="20"/>
      <c r="F104" s="122"/>
      <c r="G104" s="108"/>
      <c r="H104" s="108"/>
      <c r="I104" s="123"/>
      <c r="J104" s="93" t="s">
        <v>128</v>
      </c>
      <c r="K104" s="93" t="s">
        <v>129</v>
      </c>
      <c r="L104" s="93" t="s">
        <v>130</v>
      </c>
      <c r="M104" s="93" t="s">
        <v>126</v>
      </c>
      <c r="N104" s="108"/>
      <c r="O104" s="108"/>
      <c r="P104" s="106"/>
    </row>
    <row r="105" spans="1:18" ht="21.75" customHeight="1" x14ac:dyDescent="0.2">
      <c r="A105" s="167"/>
      <c r="B105" s="157"/>
      <c r="C105" s="120"/>
      <c r="D105" s="120"/>
      <c r="E105" s="20"/>
      <c r="F105" s="14" t="s">
        <v>114</v>
      </c>
      <c r="G105" s="14">
        <v>0</v>
      </c>
      <c r="H105" s="50">
        <v>2</v>
      </c>
      <c r="I105" s="50" t="s">
        <v>22</v>
      </c>
      <c r="J105" s="50">
        <v>0</v>
      </c>
      <c r="K105" s="50">
        <v>0</v>
      </c>
      <c r="L105" s="50">
        <v>0</v>
      </c>
      <c r="M105" s="50">
        <v>1</v>
      </c>
      <c r="N105" s="14">
        <v>0</v>
      </c>
      <c r="O105" s="14">
        <v>0</v>
      </c>
      <c r="P105" s="108"/>
    </row>
    <row r="106" spans="1:18" ht="15" customHeight="1" x14ac:dyDescent="0.2">
      <c r="A106" s="165" t="s">
        <v>173</v>
      </c>
      <c r="B106" s="145" t="s">
        <v>72</v>
      </c>
      <c r="C106" s="130" t="s">
        <v>38</v>
      </c>
      <c r="D106" s="19" t="s">
        <v>2</v>
      </c>
      <c r="E106" s="20">
        <f>SUM(E107:E110)</f>
        <v>0</v>
      </c>
      <c r="F106" s="99">
        <f>SUM(F107:F110)</f>
        <v>6500</v>
      </c>
      <c r="G106" s="20">
        <f>SUM(G107:G110)</f>
        <v>6500</v>
      </c>
      <c r="H106" s="20">
        <f>SUM(H107:H110)</f>
        <v>0</v>
      </c>
      <c r="I106" s="149">
        <f>SUM(I107:M110)</f>
        <v>0</v>
      </c>
      <c r="J106" s="150"/>
      <c r="K106" s="150"/>
      <c r="L106" s="150"/>
      <c r="M106" s="151"/>
      <c r="N106" s="20">
        <f>SUM(N107:N110)</f>
        <v>0</v>
      </c>
      <c r="O106" s="20">
        <f>SUM(O107:O110)</f>
        <v>0</v>
      </c>
      <c r="P106" s="105" t="s">
        <v>206</v>
      </c>
    </row>
    <row r="107" spans="1:18" ht="15" x14ac:dyDescent="0.2">
      <c r="A107" s="166"/>
      <c r="B107" s="146"/>
      <c r="C107" s="148"/>
      <c r="D107" s="19" t="s">
        <v>1</v>
      </c>
      <c r="E107" s="34">
        <v>0</v>
      </c>
      <c r="F107" s="99">
        <f>SUM(G107:O107)</f>
        <v>0</v>
      </c>
      <c r="G107" s="20">
        <v>0</v>
      </c>
      <c r="H107" s="20">
        <v>0</v>
      </c>
      <c r="I107" s="149">
        <v>0</v>
      </c>
      <c r="J107" s="150"/>
      <c r="K107" s="150"/>
      <c r="L107" s="150"/>
      <c r="M107" s="151"/>
      <c r="N107" s="20">
        <v>0</v>
      </c>
      <c r="O107" s="20">
        <v>0</v>
      </c>
      <c r="P107" s="106"/>
    </row>
    <row r="108" spans="1:18" ht="30" x14ac:dyDescent="0.2">
      <c r="A108" s="166"/>
      <c r="B108" s="146"/>
      <c r="C108" s="148"/>
      <c r="D108" s="19" t="s">
        <v>5</v>
      </c>
      <c r="E108" s="34">
        <v>0</v>
      </c>
      <c r="F108" s="99">
        <f>SUM(G108:O108)</f>
        <v>0</v>
      </c>
      <c r="G108" s="34">
        <v>0</v>
      </c>
      <c r="H108" s="34">
        <v>0</v>
      </c>
      <c r="I108" s="149">
        <v>0</v>
      </c>
      <c r="J108" s="150"/>
      <c r="K108" s="150"/>
      <c r="L108" s="150"/>
      <c r="M108" s="151"/>
      <c r="N108" s="34">
        <v>0</v>
      </c>
      <c r="O108" s="34">
        <v>0</v>
      </c>
      <c r="P108" s="106"/>
    </row>
    <row r="109" spans="1:18" ht="30" x14ac:dyDescent="0.2">
      <c r="A109" s="166"/>
      <c r="B109" s="146"/>
      <c r="C109" s="148"/>
      <c r="D109" s="19" t="s">
        <v>12</v>
      </c>
      <c r="E109" s="34">
        <v>0</v>
      </c>
      <c r="F109" s="99">
        <f>SUM(G109:O109)</f>
        <v>6500</v>
      </c>
      <c r="G109" s="34">
        <v>6500</v>
      </c>
      <c r="H109" s="34">
        <v>0</v>
      </c>
      <c r="I109" s="149">
        <v>0</v>
      </c>
      <c r="J109" s="150"/>
      <c r="K109" s="150"/>
      <c r="L109" s="150"/>
      <c r="M109" s="151"/>
      <c r="N109" s="34">
        <v>0</v>
      </c>
      <c r="O109" s="34">
        <v>0</v>
      </c>
      <c r="P109" s="106"/>
      <c r="R109" s="29"/>
    </row>
    <row r="110" spans="1:18" ht="15" x14ac:dyDescent="0.2">
      <c r="A110" s="166"/>
      <c r="B110" s="147"/>
      <c r="C110" s="131"/>
      <c r="D110" s="19" t="s">
        <v>18</v>
      </c>
      <c r="E110" s="34">
        <v>0</v>
      </c>
      <c r="F110" s="99">
        <f>SUM(I110:O110)</f>
        <v>0</v>
      </c>
      <c r="G110" s="20">
        <v>0</v>
      </c>
      <c r="H110" s="20">
        <v>0</v>
      </c>
      <c r="I110" s="149">
        <v>0</v>
      </c>
      <c r="J110" s="150"/>
      <c r="K110" s="150"/>
      <c r="L110" s="150"/>
      <c r="M110" s="151"/>
      <c r="N110" s="20">
        <v>0</v>
      </c>
      <c r="O110" s="20">
        <v>0</v>
      </c>
      <c r="P110" s="108"/>
    </row>
    <row r="111" spans="1:18" s="23" customFormat="1" ht="15" customHeight="1" x14ac:dyDescent="0.2">
      <c r="A111" s="166"/>
      <c r="B111" s="155" t="s">
        <v>188</v>
      </c>
      <c r="C111" s="118" t="s">
        <v>81</v>
      </c>
      <c r="D111" s="118" t="s">
        <v>92</v>
      </c>
      <c r="E111" s="22"/>
      <c r="F111" s="121" t="s">
        <v>0</v>
      </c>
      <c r="G111" s="105" t="s">
        <v>25</v>
      </c>
      <c r="H111" s="105" t="s">
        <v>26</v>
      </c>
      <c r="I111" s="123" t="s">
        <v>162</v>
      </c>
      <c r="J111" s="124" t="s">
        <v>125</v>
      </c>
      <c r="K111" s="124"/>
      <c r="L111" s="124"/>
      <c r="M111" s="124"/>
      <c r="N111" s="105" t="s">
        <v>34</v>
      </c>
      <c r="O111" s="105" t="s">
        <v>35</v>
      </c>
      <c r="P111" s="105"/>
    </row>
    <row r="112" spans="1:18" ht="24" x14ac:dyDescent="0.2">
      <c r="A112" s="166"/>
      <c r="B112" s="156"/>
      <c r="C112" s="119"/>
      <c r="D112" s="119"/>
      <c r="E112" s="20"/>
      <c r="F112" s="122"/>
      <c r="G112" s="108"/>
      <c r="H112" s="108"/>
      <c r="I112" s="123"/>
      <c r="J112" s="93" t="s">
        <v>128</v>
      </c>
      <c r="K112" s="93" t="s">
        <v>129</v>
      </c>
      <c r="L112" s="93" t="s">
        <v>130</v>
      </c>
      <c r="M112" s="93" t="s">
        <v>126</v>
      </c>
      <c r="N112" s="108"/>
      <c r="O112" s="108"/>
      <c r="P112" s="106"/>
    </row>
    <row r="113" spans="1:18" s="33" customFormat="1" ht="15" x14ac:dyDescent="0.2">
      <c r="A113" s="166"/>
      <c r="B113" s="157"/>
      <c r="C113" s="120"/>
      <c r="D113" s="120"/>
      <c r="E113" s="20"/>
      <c r="F113" s="14">
        <v>0</v>
      </c>
      <c r="G113" s="14">
        <v>0</v>
      </c>
      <c r="H113" s="50">
        <v>0</v>
      </c>
      <c r="I113" s="50" t="s">
        <v>31</v>
      </c>
      <c r="J113" s="50">
        <v>0</v>
      </c>
      <c r="K113" s="50">
        <v>0</v>
      </c>
      <c r="L113" s="50">
        <v>0</v>
      </c>
      <c r="M113" s="50">
        <v>0</v>
      </c>
      <c r="N113" s="14">
        <v>0</v>
      </c>
      <c r="O113" s="14">
        <v>0</v>
      </c>
      <c r="P113" s="108"/>
    </row>
    <row r="114" spans="1:18" s="23" customFormat="1" ht="15" customHeight="1" x14ac:dyDescent="0.2">
      <c r="A114" s="166"/>
      <c r="B114" s="155" t="s">
        <v>115</v>
      </c>
      <c r="C114" s="118" t="s">
        <v>81</v>
      </c>
      <c r="D114" s="118" t="s">
        <v>92</v>
      </c>
      <c r="E114" s="22"/>
      <c r="F114" s="121" t="s">
        <v>0</v>
      </c>
      <c r="G114" s="105" t="s">
        <v>25</v>
      </c>
      <c r="H114" s="105" t="s">
        <v>26</v>
      </c>
      <c r="I114" s="123" t="s">
        <v>162</v>
      </c>
      <c r="J114" s="124" t="s">
        <v>125</v>
      </c>
      <c r="K114" s="124"/>
      <c r="L114" s="124"/>
      <c r="M114" s="124"/>
      <c r="N114" s="105" t="s">
        <v>34</v>
      </c>
      <c r="O114" s="105" t="s">
        <v>35</v>
      </c>
      <c r="P114" s="105"/>
    </row>
    <row r="115" spans="1:18" ht="24" x14ac:dyDescent="0.2">
      <c r="A115" s="166"/>
      <c r="B115" s="156"/>
      <c r="C115" s="119"/>
      <c r="D115" s="119"/>
      <c r="E115" s="20"/>
      <c r="F115" s="122"/>
      <c r="G115" s="108"/>
      <c r="H115" s="108"/>
      <c r="I115" s="123"/>
      <c r="J115" s="93" t="s">
        <v>128</v>
      </c>
      <c r="K115" s="93" t="s">
        <v>129</v>
      </c>
      <c r="L115" s="93" t="s">
        <v>130</v>
      </c>
      <c r="M115" s="93" t="s">
        <v>126</v>
      </c>
      <c r="N115" s="108"/>
      <c r="O115" s="108"/>
      <c r="P115" s="106"/>
    </row>
    <row r="116" spans="1:18" s="33" customFormat="1" ht="15" x14ac:dyDescent="0.2">
      <c r="A116" s="167"/>
      <c r="B116" s="157"/>
      <c r="C116" s="120"/>
      <c r="D116" s="120"/>
      <c r="E116" s="20"/>
      <c r="F116" s="14">
        <v>3</v>
      </c>
      <c r="G116" s="14">
        <v>3</v>
      </c>
      <c r="H116" s="50">
        <v>0</v>
      </c>
      <c r="I116" s="50" t="s">
        <v>31</v>
      </c>
      <c r="J116" s="50">
        <v>0</v>
      </c>
      <c r="K116" s="50">
        <v>0</v>
      </c>
      <c r="L116" s="50">
        <v>0</v>
      </c>
      <c r="M116" s="50">
        <v>0</v>
      </c>
      <c r="N116" s="14">
        <v>0</v>
      </c>
      <c r="O116" s="14">
        <v>0</v>
      </c>
      <c r="P116" s="108"/>
    </row>
    <row r="117" spans="1:18" ht="15" customHeight="1" x14ac:dyDescent="0.2">
      <c r="A117" s="165" t="s">
        <v>187</v>
      </c>
      <c r="B117" s="145" t="s">
        <v>175</v>
      </c>
      <c r="C117" s="130" t="s">
        <v>38</v>
      </c>
      <c r="D117" s="19" t="s">
        <v>2</v>
      </c>
      <c r="E117" s="20">
        <f>SUM(E118:E121)</f>
        <v>0</v>
      </c>
      <c r="F117" s="99">
        <f>SUM(F118:F121)</f>
        <v>20978</v>
      </c>
      <c r="G117" s="20">
        <f>SUM(G118:G121)</f>
        <v>0</v>
      </c>
      <c r="H117" s="20">
        <f>SUM(H118:H121)</f>
        <v>0</v>
      </c>
      <c r="I117" s="149">
        <f>SUM(I118:M121)</f>
        <v>20978</v>
      </c>
      <c r="J117" s="150"/>
      <c r="K117" s="150"/>
      <c r="L117" s="150"/>
      <c r="M117" s="151"/>
      <c r="N117" s="20">
        <f>SUM(N118:N121)</f>
        <v>0</v>
      </c>
      <c r="O117" s="20">
        <f>SUM(O118:O121)</f>
        <v>0</v>
      </c>
      <c r="P117" s="105" t="s">
        <v>206</v>
      </c>
    </row>
    <row r="118" spans="1:18" ht="15" x14ac:dyDescent="0.2">
      <c r="A118" s="166"/>
      <c r="B118" s="146"/>
      <c r="C118" s="148"/>
      <c r="D118" s="19" t="s">
        <v>1</v>
      </c>
      <c r="E118" s="34">
        <v>0</v>
      </c>
      <c r="F118" s="99">
        <f>SUM(G118:O118)</f>
        <v>0</v>
      </c>
      <c r="G118" s="20">
        <v>0</v>
      </c>
      <c r="H118" s="20">
        <v>0</v>
      </c>
      <c r="I118" s="149">
        <v>0</v>
      </c>
      <c r="J118" s="150"/>
      <c r="K118" s="150"/>
      <c r="L118" s="150"/>
      <c r="M118" s="151"/>
      <c r="N118" s="20">
        <v>0</v>
      </c>
      <c r="O118" s="20">
        <v>0</v>
      </c>
      <c r="P118" s="106"/>
    </row>
    <row r="119" spans="1:18" ht="30" x14ac:dyDescent="0.2">
      <c r="A119" s="166"/>
      <c r="B119" s="146"/>
      <c r="C119" s="148"/>
      <c r="D119" s="19" t="s">
        <v>5</v>
      </c>
      <c r="E119" s="34">
        <v>0</v>
      </c>
      <c r="F119" s="99">
        <f>SUM(G119:O119)</f>
        <v>0</v>
      </c>
      <c r="G119" s="34">
        <v>0</v>
      </c>
      <c r="H119" s="34">
        <v>0</v>
      </c>
      <c r="I119" s="149">
        <v>0</v>
      </c>
      <c r="J119" s="150"/>
      <c r="K119" s="150"/>
      <c r="L119" s="150"/>
      <c r="M119" s="151"/>
      <c r="N119" s="34">
        <v>0</v>
      </c>
      <c r="O119" s="34">
        <v>0</v>
      </c>
      <c r="P119" s="106"/>
    </row>
    <row r="120" spans="1:18" ht="30" x14ac:dyDescent="0.2">
      <c r="A120" s="166"/>
      <c r="B120" s="146"/>
      <c r="C120" s="148"/>
      <c r="D120" s="19" t="s">
        <v>12</v>
      </c>
      <c r="E120" s="34">
        <v>0</v>
      </c>
      <c r="F120" s="99">
        <f>SUM(G120:O120)</f>
        <v>20978</v>
      </c>
      <c r="G120" s="34">
        <v>0</v>
      </c>
      <c r="H120" s="34">
        <v>0</v>
      </c>
      <c r="I120" s="149">
        <v>20978</v>
      </c>
      <c r="J120" s="150"/>
      <c r="K120" s="150"/>
      <c r="L120" s="150"/>
      <c r="M120" s="151"/>
      <c r="N120" s="34">
        <v>0</v>
      </c>
      <c r="O120" s="34">
        <v>0</v>
      </c>
      <c r="P120" s="106"/>
      <c r="R120" s="29"/>
    </row>
    <row r="121" spans="1:18" ht="15" x14ac:dyDescent="0.2">
      <c r="A121" s="166"/>
      <c r="B121" s="147"/>
      <c r="C121" s="131"/>
      <c r="D121" s="19" t="s">
        <v>18</v>
      </c>
      <c r="E121" s="34">
        <v>0</v>
      </c>
      <c r="F121" s="99">
        <f>SUM(I121:O121)</f>
        <v>0</v>
      </c>
      <c r="G121" s="20">
        <v>0</v>
      </c>
      <c r="H121" s="20">
        <v>0</v>
      </c>
      <c r="I121" s="149">
        <v>0</v>
      </c>
      <c r="J121" s="150"/>
      <c r="K121" s="150"/>
      <c r="L121" s="150"/>
      <c r="M121" s="151"/>
      <c r="N121" s="20">
        <v>0</v>
      </c>
      <c r="O121" s="20">
        <v>0</v>
      </c>
      <c r="P121" s="108"/>
    </row>
    <row r="122" spans="1:18" s="23" customFormat="1" ht="15" customHeight="1" x14ac:dyDescent="0.2">
      <c r="A122" s="166"/>
      <c r="B122" s="155" t="s">
        <v>174</v>
      </c>
      <c r="C122" s="118" t="s">
        <v>81</v>
      </c>
      <c r="D122" s="118" t="s">
        <v>92</v>
      </c>
      <c r="E122" s="22"/>
      <c r="F122" s="121" t="s">
        <v>0</v>
      </c>
      <c r="G122" s="105" t="s">
        <v>25</v>
      </c>
      <c r="H122" s="105" t="s">
        <v>26</v>
      </c>
      <c r="I122" s="123" t="s">
        <v>162</v>
      </c>
      <c r="J122" s="124" t="s">
        <v>125</v>
      </c>
      <c r="K122" s="124"/>
      <c r="L122" s="124"/>
      <c r="M122" s="124"/>
      <c r="N122" s="105" t="s">
        <v>34</v>
      </c>
      <c r="O122" s="105" t="s">
        <v>35</v>
      </c>
      <c r="P122" s="105"/>
    </row>
    <row r="123" spans="1:18" ht="24" x14ac:dyDescent="0.2">
      <c r="A123" s="166"/>
      <c r="B123" s="156"/>
      <c r="C123" s="119"/>
      <c r="D123" s="119"/>
      <c r="E123" s="20"/>
      <c r="F123" s="122"/>
      <c r="G123" s="108"/>
      <c r="H123" s="108"/>
      <c r="I123" s="123"/>
      <c r="J123" s="93" t="s">
        <v>128</v>
      </c>
      <c r="K123" s="93" t="s">
        <v>129</v>
      </c>
      <c r="L123" s="93" t="s">
        <v>130</v>
      </c>
      <c r="M123" s="93" t="s">
        <v>126</v>
      </c>
      <c r="N123" s="108"/>
      <c r="O123" s="108"/>
      <c r="P123" s="106"/>
    </row>
    <row r="124" spans="1:18" s="33" customFormat="1" ht="15" x14ac:dyDescent="0.2">
      <c r="A124" s="166"/>
      <c r="B124" s="157"/>
      <c r="C124" s="120"/>
      <c r="D124" s="120"/>
      <c r="E124" s="20"/>
      <c r="F124" s="14">
        <v>5</v>
      </c>
      <c r="G124" s="14">
        <v>0</v>
      </c>
      <c r="H124" s="50">
        <v>0</v>
      </c>
      <c r="I124" s="50">
        <v>5</v>
      </c>
      <c r="J124" s="50">
        <v>0</v>
      </c>
      <c r="K124" s="50">
        <v>0</v>
      </c>
      <c r="L124" s="50">
        <v>0</v>
      </c>
      <c r="M124" s="50">
        <v>5</v>
      </c>
      <c r="N124" s="14">
        <v>0</v>
      </c>
      <c r="O124" s="14">
        <v>0</v>
      </c>
      <c r="P124" s="108"/>
    </row>
    <row r="125" spans="1:18" ht="17.25" customHeight="1" x14ac:dyDescent="0.2">
      <c r="A125" s="162" t="s">
        <v>114</v>
      </c>
      <c r="B125" s="109" t="s">
        <v>176</v>
      </c>
      <c r="C125" s="112" t="s">
        <v>38</v>
      </c>
      <c r="D125" s="16" t="s">
        <v>2</v>
      </c>
      <c r="E125" s="31">
        <v>0</v>
      </c>
      <c r="F125" s="18">
        <f>SUM(F126:F129)</f>
        <v>173066.5</v>
      </c>
      <c r="G125" s="18">
        <f>SUM(G126:G129)</f>
        <v>0</v>
      </c>
      <c r="H125" s="18">
        <f>SUM(H126:H129)</f>
        <v>0</v>
      </c>
      <c r="I125" s="115">
        <f>SUM(I126:M129)</f>
        <v>96968.1</v>
      </c>
      <c r="J125" s="116"/>
      <c r="K125" s="116"/>
      <c r="L125" s="116"/>
      <c r="M125" s="117"/>
      <c r="N125" s="18">
        <f>SUM(N126:N129)</f>
        <v>4978.3999999999996</v>
      </c>
      <c r="O125" s="18">
        <f>SUM(O126:O129)</f>
        <v>71120</v>
      </c>
      <c r="P125" s="105"/>
    </row>
    <row r="126" spans="1:18" ht="17.25" customHeight="1" x14ac:dyDescent="0.2">
      <c r="A126" s="163"/>
      <c r="B126" s="110"/>
      <c r="C126" s="113"/>
      <c r="D126" s="16" t="s">
        <v>1</v>
      </c>
      <c r="E126" s="31">
        <v>0</v>
      </c>
      <c r="F126" s="18">
        <f>F131+F139</f>
        <v>0</v>
      </c>
      <c r="G126" s="18">
        <f>G139</f>
        <v>0</v>
      </c>
      <c r="H126" s="18">
        <f>H139</f>
        <v>0</v>
      </c>
      <c r="I126" s="115">
        <f>I139+I131</f>
        <v>0</v>
      </c>
      <c r="J126" s="116"/>
      <c r="K126" s="116"/>
      <c r="L126" s="116"/>
      <c r="M126" s="117"/>
      <c r="N126" s="18">
        <f>N131+N139</f>
        <v>0</v>
      </c>
      <c r="O126" s="18">
        <f>O131+O139</f>
        <v>0</v>
      </c>
      <c r="P126" s="106"/>
    </row>
    <row r="127" spans="1:18" ht="28.5" x14ac:dyDescent="0.2">
      <c r="A127" s="163"/>
      <c r="B127" s="110"/>
      <c r="C127" s="113"/>
      <c r="D127" s="16" t="s">
        <v>5</v>
      </c>
      <c r="E127" s="31">
        <v>0</v>
      </c>
      <c r="F127" s="18">
        <f t="shared" ref="F127:F129" si="6">F132+F140</f>
        <v>92031.489999999991</v>
      </c>
      <c r="G127" s="18">
        <f t="shared" ref="G127" si="7">G140</f>
        <v>0</v>
      </c>
      <c r="H127" s="18">
        <f t="shared" ref="H127" si="8">H140</f>
        <v>0</v>
      </c>
      <c r="I127" s="115">
        <f t="shared" ref="I127:I129" si="9">I140+I132</f>
        <v>42948.03</v>
      </c>
      <c r="J127" s="116"/>
      <c r="K127" s="116"/>
      <c r="L127" s="116"/>
      <c r="M127" s="117"/>
      <c r="N127" s="18">
        <f t="shared" ref="N127:O129" si="10">N132+N140</f>
        <v>3211.06</v>
      </c>
      <c r="O127" s="18">
        <f t="shared" si="10"/>
        <v>45872.4</v>
      </c>
      <c r="P127" s="106"/>
    </row>
    <row r="128" spans="1:18" ht="28.5" x14ac:dyDescent="0.2">
      <c r="A128" s="163"/>
      <c r="B128" s="110"/>
      <c r="C128" s="113"/>
      <c r="D128" s="16" t="s">
        <v>12</v>
      </c>
      <c r="E128" s="31">
        <v>0</v>
      </c>
      <c r="F128" s="18">
        <f t="shared" si="6"/>
        <v>81035.009999999995</v>
      </c>
      <c r="G128" s="18">
        <f t="shared" ref="G128" si="11">G141</f>
        <v>0</v>
      </c>
      <c r="H128" s="18">
        <f t="shared" ref="H128" si="12">H141</f>
        <v>0</v>
      </c>
      <c r="I128" s="115">
        <f t="shared" si="9"/>
        <v>54020.07</v>
      </c>
      <c r="J128" s="116"/>
      <c r="K128" s="116"/>
      <c r="L128" s="116"/>
      <c r="M128" s="117"/>
      <c r="N128" s="18">
        <f t="shared" si="10"/>
        <v>1767.34</v>
      </c>
      <c r="O128" s="18">
        <f t="shared" si="10"/>
        <v>25247.599999999999</v>
      </c>
      <c r="P128" s="108"/>
      <c r="Q128" s="28"/>
    </row>
    <row r="129" spans="1:19" ht="14.25" customHeight="1" x14ac:dyDescent="0.2">
      <c r="A129" s="164"/>
      <c r="B129" s="111"/>
      <c r="C129" s="114"/>
      <c r="D129" s="16" t="s">
        <v>110</v>
      </c>
      <c r="E129" s="31">
        <v>0</v>
      </c>
      <c r="F129" s="18">
        <f t="shared" si="6"/>
        <v>0</v>
      </c>
      <c r="G129" s="18">
        <f t="shared" ref="G129" si="13">G142</f>
        <v>0</v>
      </c>
      <c r="H129" s="18">
        <f t="shared" ref="H129" si="14">H142</f>
        <v>0</v>
      </c>
      <c r="I129" s="115">
        <f t="shared" si="9"/>
        <v>0</v>
      </c>
      <c r="J129" s="116"/>
      <c r="K129" s="116"/>
      <c r="L129" s="116"/>
      <c r="M129" s="117"/>
      <c r="N129" s="18">
        <f t="shared" si="10"/>
        <v>0</v>
      </c>
      <c r="O129" s="18">
        <f t="shared" si="10"/>
        <v>0</v>
      </c>
      <c r="P129" s="105" t="s">
        <v>206</v>
      </c>
    </row>
    <row r="130" spans="1:19" ht="15" customHeight="1" x14ac:dyDescent="0.2">
      <c r="A130" s="165" t="s">
        <v>56</v>
      </c>
      <c r="B130" s="145" t="s">
        <v>177</v>
      </c>
      <c r="C130" s="130" t="s">
        <v>38</v>
      </c>
      <c r="D130" s="19" t="s">
        <v>2</v>
      </c>
      <c r="E130" s="20">
        <f>SUM(E131:E134)</f>
        <v>0</v>
      </c>
      <c r="F130" s="99">
        <f>SUM(F131:F134)</f>
        <v>142684.5</v>
      </c>
      <c r="G130" s="20">
        <f>SUM(G131:G134)</f>
        <v>0</v>
      </c>
      <c r="H130" s="20">
        <f>SUM(H131:H134)</f>
        <v>0</v>
      </c>
      <c r="I130" s="149">
        <f>I131+I132+I133+I134</f>
        <v>66586.100000000006</v>
      </c>
      <c r="J130" s="150"/>
      <c r="K130" s="150"/>
      <c r="L130" s="150"/>
      <c r="M130" s="151"/>
      <c r="N130" s="20">
        <f>SUM(N131:N134)</f>
        <v>4978.3999999999996</v>
      </c>
      <c r="O130" s="20">
        <f>SUM(O131:O134)</f>
        <v>71120</v>
      </c>
      <c r="P130" s="106"/>
      <c r="Q130" s="28"/>
    </row>
    <row r="131" spans="1:19" ht="15" x14ac:dyDescent="0.2">
      <c r="A131" s="166"/>
      <c r="B131" s="146"/>
      <c r="C131" s="148"/>
      <c r="D131" s="19" t="s">
        <v>1</v>
      </c>
      <c r="E131" s="20">
        <v>0</v>
      </c>
      <c r="F131" s="99">
        <f>SUM(G131:O131)</f>
        <v>0</v>
      </c>
      <c r="G131" s="20">
        <f>SUM(I131:L131)</f>
        <v>0</v>
      </c>
      <c r="H131" s="30">
        <v>0</v>
      </c>
      <c r="I131" s="149">
        <f>SUM(N131:P131)</f>
        <v>0</v>
      </c>
      <c r="J131" s="150"/>
      <c r="K131" s="150"/>
      <c r="L131" s="150"/>
      <c r="M131" s="151"/>
      <c r="N131" s="20">
        <f t="shared" ref="N131" si="15">SUM(O131:R131)</f>
        <v>0</v>
      </c>
      <c r="O131" s="20">
        <f>SUM(Q131:S131)</f>
        <v>0</v>
      </c>
      <c r="P131" s="106"/>
      <c r="S131" s="28"/>
    </row>
    <row r="132" spans="1:19" ht="30" x14ac:dyDescent="0.2">
      <c r="A132" s="166"/>
      <c r="B132" s="146"/>
      <c r="C132" s="148"/>
      <c r="D132" s="19" t="s">
        <v>5</v>
      </c>
      <c r="E132" s="20">
        <v>0</v>
      </c>
      <c r="F132" s="99">
        <f>SUM(G132:O132)</f>
        <v>92031.489999999991</v>
      </c>
      <c r="G132" s="20">
        <v>0</v>
      </c>
      <c r="H132" s="30">
        <v>0</v>
      </c>
      <c r="I132" s="149">
        <v>42948.03</v>
      </c>
      <c r="J132" s="150"/>
      <c r="K132" s="150"/>
      <c r="L132" s="150"/>
      <c r="M132" s="151"/>
      <c r="N132" s="20">
        <v>3211.06</v>
      </c>
      <c r="O132" s="20">
        <v>45872.4</v>
      </c>
      <c r="P132" s="106"/>
    </row>
    <row r="133" spans="1:19" ht="30" x14ac:dyDescent="0.2">
      <c r="A133" s="166"/>
      <c r="B133" s="146"/>
      <c r="C133" s="148"/>
      <c r="D133" s="19" t="s">
        <v>12</v>
      </c>
      <c r="E133" s="20">
        <v>0</v>
      </c>
      <c r="F133" s="99">
        <f>SUM(G133:O133)</f>
        <v>50653.009999999995</v>
      </c>
      <c r="G133" s="20">
        <v>0</v>
      </c>
      <c r="H133" s="30">
        <v>0</v>
      </c>
      <c r="I133" s="149">
        <v>23638.07</v>
      </c>
      <c r="J133" s="150"/>
      <c r="K133" s="150"/>
      <c r="L133" s="150"/>
      <c r="M133" s="151"/>
      <c r="N133" s="20">
        <v>1767.34</v>
      </c>
      <c r="O133" s="20">
        <v>25247.599999999999</v>
      </c>
      <c r="P133" s="108"/>
    </row>
    <row r="134" spans="1:19" ht="15" customHeight="1" x14ac:dyDescent="0.2">
      <c r="A134" s="166"/>
      <c r="B134" s="147"/>
      <c r="C134" s="131"/>
      <c r="D134" s="19" t="s">
        <v>18</v>
      </c>
      <c r="E134" s="20">
        <v>0</v>
      </c>
      <c r="F134" s="99">
        <f>SUM(I134:O134)</f>
        <v>0</v>
      </c>
      <c r="G134" s="20">
        <f>SUM(I134:L134)</f>
        <v>0</v>
      </c>
      <c r="H134" s="30">
        <v>0</v>
      </c>
      <c r="I134" s="149">
        <f>SUM(N134:P134)</f>
        <v>0</v>
      </c>
      <c r="J134" s="150"/>
      <c r="K134" s="150"/>
      <c r="L134" s="150"/>
      <c r="M134" s="151"/>
      <c r="N134" s="20">
        <f t="shared" ref="N134" si="16">SUM(O134:R134)</f>
        <v>0</v>
      </c>
      <c r="O134" s="20">
        <f>SUM(Q134:S134)</f>
        <v>0</v>
      </c>
      <c r="P134" s="105"/>
    </row>
    <row r="135" spans="1:19" s="23" customFormat="1" ht="15" customHeight="1" x14ac:dyDescent="0.2">
      <c r="A135" s="166"/>
      <c r="B135" s="155" t="s">
        <v>178</v>
      </c>
      <c r="C135" s="118" t="s">
        <v>81</v>
      </c>
      <c r="D135" s="118" t="s">
        <v>75</v>
      </c>
      <c r="E135" s="22"/>
      <c r="F135" s="121" t="s">
        <v>0</v>
      </c>
      <c r="G135" s="105" t="s">
        <v>25</v>
      </c>
      <c r="H135" s="105" t="s">
        <v>26</v>
      </c>
      <c r="I135" s="123" t="s">
        <v>162</v>
      </c>
      <c r="J135" s="124" t="s">
        <v>125</v>
      </c>
      <c r="K135" s="124"/>
      <c r="L135" s="124"/>
      <c r="M135" s="124"/>
      <c r="N135" s="105" t="s">
        <v>34</v>
      </c>
      <c r="O135" s="105" t="s">
        <v>35</v>
      </c>
      <c r="P135" s="106"/>
    </row>
    <row r="136" spans="1:19" ht="24" x14ac:dyDescent="0.2">
      <c r="A136" s="166"/>
      <c r="B136" s="156"/>
      <c r="C136" s="119"/>
      <c r="D136" s="119"/>
      <c r="E136" s="20"/>
      <c r="F136" s="122"/>
      <c r="G136" s="108"/>
      <c r="H136" s="108"/>
      <c r="I136" s="123"/>
      <c r="J136" s="93" t="s">
        <v>128</v>
      </c>
      <c r="K136" s="93" t="s">
        <v>129</v>
      </c>
      <c r="L136" s="93" t="s">
        <v>130</v>
      </c>
      <c r="M136" s="93" t="s">
        <v>126</v>
      </c>
      <c r="N136" s="108"/>
      <c r="O136" s="108"/>
      <c r="P136" s="106"/>
    </row>
    <row r="137" spans="1:19" s="33" customFormat="1" ht="15" x14ac:dyDescent="0.2">
      <c r="A137" s="167"/>
      <c r="B137" s="157"/>
      <c r="C137" s="120"/>
      <c r="D137" s="120"/>
      <c r="E137" s="20"/>
      <c r="F137" s="14">
        <v>3</v>
      </c>
      <c r="G137" s="14">
        <v>0</v>
      </c>
      <c r="H137" s="50">
        <v>0</v>
      </c>
      <c r="I137" s="50" t="s">
        <v>22</v>
      </c>
      <c r="J137" s="50">
        <v>0</v>
      </c>
      <c r="K137" s="50">
        <v>0</v>
      </c>
      <c r="L137" s="50">
        <v>0</v>
      </c>
      <c r="M137" s="50">
        <v>1</v>
      </c>
      <c r="N137" s="14">
        <v>1</v>
      </c>
      <c r="O137" s="14">
        <v>1</v>
      </c>
      <c r="P137" s="106"/>
    </row>
    <row r="138" spans="1:19" ht="15" customHeight="1" x14ac:dyDescent="0.2">
      <c r="A138" s="165" t="s">
        <v>194</v>
      </c>
      <c r="B138" s="145" t="s">
        <v>197</v>
      </c>
      <c r="C138" s="130" t="s">
        <v>38</v>
      </c>
      <c r="D138" s="19" t="s">
        <v>2</v>
      </c>
      <c r="E138" s="20">
        <f>SUM(E139:E142)</f>
        <v>0</v>
      </c>
      <c r="F138" s="99">
        <f>SUM(F139:F142)</f>
        <v>30382</v>
      </c>
      <c r="G138" s="20">
        <f>SUM(G139:G142)</f>
        <v>0</v>
      </c>
      <c r="H138" s="20">
        <f>SUM(H139:H142)</f>
        <v>0</v>
      </c>
      <c r="I138" s="149">
        <f>I139+I140+I141+I142</f>
        <v>30382</v>
      </c>
      <c r="J138" s="150"/>
      <c r="K138" s="150"/>
      <c r="L138" s="150"/>
      <c r="M138" s="151"/>
      <c r="N138" s="20">
        <f>SUM(N139:N142)</f>
        <v>0</v>
      </c>
      <c r="O138" s="20">
        <f>SUM(O139:O142)</f>
        <v>0</v>
      </c>
      <c r="P138" s="105" t="s">
        <v>206</v>
      </c>
      <c r="Q138" s="28"/>
    </row>
    <row r="139" spans="1:19" ht="15" x14ac:dyDescent="0.2">
      <c r="A139" s="166"/>
      <c r="B139" s="146"/>
      <c r="C139" s="148"/>
      <c r="D139" s="19" t="s">
        <v>1</v>
      </c>
      <c r="E139" s="20">
        <v>0</v>
      </c>
      <c r="F139" s="99">
        <f>SUM(G139:O139)</f>
        <v>0</v>
      </c>
      <c r="G139" s="20">
        <f>SUM(I139:L139)</f>
        <v>0</v>
      </c>
      <c r="H139" s="30">
        <v>0</v>
      </c>
      <c r="I139" s="149">
        <f>SUM(N139:P139)</f>
        <v>0</v>
      </c>
      <c r="J139" s="150"/>
      <c r="K139" s="150"/>
      <c r="L139" s="150"/>
      <c r="M139" s="151"/>
      <c r="N139" s="20">
        <f t="shared" ref="N139" si="17">SUM(O139:R139)</f>
        <v>0</v>
      </c>
      <c r="O139" s="20">
        <f>SUM(Q139:S139)</f>
        <v>0</v>
      </c>
      <c r="P139" s="106"/>
      <c r="S139" s="28"/>
    </row>
    <row r="140" spans="1:19" ht="30" x14ac:dyDescent="0.2">
      <c r="A140" s="166"/>
      <c r="B140" s="146"/>
      <c r="C140" s="148"/>
      <c r="D140" s="19" t="s">
        <v>5</v>
      </c>
      <c r="E140" s="20">
        <v>0</v>
      </c>
      <c r="F140" s="99">
        <f>SUM(G140:O140)</f>
        <v>0</v>
      </c>
      <c r="G140" s="20">
        <v>0</v>
      </c>
      <c r="H140" s="30">
        <v>0</v>
      </c>
      <c r="I140" s="149">
        <v>0</v>
      </c>
      <c r="J140" s="150"/>
      <c r="K140" s="150"/>
      <c r="L140" s="150"/>
      <c r="M140" s="151"/>
      <c r="N140" s="20">
        <v>0</v>
      </c>
      <c r="O140" s="20">
        <v>0</v>
      </c>
      <c r="P140" s="106"/>
    </row>
    <row r="141" spans="1:19" ht="48" customHeight="1" x14ac:dyDescent="0.2">
      <c r="A141" s="166"/>
      <c r="B141" s="146"/>
      <c r="C141" s="148"/>
      <c r="D141" s="19" t="s">
        <v>12</v>
      </c>
      <c r="E141" s="20">
        <v>0</v>
      </c>
      <c r="F141" s="99">
        <f>SUM(G141:O141)</f>
        <v>30382</v>
      </c>
      <c r="G141" s="20">
        <v>0</v>
      </c>
      <c r="H141" s="30">
        <v>0</v>
      </c>
      <c r="I141" s="149">
        <v>30382</v>
      </c>
      <c r="J141" s="150"/>
      <c r="K141" s="150"/>
      <c r="L141" s="150"/>
      <c r="M141" s="151"/>
      <c r="N141" s="20">
        <v>0</v>
      </c>
      <c r="O141" s="20">
        <v>0</v>
      </c>
      <c r="P141" s="106"/>
    </row>
    <row r="142" spans="1:19" ht="46.5" customHeight="1" x14ac:dyDescent="0.2">
      <c r="A142" s="166"/>
      <c r="B142" s="147"/>
      <c r="C142" s="131"/>
      <c r="D142" s="19" t="s">
        <v>18</v>
      </c>
      <c r="E142" s="20">
        <v>0</v>
      </c>
      <c r="F142" s="99">
        <f>SUM(I142:O142)</f>
        <v>0</v>
      </c>
      <c r="G142" s="20">
        <f>SUM(I142:L142)</f>
        <v>0</v>
      </c>
      <c r="H142" s="30">
        <v>0</v>
      </c>
      <c r="I142" s="149">
        <f>SUM(N142:P142)</f>
        <v>0</v>
      </c>
      <c r="J142" s="150"/>
      <c r="K142" s="150"/>
      <c r="L142" s="150"/>
      <c r="M142" s="151"/>
      <c r="N142" s="20">
        <f t="shared" ref="N142" si="18">SUM(O142:R142)</f>
        <v>0</v>
      </c>
      <c r="O142" s="20">
        <f>SUM(Q142:S142)</f>
        <v>0</v>
      </c>
      <c r="P142" s="108"/>
    </row>
    <row r="143" spans="1:19" s="23" customFormat="1" ht="15" customHeight="1" x14ac:dyDescent="0.2">
      <c r="A143" s="166"/>
      <c r="B143" s="155" t="s">
        <v>196</v>
      </c>
      <c r="C143" s="118" t="s">
        <v>81</v>
      </c>
      <c r="D143" s="118" t="s">
        <v>75</v>
      </c>
      <c r="E143" s="22"/>
      <c r="F143" s="121" t="s">
        <v>0</v>
      </c>
      <c r="G143" s="105" t="s">
        <v>25</v>
      </c>
      <c r="H143" s="105" t="s">
        <v>26</v>
      </c>
      <c r="I143" s="123" t="s">
        <v>162</v>
      </c>
      <c r="J143" s="124" t="s">
        <v>125</v>
      </c>
      <c r="K143" s="124"/>
      <c r="L143" s="124"/>
      <c r="M143" s="124"/>
      <c r="N143" s="105" t="s">
        <v>34</v>
      </c>
      <c r="O143" s="105" t="s">
        <v>35</v>
      </c>
      <c r="P143" s="105"/>
    </row>
    <row r="144" spans="1:19" ht="24" x14ac:dyDescent="0.2">
      <c r="A144" s="166"/>
      <c r="B144" s="156"/>
      <c r="C144" s="119"/>
      <c r="D144" s="119"/>
      <c r="E144" s="20"/>
      <c r="F144" s="122"/>
      <c r="G144" s="108"/>
      <c r="H144" s="108"/>
      <c r="I144" s="123"/>
      <c r="J144" s="93" t="s">
        <v>128</v>
      </c>
      <c r="K144" s="93" t="s">
        <v>129</v>
      </c>
      <c r="L144" s="93" t="s">
        <v>130</v>
      </c>
      <c r="M144" s="93" t="s">
        <v>126</v>
      </c>
      <c r="N144" s="108"/>
      <c r="O144" s="108"/>
      <c r="P144" s="106"/>
    </row>
    <row r="145" spans="1:18" s="33" customFormat="1" ht="15" x14ac:dyDescent="0.2">
      <c r="A145" s="167"/>
      <c r="B145" s="157"/>
      <c r="C145" s="120"/>
      <c r="D145" s="120"/>
      <c r="E145" s="20"/>
      <c r="F145" s="14">
        <v>1</v>
      </c>
      <c r="G145" s="14">
        <v>0</v>
      </c>
      <c r="H145" s="50">
        <v>0</v>
      </c>
      <c r="I145" s="50" t="s">
        <v>22</v>
      </c>
      <c r="J145" s="50">
        <v>0</v>
      </c>
      <c r="K145" s="50">
        <v>0</v>
      </c>
      <c r="L145" s="50">
        <v>0</v>
      </c>
      <c r="M145" s="50">
        <v>1</v>
      </c>
      <c r="N145" s="14">
        <v>0</v>
      </c>
      <c r="O145" s="14">
        <v>0</v>
      </c>
      <c r="P145" s="106"/>
    </row>
    <row r="146" spans="1:18" ht="15" customHeight="1" x14ac:dyDescent="0.2">
      <c r="A146" s="162"/>
      <c r="B146" s="168" t="s">
        <v>116</v>
      </c>
      <c r="C146" s="169"/>
      <c r="D146" s="16" t="s">
        <v>2</v>
      </c>
      <c r="E146" s="31">
        <v>0</v>
      </c>
      <c r="F146" s="18">
        <f>SUM(G146:O146)</f>
        <v>994601.93</v>
      </c>
      <c r="G146" s="31">
        <f>SUM(G147:G150)</f>
        <v>535486.03</v>
      </c>
      <c r="H146" s="31">
        <f>SUM(H147:H150)</f>
        <v>136572.14000000001</v>
      </c>
      <c r="I146" s="115">
        <f>SUM(I147:M150)</f>
        <v>212965.36</v>
      </c>
      <c r="J146" s="116"/>
      <c r="K146" s="116"/>
      <c r="L146" s="116"/>
      <c r="M146" s="117"/>
      <c r="N146" s="31">
        <f>SUM(N147:N150)</f>
        <v>38458.400000000001</v>
      </c>
      <c r="O146" s="31">
        <f>SUM(O147:O150)</f>
        <v>71120</v>
      </c>
      <c r="P146" s="105"/>
    </row>
    <row r="147" spans="1:18" ht="14.25" customHeight="1" x14ac:dyDescent="0.2">
      <c r="A147" s="163"/>
      <c r="B147" s="170"/>
      <c r="C147" s="171"/>
      <c r="D147" s="16" t="s">
        <v>1</v>
      </c>
      <c r="E147" s="31">
        <v>0</v>
      </c>
      <c r="F147" s="18">
        <f>SUM(G147:O147)</f>
        <v>142109.78</v>
      </c>
      <c r="G147" s="31">
        <f>G54+G17+G126</f>
        <v>142109.78</v>
      </c>
      <c r="H147" s="31">
        <f>H54+H17+H126</f>
        <v>0</v>
      </c>
      <c r="I147" s="115">
        <f>I54+I17+I126</f>
        <v>0</v>
      </c>
      <c r="J147" s="116"/>
      <c r="K147" s="116"/>
      <c r="L147" s="116"/>
      <c r="M147" s="117"/>
      <c r="N147" s="31">
        <f>N54+N17+N126</f>
        <v>0</v>
      </c>
      <c r="O147" s="31">
        <f>O54+O17+O126</f>
        <v>0</v>
      </c>
      <c r="P147" s="106"/>
      <c r="R147" s="29"/>
    </row>
    <row r="148" spans="1:18" ht="28.5" x14ac:dyDescent="0.2">
      <c r="A148" s="163"/>
      <c r="B148" s="170"/>
      <c r="C148" s="171"/>
      <c r="D148" s="16" t="s">
        <v>5</v>
      </c>
      <c r="E148" s="31">
        <v>0</v>
      </c>
      <c r="F148" s="18">
        <f>SUM(G148:O148)</f>
        <v>431239.88999999996</v>
      </c>
      <c r="G148" s="31">
        <f t="shared" ref="G148" si="19">G55+G18+G127</f>
        <v>195218.94</v>
      </c>
      <c r="H148" s="31">
        <f t="shared" ref="H148:I148" si="20">H55+H18+H127</f>
        <v>62394.86</v>
      </c>
      <c r="I148" s="115">
        <f t="shared" si="20"/>
        <v>102948.03</v>
      </c>
      <c r="J148" s="116"/>
      <c r="K148" s="116"/>
      <c r="L148" s="116"/>
      <c r="M148" s="117"/>
      <c r="N148" s="31">
        <f t="shared" ref="N148:O150" si="21">N55+N18+N127</f>
        <v>24805.66</v>
      </c>
      <c r="O148" s="31">
        <f t="shared" si="21"/>
        <v>45872.4</v>
      </c>
      <c r="P148" s="106"/>
      <c r="R148" s="28"/>
    </row>
    <row r="149" spans="1:18" ht="28.5" x14ac:dyDescent="0.2">
      <c r="A149" s="163"/>
      <c r="B149" s="170"/>
      <c r="C149" s="171"/>
      <c r="D149" s="16" t="s">
        <v>12</v>
      </c>
      <c r="E149" s="31">
        <v>0</v>
      </c>
      <c r="F149" s="18">
        <f>SUM(G149:O149)</f>
        <v>421252.25999999989</v>
      </c>
      <c r="G149" s="31">
        <f t="shared" ref="G149" si="22">G56+G19+G128</f>
        <v>198157.31</v>
      </c>
      <c r="H149" s="31">
        <f t="shared" ref="H149:I149" si="23">H56+H19+H128</f>
        <v>74177.279999999999</v>
      </c>
      <c r="I149" s="115">
        <f t="shared" si="23"/>
        <v>110017.32999999999</v>
      </c>
      <c r="J149" s="116"/>
      <c r="K149" s="116"/>
      <c r="L149" s="116"/>
      <c r="M149" s="117"/>
      <c r="N149" s="31">
        <f t="shared" si="21"/>
        <v>13652.74</v>
      </c>
      <c r="O149" s="31">
        <f t="shared" si="21"/>
        <v>25247.599999999999</v>
      </c>
      <c r="P149" s="106"/>
    </row>
    <row r="150" spans="1:18" ht="14.25" customHeight="1" x14ac:dyDescent="0.2">
      <c r="A150" s="164"/>
      <c r="B150" s="172"/>
      <c r="C150" s="173"/>
      <c r="D150" s="16" t="s">
        <v>18</v>
      </c>
      <c r="E150" s="31">
        <v>0</v>
      </c>
      <c r="F150" s="17">
        <f>SUM(I150:O150)</f>
        <v>0</v>
      </c>
      <c r="G150" s="31">
        <f t="shared" ref="G150" si="24">G57+G20+G129</f>
        <v>0</v>
      </c>
      <c r="H150" s="31">
        <f t="shared" ref="H150:I150" si="25">H57+H20+H129</f>
        <v>0</v>
      </c>
      <c r="I150" s="115">
        <f t="shared" si="25"/>
        <v>0</v>
      </c>
      <c r="J150" s="116"/>
      <c r="K150" s="116"/>
      <c r="L150" s="116"/>
      <c r="M150" s="117"/>
      <c r="N150" s="31">
        <f t="shared" si="21"/>
        <v>0</v>
      </c>
      <c r="O150" s="31">
        <f t="shared" si="21"/>
        <v>0</v>
      </c>
      <c r="P150" s="108"/>
    </row>
    <row r="151" spans="1:18" x14ac:dyDescent="0.2">
      <c r="P151" s="38" t="s">
        <v>103</v>
      </c>
    </row>
  </sheetData>
  <mergeCells count="339"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  <mergeCell ref="D143:D145"/>
    <mergeCell ref="F143:F144"/>
    <mergeCell ref="G143:G144"/>
    <mergeCell ref="H143:H144"/>
    <mergeCell ref="A130:A137"/>
    <mergeCell ref="B130:B134"/>
    <mergeCell ref="C130:C134"/>
    <mergeCell ref="D135:D137"/>
    <mergeCell ref="F135:F136"/>
    <mergeCell ref="G135:G136"/>
    <mergeCell ref="P125:P128"/>
    <mergeCell ref="I126:M126"/>
    <mergeCell ref="I127:M127"/>
    <mergeCell ref="I128:M128"/>
    <mergeCell ref="I129:M129"/>
    <mergeCell ref="H135:H136"/>
    <mergeCell ref="I143:I144"/>
    <mergeCell ref="J143:M143"/>
    <mergeCell ref="N143:N144"/>
    <mergeCell ref="O143:O144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I125:M125"/>
    <mergeCell ref="P122:P124"/>
    <mergeCell ref="I135:I136"/>
    <mergeCell ref="J135:M135"/>
    <mergeCell ref="I138:M138"/>
    <mergeCell ref="I139:M139"/>
    <mergeCell ref="I140:M140"/>
    <mergeCell ref="I141:M141"/>
    <mergeCell ref="I142:M142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N95:N96"/>
    <mergeCell ref="O95:O96"/>
    <mergeCell ref="P95:P97"/>
    <mergeCell ref="A98:A105"/>
    <mergeCell ref="B98:B102"/>
    <mergeCell ref="C98:C102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H103:H104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H87:H88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H122:H123"/>
    <mergeCell ref="I122:I123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H79:H80"/>
    <mergeCell ref="A53:A57"/>
    <mergeCell ref="J63:M63"/>
    <mergeCell ref="N63:N64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H63:H64"/>
    <mergeCell ref="H71:H72"/>
    <mergeCell ref="A58:A65"/>
    <mergeCell ref="B58:B62"/>
    <mergeCell ref="C58:C62"/>
    <mergeCell ref="I58:M58"/>
    <mergeCell ref="I59:M59"/>
    <mergeCell ref="I60:M60"/>
    <mergeCell ref="I61:M61"/>
    <mergeCell ref="I62:M62"/>
    <mergeCell ref="B63:B65"/>
    <mergeCell ref="C63:C65"/>
    <mergeCell ref="D63:D65"/>
    <mergeCell ref="F63:F64"/>
    <mergeCell ref="I63:I64"/>
    <mergeCell ref="G63:G64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H50:H51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H42:H43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P62:P65"/>
    <mergeCell ref="P66:P70"/>
    <mergeCell ref="P129:P133"/>
    <mergeCell ref="P134:P137"/>
    <mergeCell ref="P138:P142"/>
    <mergeCell ref="P143:P145"/>
    <mergeCell ref="H111:H112"/>
    <mergeCell ref="H114:H115"/>
    <mergeCell ref="B53:B57"/>
    <mergeCell ref="C53:C57"/>
    <mergeCell ref="I53:M53"/>
    <mergeCell ref="C111:C113"/>
    <mergeCell ref="D111:D113"/>
    <mergeCell ref="F111:F112"/>
    <mergeCell ref="I111:I112"/>
    <mergeCell ref="J111:M111"/>
    <mergeCell ref="I98:M98"/>
    <mergeCell ref="J95:M95"/>
    <mergeCell ref="P53:P56"/>
    <mergeCell ref="I54:M54"/>
    <mergeCell ref="I55:M55"/>
    <mergeCell ref="I56:M56"/>
    <mergeCell ref="I57:M57"/>
    <mergeCell ref="P57:P61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60" zoomScaleNormal="100" workbookViewId="0">
      <selection activeCell="G8" sqref="G8:G12"/>
    </sheetView>
  </sheetViews>
  <sheetFormatPr defaultRowHeight="12.75" x14ac:dyDescent="0.2"/>
  <cols>
    <col min="1" max="1" width="7" style="9" customWidth="1"/>
    <col min="2" max="2" width="23.42578125" style="9" customWidth="1"/>
    <col min="3" max="3" width="11.5703125" style="9" customWidth="1"/>
    <col min="4" max="4" width="18.7109375" style="9" customWidth="1"/>
    <col min="5" max="5" width="13.28515625" style="9" customWidth="1"/>
    <col min="6" max="6" width="13.5703125" style="9" customWidth="1"/>
    <col min="7" max="7" width="14.5703125" style="9" customWidth="1"/>
    <col min="8" max="8" width="13.42578125" style="9" customWidth="1"/>
    <col min="9" max="9" width="13.5703125" style="9" customWidth="1"/>
    <col min="10" max="10" width="15.140625" style="9" customWidth="1"/>
    <col min="11" max="11" width="12.140625" style="9" customWidth="1"/>
    <col min="12" max="16384" width="9.140625" style="9"/>
  </cols>
  <sheetData>
    <row r="2" spans="1:15" ht="18.75" x14ac:dyDescent="0.2">
      <c r="A2" s="174" t="s">
        <v>221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5" ht="13.5" thickBot="1" x14ac:dyDescent="0.25"/>
    <row r="4" spans="1:15" ht="13.5" thickBot="1" x14ac:dyDescent="0.25">
      <c r="A4" s="175" t="s">
        <v>3</v>
      </c>
      <c r="B4" s="175" t="s">
        <v>222</v>
      </c>
      <c r="C4" s="175" t="s">
        <v>223</v>
      </c>
      <c r="D4" s="175" t="s">
        <v>224</v>
      </c>
      <c r="E4" s="175" t="s">
        <v>225</v>
      </c>
      <c r="F4" s="175" t="s">
        <v>226</v>
      </c>
      <c r="G4" s="175" t="s">
        <v>227</v>
      </c>
      <c r="H4" s="175" t="s">
        <v>228</v>
      </c>
      <c r="I4" s="175" t="s">
        <v>229</v>
      </c>
      <c r="J4" s="178" t="s">
        <v>230</v>
      </c>
      <c r="K4" s="179"/>
      <c r="L4" s="179"/>
      <c r="M4" s="179"/>
      <c r="N4" s="179"/>
      <c r="O4" s="180"/>
    </row>
    <row r="5" spans="1:15" x14ac:dyDescent="0.2">
      <c r="A5" s="176"/>
      <c r="B5" s="176"/>
      <c r="C5" s="176"/>
      <c r="D5" s="176"/>
      <c r="E5" s="176"/>
      <c r="F5" s="176"/>
      <c r="G5" s="176"/>
      <c r="H5" s="176"/>
      <c r="I5" s="177"/>
      <c r="J5" s="181" t="s">
        <v>0</v>
      </c>
      <c r="K5" s="181" t="s">
        <v>120</v>
      </c>
      <c r="L5" s="181" t="s">
        <v>121</v>
      </c>
      <c r="M5" s="181" t="s">
        <v>231</v>
      </c>
      <c r="N5" s="181" t="s">
        <v>232</v>
      </c>
      <c r="O5" s="181" t="s">
        <v>233</v>
      </c>
    </row>
    <row r="6" spans="1:15" ht="13.5" thickBot="1" x14ac:dyDescent="0.25">
      <c r="A6" s="176"/>
      <c r="B6" s="176"/>
      <c r="C6" s="176"/>
      <c r="D6" s="176"/>
      <c r="E6" s="176"/>
      <c r="F6" s="176"/>
      <c r="G6" s="176"/>
      <c r="H6" s="176"/>
      <c r="I6" s="177"/>
      <c r="J6" s="182"/>
      <c r="K6" s="182"/>
      <c r="L6" s="182"/>
      <c r="M6" s="182"/>
      <c r="N6" s="182"/>
      <c r="O6" s="182"/>
    </row>
    <row r="7" spans="1:15" ht="13.5" thickBot="1" x14ac:dyDescent="0.25">
      <c r="A7" s="51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</row>
    <row r="8" spans="1:15" ht="15.75" x14ac:dyDescent="0.2">
      <c r="A8" s="187">
        <v>1</v>
      </c>
      <c r="B8" s="190" t="s">
        <v>234</v>
      </c>
      <c r="C8" s="193"/>
      <c r="D8" s="193" t="s">
        <v>235</v>
      </c>
      <c r="E8" s="193" t="s">
        <v>236</v>
      </c>
      <c r="F8" s="197">
        <v>45216</v>
      </c>
      <c r="G8" s="183">
        <f>J8</f>
        <v>6069.5</v>
      </c>
      <c r="H8" s="185"/>
      <c r="I8" s="53" t="s">
        <v>2</v>
      </c>
      <c r="J8" s="54">
        <f t="shared" ref="J8:J22" si="0">K8</f>
        <v>6069.5</v>
      </c>
      <c r="K8" s="54">
        <f>K10+K11</f>
        <v>6069.5</v>
      </c>
      <c r="L8" s="54">
        <v>0</v>
      </c>
      <c r="M8" s="54">
        <v>0</v>
      </c>
      <c r="N8" s="54">
        <v>0</v>
      </c>
      <c r="O8" s="55">
        <v>0</v>
      </c>
    </row>
    <row r="9" spans="1:15" ht="47.25" x14ac:dyDescent="0.2">
      <c r="A9" s="187"/>
      <c r="B9" s="190"/>
      <c r="C9" s="193"/>
      <c r="D9" s="193"/>
      <c r="E9" s="193"/>
      <c r="F9" s="193"/>
      <c r="G9" s="184"/>
      <c r="H9" s="185"/>
      <c r="I9" s="56" t="s">
        <v>1</v>
      </c>
      <c r="J9" s="57">
        <f t="shared" si="0"/>
        <v>0</v>
      </c>
      <c r="K9" s="57">
        <v>0</v>
      </c>
      <c r="L9" s="57">
        <v>0</v>
      </c>
      <c r="M9" s="57">
        <v>0</v>
      </c>
      <c r="N9" s="57">
        <v>0</v>
      </c>
      <c r="O9" s="58">
        <v>0</v>
      </c>
    </row>
    <row r="10" spans="1:15" ht="63" x14ac:dyDescent="0.2">
      <c r="A10" s="187"/>
      <c r="B10" s="190"/>
      <c r="C10" s="193"/>
      <c r="D10" s="193"/>
      <c r="E10" s="193"/>
      <c r="F10" s="193"/>
      <c r="G10" s="184"/>
      <c r="H10" s="185"/>
      <c r="I10" s="56" t="s">
        <v>5</v>
      </c>
      <c r="J10" s="57">
        <f t="shared" si="0"/>
        <v>1820.85</v>
      </c>
      <c r="K10" s="57">
        <v>1820.85</v>
      </c>
      <c r="L10" s="57">
        <v>0</v>
      </c>
      <c r="M10" s="57">
        <v>0</v>
      </c>
      <c r="N10" s="57">
        <v>0</v>
      </c>
      <c r="O10" s="58">
        <v>0</v>
      </c>
    </row>
    <row r="11" spans="1:15" ht="78.75" x14ac:dyDescent="0.2">
      <c r="A11" s="187"/>
      <c r="B11" s="190"/>
      <c r="C11" s="193"/>
      <c r="D11" s="193"/>
      <c r="E11" s="193"/>
      <c r="F11" s="193"/>
      <c r="G11" s="184"/>
      <c r="H11" s="185"/>
      <c r="I11" s="56" t="s">
        <v>12</v>
      </c>
      <c r="J11" s="57">
        <f t="shared" si="0"/>
        <v>4248.6499999999996</v>
      </c>
      <c r="K11" s="57">
        <v>4248.6499999999996</v>
      </c>
      <c r="L11" s="57">
        <v>0</v>
      </c>
      <c r="M11" s="57">
        <v>0</v>
      </c>
      <c r="N11" s="57">
        <v>0</v>
      </c>
      <c r="O11" s="58">
        <v>0</v>
      </c>
    </row>
    <row r="12" spans="1:15" ht="47.25" x14ac:dyDescent="0.2">
      <c r="A12" s="188"/>
      <c r="B12" s="191"/>
      <c r="C12" s="194"/>
      <c r="D12" s="194"/>
      <c r="E12" s="194"/>
      <c r="F12" s="194"/>
      <c r="G12" s="184"/>
      <c r="H12" s="183"/>
      <c r="I12" s="56" t="s">
        <v>18</v>
      </c>
      <c r="J12" s="57">
        <f t="shared" si="0"/>
        <v>0</v>
      </c>
      <c r="K12" s="57">
        <v>0</v>
      </c>
      <c r="L12" s="57">
        <v>0</v>
      </c>
      <c r="M12" s="57">
        <v>0</v>
      </c>
      <c r="N12" s="57">
        <v>0</v>
      </c>
      <c r="O12" s="58">
        <v>0</v>
      </c>
    </row>
    <row r="13" spans="1:15" ht="15.75" x14ac:dyDescent="0.2">
      <c r="A13" s="186" t="s">
        <v>89</v>
      </c>
      <c r="B13" s="189" t="s">
        <v>237</v>
      </c>
      <c r="C13" s="192"/>
      <c r="D13" s="192" t="s">
        <v>235</v>
      </c>
      <c r="E13" s="192" t="s">
        <v>236</v>
      </c>
      <c r="F13" s="195">
        <v>45216</v>
      </c>
      <c r="G13" s="184">
        <f>J13</f>
        <v>6069.5</v>
      </c>
      <c r="H13" s="196"/>
      <c r="I13" s="56" t="s">
        <v>2</v>
      </c>
      <c r="J13" s="57">
        <f t="shared" si="0"/>
        <v>6069.5</v>
      </c>
      <c r="K13" s="57">
        <f>K15+K16</f>
        <v>6069.5</v>
      </c>
      <c r="L13" s="57">
        <v>0</v>
      </c>
      <c r="M13" s="57">
        <v>0</v>
      </c>
      <c r="N13" s="57">
        <v>0</v>
      </c>
      <c r="O13" s="58">
        <v>0</v>
      </c>
    </row>
    <row r="14" spans="1:15" ht="47.25" x14ac:dyDescent="0.2">
      <c r="A14" s="187"/>
      <c r="B14" s="190"/>
      <c r="C14" s="193"/>
      <c r="D14" s="193"/>
      <c r="E14" s="193"/>
      <c r="F14" s="193"/>
      <c r="G14" s="184"/>
      <c r="H14" s="185"/>
      <c r="I14" s="56" t="s">
        <v>1</v>
      </c>
      <c r="J14" s="57">
        <f t="shared" si="0"/>
        <v>0</v>
      </c>
      <c r="K14" s="57">
        <v>0</v>
      </c>
      <c r="L14" s="57">
        <v>0</v>
      </c>
      <c r="M14" s="57">
        <v>0</v>
      </c>
      <c r="N14" s="57">
        <v>0</v>
      </c>
      <c r="O14" s="58">
        <v>0</v>
      </c>
    </row>
    <row r="15" spans="1:15" ht="63" x14ac:dyDescent="0.2">
      <c r="A15" s="187"/>
      <c r="B15" s="190"/>
      <c r="C15" s="193"/>
      <c r="D15" s="193"/>
      <c r="E15" s="193"/>
      <c r="F15" s="193"/>
      <c r="G15" s="184"/>
      <c r="H15" s="185"/>
      <c r="I15" s="56" t="s">
        <v>5</v>
      </c>
      <c r="J15" s="57">
        <f t="shared" si="0"/>
        <v>1820.85</v>
      </c>
      <c r="K15" s="57">
        <v>1820.85</v>
      </c>
      <c r="L15" s="57">
        <v>0</v>
      </c>
      <c r="M15" s="57">
        <v>0</v>
      </c>
      <c r="N15" s="57">
        <v>0</v>
      </c>
      <c r="O15" s="58">
        <v>0</v>
      </c>
    </row>
    <row r="16" spans="1:15" ht="78.75" x14ac:dyDescent="0.2">
      <c r="A16" s="187"/>
      <c r="B16" s="190"/>
      <c r="C16" s="193"/>
      <c r="D16" s="193"/>
      <c r="E16" s="193"/>
      <c r="F16" s="193"/>
      <c r="G16" s="184"/>
      <c r="H16" s="185"/>
      <c r="I16" s="56" t="s">
        <v>12</v>
      </c>
      <c r="J16" s="57">
        <f t="shared" si="0"/>
        <v>4248.6499999999996</v>
      </c>
      <c r="K16" s="57">
        <v>4248.6499999999996</v>
      </c>
      <c r="L16" s="57">
        <v>0</v>
      </c>
      <c r="M16" s="57">
        <v>0</v>
      </c>
      <c r="N16" s="57">
        <v>0</v>
      </c>
      <c r="O16" s="58">
        <v>0</v>
      </c>
    </row>
    <row r="17" spans="1:15" ht="47.25" x14ac:dyDescent="0.2">
      <c r="A17" s="188"/>
      <c r="B17" s="191"/>
      <c r="C17" s="194"/>
      <c r="D17" s="194"/>
      <c r="E17" s="194"/>
      <c r="F17" s="194"/>
      <c r="G17" s="184"/>
      <c r="H17" s="183"/>
      <c r="I17" s="56" t="s">
        <v>18</v>
      </c>
      <c r="J17" s="57">
        <f t="shared" si="0"/>
        <v>0</v>
      </c>
      <c r="K17" s="57">
        <v>0</v>
      </c>
      <c r="L17" s="57">
        <v>0</v>
      </c>
      <c r="M17" s="57">
        <v>0</v>
      </c>
      <c r="N17" s="57">
        <v>0</v>
      </c>
      <c r="O17" s="58">
        <v>0</v>
      </c>
    </row>
    <row r="18" spans="1:15" ht="15.75" x14ac:dyDescent="0.2">
      <c r="A18" s="186" t="s">
        <v>114</v>
      </c>
      <c r="B18" s="189" t="s">
        <v>238</v>
      </c>
      <c r="C18" s="192"/>
      <c r="D18" s="192" t="s">
        <v>235</v>
      </c>
      <c r="E18" s="192" t="s">
        <v>236</v>
      </c>
      <c r="F18" s="195">
        <v>45216</v>
      </c>
      <c r="G18" s="184">
        <f>J18</f>
        <v>8810.74</v>
      </c>
      <c r="H18" s="196"/>
      <c r="I18" s="56" t="s">
        <v>2</v>
      </c>
      <c r="J18" s="57">
        <f t="shared" si="0"/>
        <v>8810.74</v>
      </c>
      <c r="K18" s="57">
        <f>K20+K21</f>
        <v>8810.74</v>
      </c>
      <c r="L18" s="57">
        <v>0</v>
      </c>
      <c r="M18" s="57">
        <v>0</v>
      </c>
      <c r="N18" s="57">
        <v>0</v>
      </c>
      <c r="O18" s="58">
        <v>0</v>
      </c>
    </row>
    <row r="19" spans="1:15" ht="47.25" x14ac:dyDescent="0.2">
      <c r="A19" s="187"/>
      <c r="B19" s="190"/>
      <c r="C19" s="193"/>
      <c r="D19" s="193"/>
      <c r="E19" s="193"/>
      <c r="F19" s="193"/>
      <c r="G19" s="184"/>
      <c r="H19" s="185"/>
      <c r="I19" s="56" t="s">
        <v>1</v>
      </c>
      <c r="J19" s="57">
        <f t="shared" si="0"/>
        <v>0</v>
      </c>
      <c r="K19" s="57">
        <v>0</v>
      </c>
      <c r="L19" s="57">
        <v>0</v>
      </c>
      <c r="M19" s="57">
        <v>0</v>
      </c>
      <c r="N19" s="57">
        <v>0</v>
      </c>
      <c r="O19" s="58">
        <v>0</v>
      </c>
    </row>
    <row r="20" spans="1:15" ht="63" x14ac:dyDescent="0.2">
      <c r="A20" s="187"/>
      <c r="B20" s="190"/>
      <c r="C20" s="193"/>
      <c r="D20" s="193"/>
      <c r="E20" s="193"/>
      <c r="F20" s="193"/>
      <c r="G20" s="184"/>
      <c r="H20" s="185"/>
      <c r="I20" s="56" t="s">
        <v>5</v>
      </c>
      <c r="J20" s="57">
        <f t="shared" si="0"/>
        <v>2643.22</v>
      </c>
      <c r="K20" s="57">
        <v>2643.22</v>
      </c>
      <c r="L20" s="57">
        <v>0</v>
      </c>
      <c r="M20" s="57">
        <v>0</v>
      </c>
      <c r="N20" s="57">
        <v>0</v>
      </c>
      <c r="O20" s="58">
        <v>0</v>
      </c>
    </row>
    <row r="21" spans="1:15" ht="78.75" x14ac:dyDescent="0.2">
      <c r="A21" s="187"/>
      <c r="B21" s="190"/>
      <c r="C21" s="193"/>
      <c r="D21" s="193"/>
      <c r="E21" s="193"/>
      <c r="F21" s="193"/>
      <c r="G21" s="184"/>
      <c r="H21" s="185"/>
      <c r="I21" s="56" t="s">
        <v>12</v>
      </c>
      <c r="J21" s="57">
        <f t="shared" si="0"/>
        <v>6167.52</v>
      </c>
      <c r="K21" s="57">
        <v>6167.52</v>
      </c>
      <c r="L21" s="57">
        <v>0</v>
      </c>
      <c r="M21" s="57">
        <v>0</v>
      </c>
      <c r="N21" s="57">
        <v>0</v>
      </c>
      <c r="O21" s="58">
        <v>0</v>
      </c>
    </row>
    <row r="22" spans="1:15" ht="48" thickBot="1" x14ac:dyDescent="0.25">
      <c r="A22" s="200"/>
      <c r="B22" s="201"/>
      <c r="C22" s="202"/>
      <c r="D22" s="202"/>
      <c r="E22" s="202"/>
      <c r="F22" s="202"/>
      <c r="G22" s="198"/>
      <c r="H22" s="199"/>
      <c r="I22" s="59" t="s">
        <v>18</v>
      </c>
      <c r="J22" s="60">
        <f t="shared" si="0"/>
        <v>0</v>
      </c>
      <c r="K22" s="60">
        <v>0</v>
      </c>
      <c r="L22" s="60">
        <v>0</v>
      </c>
      <c r="M22" s="60">
        <v>0</v>
      </c>
      <c r="N22" s="60">
        <v>0</v>
      </c>
      <c r="O22" s="61">
        <v>0</v>
      </c>
    </row>
  </sheetData>
  <mergeCells count="41"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view="pageBreakPreview" zoomScale="60" zoomScaleNormal="100" workbookViewId="0">
      <selection activeCell="B26" sqref="B26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x14ac:dyDescent="0.25">
      <c r="A2" s="203" t="s">
        <v>392</v>
      </c>
      <c r="B2" s="203"/>
      <c r="C2" s="203"/>
    </row>
    <row r="3" spans="1:3" ht="16.5" thickBot="1" x14ac:dyDescent="0.3">
      <c r="A3" s="62"/>
      <c r="B3" s="62"/>
    </row>
    <row r="4" spans="1:3" x14ac:dyDescent="0.25">
      <c r="A4" s="63" t="s">
        <v>239</v>
      </c>
      <c r="B4" s="64" t="s">
        <v>240</v>
      </c>
      <c r="C4" s="65" t="s">
        <v>241</v>
      </c>
    </row>
    <row r="5" spans="1:3" x14ac:dyDescent="0.25">
      <c r="A5" s="66">
        <v>1</v>
      </c>
      <c r="B5" s="67" t="s">
        <v>242</v>
      </c>
      <c r="C5" s="68">
        <v>2023</v>
      </c>
    </row>
    <row r="6" spans="1:3" ht="31.5" x14ac:dyDescent="0.25">
      <c r="A6" s="66">
        <v>2</v>
      </c>
      <c r="B6" s="69" t="s">
        <v>243</v>
      </c>
      <c r="C6" s="68">
        <v>2023</v>
      </c>
    </row>
    <row r="7" spans="1:3" ht="31.5" x14ac:dyDescent="0.25">
      <c r="A7" s="66">
        <v>3</v>
      </c>
      <c r="B7" s="70" t="s">
        <v>244</v>
      </c>
      <c r="C7" s="68">
        <v>2024</v>
      </c>
    </row>
    <row r="8" spans="1:3" x14ac:dyDescent="0.25">
      <c r="A8" s="66">
        <v>4</v>
      </c>
      <c r="B8" s="70" t="s">
        <v>245</v>
      </c>
      <c r="C8" s="68">
        <v>2024</v>
      </c>
    </row>
    <row r="9" spans="1:3" x14ac:dyDescent="0.25">
      <c r="A9" s="66">
        <v>5</v>
      </c>
      <c r="B9" s="70" t="s">
        <v>246</v>
      </c>
      <c r="C9" s="68">
        <v>2024</v>
      </c>
    </row>
    <row r="10" spans="1:3" ht="31.5" x14ac:dyDescent="0.25">
      <c r="A10" s="66">
        <v>6</v>
      </c>
      <c r="B10" s="70" t="s">
        <v>247</v>
      </c>
      <c r="C10" s="68">
        <v>2025</v>
      </c>
    </row>
    <row r="11" spans="1:3" x14ac:dyDescent="0.25">
      <c r="A11" s="71">
        <v>7</v>
      </c>
      <c r="B11" s="70" t="s">
        <v>248</v>
      </c>
      <c r="C11" s="71">
        <v>2025</v>
      </c>
    </row>
    <row r="12" spans="1:3" x14ac:dyDescent="0.25">
      <c r="A12" s="71">
        <v>8</v>
      </c>
      <c r="B12" s="70" t="s">
        <v>249</v>
      </c>
      <c r="C12" s="71">
        <v>2025</v>
      </c>
    </row>
    <row r="13" spans="1:3" x14ac:dyDescent="0.25">
      <c r="A13" s="71">
        <v>9</v>
      </c>
      <c r="B13" s="70" t="s">
        <v>250</v>
      </c>
      <c r="C13" s="71">
        <v>2025</v>
      </c>
    </row>
    <row r="14" spans="1:3" ht="32.25" thickBot="1" x14ac:dyDescent="0.3">
      <c r="A14" s="71">
        <v>10</v>
      </c>
      <c r="B14" s="70" t="s">
        <v>251</v>
      </c>
      <c r="C14" s="72">
        <v>2026</v>
      </c>
    </row>
    <row r="15" spans="1:3" x14ac:dyDescent="0.25">
      <c r="B15" s="73"/>
    </row>
    <row r="16" spans="1:3" x14ac:dyDescent="0.25">
      <c r="B16" s="73"/>
    </row>
  </sheetData>
  <mergeCells count="1">
    <mergeCell ref="A2:C2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5"/>
  <sheetViews>
    <sheetView view="pageBreakPreview" zoomScale="70" zoomScaleNormal="70" zoomScaleSheetLayoutView="70" workbookViewId="0">
      <selection activeCell="N15" sqref="N15"/>
    </sheetView>
  </sheetViews>
  <sheetFormatPr defaultColWidth="9.140625" defaultRowHeight="14.25" x14ac:dyDescent="0.2"/>
  <cols>
    <col min="1" max="1" width="6.7109375" style="9" customWidth="1"/>
    <col min="2" max="2" width="34.7109375" style="9" customWidth="1"/>
    <col min="3" max="3" width="13.85546875" style="9" customWidth="1"/>
    <col min="4" max="4" width="35.42578125" style="9" customWidth="1"/>
    <col min="5" max="5" width="20.5703125" style="36" hidden="1" customWidth="1"/>
    <col min="6" max="6" width="14.5703125" style="36" customWidth="1"/>
    <col min="7" max="8" width="14.5703125" style="48" customWidth="1"/>
    <col min="9" max="9" width="9.85546875" style="37" customWidth="1"/>
    <col min="10" max="13" width="9.140625" style="37" customWidth="1"/>
    <col min="14" max="14" width="15" style="36" customWidth="1"/>
    <col min="15" max="15" width="12.85546875" style="36" customWidth="1"/>
    <col min="16" max="16" width="21.7109375" style="36" customWidth="1"/>
    <col min="17" max="17" width="18.7109375" style="9" customWidth="1"/>
    <col min="18" max="18" width="13.7109375" style="9" customWidth="1"/>
    <col min="19" max="19" width="10.28515625" style="9" bestFit="1" customWidth="1"/>
    <col min="20" max="20" width="12.5703125" style="9" customWidth="1"/>
    <col min="21" max="21" width="10.5703125" style="9" customWidth="1"/>
    <col min="22" max="16384" width="9.140625" style="9"/>
  </cols>
  <sheetData>
    <row r="1" spans="1:16" s="5" customFormat="1" ht="15.75" customHeight="1" x14ac:dyDescent="0.25">
      <c r="A1" s="1"/>
      <c r="B1" s="2"/>
      <c r="C1" s="2"/>
      <c r="D1" s="2"/>
      <c r="E1" s="2"/>
      <c r="F1" s="39"/>
      <c r="G1" s="3"/>
      <c r="H1" s="3"/>
      <c r="I1" s="2"/>
      <c r="J1" s="2"/>
      <c r="K1" s="2"/>
      <c r="L1" s="2"/>
      <c r="M1" s="2"/>
      <c r="P1" s="4" t="s">
        <v>389</v>
      </c>
    </row>
    <row r="2" spans="1:16" s="5" customFormat="1" ht="15.75" x14ac:dyDescent="0.25">
      <c r="A2" s="1"/>
      <c r="B2" s="2"/>
      <c r="C2" s="2"/>
      <c r="D2" s="2"/>
      <c r="E2" s="2"/>
      <c r="F2" s="39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39"/>
      <c r="G3" s="3"/>
      <c r="H3" s="3"/>
      <c r="I3" s="2"/>
      <c r="J3" s="2"/>
      <c r="K3" s="2"/>
      <c r="L3" s="2"/>
      <c r="M3" s="2"/>
      <c r="P3" s="4" t="s">
        <v>393</v>
      </c>
    </row>
    <row r="4" spans="1:16" s="5" customFormat="1" ht="15.75" x14ac:dyDescent="0.25">
      <c r="A4" s="1"/>
      <c r="B4" s="2"/>
      <c r="C4" s="2"/>
      <c r="D4" s="2"/>
      <c r="E4" s="2"/>
      <c r="F4" s="39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39"/>
      <c r="G5" s="3"/>
      <c r="H5" s="3"/>
      <c r="I5" s="2"/>
      <c r="J5" s="2"/>
      <c r="K5" s="2"/>
      <c r="L5" s="2"/>
      <c r="M5" s="2"/>
      <c r="P5" s="6" t="s">
        <v>102</v>
      </c>
    </row>
    <row r="6" spans="1:16" s="5" customFormat="1" ht="15.75" x14ac:dyDescent="0.25">
      <c r="A6" s="1"/>
      <c r="B6" s="2"/>
      <c r="C6" s="2"/>
      <c r="D6" s="2"/>
      <c r="E6" s="2"/>
      <c r="F6" s="39"/>
      <c r="G6" s="3"/>
      <c r="H6" s="3"/>
      <c r="I6" s="2"/>
      <c r="J6" s="2"/>
      <c r="K6" s="2"/>
      <c r="L6" s="2"/>
      <c r="M6" s="2"/>
      <c r="P6" s="6" t="s">
        <v>104</v>
      </c>
    </row>
    <row r="7" spans="1:16" s="5" customFormat="1" ht="15.75" x14ac:dyDescent="0.25">
      <c r="A7" s="1"/>
      <c r="B7" s="2"/>
      <c r="C7" s="2"/>
      <c r="D7" s="2"/>
      <c r="E7" s="2"/>
      <c r="F7" s="39"/>
      <c r="G7" s="3"/>
      <c r="H7" s="3"/>
      <c r="I7" s="2"/>
      <c r="J7" s="2"/>
      <c r="K7" s="2"/>
      <c r="L7" s="2"/>
      <c r="M7" s="2"/>
      <c r="P7" s="7" t="s">
        <v>107</v>
      </c>
    </row>
    <row r="8" spans="1:16" s="5" customFormat="1" ht="15.75" x14ac:dyDescent="0.25">
      <c r="A8" s="1"/>
      <c r="B8" s="2"/>
      <c r="C8" s="2"/>
      <c r="D8" s="2"/>
      <c r="E8" s="2"/>
      <c r="F8" s="39"/>
      <c r="G8" s="3"/>
      <c r="H8" s="3"/>
      <c r="I8" s="2"/>
      <c r="J8" s="2"/>
      <c r="K8" s="2"/>
      <c r="L8" s="2"/>
      <c r="M8" s="2"/>
      <c r="P8" s="7" t="s">
        <v>105</v>
      </c>
    </row>
    <row r="9" spans="1:16" s="5" customFormat="1" ht="15.75" x14ac:dyDescent="0.25">
      <c r="A9" s="1"/>
      <c r="B9" s="2"/>
      <c r="C9" s="2"/>
      <c r="D9" s="2"/>
      <c r="E9" s="2"/>
      <c r="F9" s="39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40" t="s">
        <v>141</v>
      </c>
      <c r="B10" s="2"/>
      <c r="C10" s="2"/>
      <c r="D10" s="2"/>
      <c r="E10" s="2"/>
      <c r="F10" s="39"/>
      <c r="G10" s="3"/>
      <c r="H10" s="3"/>
      <c r="I10" s="2"/>
      <c r="J10" s="2"/>
      <c r="K10" s="2"/>
      <c r="L10" s="2"/>
      <c r="M10" s="2"/>
      <c r="P10" s="7"/>
    </row>
    <row r="11" spans="1:16" s="8" customFormat="1" ht="15.75" customHeight="1" x14ac:dyDescent="0.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</row>
    <row r="12" spans="1:16" ht="22.5" customHeight="1" x14ac:dyDescent="0.2">
      <c r="A12" s="125" t="s">
        <v>106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s="8" customFormat="1" ht="15.75" x14ac:dyDescent="0.2">
      <c r="A13" s="10"/>
      <c r="B13" s="10"/>
      <c r="C13" s="10"/>
      <c r="D13" s="10"/>
      <c r="E13" s="11"/>
      <c r="F13" s="11"/>
      <c r="G13" s="41"/>
      <c r="H13" s="41"/>
      <c r="I13" s="12"/>
      <c r="J13" s="12"/>
      <c r="K13" s="12"/>
      <c r="L13" s="12"/>
      <c r="M13" s="12"/>
      <c r="N13" s="11"/>
      <c r="O13" s="11"/>
      <c r="P13" s="11"/>
    </row>
    <row r="14" spans="1:16" ht="18" customHeight="1" x14ac:dyDescent="0.2">
      <c r="A14" s="130" t="s">
        <v>3</v>
      </c>
      <c r="B14" s="130" t="s">
        <v>13</v>
      </c>
      <c r="C14" s="130" t="s">
        <v>14</v>
      </c>
      <c r="D14" s="130" t="s">
        <v>6</v>
      </c>
      <c r="E14" s="132" t="s">
        <v>21</v>
      </c>
      <c r="F14" s="105" t="s">
        <v>15</v>
      </c>
      <c r="G14" s="126" t="s">
        <v>7</v>
      </c>
      <c r="H14" s="127"/>
      <c r="I14" s="127"/>
      <c r="J14" s="127"/>
      <c r="K14" s="127"/>
      <c r="L14" s="127"/>
      <c r="M14" s="127"/>
      <c r="N14" s="127"/>
      <c r="O14" s="128"/>
      <c r="P14" s="134" t="s">
        <v>9</v>
      </c>
    </row>
    <row r="15" spans="1:16" ht="51.75" customHeight="1" x14ac:dyDescent="0.2">
      <c r="A15" s="131"/>
      <c r="B15" s="131"/>
      <c r="C15" s="131"/>
      <c r="D15" s="131"/>
      <c r="E15" s="133"/>
      <c r="F15" s="108"/>
      <c r="G15" s="97" t="s">
        <v>159</v>
      </c>
      <c r="H15" s="97" t="s">
        <v>121</v>
      </c>
      <c r="I15" s="108" t="s">
        <v>163</v>
      </c>
      <c r="J15" s="108"/>
      <c r="K15" s="108"/>
      <c r="L15" s="108"/>
      <c r="M15" s="108"/>
      <c r="N15" s="91" t="s">
        <v>34</v>
      </c>
      <c r="O15" s="91" t="s">
        <v>35</v>
      </c>
      <c r="P15" s="135"/>
    </row>
    <row r="16" spans="1:16" ht="15" x14ac:dyDescent="0.2">
      <c r="A16" s="13">
        <v>1</v>
      </c>
      <c r="B16" s="13">
        <v>2</v>
      </c>
      <c r="C16" s="13">
        <v>3</v>
      </c>
      <c r="D16" s="13">
        <v>4</v>
      </c>
      <c r="E16" s="14">
        <v>5</v>
      </c>
      <c r="F16" s="14">
        <v>5</v>
      </c>
      <c r="G16" s="96">
        <v>6</v>
      </c>
      <c r="H16" s="96">
        <v>7</v>
      </c>
      <c r="I16" s="126">
        <v>8</v>
      </c>
      <c r="J16" s="127"/>
      <c r="K16" s="127"/>
      <c r="L16" s="127"/>
      <c r="M16" s="128"/>
      <c r="N16" s="15">
        <v>9</v>
      </c>
      <c r="O16" s="15">
        <v>10</v>
      </c>
      <c r="P16" s="15">
        <v>11</v>
      </c>
    </row>
    <row r="17" spans="1:17" ht="19.5" customHeight="1" x14ac:dyDescent="0.2">
      <c r="A17" s="139" t="s">
        <v>4</v>
      </c>
      <c r="B17" s="142" t="s">
        <v>36</v>
      </c>
      <c r="C17" s="112" t="s">
        <v>38</v>
      </c>
      <c r="D17" s="16" t="s">
        <v>2</v>
      </c>
      <c r="E17" s="17">
        <f>SUM(E18:E21)</f>
        <v>0</v>
      </c>
      <c r="F17" s="17">
        <f>SUM(G17:O17)</f>
        <v>9681.1</v>
      </c>
      <c r="G17" s="17">
        <f>SUM(G18:G21)</f>
        <v>1643.7600000000002</v>
      </c>
      <c r="H17" s="17">
        <f>SUM(H18:H21)</f>
        <v>8037.34</v>
      </c>
      <c r="I17" s="115">
        <f>SUM(I18:M21)</f>
        <v>0</v>
      </c>
      <c r="J17" s="116"/>
      <c r="K17" s="116"/>
      <c r="L17" s="116"/>
      <c r="M17" s="117"/>
      <c r="N17" s="17">
        <f t="shared" ref="N17:O17" si="0">SUM(N18:N21)</f>
        <v>0</v>
      </c>
      <c r="O17" s="17">
        <f t="shared" si="0"/>
        <v>0</v>
      </c>
      <c r="P17" s="105"/>
    </row>
    <row r="18" spans="1:17" ht="14.25" customHeight="1" x14ac:dyDescent="0.2">
      <c r="A18" s="140"/>
      <c r="B18" s="143"/>
      <c r="C18" s="113"/>
      <c r="D18" s="16" t="s">
        <v>1</v>
      </c>
      <c r="E18" s="17">
        <f>E300</f>
        <v>0</v>
      </c>
      <c r="F18" s="17">
        <f>SUM(I18:O18)</f>
        <v>0</v>
      </c>
      <c r="G18" s="17">
        <f>G23</f>
        <v>0</v>
      </c>
      <c r="H18" s="17">
        <f>H23</f>
        <v>0</v>
      </c>
      <c r="I18" s="115">
        <f>I23</f>
        <v>0</v>
      </c>
      <c r="J18" s="116"/>
      <c r="K18" s="116"/>
      <c r="L18" s="116"/>
      <c r="M18" s="117"/>
      <c r="N18" s="17">
        <f>N23</f>
        <v>0</v>
      </c>
      <c r="O18" s="17">
        <f>O23</f>
        <v>0</v>
      </c>
      <c r="P18" s="106"/>
    </row>
    <row r="19" spans="1:17" ht="28.5" x14ac:dyDescent="0.2">
      <c r="A19" s="140"/>
      <c r="B19" s="143"/>
      <c r="C19" s="113"/>
      <c r="D19" s="16" t="s">
        <v>5</v>
      </c>
      <c r="E19" s="17">
        <f>E301</f>
        <v>0</v>
      </c>
      <c r="F19" s="17">
        <f>SUM(G19:O19)</f>
        <v>1076.6500000000001</v>
      </c>
      <c r="G19" s="17">
        <f t="shared" ref="G19:H19" si="1">G24</f>
        <v>1076.6500000000001</v>
      </c>
      <c r="H19" s="17">
        <f t="shared" si="1"/>
        <v>0</v>
      </c>
      <c r="I19" s="115">
        <f>I24</f>
        <v>0</v>
      </c>
      <c r="J19" s="116"/>
      <c r="K19" s="116"/>
      <c r="L19" s="116"/>
      <c r="M19" s="117"/>
      <c r="N19" s="17">
        <f t="shared" ref="N19:O21" si="2">N24</f>
        <v>0</v>
      </c>
      <c r="O19" s="17">
        <f t="shared" si="2"/>
        <v>0</v>
      </c>
      <c r="P19" s="106"/>
    </row>
    <row r="20" spans="1:17" ht="28.5" x14ac:dyDescent="0.2">
      <c r="A20" s="140"/>
      <c r="B20" s="143"/>
      <c r="C20" s="113"/>
      <c r="D20" s="16" t="s">
        <v>12</v>
      </c>
      <c r="E20" s="17">
        <f>E302</f>
        <v>0</v>
      </c>
      <c r="F20" s="17">
        <f>SUM(G20:O20)</f>
        <v>8604.4500000000007</v>
      </c>
      <c r="G20" s="17">
        <f t="shared" ref="G20:H20" si="3">G25</f>
        <v>567.11</v>
      </c>
      <c r="H20" s="17">
        <f t="shared" si="3"/>
        <v>8037.34</v>
      </c>
      <c r="I20" s="115">
        <f>I25</f>
        <v>0</v>
      </c>
      <c r="J20" s="116"/>
      <c r="K20" s="116"/>
      <c r="L20" s="116"/>
      <c r="M20" s="117"/>
      <c r="N20" s="17">
        <f t="shared" si="2"/>
        <v>0</v>
      </c>
      <c r="O20" s="17">
        <f t="shared" si="2"/>
        <v>0</v>
      </c>
      <c r="P20" s="106"/>
    </row>
    <row r="21" spans="1:17" ht="14.25" customHeight="1" x14ac:dyDescent="0.2">
      <c r="A21" s="141"/>
      <c r="B21" s="144"/>
      <c r="C21" s="114"/>
      <c r="D21" s="16" t="s">
        <v>18</v>
      </c>
      <c r="E21" s="17">
        <f>E303</f>
        <v>0</v>
      </c>
      <c r="F21" s="17">
        <f>SUM(I21:O21)</f>
        <v>0</v>
      </c>
      <c r="G21" s="17">
        <f t="shared" ref="G21:H21" si="4">G26</f>
        <v>0</v>
      </c>
      <c r="H21" s="17">
        <f t="shared" si="4"/>
        <v>0</v>
      </c>
      <c r="I21" s="115">
        <f>I26</f>
        <v>0</v>
      </c>
      <c r="J21" s="116"/>
      <c r="K21" s="116"/>
      <c r="L21" s="116"/>
      <c r="M21" s="117"/>
      <c r="N21" s="17">
        <f t="shared" si="2"/>
        <v>0</v>
      </c>
      <c r="O21" s="17">
        <f t="shared" si="2"/>
        <v>0</v>
      </c>
      <c r="P21" s="108"/>
    </row>
    <row r="22" spans="1:17" ht="15" customHeight="1" x14ac:dyDescent="0.2">
      <c r="A22" s="139" t="s">
        <v>10</v>
      </c>
      <c r="B22" s="145" t="s">
        <v>132</v>
      </c>
      <c r="C22" s="130" t="s">
        <v>38</v>
      </c>
      <c r="D22" s="19" t="s">
        <v>2</v>
      </c>
      <c r="E22" s="20">
        <f>SUM(E23:E26)</f>
        <v>729.19</v>
      </c>
      <c r="F22" s="20">
        <f>SUM(F23:F26)</f>
        <v>9681.1</v>
      </c>
      <c r="G22" s="99">
        <f>SUM(G23:G26)</f>
        <v>1643.7600000000002</v>
      </c>
      <c r="H22" s="99">
        <f>SUM(H23:H26)</f>
        <v>8037.34</v>
      </c>
      <c r="I22" s="149">
        <f>SUM(I23:M26)</f>
        <v>0</v>
      </c>
      <c r="J22" s="150"/>
      <c r="K22" s="150"/>
      <c r="L22" s="150"/>
      <c r="M22" s="151"/>
      <c r="N22" s="99">
        <f>SUM(N23:N26)</f>
        <v>0</v>
      </c>
      <c r="O22" s="99">
        <f>SUM(O23:O26)</f>
        <v>0</v>
      </c>
      <c r="P22" s="105" t="s">
        <v>206</v>
      </c>
    </row>
    <row r="23" spans="1:17" ht="15" x14ac:dyDescent="0.2">
      <c r="A23" s="140"/>
      <c r="B23" s="146"/>
      <c r="C23" s="148"/>
      <c r="D23" s="19" t="s">
        <v>1</v>
      </c>
      <c r="E23" s="20">
        <v>0</v>
      </c>
      <c r="F23" s="20">
        <f>SUM(G23:O23)</f>
        <v>0</v>
      </c>
      <c r="G23" s="49">
        <v>0</v>
      </c>
      <c r="H23" s="49">
        <v>0</v>
      </c>
      <c r="I23" s="149">
        <v>0</v>
      </c>
      <c r="J23" s="150"/>
      <c r="K23" s="150"/>
      <c r="L23" s="150"/>
      <c r="M23" s="151"/>
      <c r="N23" s="99">
        <v>0</v>
      </c>
      <c r="O23" s="99">
        <v>0</v>
      </c>
      <c r="P23" s="106"/>
    </row>
    <row r="24" spans="1:17" ht="18" customHeight="1" x14ac:dyDescent="0.2">
      <c r="A24" s="140"/>
      <c r="B24" s="146"/>
      <c r="C24" s="148"/>
      <c r="D24" s="19" t="s">
        <v>5</v>
      </c>
      <c r="E24" s="20">
        <v>467.41</v>
      </c>
      <c r="F24" s="20">
        <f>SUM(G24:O24)</f>
        <v>1076.6500000000001</v>
      </c>
      <c r="G24" s="49">
        <v>1076.6500000000001</v>
      </c>
      <c r="H24" s="49">
        <v>0</v>
      </c>
      <c r="I24" s="149">
        <v>0</v>
      </c>
      <c r="J24" s="150"/>
      <c r="K24" s="150"/>
      <c r="L24" s="150"/>
      <c r="M24" s="151"/>
      <c r="N24" s="99">
        <v>0</v>
      </c>
      <c r="O24" s="99">
        <v>0</v>
      </c>
      <c r="P24" s="106"/>
    </row>
    <row r="25" spans="1:17" ht="30" x14ac:dyDescent="0.2">
      <c r="A25" s="140"/>
      <c r="B25" s="146"/>
      <c r="C25" s="148"/>
      <c r="D25" s="19" t="s">
        <v>12</v>
      </c>
      <c r="E25" s="20">
        <v>261.77999999999997</v>
      </c>
      <c r="F25" s="20">
        <f>SUM(G25:O25)</f>
        <v>8604.4500000000007</v>
      </c>
      <c r="G25" s="49">
        <v>567.11</v>
      </c>
      <c r="H25" s="94">
        <v>8037.34</v>
      </c>
      <c r="I25" s="149">
        <v>0</v>
      </c>
      <c r="J25" s="150"/>
      <c r="K25" s="150"/>
      <c r="L25" s="150"/>
      <c r="M25" s="151"/>
      <c r="N25" s="99">
        <v>0</v>
      </c>
      <c r="O25" s="99">
        <v>0</v>
      </c>
      <c r="P25" s="106"/>
    </row>
    <row r="26" spans="1:17" ht="22.5" customHeight="1" x14ac:dyDescent="0.2">
      <c r="A26" s="140"/>
      <c r="B26" s="147"/>
      <c r="C26" s="131"/>
      <c r="D26" s="19" t="s">
        <v>18</v>
      </c>
      <c r="E26" s="20">
        <v>0</v>
      </c>
      <c r="F26" s="20">
        <f>SUM(I26:O26)</f>
        <v>0</v>
      </c>
      <c r="G26" s="49">
        <v>0</v>
      </c>
      <c r="H26" s="49">
        <v>0</v>
      </c>
      <c r="I26" s="149">
        <v>0</v>
      </c>
      <c r="J26" s="150"/>
      <c r="K26" s="150"/>
      <c r="L26" s="150"/>
      <c r="M26" s="151"/>
      <c r="N26" s="99">
        <v>0</v>
      </c>
      <c r="O26" s="99">
        <v>0</v>
      </c>
      <c r="P26" s="108"/>
    </row>
    <row r="27" spans="1:17" s="23" customFormat="1" ht="15" customHeight="1" x14ac:dyDescent="0.2">
      <c r="A27" s="140"/>
      <c r="B27" s="155" t="s">
        <v>136</v>
      </c>
      <c r="C27" s="118" t="s">
        <v>81</v>
      </c>
      <c r="D27" s="118" t="s">
        <v>92</v>
      </c>
      <c r="E27" s="22"/>
      <c r="F27" s="121" t="s">
        <v>0</v>
      </c>
      <c r="G27" s="207" t="s">
        <v>120</v>
      </c>
      <c r="H27" s="207" t="s">
        <v>121</v>
      </c>
      <c r="I27" s="209" t="s">
        <v>162</v>
      </c>
      <c r="J27" s="209" t="s">
        <v>125</v>
      </c>
      <c r="K27" s="209"/>
      <c r="L27" s="209"/>
      <c r="M27" s="209"/>
      <c r="N27" s="121" t="s">
        <v>34</v>
      </c>
      <c r="O27" s="121" t="s">
        <v>35</v>
      </c>
      <c r="P27" s="105"/>
    </row>
    <row r="28" spans="1:17" ht="24" customHeight="1" x14ac:dyDescent="0.2">
      <c r="A28" s="140"/>
      <c r="B28" s="156"/>
      <c r="C28" s="119"/>
      <c r="D28" s="119"/>
      <c r="E28" s="20"/>
      <c r="F28" s="122"/>
      <c r="G28" s="208"/>
      <c r="H28" s="208"/>
      <c r="I28" s="209"/>
      <c r="J28" s="103" t="s">
        <v>128</v>
      </c>
      <c r="K28" s="103" t="s">
        <v>129</v>
      </c>
      <c r="L28" s="103" t="s">
        <v>130</v>
      </c>
      <c r="M28" s="103" t="s">
        <v>126</v>
      </c>
      <c r="N28" s="122"/>
      <c r="O28" s="122"/>
      <c r="P28" s="106"/>
    </row>
    <row r="29" spans="1:17" ht="15" x14ac:dyDescent="0.2">
      <c r="A29" s="141"/>
      <c r="B29" s="157"/>
      <c r="C29" s="120"/>
      <c r="D29" s="120"/>
      <c r="E29" s="20"/>
      <c r="F29" s="14">
        <v>3</v>
      </c>
      <c r="G29" s="24" t="s">
        <v>89</v>
      </c>
      <c r="H29" s="27" t="s">
        <v>22</v>
      </c>
      <c r="I29" s="27" t="s">
        <v>31</v>
      </c>
      <c r="J29" s="26">
        <v>0</v>
      </c>
      <c r="K29" s="26">
        <v>0</v>
      </c>
      <c r="L29" s="26">
        <v>0</v>
      </c>
      <c r="M29" s="26">
        <v>0</v>
      </c>
      <c r="N29" s="25">
        <v>0</v>
      </c>
      <c r="O29" s="25">
        <v>0</v>
      </c>
      <c r="P29" s="108"/>
    </row>
    <row r="30" spans="1:17" ht="15" customHeight="1" x14ac:dyDescent="0.2">
      <c r="A30" s="162" t="s">
        <v>8</v>
      </c>
      <c r="B30" s="109" t="s">
        <v>64</v>
      </c>
      <c r="C30" s="112" t="s">
        <v>38</v>
      </c>
      <c r="D30" s="16" t="s">
        <v>2</v>
      </c>
      <c r="E30" s="17">
        <v>0</v>
      </c>
      <c r="F30" s="17">
        <f>SUM(G30:O30)</f>
        <v>4990316.3940000003</v>
      </c>
      <c r="G30" s="17">
        <f>SUM(G31:G34)</f>
        <v>751190.95999999985</v>
      </c>
      <c r="H30" s="17">
        <f>SUM(H31:H34)</f>
        <v>957816.07</v>
      </c>
      <c r="I30" s="115">
        <f>SUM(I31:M34)</f>
        <v>1316825.1240000001</v>
      </c>
      <c r="J30" s="116"/>
      <c r="K30" s="116"/>
      <c r="L30" s="116"/>
      <c r="M30" s="117"/>
      <c r="N30" s="17">
        <f>SUM(N31:N34)</f>
        <v>982241.12</v>
      </c>
      <c r="O30" s="17">
        <f>SUM(O31:O34)</f>
        <v>982243.12</v>
      </c>
      <c r="P30" s="105"/>
      <c r="Q30" s="28"/>
    </row>
    <row r="31" spans="1:17" ht="14.25" customHeight="1" x14ac:dyDescent="0.2">
      <c r="A31" s="163"/>
      <c r="B31" s="110"/>
      <c r="C31" s="113"/>
      <c r="D31" s="16" t="s">
        <v>1</v>
      </c>
      <c r="E31" s="17">
        <v>0</v>
      </c>
      <c r="F31" s="17">
        <f>F36+F44+F52+F60+F68+F84+F92+F100+F108+F116+F124+F132+F140+F172+F180+F205+F224</f>
        <v>0</v>
      </c>
      <c r="G31" s="17">
        <f>G36+G44+G52+G60+G68+G84+G92+G100+G108+G116+G124+G132+G140+G172+G180+G205+G224</f>
        <v>0</v>
      </c>
      <c r="H31" s="17">
        <f>H36+H44+H52+H60+H68+H76+H84+H92+H100+H108+H116+H124+H132+H140+H172+H180+H205+H224</f>
        <v>0</v>
      </c>
      <c r="I31" s="115">
        <f>I36+I44+I52+I60+I76+I68+I84+I92+I100+I108+I116+I124+I132+I140+I172+I180+I188+I205+I216+I224+I235</f>
        <v>0</v>
      </c>
      <c r="J31" s="116"/>
      <c r="K31" s="116"/>
      <c r="L31" s="116"/>
      <c r="M31" s="117"/>
      <c r="N31" s="17">
        <f t="shared" ref="N31:O34" si="5">N36+N44+N52+N60+N68+N84+N92+N100+N108+N116+N124+N132+N140+N172+N180+N205+N224</f>
        <v>0</v>
      </c>
      <c r="O31" s="17">
        <f t="shared" si="5"/>
        <v>0</v>
      </c>
      <c r="P31" s="106"/>
    </row>
    <row r="32" spans="1:17" ht="31.5" customHeight="1" x14ac:dyDescent="0.2">
      <c r="A32" s="163"/>
      <c r="B32" s="110"/>
      <c r="C32" s="113"/>
      <c r="D32" s="16" t="s">
        <v>5</v>
      </c>
      <c r="E32" s="17">
        <v>0</v>
      </c>
      <c r="F32" s="17">
        <f>SUM(G32:O32)</f>
        <v>38200.61</v>
      </c>
      <c r="G32" s="17">
        <f>G37+G45+G53+G61+G69+G85+G93+G101+G109+G117+G125+G133+G141+G173+G181+G206+G225</f>
        <v>2599.4499999999998</v>
      </c>
      <c r="H32" s="17">
        <f>H37+H45+H53+H61+H69+H77+H85+H93+H101+H109+H117+H125+H133+H141+H173+H181+H206+H225</f>
        <v>11821.87</v>
      </c>
      <c r="I32" s="115">
        <f t="shared" ref="I32:I34" si="6">I37+I45+I53+I61+I77+I69+I85+I93+I101+I109+I117+I125+I133+I141+I173+I181+I189+I206+I217+I225+I236</f>
        <v>20577.29</v>
      </c>
      <c r="J32" s="116"/>
      <c r="K32" s="116"/>
      <c r="L32" s="116"/>
      <c r="M32" s="117"/>
      <c r="N32" s="17">
        <f t="shared" si="5"/>
        <v>1600</v>
      </c>
      <c r="O32" s="17">
        <f t="shared" si="5"/>
        <v>1602</v>
      </c>
      <c r="P32" s="106"/>
    </row>
    <row r="33" spans="1:20" ht="30.75" customHeight="1" x14ac:dyDescent="0.2">
      <c r="A33" s="163"/>
      <c r="B33" s="110"/>
      <c r="C33" s="113"/>
      <c r="D33" s="16" t="s">
        <v>12</v>
      </c>
      <c r="E33" s="17">
        <v>0</v>
      </c>
      <c r="F33" s="17">
        <f>SUM(G33:O33)</f>
        <v>4952115.784</v>
      </c>
      <c r="G33" s="17">
        <f>G38+G46+G54+G62+G70+G86+G94+G102+G110+G118+G126+G134+G142+G174+G182+G207+G226</f>
        <v>748591.50999999989</v>
      </c>
      <c r="H33" s="17">
        <f>H38+H46+H54+H62+H70+H78+H86+H94+H102+H110+H118+H126+H134+H142+H174+H182+H207+H226</f>
        <v>945994.2</v>
      </c>
      <c r="I33" s="115">
        <f t="shared" si="6"/>
        <v>1296247.834</v>
      </c>
      <c r="J33" s="116"/>
      <c r="K33" s="116"/>
      <c r="L33" s="116"/>
      <c r="M33" s="117"/>
      <c r="N33" s="17">
        <f t="shared" si="5"/>
        <v>980641.12</v>
      </c>
      <c r="O33" s="17">
        <f t="shared" si="5"/>
        <v>980641.12</v>
      </c>
      <c r="P33" s="106"/>
      <c r="Q33" s="28"/>
    </row>
    <row r="34" spans="1:20" ht="21.75" customHeight="1" x14ac:dyDescent="0.2">
      <c r="A34" s="164"/>
      <c r="B34" s="111"/>
      <c r="C34" s="114"/>
      <c r="D34" s="16" t="s">
        <v>93</v>
      </c>
      <c r="E34" s="17">
        <v>0</v>
      </c>
      <c r="F34" s="17">
        <v>0</v>
      </c>
      <c r="G34" s="17">
        <f>G39+G47+G55+G63+G71+G87+G95+G103+G111+G119+G127+G135+G143+G175+G183+G208+G227</f>
        <v>0</v>
      </c>
      <c r="H34" s="17">
        <f>H39+H47+H55+H63+H71+H79+H87+H95+H103+H111+H119+H127+H135+H143+H175+H183+H208+H227</f>
        <v>0</v>
      </c>
      <c r="I34" s="115">
        <f t="shared" si="6"/>
        <v>0</v>
      </c>
      <c r="J34" s="116"/>
      <c r="K34" s="116"/>
      <c r="L34" s="116"/>
      <c r="M34" s="117"/>
      <c r="N34" s="17">
        <f t="shared" si="5"/>
        <v>0</v>
      </c>
      <c r="O34" s="17">
        <f t="shared" si="5"/>
        <v>0</v>
      </c>
      <c r="P34" s="108"/>
      <c r="S34" s="28"/>
      <c r="T34" s="28"/>
    </row>
    <row r="35" spans="1:20" ht="15" customHeight="1" x14ac:dyDescent="0.2">
      <c r="A35" s="165" t="s">
        <v>28</v>
      </c>
      <c r="B35" s="145" t="s">
        <v>133</v>
      </c>
      <c r="C35" s="130" t="s">
        <v>38</v>
      </c>
      <c r="D35" s="19" t="s">
        <v>2</v>
      </c>
      <c r="E35" s="20">
        <f>SUM(E36:E39)</f>
        <v>17124.900000000001</v>
      </c>
      <c r="F35" s="20">
        <f>SUM(I35:O35)</f>
        <v>0</v>
      </c>
      <c r="G35" s="99">
        <f>SUM(G36:G39)</f>
        <v>0</v>
      </c>
      <c r="H35" s="94">
        <v>0</v>
      </c>
      <c r="I35" s="149">
        <f>SUM(I36:M39)</f>
        <v>0</v>
      </c>
      <c r="J35" s="150"/>
      <c r="K35" s="150"/>
      <c r="L35" s="150"/>
      <c r="M35" s="151"/>
      <c r="N35" s="20">
        <f>SUM(N36:N39)</f>
        <v>0</v>
      </c>
      <c r="O35" s="20">
        <f>SUM(O36:O39)</f>
        <v>0</v>
      </c>
      <c r="P35" s="105" t="s">
        <v>206</v>
      </c>
    </row>
    <row r="36" spans="1:20" ht="15" x14ac:dyDescent="0.2">
      <c r="A36" s="166"/>
      <c r="B36" s="146"/>
      <c r="C36" s="148"/>
      <c r="D36" s="19" t="s">
        <v>1</v>
      </c>
      <c r="E36" s="34">
        <v>0</v>
      </c>
      <c r="F36" s="20">
        <f>SUM(I36:O36)</f>
        <v>0</v>
      </c>
      <c r="G36" s="94">
        <v>0</v>
      </c>
      <c r="H36" s="94">
        <v>0</v>
      </c>
      <c r="I36" s="149">
        <v>0</v>
      </c>
      <c r="J36" s="150"/>
      <c r="K36" s="150"/>
      <c r="L36" s="150"/>
      <c r="M36" s="151"/>
      <c r="N36" s="34">
        <v>0</v>
      </c>
      <c r="O36" s="34">
        <v>0</v>
      </c>
      <c r="P36" s="106"/>
      <c r="Q36" s="28"/>
    </row>
    <row r="37" spans="1:20" ht="17.25" customHeight="1" x14ac:dyDescent="0.2">
      <c r="A37" s="166"/>
      <c r="B37" s="146"/>
      <c r="C37" s="148"/>
      <c r="D37" s="19" t="s">
        <v>5</v>
      </c>
      <c r="E37" s="34">
        <v>0</v>
      </c>
      <c r="F37" s="20">
        <f>SUM(M37:O37)</f>
        <v>0</v>
      </c>
      <c r="G37" s="94">
        <v>0</v>
      </c>
      <c r="H37" s="94">
        <v>0</v>
      </c>
      <c r="I37" s="149">
        <v>0</v>
      </c>
      <c r="J37" s="150"/>
      <c r="K37" s="150"/>
      <c r="L37" s="150"/>
      <c r="M37" s="151"/>
      <c r="N37" s="34">
        <v>0</v>
      </c>
      <c r="O37" s="34">
        <v>0</v>
      </c>
      <c r="P37" s="106"/>
      <c r="Q37" s="29"/>
    </row>
    <row r="38" spans="1:20" ht="30" x14ac:dyDescent="0.2">
      <c r="A38" s="166"/>
      <c r="B38" s="146"/>
      <c r="C38" s="148"/>
      <c r="D38" s="19" t="s">
        <v>12</v>
      </c>
      <c r="E38" s="34">
        <v>17124.900000000001</v>
      </c>
      <c r="F38" s="20">
        <f>SUM(M38:O38)</f>
        <v>0</v>
      </c>
      <c r="G38" s="94">
        <v>0</v>
      </c>
      <c r="H38" s="94">
        <v>0</v>
      </c>
      <c r="I38" s="149">
        <v>0</v>
      </c>
      <c r="J38" s="150"/>
      <c r="K38" s="150"/>
      <c r="L38" s="150"/>
      <c r="M38" s="151"/>
      <c r="N38" s="34">
        <v>0</v>
      </c>
      <c r="O38" s="34">
        <v>0</v>
      </c>
      <c r="P38" s="106"/>
      <c r="Q38" s="29"/>
      <c r="R38" s="29"/>
    </row>
    <row r="39" spans="1:20" ht="15" x14ac:dyDescent="0.2">
      <c r="A39" s="166"/>
      <c r="B39" s="147"/>
      <c r="C39" s="131"/>
      <c r="D39" s="19" t="s">
        <v>18</v>
      </c>
      <c r="E39" s="34">
        <v>0</v>
      </c>
      <c r="F39" s="20">
        <f>SUM(M39:O39)</f>
        <v>0</v>
      </c>
      <c r="G39" s="94">
        <v>0</v>
      </c>
      <c r="H39" s="94">
        <v>0</v>
      </c>
      <c r="I39" s="149">
        <v>0</v>
      </c>
      <c r="J39" s="150"/>
      <c r="K39" s="150"/>
      <c r="L39" s="150"/>
      <c r="M39" s="151"/>
      <c r="N39" s="34">
        <v>0</v>
      </c>
      <c r="O39" s="34">
        <v>0</v>
      </c>
      <c r="P39" s="108"/>
      <c r="R39" s="29"/>
    </row>
    <row r="40" spans="1:20" s="23" customFormat="1" ht="36.75" customHeight="1" x14ac:dyDescent="0.2">
      <c r="A40" s="166"/>
      <c r="B40" s="155" t="s">
        <v>137</v>
      </c>
      <c r="C40" s="118" t="s">
        <v>81</v>
      </c>
      <c r="D40" s="118" t="s">
        <v>92</v>
      </c>
      <c r="E40" s="22"/>
      <c r="F40" s="121" t="s">
        <v>0</v>
      </c>
      <c r="G40" s="207" t="s">
        <v>120</v>
      </c>
      <c r="H40" s="207" t="s">
        <v>121</v>
      </c>
      <c r="I40" s="209" t="s">
        <v>162</v>
      </c>
      <c r="J40" s="210" t="s">
        <v>125</v>
      </c>
      <c r="K40" s="210"/>
      <c r="L40" s="210"/>
      <c r="M40" s="210"/>
      <c r="N40" s="121" t="s">
        <v>34</v>
      </c>
      <c r="O40" s="121" t="s">
        <v>35</v>
      </c>
      <c r="P40" s="105"/>
    </row>
    <row r="41" spans="1:20" ht="36.75" customHeight="1" x14ac:dyDescent="0.2">
      <c r="A41" s="166"/>
      <c r="B41" s="156"/>
      <c r="C41" s="119"/>
      <c r="D41" s="119"/>
      <c r="E41" s="20"/>
      <c r="F41" s="122"/>
      <c r="G41" s="208"/>
      <c r="H41" s="208"/>
      <c r="I41" s="209"/>
      <c r="J41" s="103" t="s">
        <v>128</v>
      </c>
      <c r="K41" s="103" t="s">
        <v>129</v>
      </c>
      <c r="L41" s="103" t="s">
        <v>130</v>
      </c>
      <c r="M41" s="103" t="s">
        <v>126</v>
      </c>
      <c r="N41" s="122"/>
      <c r="O41" s="122"/>
      <c r="P41" s="106"/>
    </row>
    <row r="42" spans="1:20" ht="36.75" customHeight="1" x14ac:dyDescent="0.2">
      <c r="A42" s="167"/>
      <c r="B42" s="157"/>
      <c r="C42" s="120"/>
      <c r="D42" s="120"/>
      <c r="E42" s="20"/>
      <c r="F42" s="99" t="s">
        <v>31</v>
      </c>
      <c r="G42" s="24" t="s">
        <v>31</v>
      </c>
      <c r="H42" s="27" t="s">
        <v>31</v>
      </c>
      <c r="I42" s="27" t="s">
        <v>31</v>
      </c>
      <c r="J42" s="26">
        <v>0</v>
      </c>
      <c r="K42" s="26">
        <v>0</v>
      </c>
      <c r="L42" s="26">
        <v>0</v>
      </c>
      <c r="M42" s="26">
        <v>0</v>
      </c>
      <c r="N42" s="25">
        <v>0</v>
      </c>
      <c r="O42" s="25">
        <v>0</v>
      </c>
      <c r="P42" s="108"/>
    </row>
    <row r="43" spans="1:20" ht="15" customHeight="1" x14ac:dyDescent="0.2">
      <c r="A43" s="165" t="s">
        <v>17</v>
      </c>
      <c r="B43" s="145" t="s">
        <v>134</v>
      </c>
      <c r="C43" s="130" t="s">
        <v>38</v>
      </c>
      <c r="D43" s="19" t="s">
        <v>2</v>
      </c>
      <c r="E43" s="20">
        <f>SUM(E44:E47)</f>
        <v>0</v>
      </c>
      <c r="F43" s="20">
        <f>SUM(G43:O43)</f>
        <v>3049.76</v>
      </c>
      <c r="G43" s="22">
        <f>SUM(G44:G47)</f>
        <v>1808.35</v>
      </c>
      <c r="H43" s="22">
        <f>SUM(H44:H47)</f>
        <v>1241.4100000000001</v>
      </c>
      <c r="I43" s="149">
        <f>SUM(I44:M47)</f>
        <v>0</v>
      </c>
      <c r="J43" s="150"/>
      <c r="K43" s="150"/>
      <c r="L43" s="150"/>
      <c r="M43" s="151"/>
      <c r="N43" s="20">
        <f>SUM(N44:N47)</f>
        <v>0</v>
      </c>
      <c r="O43" s="20">
        <f>SUM(O44:O47)</f>
        <v>0</v>
      </c>
      <c r="P43" s="105" t="s">
        <v>206</v>
      </c>
      <c r="Q43" s="28"/>
      <c r="S43" s="29"/>
    </row>
    <row r="44" spans="1:20" ht="15" x14ac:dyDescent="0.2">
      <c r="A44" s="166"/>
      <c r="B44" s="146"/>
      <c r="C44" s="148"/>
      <c r="D44" s="19" t="s">
        <v>1</v>
      </c>
      <c r="E44" s="34">
        <v>0</v>
      </c>
      <c r="F44" s="20">
        <f>SUM(I44:O44)</f>
        <v>0</v>
      </c>
      <c r="G44" s="104">
        <v>0</v>
      </c>
      <c r="H44" s="104">
        <v>0</v>
      </c>
      <c r="I44" s="149">
        <v>0</v>
      </c>
      <c r="J44" s="150"/>
      <c r="K44" s="150"/>
      <c r="L44" s="150"/>
      <c r="M44" s="151"/>
      <c r="N44" s="34">
        <v>0</v>
      </c>
      <c r="O44" s="34">
        <v>0</v>
      </c>
      <c r="P44" s="106"/>
      <c r="R44" s="28"/>
    </row>
    <row r="45" spans="1:20" ht="30" x14ac:dyDescent="0.2">
      <c r="A45" s="166"/>
      <c r="B45" s="146"/>
      <c r="C45" s="148"/>
      <c r="D45" s="19" t="s">
        <v>5</v>
      </c>
      <c r="E45" s="34">
        <v>0</v>
      </c>
      <c r="F45" s="20">
        <f>SUM(G45:O45)</f>
        <v>1184.45</v>
      </c>
      <c r="G45" s="104">
        <v>1184.45</v>
      </c>
      <c r="H45" s="104">
        <v>0</v>
      </c>
      <c r="I45" s="149">
        <v>0</v>
      </c>
      <c r="J45" s="150"/>
      <c r="K45" s="150"/>
      <c r="L45" s="150"/>
      <c r="M45" s="151"/>
      <c r="N45" s="34">
        <v>0</v>
      </c>
      <c r="O45" s="34">
        <v>0</v>
      </c>
      <c r="P45" s="106"/>
    </row>
    <row r="46" spans="1:20" ht="30" x14ac:dyDescent="0.2">
      <c r="A46" s="166"/>
      <c r="B46" s="146"/>
      <c r="C46" s="148"/>
      <c r="D46" s="19" t="s">
        <v>12</v>
      </c>
      <c r="E46" s="34">
        <v>0</v>
      </c>
      <c r="F46" s="20">
        <f>SUM(G46:O46)</f>
        <v>1865.31</v>
      </c>
      <c r="G46" s="42">
        <v>623.9</v>
      </c>
      <c r="H46" s="43">
        <v>1241.4100000000001</v>
      </c>
      <c r="I46" s="149">
        <v>0</v>
      </c>
      <c r="J46" s="150"/>
      <c r="K46" s="150"/>
      <c r="L46" s="150"/>
      <c r="M46" s="151"/>
      <c r="N46" s="34">
        <v>0</v>
      </c>
      <c r="O46" s="34">
        <v>0</v>
      </c>
      <c r="P46" s="106"/>
      <c r="Q46" s="28"/>
    </row>
    <row r="47" spans="1:20" ht="15" x14ac:dyDescent="0.2">
      <c r="A47" s="166"/>
      <c r="B47" s="147"/>
      <c r="C47" s="131"/>
      <c r="D47" s="19" t="s">
        <v>18</v>
      </c>
      <c r="E47" s="34">
        <v>0</v>
      </c>
      <c r="F47" s="20">
        <f>SUM(I47:O47)</f>
        <v>0</v>
      </c>
      <c r="G47" s="104">
        <v>0</v>
      </c>
      <c r="H47" s="104">
        <v>0</v>
      </c>
      <c r="I47" s="149">
        <v>0</v>
      </c>
      <c r="J47" s="150"/>
      <c r="K47" s="150"/>
      <c r="L47" s="150"/>
      <c r="M47" s="151"/>
      <c r="N47" s="34">
        <v>0</v>
      </c>
      <c r="O47" s="34">
        <v>0</v>
      </c>
      <c r="P47" s="108"/>
    </row>
    <row r="48" spans="1:20" s="23" customFormat="1" ht="15" customHeight="1" x14ac:dyDescent="0.2">
      <c r="A48" s="166"/>
      <c r="B48" s="155" t="s">
        <v>138</v>
      </c>
      <c r="C48" s="118" t="s">
        <v>81</v>
      </c>
      <c r="D48" s="118" t="s">
        <v>92</v>
      </c>
      <c r="E48" s="22"/>
      <c r="F48" s="121" t="s">
        <v>0</v>
      </c>
      <c r="G48" s="207" t="s">
        <v>120</v>
      </c>
      <c r="H48" s="207" t="s">
        <v>121</v>
      </c>
      <c r="I48" s="209" t="s">
        <v>162</v>
      </c>
      <c r="J48" s="210" t="s">
        <v>125</v>
      </c>
      <c r="K48" s="210"/>
      <c r="L48" s="210"/>
      <c r="M48" s="210"/>
      <c r="N48" s="105" t="s">
        <v>34</v>
      </c>
      <c r="O48" s="105" t="s">
        <v>35</v>
      </c>
      <c r="P48" s="105"/>
    </row>
    <row r="49" spans="1:16" ht="24" customHeight="1" x14ac:dyDescent="0.2">
      <c r="A49" s="166"/>
      <c r="B49" s="156"/>
      <c r="C49" s="119"/>
      <c r="D49" s="119"/>
      <c r="E49" s="20"/>
      <c r="F49" s="122"/>
      <c r="G49" s="208"/>
      <c r="H49" s="208"/>
      <c r="I49" s="209"/>
      <c r="J49" s="103" t="s">
        <v>128</v>
      </c>
      <c r="K49" s="103" t="s">
        <v>129</v>
      </c>
      <c r="L49" s="103" t="s">
        <v>130</v>
      </c>
      <c r="M49" s="103" t="s">
        <v>126</v>
      </c>
      <c r="N49" s="108"/>
      <c r="O49" s="108"/>
      <c r="P49" s="106"/>
    </row>
    <row r="50" spans="1:16" ht="15" x14ac:dyDescent="0.2">
      <c r="A50" s="167"/>
      <c r="B50" s="157"/>
      <c r="C50" s="120"/>
      <c r="D50" s="120"/>
      <c r="E50" s="20"/>
      <c r="F50" s="14">
        <v>6</v>
      </c>
      <c r="G50" s="24" t="s">
        <v>101</v>
      </c>
      <c r="H50" s="27" t="s">
        <v>89</v>
      </c>
      <c r="I50" s="27" t="s">
        <v>31</v>
      </c>
      <c r="J50" s="26">
        <v>0</v>
      </c>
      <c r="K50" s="26">
        <v>0</v>
      </c>
      <c r="L50" s="26">
        <v>0</v>
      </c>
      <c r="M50" s="26">
        <v>0</v>
      </c>
      <c r="N50" s="25">
        <v>0</v>
      </c>
      <c r="O50" s="25">
        <v>0</v>
      </c>
      <c r="P50" s="108"/>
    </row>
    <row r="51" spans="1:16" ht="15" customHeight="1" x14ac:dyDescent="0.2">
      <c r="A51" s="165" t="s">
        <v>19</v>
      </c>
      <c r="B51" s="145" t="s">
        <v>44</v>
      </c>
      <c r="C51" s="130" t="s">
        <v>38</v>
      </c>
      <c r="D51" s="19" t="s">
        <v>2</v>
      </c>
      <c r="E51" s="20">
        <f>SUM(E52:E55)</f>
        <v>0</v>
      </c>
      <c r="F51" s="20">
        <f>SUM(G51:O51)</f>
        <v>10424.959999999999</v>
      </c>
      <c r="G51" s="20">
        <f>SUM(G52:G55)</f>
        <v>1940.6</v>
      </c>
      <c r="H51" s="20">
        <f>SUM(H52:H55)</f>
        <v>1922.4</v>
      </c>
      <c r="I51" s="149">
        <f>SUM(I52:M55)</f>
        <v>2185.3200000000002</v>
      </c>
      <c r="J51" s="150"/>
      <c r="K51" s="150"/>
      <c r="L51" s="150"/>
      <c r="M51" s="151"/>
      <c r="N51" s="20">
        <f>SUM(N52:N55)</f>
        <v>2187.3200000000002</v>
      </c>
      <c r="O51" s="20">
        <f>SUM(O52:O55)</f>
        <v>2189.3200000000002</v>
      </c>
      <c r="P51" s="105" t="s">
        <v>206</v>
      </c>
    </row>
    <row r="52" spans="1:16" ht="15" x14ac:dyDescent="0.2">
      <c r="A52" s="166"/>
      <c r="B52" s="146"/>
      <c r="C52" s="148"/>
      <c r="D52" s="19" t="s">
        <v>1</v>
      </c>
      <c r="E52" s="34">
        <v>0</v>
      </c>
      <c r="F52" s="20">
        <f>SUM(I52:O52)</f>
        <v>0</v>
      </c>
      <c r="G52" s="34">
        <v>0</v>
      </c>
      <c r="H52" s="44">
        <v>0</v>
      </c>
      <c r="I52" s="149">
        <v>0</v>
      </c>
      <c r="J52" s="150"/>
      <c r="K52" s="150"/>
      <c r="L52" s="150"/>
      <c r="M52" s="151"/>
      <c r="N52" s="34">
        <v>0</v>
      </c>
      <c r="O52" s="34">
        <v>0</v>
      </c>
      <c r="P52" s="106"/>
    </row>
    <row r="53" spans="1:16" ht="18" customHeight="1" x14ac:dyDescent="0.2">
      <c r="A53" s="166"/>
      <c r="B53" s="146"/>
      <c r="C53" s="148"/>
      <c r="D53" s="19" t="s">
        <v>5</v>
      </c>
      <c r="E53" s="34">
        <v>0</v>
      </c>
      <c r="F53" s="20">
        <f>SUM(G53:O53)</f>
        <v>7695</v>
      </c>
      <c r="G53" s="34">
        <v>1415</v>
      </c>
      <c r="H53" s="44">
        <v>1480</v>
      </c>
      <c r="I53" s="149">
        <v>1598</v>
      </c>
      <c r="J53" s="150"/>
      <c r="K53" s="150"/>
      <c r="L53" s="150"/>
      <c r="M53" s="151"/>
      <c r="N53" s="34">
        <v>1600</v>
      </c>
      <c r="O53" s="34">
        <v>1602</v>
      </c>
      <c r="P53" s="106"/>
    </row>
    <row r="54" spans="1:16" ht="30" x14ac:dyDescent="0.2">
      <c r="A54" s="166"/>
      <c r="B54" s="146"/>
      <c r="C54" s="148"/>
      <c r="D54" s="19" t="s">
        <v>12</v>
      </c>
      <c r="E54" s="34">
        <v>0</v>
      </c>
      <c r="F54" s="20">
        <f>SUM(G54:O54)</f>
        <v>2729.9600000000005</v>
      </c>
      <c r="G54" s="34">
        <v>525.6</v>
      </c>
      <c r="H54" s="44">
        <v>442.4</v>
      </c>
      <c r="I54" s="149">
        <v>587.32000000000005</v>
      </c>
      <c r="J54" s="150"/>
      <c r="K54" s="150"/>
      <c r="L54" s="150"/>
      <c r="M54" s="151"/>
      <c r="N54" s="34">
        <v>587.32000000000005</v>
      </c>
      <c r="O54" s="34">
        <v>587.32000000000005</v>
      </c>
      <c r="P54" s="106"/>
    </row>
    <row r="55" spans="1:16" ht="15" x14ac:dyDescent="0.2">
      <c r="A55" s="166"/>
      <c r="B55" s="147"/>
      <c r="C55" s="131"/>
      <c r="D55" s="19" t="s">
        <v>18</v>
      </c>
      <c r="E55" s="34">
        <v>0</v>
      </c>
      <c r="F55" s="20">
        <f>SUM(I55:O55)</f>
        <v>0</v>
      </c>
      <c r="G55" s="34">
        <v>0</v>
      </c>
      <c r="H55" s="44">
        <v>0</v>
      </c>
      <c r="I55" s="149">
        <v>0</v>
      </c>
      <c r="J55" s="150"/>
      <c r="K55" s="150"/>
      <c r="L55" s="150"/>
      <c r="M55" s="151"/>
      <c r="N55" s="34">
        <v>0</v>
      </c>
      <c r="O55" s="34">
        <v>0</v>
      </c>
      <c r="P55" s="108"/>
    </row>
    <row r="56" spans="1:16" s="23" customFormat="1" ht="32.25" customHeight="1" x14ac:dyDescent="0.2">
      <c r="A56" s="166"/>
      <c r="B56" s="155" t="s">
        <v>189</v>
      </c>
      <c r="C56" s="118" t="s">
        <v>81</v>
      </c>
      <c r="D56" s="118" t="s">
        <v>92</v>
      </c>
      <c r="E56" s="22"/>
      <c r="F56" s="121" t="s">
        <v>0</v>
      </c>
      <c r="G56" s="207" t="s">
        <v>120</v>
      </c>
      <c r="H56" s="207" t="s">
        <v>121</v>
      </c>
      <c r="I56" s="209" t="s">
        <v>162</v>
      </c>
      <c r="J56" s="210" t="s">
        <v>125</v>
      </c>
      <c r="K56" s="210"/>
      <c r="L56" s="210"/>
      <c r="M56" s="210"/>
      <c r="N56" s="105" t="s">
        <v>34</v>
      </c>
      <c r="O56" s="105" t="s">
        <v>35</v>
      </c>
      <c r="P56" s="105"/>
    </row>
    <row r="57" spans="1:16" ht="32.25" customHeight="1" x14ac:dyDescent="0.2">
      <c r="A57" s="166"/>
      <c r="B57" s="156"/>
      <c r="C57" s="119"/>
      <c r="D57" s="119"/>
      <c r="E57" s="20"/>
      <c r="F57" s="122"/>
      <c r="G57" s="208"/>
      <c r="H57" s="208"/>
      <c r="I57" s="209"/>
      <c r="J57" s="103" t="s">
        <v>128</v>
      </c>
      <c r="K57" s="103" t="s">
        <v>129</v>
      </c>
      <c r="L57" s="103" t="s">
        <v>130</v>
      </c>
      <c r="M57" s="103" t="s">
        <v>126</v>
      </c>
      <c r="N57" s="108"/>
      <c r="O57" s="108"/>
      <c r="P57" s="106"/>
    </row>
    <row r="58" spans="1:16" ht="32.25" customHeight="1" x14ac:dyDescent="0.2">
      <c r="A58" s="167"/>
      <c r="B58" s="157"/>
      <c r="C58" s="120"/>
      <c r="D58" s="120"/>
      <c r="E58" s="20"/>
      <c r="F58" s="99" t="s">
        <v>22</v>
      </c>
      <c r="G58" s="24" t="s">
        <v>22</v>
      </c>
      <c r="H58" s="27" t="s">
        <v>22</v>
      </c>
      <c r="I58" s="27" t="s">
        <v>22</v>
      </c>
      <c r="J58" s="26">
        <v>1</v>
      </c>
      <c r="K58" s="26">
        <v>1</v>
      </c>
      <c r="L58" s="26">
        <v>1</v>
      </c>
      <c r="M58" s="26">
        <v>1</v>
      </c>
      <c r="N58" s="25">
        <v>1</v>
      </c>
      <c r="O58" s="25">
        <v>1</v>
      </c>
      <c r="P58" s="108"/>
    </row>
    <row r="59" spans="1:16" ht="15" customHeight="1" x14ac:dyDescent="0.2">
      <c r="A59" s="165" t="s">
        <v>30</v>
      </c>
      <c r="B59" s="145" t="s">
        <v>45</v>
      </c>
      <c r="C59" s="130" t="s">
        <v>38</v>
      </c>
      <c r="D59" s="19" t="s">
        <v>2</v>
      </c>
      <c r="E59" s="20">
        <f>SUM(E60:E63)</f>
        <v>0</v>
      </c>
      <c r="F59" s="20">
        <f>SUM(I59:O59)</f>
        <v>0</v>
      </c>
      <c r="G59" s="20">
        <f>SUM(G60:G63)</f>
        <v>0</v>
      </c>
      <c r="H59" s="20">
        <f>SUM(H60:H63)</f>
        <v>0</v>
      </c>
      <c r="I59" s="149">
        <f>SUM(I60:M63)</f>
        <v>0</v>
      </c>
      <c r="J59" s="150"/>
      <c r="K59" s="150"/>
      <c r="L59" s="150"/>
      <c r="M59" s="151"/>
      <c r="N59" s="20">
        <f>SUM(N60:N63)</f>
        <v>0</v>
      </c>
      <c r="O59" s="20">
        <f>SUM(O60:O63)</f>
        <v>0</v>
      </c>
      <c r="P59" s="105" t="s">
        <v>206</v>
      </c>
    </row>
    <row r="60" spans="1:16" ht="15" x14ac:dyDescent="0.2">
      <c r="A60" s="166"/>
      <c r="B60" s="146"/>
      <c r="C60" s="148"/>
      <c r="D60" s="19" t="s">
        <v>1</v>
      </c>
      <c r="E60" s="34">
        <v>0</v>
      </c>
      <c r="F60" s="20">
        <f>SUM(I60:O60)</f>
        <v>0</v>
      </c>
      <c r="G60" s="34">
        <v>0</v>
      </c>
      <c r="H60" s="34">
        <v>0</v>
      </c>
      <c r="I60" s="149">
        <v>0</v>
      </c>
      <c r="J60" s="150"/>
      <c r="K60" s="150"/>
      <c r="L60" s="150"/>
      <c r="M60" s="151"/>
      <c r="N60" s="34">
        <v>0</v>
      </c>
      <c r="O60" s="34">
        <v>0</v>
      </c>
      <c r="P60" s="106"/>
    </row>
    <row r="61" spans="1:16" ht="30" x14ac:dyDescent="0.2">
      <c r="A61" s="166"/>
      <c r="B61" s="146"/>
      <c r="C61" s="148"/>
      <c r="D61" s="19" t="s">
        <v>5</v>
      </c>
      <c r="E61" s="34">
        <v>0</v>
      </c>
      <c r="F61" s="20">
        <f>SUM(M61:O61)</f>
        <v>0</v>
      </c>
      <c r="G61" s="34">
        <v>0</v>
      </c>
      <c r="H61" s="34">
        <v>0</v>
      </c>
      <c r="I61" s="149">
        <v>0</v>
      </c>
      <c r="J61" s="150"/>
      <c r="K61" s="150"/>
      <c r="L61" s="150"/>
      <c r="M61" s="151"/>
      <c r="N61" s="34">
        <v>0</v>
      </c>
      <c r="O61" s="34">
        <v>0</v>
      </c>
      <c r="P61" s="106"/>
    </row>
    <row r="62" spans="1:16" ht="30" x14ac:dyDescent="0.2">
      <c r="A62" s="166"/>
      <c r="B62" s="146"/>
      <c r="C62" s="148"/>
      <c r="D62" s="19" t="s">
        <v>12</v>
      </c>
      <c r="E62" s="34">
        <v>0</v>
      </c>
      <c r="F62" s="20">
        <f>SUM(M62:O62)</f>
        <v>0</v>
      </c>
      <c r="G62" s="34">
        <v>0</v>
      </c>
      <c r="H62" s="34">
        <v>0</v>
      </c>
      <c r="I62" s="149">
        <v>0</v>
      </c>
      <c r="J62" s="150"/>
      <c r="K62" s="150"/>
      <c r="L62" s="150"/>
      <c r="M62" s="151"/>
      <c r="N62" s="34">
        <v>0</v>
      </c>
      <c r="O62" s="34">
        <v>0</v>
      </c>
      <c r="P62" s="106"/>
    </row>
    <row r="63" spans="1:16" ht="15" x14ac:dyDescent="0.2">
      <c r="A63" s="166"/>
      <c r="B63" s="147"/>
      <c r="C63" s="131"/>
      <c r="D63" s="19" t="s">
        <v>18</v>
      </c>
      <c r="E63" s="34">
        <v>0</v>
      </c>
      <c r="F63" s="20">
        <f>SUM(M63:O63)</f>
        <v>0</v>
      </c>
      <c r="G63" s="34">
        <v>0</v>
      </c>
      <c r="H63" s="34">
        <v>0</v>
      </c>
      <c r="I63" s="149">
        <v>0</v>
      </c>
      <c r="J63" s="150"/>
      <c r="K63" s="150"/>
      <c r="L63" s="150"/>
      <c r="M63" s="151"/>
      <c r="N63" s="34">
        <v>0</v>
      </c>
      <c r="O63" s="34">
        <v>0</v>
      </c>
      <c r="P63" s="108"/>
    </row>
    <row r="64" spans="1:16" s="23" customFormat="1" ht="15" customHeight="1" x14ac:dyDescent="0.2">
      <c r="A64" s="166"/>
      <c r="B64" s="155" t="s">
        <v>139</v>
      </c>
      <c r="C64" s="118" t="s">
        <v>81</v>
      </c>
      <c r="D64" s="118" t="s">
        <v>92</v>
      </c>
      <c r="E64" s="22"/>
      <c r="F64" s="121" t="s">
        <v>0</v>
      </c>
      <c r="G64" s="207" t="s">
        <v>120</v>
      </c>
      <c r="H64" s="207" t="s">
        <v>121</v>
      </c>
      <c r="I64" s="209" t="s">
        <v>162</v>
      </c>
      <c r="J64" s="210" t="s">
        <v>125</v>
      </c>
      <c r="K64" s="210"/>
      <c r="L64" s="210"/>
      <c r="M64" s="210"/>
      <c r="N64" s="105" t="s">
        <v>34</v>
      </c>
      <c r="O64" s="105" t="s">
        <v>35</v>
      </c>
      <c r="P64" s="105"/>
    </row>
    <row r="65" spans="1:20" ht="24" customHeight="1" x14ac:dyDescent="0.2">
      <c r="A65" s="166"/>
      <c r="B65" s="156"/>
      <c r="C65" s="119"/>
      <c r="D65" s="119"/>
      <c r="E65" s="20"/>
      <c r="F65" s="122"/>
      <c r="G65" s="208"/>
      <c r="H65" s="208"/>
      <c r="I65" s="209"/>
      <c r="J65" s="103" t="s">
        <v>128</v>
      </c>
      <c r="K65" s="103" t="s">
        <v>129</v>
      </c>
      <c r="L65" s="103" t="s">
        <v>130</v>
      </c>
      <c r="M65" s="103" t="s">
        <v>126</v>
      </c>
      <c r="N65" s="108"/>
      <c r="O65" s="108"/>
      <c r="P65" s="106"/>
    </row>
    <row r="66" spans="1:20" ht="15" x14ac:dyDescent="0.2">
      <c r="A66" s="167"/>
      <c r="B66" s="157"/>
      <c r="C66" s="120"/>
      <c r="D66" s="120"/>
      <c r="E66" s="20"/>
      <c r="F66" s="99">
        <v>0</v>
      </c>
      <c r="G66" s="24" t="s">
        <v>31</v>
      </c>
      <c r="H66" s="27" t="s">
        <v>31</v>
      </c>
      <c r="I66" s="27" t="s">
        <v>31</v>
      </c>
      <c r="J66" s="26">
        <v>0</v>
      </c>
      <c r="K66" s="26">
        <v>0</v>
      </c>
      <c r="L66" s="26">
        <v>0</v>
      </c>
      <c r="M66" s="26">
        <v>0</v>
      </c>
      <c r="N66" s="25">
        <v>0</v>
      </c>
      <c r="O66" s="25">
        <v>0</v>
      </c>
      <c r="P66" s="108"/>
    </row>
    <row r="67" spans="1:20" ht="15" hidden="1" customHeight="1" x14ac:dyDescent="0.2">
      <c r="A67" s="165" t="s">
        <v>46</v>
      </c>
      <c r="B67" s="145" t="s">
        <v>47</v>
      </c>
      <c r="C67" s="130" t="s">
        <v>38</v>
      </c>
      <c r="D67" s="19" t="s">
        <v>2</v>
      </c>
      <c r="E67" s="20">
        <f>SUM(E68:E71)</f>
        <v>0</v>
      </c>
      <c r="F67" s="20">
        <f>SUM(I67:O67)</f>
        <v>0</v>
      </c>
      <c r="G67" s="49"/>
      <c r="H67" s="49"/>
      <c r="I67" s="149">
        <f>SUM(I68:M71)</f>
        <v>0</v>
      </c>
      <c r="J67" s="150"/>
      <c r="K67" s="150"/>
      <c r="L67" s="150"/>
      <c r="M67" s="151"/>
      <c r="N67" s="20">
        <f>SUM(N68:N71)</f>
        <v>0</v>
      </c>
      <c r="O67" s="20">
        <f>SUM(O68:O71)</f>
        <v>0</v>
      </c>
      <c r="P67" s="105" t="s">
        <v>90</v>
      </c>
    </row>
    <row r="68" spans="1:20" ht="15" hidden="1" customHeight="1" x14ac:dyDescent="0.2">
      <c r="A68" s="166"/>
      <c r="B68" s="146"/>
      <c r="C68" s="148"/>
      <c r="D68" s="19" t="s">
        <v>1</v>
      </c>
      <c r="E68" s="34">
        <v>0</v>
      </c>
      <c r="F68" s="20">
        <f>SUM(I68:O68)</f>
        <v>0</v>
      </c>
      <c r="G68" s="49"/>
      <c r="H68" s="49"/>
      <c r="I68" s="149">
        <v>0</v>
      </c>
      <c r="J68" s="150"/>
      <c r="K68" s="150"/>
      <c r="L68" s="150"/>
      <c r="M68" s="151"/>
      <c r="N68" s="34">
        <v>0</v>
      </c>
      <c r="O68" s="34">
        <v>0</v>
      </c>
      <c r="P68" s="106"/>
    </row>
    <row r="69" spans="1:20" ht="30" hidden="1" customHeight="1" x14ac:dyDescent="0.2">
      <c r="A69" s="166"/>
      <c r="B69" s="146"/>
      <c r="C69" s="148"/>
      <c r="D69" s="19" t="s">
        <v>5</v>
      </c>
      <c r="E69" s="34">
        <v>0</v>
      </c>
      <c r="F69" s="20">
        <f>SUM(I69:O69)</f>
        <v>0</v>
      </c>
      <c r="G69" s="49"/>
      <c r="H69" s="49"/>
      <c r="I69" s="149">
        <v>0</v>
      </c>
      <c r="J69" s="150"/>
      <c r="K69" s="150"/>
      <c r="L69" s="150"/>
      <c r="M69" s="151"/>
      <c r="N69" s="34">
        <v>0</v>
      </c>
      <c r="O69" s="34">
        <v>0</v>
      </c>
      <c r="P69" s="106"/>
    </row>
    <row r="70" spans="1:20" ht="30" hidden="1" customHeight="1" x14ac:dyDescent="0.2">
      <c r="A70" s="166"/>
      <c r="B70" s="146"/>
      <c r="C70" s="148"/>
      <c r="D70" s="19" t="s">
        <v>12</v>
      </c>
      <c r="E70" s="34">
        <v>0</v>
      </c>
      <c r="F70" s="20">
        <f>SUM(I70:O70)</f>
        <v>0</v>
      </c>
      <c r="G70" s="49"/>
      <c r="H70" s="49"/>
      <c r="I70" s="149">
        <v>0</v>
      </c>
      <c r="J70" s="150"/>
      <c r="K70" s="150"/>
      <c r="L70" s="150"/>
      <c r="M70" s="151"/>
      <c r="N70" s="34">
        <v>0</v>
      </c>
      <c r="O70" s="34">
        <v>0</v>
      </c>
      <c r="P70" s="106"/>
    </row>
    <row r="71" spans="1:20" ht="15" hidden="1" customHeight="1" x14ac:dyDescent="0.2">
      <c r="A71" s="166"/>
      <c r="B71" s="147"/>
      <c r="C71" s="131"/>
      <c r="D71" s="19" t="s">
        <v>18</v>
      </c>
      <c r="E71" s="34">
        <v>0</v>
      </c>
      <c r="F71" s="20">
        <f>SUM(I71:O71)</f>
        <v>0</v>
      </c>
      <c r="G71" s="49"/>
      <c r="H71" s="49"/>
      <c r="I71" s="149">
        <v>0</v>
      </c>
      <c r="J71" s="150"/>
      <c r="K71" s="150"/>
      <c r="L71" s="150"/>
      <c r="M71" s="151"/>
      <c r="N71" s="34">
        <v>0</v>
      </c>
      <c r="O71" s="34">
        <v>0</v>
      </c>
      <c r="P71" s="108"/>
    </row>
    <row r="72" spans="1:20" s="23" customFormat="1" ht="15" hidden="1" customHeight="1" x14ac:dyDescent="0.2">
      <c r="A72" s="166"/>
      <c r="B72" s="155" t="s">
        <v>83</v>
      </c>
      <c r="C72" s="118" t="s">
        <v>81</v>
      </c>
      <c r="D72" s="118" t="s">
        <v>82</v>
      </c>
      <c r="E72" s="22"/>
      <c r="F72" s="121" t="s">
        <v>0</v>
      </c>
      <c r="G72" s="101"/>
      <c r="H72" s="101"/>
      <c r="I72" s="207" t="s">
        <v>73</v>
      </c>
      <c r="J72" s="217" t="s">
        <v>74</v>
      </c>
      <c r="K72" s="218"/>
      <c r="L72" s="218"/>
      <c r="M72" s="219"/>
      <c r="N72" s="105" t="s">
        <v>34</v>
      </c>
      <c r="O72" s="105" t="s">
        <v>35</v>
      </c>
      <c r="P72" s="105"/>
    </row>
    <row r="73" spans="1:20" ht="15" hidden="1" customHeight="1" x14ac:dyDescent="0.2">
      <c r="A73" s="166"/>
      <c r="B73" s="156"/>
      <c r="C73" s="119"/>
      <c r="D73" s="119"/>
      <c r="E73" s="20"/>
      <c r="F73" s="122"/>
      <c r="G73" s="102"/>
      <c r="H73" s="102"/>
      <c r="I73" s="208"/>
      <c r="J73" s="21" t="s">
        <v>77</v>
      </c>
      <c r="K73" s="21" t="s">
        <v>78</v>
      </c>
      <c r="L73" s="21" t="s">
        <v>79</v>
      </c>
      <c r="M73" s="99" t="s">
        <v>80</v>
      </c>
      <c r="N73" s="108"/>
      <c r="O73" s="108"/>
      <c r="P73" s="106"/>
    </row>
    <row r="74" spans="1:20" ht="15" hidden="1" customHeight="1" x14ac:dyDescent="0.2">
      <c r="A74" s="167"/>
      <c r="B74" s="157"/>
      <c r="C74" s="120"/>
      <c r="D74" s="120"/>
      <c r="E74" s="20"/>
      <c r="F74" s="99" t="s">
        <v>76</v>
      </c>
      <c r="G74" s="21"/>
      <c r="H74" s="21"/>
      <c r="I74" s="32"/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108"/>
    </row>
    <row r="75" spans="1:20" ht="15" customHeight="1" x14ac:dyDescent="0.2">
      <c r="A75" s="165" t="s">
        <v>154</v>
      </c>
      <c r="B75" s="145" t="s">
        <v>157</v>
      </c>
      <c r="C75" s="130" t="s">
        <v>38</v>
      </c>
      <c r="D75" s="19" t="s">
        <v>2</v>
      </c>
      <c r="E75" s="20">
        <f>SUM(E76:E79)</f>
        <v>0</v>
      </c>
      <c r="F75" s="20">
        <f>SUM(F76:F79)</f>
        <v>49859.320000000007</v>
      </c>
      <c r="G75" s="20">
        <f>SUM(G76:G79)</f>
        <v>0</v>
      </c>
      <c r="H75" s="20">
        <f>SUM(H76:H79)</f>
        <v>15935.420000000002</v>
      </c>
      <c r="I75" s="149">
        <f>SUM(I76:M79)</f>
        <v>33923.9</v>
      </c>
      <c r="J75" s="150"/>
      <c r="K75" s="150"/>
      <c r="L75" s="150"/>
      <c r="M75" s="151"/>
      <c r="N75" s="20">
        <f>SUM(N76:N79)</f>
        <v>0</v>
      </c>
      <c r="O75" s="20">
        <f>SUM(O76:O79)</f>
        <v>0</v>
      </c>
      <c r="P75" s="105" t="s">
        <v>206</v>
      </c>
    </row>
    <row r="76" spans="1:20" ht="15" x14ac:dyDescent="0.2">
      <c r="A76" s="166"/>
      <c r="B76" s="146"/>
      <c r="C76" s="148"/>
      <c r="D76" s="19" t="s">
        <v>1</v>
      </c>
      <c r="E76" s="34">
        <v>0</v>
      </c>
      <c r="F76" s="20">
        <f>SUM(I76:O76)</f>
        <v>0</v>
      </c>
      <c r="G76" s="34">
        <v>0</v>
      </c>
      <c r="H76" s="34">
        <v>0</v>
      </c>
      <c r="I76" s="149">
        <v>0</v>
      </c>
      <c r="J76" s="150"/>
      <c r="K76" s="150"/>
      <c r="L76" s="150"/>
      <c r="M76" s="151"/>
      <c r="N76" s="34">
        <v>0</v>
      </c>
      <c r="O76" s="34">
        <v>0</v>
      </c>
      <c r="P76" s="106"/>
    </row>
    <row r="77" spans="1:20" ht="30" x14ac:dyDescent="0.2">
      <c r="A77" s="166"/>
      <c r="B77" s="146"/>
      <c r="C77" s="148"/>
      <c r="D77" s="19" t="s">
        <v>5</v>
      </c>
      <c r="E77" s="34">
        <v>0</v>
      </c>
      <c r="F77" s="20">
        <f>SUM(G77:O77)</f>
        <v>29321.160000000003</v>
      </c>
      <c r="G77" s="34">
        <v>0</v>
      </c>
      <c r="H77" s="44">
        <v>10341.870000000001</v>
      </c>
      <c r="I77" s="149">
        <v>18979.29</v>
      </c>
      <c r="J77" s="150"/>
      <c r="K77" s="150"/>
      <c r="L77" s="150"/>
      <c r="M77" s="151"/>
      <c r="N77" s="34">
        <v>0</v>
      </c>
      <c r="O77" s="34">
        <v>0</v>
      </c>
      <c r="P77" s="106"/>
      <c r="S77" s="28"/>
      <c r="T77" s="28"/>
    </row>
    <row r="78" spans="1:20" ht="30" x14ac:dyDescent="0.2">
      <c r="A78" s="166"/>
      <c r="B78" s="146"/>
      <c r="C78" s="148"/>
      <c r="D78" s="19" t="s">
        <v>12</v>
      </c>
      <c r="E78" s="34">
        <v>0</v>
      </c>
      <c r="F78" s="20">
        <f>SUM(G78:O78)</f>
        <v>20538.16</v>
      </c>
      <c r="G78" s="34">
        <v>0</v>
      </c>
      <c r="H78" s="44">
        <v>5593.55</v>
      </c>
      <c r="I78" s="149">
        <v>14944.61</v>
      </c>
      <c r="J78" s="150"/>
      <c r="K78" s="150"/>
      <c r="L78" s="150"/>
      <c r="M78" s="151"/>
      <c r="N78" s="34">
        <v>0</v>
      </c>
      <c r="O78" s="34">
        <v>0</v>
      </c>
      <c r="P78" s="106"/>
      <c r="R78" s="28"/>
      <c r="S78" s="28"/>
    </row>
    <row r="79" spans="1:20" ht="15" x14ac:dyDescent="0.2">
      <c r="A79" s="166"/>
      <c r="B79" s="147"/>
      <c r="C79" s="131"/>
      <c r="D79" s="19" t="s">
        <v>18</v>
      </c>
      <c r="E79" s="34">
        <v>0</v>
      </c>
      <c r="F79" s="20">
        <f>SUM(M79:O79)</f>
        <v>0</v>
      </c>
      <c r="G79" s="34">
        <v>0</v>
      </c>
      <c r="H79" s="44">
        <v>0</v>
      </c>
      <c r="I79" s="149">
        <v>0</v>
      </c>
      <c r="J79" s="150"/>
      <c r="K79" s="150"/>
      <c r="L79" s="150"/>
      <c r="M79" s="151"/>
      <c r="N79" s="34">
        <v>0</v>
      </c>
      <c r="O79" s="34">
        <v>0</v>
      </c>
      <c r="P79" s="108"/>
    </row>
    <row r="80" spans="1:20" s="23" customFormat="1" ht="15" customHeight="1" x14ac:dyDescent="0.2">
      <c r="A80" s="166"/>
      <c r="B80" s="155" t="s">
        <v>160</v>
      </c>
      <c r="C80" s="118" t="s">
        <v>81</v>
      </c>
      <c r="D80" s="118" t="s">
        <v>92</v>
      </c>
      <c r="E80" s="22"/>
      <c r="F80" s="121" t="s">
        <v>0</v>
      </c>
      <c r="G80" s="207" t="s">
        <v>120</v>
      </c>
      <c r="H80" s="207" t="s">
        <v>121</v>
      </c>
      <c r="I80" s="209" t="s">
        <v>162</v>
      </c>
      <c r="J80" s="210" t="s">
        <v>125</v>
      </c>
      <c r="K80" s="210"/>
      <c r="L80" s="210"/>
      <c r="M80" s="210"/>
      <c r="N80" s="105" t="s">
        <v>34</v>
      </c>
      <c r="O80" s="105" t="s">
        <v>35</v>
      </c>
      <c r="P80" s="105"/>
    </row>
    <row r="81" spans="1:20" ht="24" customHeight="1" x14ac:dyDescent="0.2">
      <c r="A81" s="166"/>
      <c r="B81" s="156"/>
      <c r="C81" s="119"/>
      <c r="D81" s="119"/>
      <c r="E81" s="20"/>
      <c r="F81" s="122"/>
      <c r="G81" s="208"/>
      <c r="H81" s="208"/>
      <c r="I81" s="209"/>
      <c r="J81" s="103" t="s">
        <v>128</v>
      </c>
      <c r="K81" s="103" t="s">
        <v>129</v>
      </c>
      <c r="L81" s="103" t="s">
        <v>130</v>
      </c>
      <c r="M81" s="103" t="s">
        <v>126</v>
      </c>
      <c r="N81" s="108"/>
      <c r="O81" s="108"/>
      <c r="P81" s="106"/>
    </row>
    <row r="82" spans="1:20" ht="15" x14ac:dyDescent="0.2">
      <c r="A82" s="167"/>
      <c r="B82" s="157"/>
      <c r="C82" s="120"/>
      <c r="D82" s="120"/>
      <c r="E82" s="20"/>
      <c r="F82" s="14">
        <v>3963.84</v>
      </c>
      <c r="G82" s="24" t="s">
        <v>31</v>
      </c>
      <c r="H82" s="27" t="s">
        <v>158</v>
      </c>
      <c r="I82" s="27" t="s">
        <v>164</v>
      </c>
      <c r="J82" s="26">
        <v>0</v>
      </c>
      <c r="K82" s="26">
        <v>0</v>
      </c>
      <c r="L82" s="26">
        <v>0</v>
      </c>
      <c r="M82" s="27" t="s">
        <v>164</v>
      </c>
      <c r="N82" s="25">
        <v>0</v>
      </c>
      <c r="O82" s="25">
        <v>0</v>
      </c>
      <c r="P82" s="108"/>
    </row>
    <row r="83" spans="1:20" ht="15" customHeight="1" x14ac:dyDescent="0.2">
      <c r="A83" s="165" t="s">
        <v>48</v>
      </c>
      <c r="B83" s="145" t="s">
        <v>135</v>
      </c>
      <c r="C83" s="130" t="s">
        <v>38</v>
      </c>
      <c r="D83" s="19" t="s">
        <v>2</v>
      </c>
      <c r="E83" s="20">
        <f>SUM(E84:E87)</f>
        <v>0</v>
      </c>
      <c r="F83" s="20">
        <f>SUM(G83:O83)</f>
        <v>3178803.4000000004</v>
      </c>
      <c r="G83" s="20">
        <f>SUM(G84:G87)</f>
        <v>494446.61</v>
      </c>
      <c r="H83" s="20">
        <f>SUM(H84:H87)</f>
        <v>569979.47</v>
      </c>
      <c r="I83" s="149">
        <f>SUM(I84:M87)</f>
        <v>718352.72</v>
      </c>
      <c r="J83" s="150"/>
      <c r="K83" s="150"/>
      <c r="L83" s="150"/>
      <c r="M83" s="151"/>
      <c r="N83" s="20">
        <f>SUM(N84:N87)</f>
        <v>698012.3</v>
      </c>
      <c r="O83" s="20">
        <f>SUM(O84:O87)</f>
        <v>698012.3</v>
      </c>
      <c r="P83" s="105" t="s">
        <v>206</v>
      </c>
      <c r="R83" s="28"/>
    </row>
    <row r="84" spans="1:20" ht="15" x14ac:dyDescent="0.2">
      <c r="A84" s="166"/>
      <c r="B84" s="146"/>
      <c r="C84" s="148"/>
      <c r="D84" s="19" t="s">
        <v>1</v>
      </c>
      <c r="E84" s="34">
        <v>0</v>
      </c>
      <c r="F84" s="20">
        <f>SUM(I84:O84)</f>
        <v>0</v>
      </c>
      <c r="G84" s="34">
        <v>0</v>
      </c>
      <c r="H84" s="44">
        <v>0</v>
      </c>
      <c r="I84" s="149">
        <v>0</v>
      </c>
      <c r="J84" s="150"/>
      <c r="K84" s="150"/>
      <c r="L84" s="150"/>
      <c r="M84" s="151"/>
      <c r="N84" s="34">
        <v>0</v>
      </c>
      <c r="O84" s="34">
        <v>0</v>
      </c>
      <c r="P84" s="106"/>
      <c r="R84" s="28"/>
    </row>
    <row r="85" spans="1:20" ht="20.25" customHeight="1" x14ac:dyDescent="0.2">
      <c r="A85" s="166"/>
      <c r="B85" s="146"/>
      <c r="C85" s="148"/>
      <c r="D85" s="19" t="s">
        <v>5</v>
      </c>
      <c r="E85" s="34">
        <v>0</v>
      </c>
      <c r="F85" s="20">
        <f>SUM(I85:O85)</f>
        <v>0</v>
      </c>
      <c r="G85" s="34">
        <v>0</v>
      </c>
      <c r="H85" s="44">
        <v>0</v>
      </c>
      <c r="I85" s="149">
        <v>0</v>
      </c>
      <c r="J85" s="150"/>
      <c r="K85" s="150"/>
      <c r="L85" s="150"/>
      <c r="M85" s="151"/>
      <c r="N85" s="34">
        <v>0</v>
      </c>
      <c r="O85" s="34">
        <v>0</v>
      </c>
      <c r="P85" s="106"/>
      <c r="T85" s="28"/>
    </row>
    <row r="86" spans="1:20" ht="30" x14ac:dyDescent="0.2">
      <c r="A86" s="166"/>
      <c r="B86" s="146"/>
      <c r="C86" s="148"/>
      <c r="D86" s="19" t="s">
        <v>12</v>
      </c>
      <c r="E86" s="34">
        <v>0</v>
      </c>
      <c r="F86" s="20">
        <f>SUM(G86:O86)</f>
        <v>3178803.4000000004</v>
      </c>
      <c r="G86" s="34">
        <v>494446.61</v>
      </c>
      <c r="H86" s="44">
        <v>569979.47</v>
      </c>
      <c r="I86" s="149">
        <v>718352.72</v>
      </c>
      <c r="J86" s="150"/>
      <c r="K86" s="150"/>
      <c r="L86" s="150"/>
      <c r="M86" s="151"/>
      <c r="N86" s="34">
        <v>698012.3</v>
      </c>
      <c r="O86" s="34">
        <v>698012.3</v>
      </c>
      <c r="P86" s="106"/>
    </row>
    <row r="87" spans="1:20" ht="15" x14ac:dyDescent="0.2">
      <c r="A87" s="166"/>
      <c r="B87" s="147"/>
      <c r="C87" s="131"/>
      <c r="D87" s="19" t="s">
        <v>18</v>
      </c>
      <c r="E87" s="34">
        <v>0</v>
      </c>
      <c r="F87" s="20">
        <f>SUM(I87:O87)</f>
        <v>0</v>
      </c>
      <c r="G87" s="34">
        <v>0</v>
      </c>
      <c r="H87" s="44">
        <v>0</v>
      </c>
      <c r="I87" s="149">
        <v>0</v>
      </c>
      <c r="J87" s="150"/>
      <c r="K87" s="150"/>
      <c r="L87" s="150"/>
      <c r="M87" s="151"/>
      <c r="N87" s="34">
        <v>0</v>
      </c>
      <c r="O87" s="34">
        <v>0</v>
      </c>
      <c r="P87" s="108"/>
    </row>
    <row r="88" spans="1:20" s="23" customFormat="1" ht="25.5" customHeight="1" x14ac:dyDescent="0.2">
      <c r="A88" s="166"/>
      <c r="B88" s="155" t="s">
        <v>145</v>
      </c>
      <c r="C88" s="118" t="s">
        <v>81</v>
      </c>
      <c r="D88" s="118" t="s">
        <v>92</v>
      </c>
      <c r="E88" s="22"/>
      <c r="F88" s="121" t="s">
        <v>0</v>
      </c>
      <c r="G88" s="207" t="s">
        <v>120</v>
      </c>
      <c r="H88" s="207" t="s">
        <v>121</v>
      </c>
      <c r="I88" s="209" t="s">
        <v>162</v>
      </c>
      <c r="J88" s="210" t="s">
        <v>125</v>
      </c>
      <c r="K88" s="210"/>
      <c r="L88" s="210"/>
      <c r="M88" s="210"/>
      <c r="N88" s="105" t="s">
        <v>34</v>
      </c>
      <c r="O88" s="105" t="s">
        <v>35</v>
      </c>
      <c r="P88" s="105"/>
      <c r="R88" s="45"/>
    </row>
    <row r="89" spans="1:20" ht="25.5" customHeight="1" x14ac:dyDescent="0.2">
      <c r="A89" s="166"/>
      <c r="B89" s="156"/>
      <c r="C89" s="119"/>
      <c r="D89" s="119"/>
      <c r="E89" s="20"/>
      <c r="F89" s="122"/>
      <c r="G89" s="208"/>
      <c r="H89" s="208"/>
      <c r="I89" s="209"/>
      <c r="J89" s="103" t="s">
        <v>128</v>
      </c>
      <c r="K89" s="103" t="s">
        <v>129</v>
      </c>
      <c r="L89" s="103" t="s">
        <v>130</v>
      </c>
      <c r="M89" s="103" t="s">
        <v>126</v>
      </c>
      <c r="N89" s="108"/>
      <c r="O89" s="108"/>
      <c r="P89" s="106"/>
    </row>
    <row r="90" spans="1:20" ht="25.5" customHeight="1" x14ac:dyDescent="0.2">
      <c r="A90" s="167"/>
      <c r="B90" s="157"/>
      <c r="C90" s="120"/>
      <c r="D90" s="120"/>
      <c r="E90" s="20"/>
      <c r="F90" s="99">
        <v>2570.62</v>
      </c>
      <c r="G90" s="99">
        <v>2570.62</v>
      </c>
      <c r="H90" s="99">
        <v>2570.62</v>
      </c>
      <c r="I90" s="99">
        <v>2570.62</v>
      </c>
      <c r="J90" s="99">
        <v>2570.62</v>
      </c>
      <c r="K90" s="99">
        <v>2570.62</v>
      </c>
      <c r="L90" s="99">
        <v>2570.62</v>
      </c>
      <c r="M90" s="99">
        <v>2570.62</v>
      </c>
      <c r="N90" s="99">
        <v>2570.62</v>
      </c>
      <c r="O90" s="99">
        <v>2570.62</v>
      </c>
      <c r="P90" s="108"/>
    </row>
    <row r="91" spans="1:20" ht="15" customHeight="1" x14ac:dyDescent="0.2">
      <c r="A91" s="165" t="s">
        <v>43</v>
      </c>
      <c r="B91" s="145" t="s">
        <v>190</v>
      </c>
      <c r="C91" s="130" t="s">
        <v>38</v>
      </c>
      <c r="D91" s="19" t="s">
        <v>2</v>
      </c>
      <c r="E91" s="20">
        <f>SUM(E92:E95)</f>
        <v>0</v>
      </c>
      <c r="F91" s="20">
        <f>SUM(I91:O91)</f>
        <v>20872</v>
      </c>
      <c r="G91" s="20">
        <f>SUM(G92:G95)</f>
        <v>0</v>
      </c>
      <c r="H91" s="20">
        <f>SUM(H92:H95)</f>
        <v>0</v>
      </c>
      <c r="I91" s="149">
        <f>SUM(I92:M95)</f>
        <v>20872</v>
      </c>
      <c r="J91" s="150"/>
      <c r="K91" s="150"/>
      <c r="L91" s="150"/>
      <c r="M91" s="151"/>
      <c r="N91" s="20">
        <f>SUM(N92:N95)</f>
        <v>0</v>
      </c>
      <c r="O91" s="20">
        <f>SUM(O92:O95)</f>
        <v>0</v>
      </c>
      <c r="P91" s="105" t="s">
        <v>206</v>
      </c>
      <c r="S91" s="28"/>
    </row>
    <row r="92" spans="1:20" ht="15" x14ac:dyDescent="0.2">
      <c r="A92" s="166"/>
      <c r="B92" s="146"/>
      <c r="C92" s="148"/>
      <c r="D92" s="19" t="s">
        <v>1</v>
      </c>
      <c r="E92" s="34">
        <v>0</v>
      </c>
      <c r="F92" s="20">
        <f>SUM(I92:O92)</f>
        <v>0</v>
      </c>
      <c r="G92" s="34">
        <v>0</v>
      </c>
      <c r="H92" s="34">
        <v>0</v>
      </c>
      <c r="I92" s="149">
        <v>0</v>
      </c>
      <c r="J92" s="150"/>
      <c r="K92" s="150"/>
      <c r="L92" s="150"/>
      <c r="M92" s="151"/>
      <c r="N92" s="34">
        <v>0</v>
      </c>
      <c r="O92" s="34">
        <v>0</v>
      </c>
      <c r="P92" s="106"/>
    </row>
    <row r="93" spans="1:20" ht="21.75" customHeight="1" x14ac:dyDescent="0.2">
      <c r="A93" s="166"/>
      <c r="B93" s="146"/>
      <c r="C93" s="148"/>
      <c r="D93" s="19" t="s">
        <v>5</v>
      </c>
      <c r="E93" s="34">
        <v>0</v>
      </c>
      <c r="F93" s="20">
        <f>SUM(M93:O93)</f>
        <v>0</v>
      </c>
      <c r="G93" s="34">
        <v>0</v>
      </c>
      <c r="H93" s="34">
        <v>0</v>
      </c>
      <c r="I93" s="149">
        <v>0</v>
      </c>
      <c r="J93" s="150"/>
      <c r="K93" s="150"/>
      <c r="L93" s="150"/>
      <c r="M93" s="151"/>
      <c r="N93" s="34">
        <v>0</v>
      </c>
      <c r="O93" s="34">
        <v>0</v>
      </c>
      <c r="P93" s="106"/>
    </row>
    <row r="94" spans="1:20" ht="30" x14ac:dyDescent="0.2">
      <c r="A94" s="166"/>
      <c r="B94" s="146"/>
      <c r="C94" s="148"/>
      <c r="D94" s="19" t="s">
        <v>12</v>
      </c>
      <c r="E94" s="34">
        <v>0</v>
      </c>
      <c r="F94" s="20">
        <v>20872</v>
      </c>
      <c r="G94" s="34">
        <v>0</v>
      </c>
      <c r="H94" s="34">
        <v>0</v>
      </c>
      <c r="I94" s="149">
        <v>20872</v>
      </c>
      <c r="J94" s="150"/>
      <c r="K94" s="150"/>
      <c r="L94" s="150"/>
      <c r="M94" s="151"/>
      <c r="N94" s="34">
        <v>0</v>
      </c>
      <c r="O94" s="34">
        <v>0</v>
      </c>
      <c r="P94" s="106"/>
    </row>
    <row r="95" spans="1:20" ht="15" x14ac:dyDescent="0.2">
      <c r="A95" s="166"/>
      <c r="B95" s="147"/>
      <c r="C95" s="131"/>
      <c r="D95" s="19" t="s">
        <v>18</v>
      </c>
      <c r="E95" s="34">
        <v>0</v>
      </c>
      <c r="F95" s="14">
        <v>21</v>
      </c>
      <c r="G95" s="34">
        <v>0</v>
      </c>
      <c r="H95" s="34">
        <v>0</v>
      </c>
      <c r="I95" s="211">
        <v>0</v>
      </c>
      <c r="J95" s="212"/>
      <c r="K95" s="212"/>
      <c r="L95" s="212"/>
      <c r="M95" s="213"/>
      <c r="N95" s="34">
        <v>0</v>
      </c>
      <c r="O95" s="34">
        <v>0</v>
      </c>
      <c r="P95" s="108"/>
    </row>
    <row r="96" spans="1:20" s="23" customFormat="1" ht="15" customHeight="1" x14ac:dyDescent="0.2">
      <c r="A96" s="166"/>
      <c r="B96" s="155" t="s">
        <v>191</v>
      </c>
      <c r="C96" s="118" t="s">
        <v>81</v>
      </c>
      <c r="D96" s="118" t="s">
        <v>92</v>
      </c>
      <c r="E96" s="22"/>
      <c r="F96" s="121" t="s">
        <v>0</v>
      </c>
      <c r="G96" s="207" t="s">
        <v>120</v>
      </c>
      <c r="H96" s="207" t="s">
        <v>121</v>
      </c>
      <c r="I96" s="209" t="s">
        <v>162</v>
      </c>
      <c r="J96" s="210" t="s">
        <v>125</v>
      </c>
      <c r="K96" s="210"/>
      <c r="L96" s="210"/>
      <c r="M96" s="210"/>
      <c r="N96" s="105" t="s">
        <v>34</v>
      </c>
      <c r="O96" s="105" t="s">
        <v>35</v>
      </c>
      <c r="P96" s="105"/>
    </row>
    <row r="97" spans="1:19" ht="24" customHeight="1" x14ac:dyDescent="0.2">
      <c r="A97" s="166"/>
      <c r="B97" s="156"/>
      <c r="C97" s="119"/>
      <c r="D97" s="119"/>
      <c r="E97" s="20"/>
      <c r="F97" s="122"/>
      <c r="G97" s="208"/>
      <c r="H97" s="208"/>
      <c r="I97" s="209"/>
      <c r="J97" s="103" t="s">
        <v>128</v>
      </c>
      <c r="K97" s="103" t="s">
        <v>129</v>
      </c>
      <c r="L97" s="103" t="s">
        <v>130</v>
      </c>
      <c r="M97" s="103" t="s">
        <v>126</v>
      </c>
      <c r="N97" s="108"/>
      <c r="O97" s="108"/>
      <c r="P97" s="106"/>
    </row>
    <row r="98" spans="1:19" ht="24" customHeight="1" x14ac:dyDescent="0.2">
      <c r="A98" s="167"/>
      <c r="B98" s="157"/>
      <c r="C98" s="120"/>
      <c r="D98" s="120"/>
      <c r="E98" s="20"/>
      <c r="F98" s="14">
        <v>163</v>
      </c>
      <c r="G98" s="24" t="s">
        <v>31</v>
      </c>
      <c r="H98" s="27" t="s">
        <v>31</v>
      </c>
      <c r="I98" s="27" t="s">
        <v>387</v>
      </c>
      <c r="J98" s="26">
        <v>0</v>
      </c>
      <c r="K98" s="26">
        <v>0</v>
      </c>
      <c r="L98" s="26">
        <v>0</v>
      </c>
      <c r="M98" s="26">
        <v>163</v>
      </c>
      <c r="N98" s="25">
        <v>0</v>
      </c>
      <c r="O98" s="25">
        <v>0</v>
      </c>
      <c r="P98" s="108"/>
    </row>
    <row r="99" spans="1:19" ht="15" customHeight="1" x14ac:dyDescent="0.2">
      <c r="A99" s="165" t="s">
        <v>117</v>
      </c>
      <c r="B99" s="145" t="s">
        <v>49</v>
      </c>
      <c r="C99" s="130" t="s">
        <v>38</v>
      </c>
      <c r="D99" s="19" t="s">
        <v>2</v>
      </c>
      <c r="E99" s="20"/>
      <c r="F99" s="20">
        <f>SUM(G99:O99)</f>
        <v>159859</v>
      </c>
      <c r="G99" s="20">
        <f>SUM(G100:G103)</f>
        <v>15454.5</v>
      </c>
      <c r="H99" s="20">
        <f>SUM(H100:H103)</f>
        <v>33580</v>
      </c>
      <c r="I99" s="149">
        <f>SUM(I100:M103)</f>
        <v>36941.5</v>
      </c>
      <c r="J99" s="150"/>
      <c r="K99" s="150"/>
      <c r="L99" s="150"/>
      <c r="M99" s="151"/>
      <c r="N99" s="20">
        <f>SUM(N100:N103)</f>
        <v>36941.5</v>
      </c>
      <c r="O99" s="20">
        <f>SUM(O100:O103)</f>
        <v>36941.5</v>
      </c>
      <c r="P99" s="105" t="s">
        <v>206</v>
      </c>
    </row>
    <row r="100" spans="1:19" ht="15" x14ac:dyDescent="0.2">
      <c r="A100" s="166"/>
      <c r="B100" s="146"/>
      <c r="C100" s="148"/>
      <c r="D100" s="19" t="s">
        <v>1</v>
      </c>
      <c r="E100" s="20">
        <f>F100</f>
        <v>0</v>
      </c>
      <c r="F100" s="20">
        <f>SUM(I100:O100)</f>
        <v>0</v>
      </c>
      <c r="G100" s="34">
        <v>0</v>
      </c>
      <c r="H100" s="44">
        <v>0</v>
      </c>
      <c r="I100" s="149">
        <v>0</v>
      </c>
      <c r="J100" s="150"/>
      <c r="K100" s="150"/>
      <c r="L100" s="150"/>
      <c r="M100" s="151"/>
      <c r="N100" s="34">
        <v>0</v>
      </c>
      <c r="O100" s="34">
        <v>0</v>
      </c>
      <c r="P100" s="106"/>
    </row>
    <row r="101" spans="1:19" ht="20.25" customHeight="1" x14ac:dyDescent="0.2">
      <c r="A101" s="166"/>
      <c r="B101" s="146"/>
      <c r="C101" s="148"/>
      <c r="D101" s="19" t="s">
        <v>5</v>
      </c>
      <c r="E101" s="20">
        <f>F101</f>
        <v>0</v>
      </c>
      <c r="F101" s="20">
        <f>SUM(I101:O101)</f>
        <v>0</v>
      </c>
      <c r="G101" s="34">
        <v>0</v>
      </c>
      <c r="H101" s="44">
        <v>0</v>
      </c>
      <c r="I101" s="149">
        <v>0</v>
      </c>
      <c r="J101" s="150"/>
      <c r="K101" s="150"/>
      <c r="L101" s="150"/>
      <c r="M101" s="151"/>
      <c r="N101" s="34">
        <v>0</v>
      </c>
      <c r="O101" s="34">
        <v>0</v>
      </c>
      <c r="P101" s="106"/>
    </row>
    <row r="102" spans="1:19" ht="30" x14ac:dyDescent="0.2">
      <c r="A102" s="166"/>
      <c r="B102" s="146"/>
      <c r="C102" s="148"/>
      <c r="D102" s="19" t="s">
        <v>12</v>
      </c>
      <c r="E102" s="20"/>
      <c r="F102" s="20">
        <f>SUM(G102:O102)</f>
        <v>159859</v>
      </c>
      <c r="G102" s="34">
        <v>15454.5</v>
      </c>
      <c r="H102" s="44">
        <v>33580</v>
      </c>
      <c r="I102" s="149">
        <v>36941.5</v>
      </c>
      <c r="J102" s="150"/>
      <c r="K102" s="150"/>
      <c r="L102" s="150"/>
      <c r="M102" s="151"/>
      <c r="N102" s="34">
        <v>36941.5</v>
      </c>
      <c r="O102" s="34">
        <v>36941.5</v>
      </c>
      <c r="P102" s="106"/>
      <c r="S102" s="28"/>
    </row>
    <row r="103" spans="1:19" ht="15" x14ac:dyDescent="0.2">
      <c r="A103" s="166"/>
      <c r="B103" s="147"/>
      <c r="C103" s="131"/>
      <c r="D103" s="19" t="s">
        <v>18</v>
      </c>
      <c r="E103" s="34">
        <v>0</v>
      </c>
      <c r="F103" s="20">
        <f>SUM(I103:O103)</f>
        <v>0</v>
      </c>
      <c r="G103" s="34">
        <v>0</v>
      </c>
      <c r="H103" s="44">
        <v>0</v>
      </c>
      <c r="I103" s="149">
        <v>0</v>
      </c>
      <c r="J103" s="150"/>
      <c r="K103" s="150"/>
      <c r="L103" s="150"/>
      <c r="M103" s="151"/>
      <c r="N103" s="34">
        <v>0</v>
      </c>
      <c r="O103" s="34">
        <v>0</v>
      </c>
      <c r="P103" s="108"/>
    </row>
    <row r="104" spans="1:19" s="23" customFormat="1" ht="15" customHeight="1" x14ac:dyDescent="0.2">
      <c r="A104" s="166"/>
      <c r="B104" s="155" t="s">
        <v>146</v>
      </c>
      <c r="C104" s="118" t="s">
        <v>81</v>
      </c>
      <c r="D104" s="118" t="s">
        <v>92</v>
      </c>
      <c r="E104" s="22"/>
      <c r="F104" s="121" t="s">
        <v>0</v>
      </c>
      <c r="G104" s="207" t="s">
        <v>120</v>
      </c>
      <c r="H104" s="207" t="s">
        <v>121</v>
      </c>
      <c r="I104" s="209" t="s">
        <v>162</v>
      </c>
      <c r="J104" s="210" t="s">
        <v>125</v>
      </c>
      <c r="K104" s="210"/>
      <c r="L104" s="210"/>
      <c r="M104" s="210"/>
      <c r="N104" s="105" t="s">
        <v>34</v>
      </c>
      <c r="O104" s="105" t="s">
        <v>35</v>
      </c>
      <c r="P104" s="105"/>
    </row>
    <row r="105" spans="1:19" ht="24" customHeight="1" x14ac:dyDescent="0.2">
      <c r="A105" s="166"/>
      <c r="B105" s="156"/>
      <c r="C105" s="119"/>
      <c r="D105" s="119"/>
      <c r="E105" s="20"/>
      <c r="F105" s="122"/>
      <c r="G105" s="208"/>
      <c r="H105" s="208"/>
      <c r="I105" s="209"/>
      <c r="J105" s="103" t="s">
        <v>128</v>
      </c>
      <c r="K105" s="103" t="s">
        <v>129</v>
      </c>
      <c r="L105" s="103" t="s">
        <v>130</v>
      </c>
      <c r="M105" s="103" t="s">
        <v>126</v>
      </c>
      <c r="N105" s="108"/>
      <c r="O105" s="108"/>
      <c r="P105" s="106"/>
    </row>
    <row r="106" spans="1:19" ht="22.5" customHeight="1" x14ac:dyDescent="0.2">
      <c r="A106" s="167"/>
      <c r="B106" s="157"/>
      <c r="C106" s="120"/>
      <c r="D106" s="120"/>
      <c r="E106" s="20"/>
      <c r="F106" s="99" t="s">
        <v>150</v>
      </c>
      <c r="G106" s="24" t="s">
        <v>151</v>
      </c>
      <c r="H106" s="24" t="s">
        <v>150</v>
      </c>
      <c r="I106" s="24" t="s">
        <v>150</v>
      </c>
      <c r="J106" s="24" t="s">
        <v>150</v>
      </c>
      <c r="K106" s="24" t="s">
        <v>150</v>
      </c>
      <c r="L106" s="24" t="s">
        <v>150</v>
      </c>
      <c r="M106" s="24" t="s">
        <v>150</v>
      </c>
      <c r="N106" s="24" t="s">
        <v>150</v>
      </c>
      <c r="O106" s="24" t="s">
        <v>150</v>
      </c>
      <c r="P106" s="108"/>
    </row>
    <row r="107" spans="1:19" ht="15" hidden="1" customHeight="1" x14ac:dyDescent="0.2">
      <c r="A107" s="165" t="s">
        <v>50</v>
      </c>
      <c r="B107" s="145" t="s">
        <v>51</v>
      </c>
      <c r="C107" s="130" t="s">
        <v>38</v>
      </c>
      <c r="D107" s="19" t="s">
        <v>2</v>
      </c>
      <c r="E107" s="20">
        <f>SUM(E108:E111)</f>
        <v>0</v>
      </c>
      <c r="F107" s="20">
        <f>SUM(I107:O107)</f>
        <v>0</v>
      </c>
      <c r="G107" s="49"/>
      <c r="H107" s="49"/>
      <c r="I107" s="149">
        <f>SUM(M108:M111)</f>
        <v>0</v>
      </c>
      <c r="J107" s="150"/>
      <c r="K107" s="150"/>
      <c r="L107" s="150"/>
      <c r="M107" s="151"/>
      <c r="N107" s="20">
        <f>SUM(N108:N111)</f>
        <v>0</v>
      </c>
      <c r="O107" s="20">
        <f>SUM(O108:O111)</f>
        <v>0</v>
      </c>
      <c r="P107" s="105" t="s">
        <v>90</v>
      </c>
    </row>
    <row r="108" spans="1:19" ht="15" hidden="1" customHeight="1" x14ac:dyDescent="0.2">
      <c r="A108" s="166"/>
      <c r="B108" s="146"/>
      <c r="C108" s="148"/>
      <c r="D108" s="19" t="s">
        <v>1</v>
      </c>
      <c r="E108" s="34">
        <v>0</v>
      </c>
      <c r="F108" s="20">
        <f>SUM(I108:O108)</f>
        <v>0</v>
      </c>
      <c r="G108" s="49"/>
      <c r="H108" s="49"/>
      <c r="I108" s="149">
        <v>0</v>
      </c>
      <c r="J108" s="150"/>
      <c r="K108" s="150"/>
      <c r="L108" s="150"/>
      <c r="M108" s="151"/>
      <c r="N108" s="34">
        <v>0</v>
      </c>
      <c r="O108" s="34">
        <v>0</v>
      </c>
      <c r="P108" s="106"/>
    </row>
    <row r="109" spans="1:19" ht="30" hidden="1" customHeight="1" x14ac:dyDescent="0.2">
      <c r="A109" s="166"/>
      <c r="B109" s="146"/>
      <c r="C109" s="148"/>
      <c r="D109" s="19" t="s">
        <v>5</v>
      </c>
      <c r="E109" s="34">
        <v>0</v>
      </c>
      <c r="F109" s="20">
        <f>SUM(M109:O109)</f>
        <v>0</v>
      </c>
      <c r="G109" s="49"/>
      <c r="H109" s="49"/>
      <c r="I109" s="149">
        <v>0</v>
      </c>
      <c r="J109" s="150"/>
      <c r="K109" s="150"/>
      <c r="L109" s="150"/>
      <c r="M109" s="151"/>
      <c r="N109" s="34">
        <v>0</v>
      </c>
      <c r="O109" s="34">
        <v>0</v>
      </c>
      <c r="P109" s="106"/>
    </row>
    <row r="110" spans="1:19" ht="30" hidden="1" customHeight="1" x14ac:dyDescent="0.2">
      <c r="A110" s="166"/>
      <c r="B110" s="146"/>
      <c r="C110" s="148"/>
      <c r="D110" s="19" t="s">
        <v>12</v>
      </c>
      <c r="E110" s="34">
        <v>0</v>
      </c>
      <c r="F110" s="20">
        <v>0</v>
      </c>
      <c r="G110" s="49"/>
      <c r="H110" s="49"/>
      <c r="I110" s="149">
        <v>0</v>
      </c>
      <c r="J110" s="150"/>
      <c r="K110" s="150"/>
      <c r="L110" s="150"/>
      <c r="M110" s="151"/>
      <c r="N110" s="34">
        <v>0</v>
      </c>
      <c r="O110" s="34">
        <v>0</v>
      </c>
      <c r="P110" s="106"/>
      <c r="Q110" s="28"/>
      <c r="R110" s="28"/>
    </row>
    <row r="111" spans="1:19" ht="15" hidden="1" customHeight="1" x14ac:dyDescent="0.2">
      <c r="A111" s="166"/>
      <c r="B111" s="147"/>
      <c r="C111" s="131"/>
      <c r="D111" s="19" t="s">
        <v>18</v>
      </c>
      <c r="E111" s="34">
        <v>0</v>
      </c>
      <c r="F111" s="20">
        <f>SUM(M111:O111)</f>
        <v>0</v>
      </c>
      <c r="G111" s="49"/>
      <c r="H111" s="49"/>
      <c r="I111" s="149">
        <v>0</v>
      </c>
      <c r="J111" s="150"/>
      <c r="K111" s="150"/>
      <c r="L111" s="150"/>
      <c r="M111" s="151"/>
      <c r="N111" s="34">
        <v>0</v>
      </c>
      <c r="O111" s="34">
        <v>0</v>
      </c>
      <c r="P111" s="108"/>
    </row>
    <row r="112" spans="1:19" s="23" customFormat="1" ht="15" hidden="1" customHeight="1" x14ac:dyDescent="0.2">
      <c r="A112" s="166"/>
      <c r="B112" s="155" t="s">
        <v>84</v>
      </c>
      <c r="C112" s="118" t="s">
        <v>81</v>
      </c>
      <c r="D112" s="118" t="s">
        <v>82</v>
      </c>
      <c r="E112" s="22"/>
      <c r="F112" s="121" t="s">
        <v>0</v>
      </c>
      <c r="G112" s="101"/>
      <c r="H112" s="101"/>
      <c r="I112" s="207" t="s">
        <v>73</v>
      </c>
      <c r="J112" s="217" t="s">
        <v>74</v>
      </c>
      <c r="K112" s="218"/>
      <c r="L112" s="218"/>
      <c r="M112" s="219"/>
      <c r="N112" s="105" t="s">
        <v>34</v>
      </c>
      <c r="O112" s="105" t="s">
        <v>35</v>
      </c>
      <c r="P112" s="105"/>
    </row>
    <row r="113" spans="1:18" ht="15" hidden="1" customHeight="1" x14ac:dyDescent="0.2">
      <c r="A113" s="166"/>
      <c r="B113" s="156"/>
      <c r="C113" s="119"/>
      <c r="D113" s="119"/>
      <c r="E113" s="20"/>
      <c r="F113" s="122"/>
      <c r="G113" s="102"/>
      <c r="H113" s="102"/>
      <c r="I113" s="208"/>
      <c r="J113" s="21" t="s">
        <v>77</v>
      </c>
      <c r="K113" s="21" t="s">
        <v>78</v>
      </c>
      <c r="L113" s="21" t="s">
        <v>79</v>
      </c>
      <c r="M113" s="99" t="s">
        <v>80</v>
      </c>
      <c r="N113" s="108"/>
      <c r="O113" s="108"/>
      <c r="P113" s="106"/>
    </row>
    <row r="114" spans="1:18" ht="19.5" hidden="1" customHeight="1" x14ac:dyDescent="0.2">
      <c r="A114" s="167"/>
      <c r="B114" s="157"/>
      <c r="C114" s="120"/>
      <c r="D114" s="120"/>
      <c r="E114" s="20"/>
      <c r="F114" s="99" t="s">
        <v>76</v>
      </c>
      <c r="G114" s="21"/>
      <c r="H114" s="21"/>
      <c r="I114" s="32"/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108"/>
    </row>
    <row r="115" spans="1:18" ht="15" customHeight="1" x14ac:dyDescent="0.2">
      <c r="A115" s="165" t="s">
        <v>50</v>
      </c>
      <c r="B115" s="145" t="s">
        <v>52</v>
      </c>
      <c r="C115" s="130" t="s">
        <v>38</v>
      </c>
      <c r="D115" s="19" t="s">
        <v>2</v>
      </c>
      <c r="E115" s="20">
        <f>SUM(E116:E119)</f>
        <v>10000</v>
      </c>
      <c r="F115" s="20">
        <f>SUM(G115:O115)</f>
        <v>4000</v>
      </c>
      <c r="G115" s="20">
        <f>SUM(G116:G119)</f>
        <v>0</v>
      </c>
      <c r="H115" s="20">
        <f>SUM(H116:H119)</f>
        <v>4000</v>
      </c>
      <c r="I115" s="149">
        <f>SUM(I116:M119)</f>
        <v>0</v>
      </c>
      <c r="J115" s="150"/>
      <c r="K115" s="150"/>
      <c r="L115" s="150"/>
      <c r="M115" s="151"/>
      <c r="N115" s="20">
        <f>SUM(N116:N119)</f>
        <v>0</v>
      </c>
      <c r="O115" s="20">
        <f>SUM(O116:O119)</f>
        <v>0</v>
      </c>
      <c r="P115" s="105" t="s">
        <v>206</v>
      </c>
    </row>
    <row r="116" spans="1:18" ht="15" x14ac:dyDescent="0.2">
      <c r="A116" s="166"/>
      <c r="B116" s="146"/>
      <c r="C116" s="148"/>
      <c r="D116" s="19" t="s">
        <v>1</v>
      </c>
      <c r="E116" s="34">
        <v>0</v>
      </c>
      <c r="F116" s="20">
        <f t="shared" ref="F116:F118" si="7">SUM(G116:O116)</f>
        <v>0</v>
      </c>
      <c r="G116" s="34">
        <v>0</v>
      </c>
      <c r="H116" s="44">
        <v>0</v>
      </c>
      <c r="I116" s="149">
        <v>0</v>
      </c>
      <c r="J116" s="150"/>
      <c r="K116" s="150"/>
      <c r="L116" s="150"/>
      <c r="M116" s="151"/>
      <c r="N116" s="34">
        <v>0</v>
      </c>
      <c r="O116" s="34">
        <v>0</v>
      </c>
      <c r="P116" s="106"/>
    </row>
    <row r="117" spans="1:18" ht="20.25" customHeight="1" x14ac:dyDescent="0.2">
      <c r="A117" s="166"/>
      <c r="B117" s="146"/>
      <c r="C117" s="148"/>
      <c r="D117" s="19" t="s">
        <v>5</v>
      </c>
      <c r="E117" s="34">
        <v>0</v>
      </c>
      <c r="F117" s="20">
        <f t="shared" si="7"/>
        <v>0</v>
      </c>
      <c r="G117" s="34">
        <v>0</v>
      </c>
      <c r="H117" s="44">
        <v>0</v>
      </c>
      <c r="I117" s="149">
        <v>0</v>
      </c>
      <c r="J117" s="150"/>
      <c r="K117" s="150"/>
      <c r="L117" s="150"/>
      <c r="M117" s="151"/>
      <c r="N117" s="34">
        <v>0</v>
      </c>
      <c r="O117" s="34">
        <v>0</v>
      </c>
      <c r="P117" s="106"/>
    </row>
    <row r="118" spans="1:18" ht="30" x14ac:dyDescent="0.2">
      <c r="A118" s="166"/>
      <c r="B118" s="146"/>
      <c r="C118" s="148"/>
      <c r="D118" s="19" t="s">
        <v>12</v>
      </c>
      <c r="E118" s="34">
        <v>10000</v>
      </c>
      <c r="F118" s="34">
        <f t="shared" si="7"/>
        <v>4000</v>
      </c>
      <c r="G118" s="34">
        <v>0</v>
      </c>
      <c r="H118" s="44">
        <v>4000</v>
      </c>
      <c r="I118" s="149">
        <v>0</v>
      </c>
      <c r="J118" s="150"/>
      <c r="K118" s="150"/>
      <c r="L118" s="150"/>
      <c r="M118" s="151"/>
      <c r="N118" s="34">
        <v>0</v>
      </c>
      <c r="O118" s="34">
        <v>0</v>
      </c>
      <c r="P118" s="106"/>
    </row>
    <row r="119" spans="1:18" ht="15" x14ac:dyDescent="0.2">
      <c r="A119" s="166"/>
      <c r="B119" s="147"/>
      <c r="C119" s="131"/>
      <c r="D119" s="19" t="s">
        <v>18</v>
      </c>
      <c r="E119" s="34">
        <v>0</v>
      </c>
      <c r="F119" s="20">
        <f>SUM(I119:O119)</f>
        <v>0</v>
      </c>
      <c r="G119" s="34">
        <v>0</v>
      </c>
      <c r="H119" s="44">
        <v>0</v>
      </c>
      <c r="I119" s="149">
        <v>0</v>
      </c>
      <c r="J119" s="150"/>
      <c r="K119" s="150"/>
      <c r="L119" s="150"/>
      <c r="M119" s="151"/>
      <c r="N119" s="34">
        <v>0</v>
      </c>
      <c r="O119" s="34">
        <v>0</v>
      </c>
      <c r="P119" s="108"/>
    </row>
    <row r="120" spans="1:18" s="23" customFormat="1" ht="15" customHeight="1" x14ac:dyDescent="0.2">
      <c r="A120" s="166"/>
      <c r="B120" s="155" t="s">
        <v>95</v>
      </c>
      <c r="C120" s="118" t="s">
        <v>81</v>
      </c>
      <c r="D120" s="118" t="s">
        <v>92</v>
      </c>
      <c r="E120" s="22"/>
      <c r="F120" s="121" t="s">
        <v>0</v>
      </c>
      <c r="G120" s="207" t="s">
        <v>120</v>
      </c>
      <c r="H120" s="207" t="s">
        <v>121</v>
      </c>
      <c r="I120" s="209" t="s">
        <v>162</v>
      </c>
      <c r="J120" s="210" t="s">
        <v>125</v>
      </c>
      <c r="K120" s="210"/>
      <c r="L120" s="210"/>
      <c r="M120" s="210"/>
      <c r="N120" s="105" t="s">
        <v>34</v>
      </c>
      <c r="O120" s="105" t="s">
        <v>35</v>
      </c>
      <c r="P120" s="105"/>
    </row>
    <row r="121" spans="1:18" ht="24" customHeight="1" x14ac:dyDescent="0.2">
      <c r="A121" s="166"/>
      <c r="B121" s="156"/>
      <c r="C121" s="119"/>
      <c r="D121" s="119"/>
      <c r="E121" s="20"/>
      <c r="F121" s="122"/>
      <c r="G121" s="208"/>
      <c r="H121" s="208"/>
      <c r="I121" s="209"/>
      <c r="J121" s="103" t="s">
        <v>128</v>
      </c>
      <c r="K121" s="103" t="s">
        <v>129</v>
      </c>
      <c r="L121" s="103" t="s">
        <v>130</v>
      </c>
      <c r="M121" s="103" t="s">
        <v>126</v>
      </c>
      <c r="N121" s="108"/>
      <c r="O121" s="108"/>
      <c r="P121" s="106"/>
    </row>
    <row r="122" spans="1:18" ht="15" x14ac:dyDescent="0.2">
      <c r="A122" s="167"/>
      <c r="B122" s="157"/>
      <c r="C122" s="120"/>
      <c r="D122" s="120"/>
      <c r="E122" s="20"/>
      <c r="F122" s="14">
        <v>1</v>
      </c>
      <c r="G122" s="24" t="s">
        <v>31</v>
      </c>
      <c r="H122" s="27" t="s">
        <v>22</v>
      </c>
      <c r="I122" s="27" t="s">
        <v>31</v>
      </c>
      <c r="J122" s="26">
        <v>0</v>
      </c>
      <c r="K122" s="26">
        <v>0</v>
      </c>
      <c r="L122" s="26">
        <v>0</v>
      </c>
      <c r="M122" s="26">
        <v>0</v>
      </c>
      <c r="N122" s="25">
        <v>0</v>
      </c>
      <c r="O122" s="25">
        <v>0</v>
      </c>
      <c r="P122" s="108"/>
    </row>
    <row r="123" spans="1:18" ht="15" customHeight="1" x14ac:dyDescent="0.2">
      <c r="A123" s="165" t="s">
        <v>118</v>
      </c>
      <c r="B123" s="145" t="s">
        <v>53</v>
      </c>
      <c r="C123" s="130" t="s">
        <v>38</v>
      </c>
      <c r="D123" s="19" t="s">
        <v>2</v>
      </c>
      <c r="E123" s="20">
        <f>SUM(E124:E127)</f>
        <v>208995.05</v>
      </c>
      <c r="F123" s="34">
        <f>SUM(G123:O123)</f>
        <v>1277368.6499999999</v>
      </c>
      <c r="G123" s="20">
        <f>SUM(G124:G127)</f>
        <v>228399.8</v>
      </c>
      <c r="H123" s="20">
        <f>SUM(H124:H127)</f>
        <v>261257.25</v>
      </c>
      <c r="I123" s="149">
        <f>SUM(I124:M127)</f>
        <v>297511.59999999998</v>
      </c>
      <c r="J123" s="150"/>
      <c r="K123" s="150"/>
      <c r="L123" s="150"/>
      <c r="M123" s="151"/>
      <c r="N123" s="20">
        <f>SUM(N124:N127)</f>
        <v>245100</v>
      </c>
      <c r="O123" s="20">
        <f>SUM(O124:O127)</f>
        <v>245100</v>
      </c>
      <c r="P123" s="105" t="s">
        <v>206</v>
      </c>
    </row>
    <row r="124" spans="1:18" ht="15" x14ac:dyDescent="0.2">
      <c r="A124" s="166"/>
      <c r="B124" s="146"/>
      <c r="C124" s="148"/>
      <c r="D124" s="19" t="s">
        <v>1</v>
      </c>
      <c r="E124" s="34">
        <v>0</v>
      </c>
      <c r="F124" s="34">
        <f>SUM(I124:O124)</f>
        <v>0</v>
      </c>
      <c r="G124" s="34">
        <v>0</v>
      </c>
      <c r="H124" s="34">
        <v>0</v>
      </c>
      <c r="I124" s="149">
        <v>0</v>
      </c>
      <c r="J124" s="150"/>
      <c r="K124" s="150"/>
      <c r="L124" s="150"/>
      <c r="M124" s="151"/>
      <c r="N124" s="34">
        <v>0</v>
      </c>
      <c r="O124" s="34">
        <v>0</v>
      </c>
      <c r="P124" s="106"/>
    </row>
    <row r="125" spans="1:18" ht="17.25" customHeight="1" x14ac:dyDescent="0.2">
      <c r="A125" s="166"/>
      <c r="B125" s="146"/>
      <c r="C125" s="148"/>
      <c r="D125" s="19" t="s">
        <v>5</v>
      </c>
      <c r="E125" s="34">
        <v>0</v>
      </c>
      <c r="F125" s="34">
        <f>SUM(I125:O125)</f>
        <v>0</v>
      </c>
      <c r="G125" s="34">
        <v>0</v>
      </c>
      <c r="H125" s="34">
        <v>0</v>
      </c>
      <c r="I125" s="149">
        <v>0</v>
      </c>
      <c r="J125" s="150"/>
      <c r="K125" s="150"/>
      <c r="L125" s="150"/>
      <c r="M125" s="151"/>
      <c r="N125" s="34">
        <v>0</v>
      </c>
      <c r="O125" s="34">
        <v>0</v>
      </c>
      <c r="P125" s="106"/>
    </row>
    <row r="126" spans="1:18" ht="30" x14ac:dyDescent="0.2">
      <c r="A126" s="166"/>
      <c r="B126" s="146"/>
      <c r="C126" s="148"/>
      <c r="D126" s="19" t="s">
        <v>12</v>
      </c>
      <c r="E126" s="34">
        <v>208995.05</v>
      </c>
      <c r="F126" s="34">
        <f>SUM(G126:O126)</f>
        <v>1277368.6499999999</v>
      </c>
      <c r="G126" s="34">
        <v>228399.8</v>
      </c>
      <c r="H126" s="44">
        <v>261257.25</v>
      </c>
      <c r="I126" s="149">
        <v>297511.59999999998</v>
      </c>
      <c r="J126" s="150"/>
      <c r="K126" s="150"/>
      <c r="L126" s="150"/>
      <c r="M126" s="151"/>
      <c r="N126" s="34">
        <v>245100</v>
      </c>
      <c r="O126" s="34">
        <v>245100</v>
      </c>
      <c r="P126" s="106"/>
      <c r="R126" s="28"/>
    </row>
    <row r="127" spans="1:18" ht="15" x14ac:dyDescent="0.2">
      <c r="A127" s="166"/>
      <c r="B127" s="147"/>
      <c r="C127" s="131"/>
      <c r="D127" s="19" t="s">
        <v>18</v>
      </c>
      <c r="E127" s="34">
        <v>0</v>
      </c>
      <c r="F127" s="20">
        <f>SUM(I127:O127)</f>
        <v>0</v>
      </c>
      <c r="G127" s="34">
        <v>0</v>
      </c>
      <c r="H127" s="34">
        <v>0</v>
      </c>
      <c r="I127" s="149">
        <v>0</v>
      </c>
      <c r="J127" s="150"/>
      <c r="K127" s="150"/>
      <c r="L127" s="150"/>
      <c r="M127" s="151"/>
      <c r="N127" s="34">
        <v>0</v>
      </c>
      <c r="O127" s="34">
        <v>0</v>
      </c>
      <c r="P127" s="108"/>
    </row>
    <row r="128" spans="1:18" s="23" customFormat="1" ht="15" customHeight="1" x14ac:dyDescent="0.2">
      <c r="A128" s="166"/>
      <c r="B128" s="155" t="s">
        <v>96</v>
      </c>
      <c r="C128" s="118" t="s">
        <v>81</v>
      </c>
      <c r="D128" s="118" t="s">
        <v>92</v>
      </c>
      <c r="E128" s="22"/>
      <c r="F128" s="121" t="s">
        <v>0</v>
      </c>
      <c r="G128" s="207" t="s">
        <v>120</v>
      </c>
      <c r="H128" s="207" t="s">
        <v>121</v>
      </c>
      <c r="I128" s="209" t="s">
        <v>162</v>
      </c>
      <c r="J128" s="210" t="s">
        <v>125</v>
      </c>
      <c r="K128" s="210"/>
      <c r="L128" s="210"/>
      <c r="M128" s="210"/>
      <c r="N128" s="105" t="s">
        <v>34</v>
      </c>
      <c r="O128" s="105" t="s">
        <v>35</v>
      </c>
      <c r="P128" s="105"/>
    </row>
    <row r="129" spans="1:16" ht="24" customHeight="1" x14ac:dyDescent="0.2">
      <c r="A129" s="166"/>
      <c r="B129" s="156"/>
      <c r="C129" s="119"/>
      <c r="D129" s="119"/>
      <c r="E129" s="20"/>
      <c r="F129" s="122"/>
      <c r="G129" s="208"/>
      <c r="H129" s="208"/>
      <c r="I129" s="209"/>
      <c r="J129" s="103" t="s">
        <v>128</v>
      </c>
      <c r="K129" s="103" t="s">
        <v>129</v>
      </c>
      <c r="L129" s="103" t="s">
        <v>130</v>
      </c>
      <c r="M129" s="103" t="s">
        <v>126</v>
      </c>
      <c r="N129" s="108"/>
      <c r="O129" s="108"/>
      <c r="P129" s="106"/>
    </row>
    <row r="130" spans="1:16" ht="15" x14ac:dyDescent="0.2">
      <c r="A130" s="167"/>
      <c r="B130" s="157"/>
      <c r="C130" s="120"/>
      <c r="D130" s="120"/>
      <c r="E130" s="20"/>
      <c r="F130" s="99" t="s">
        <v>99</v>
      </c>
      <c r="G130" s="24" t="s">
        <v>124</v>
      </c>
      <c r="H130" s="24" t="s">
        <v>124</v>
      </c>
      <c r="I130" s="24">
        <v>600</v>
      </c>
      <c r="J130" s="25">
        <v>100</v>
      </c>
      <c r="K130" s="25">
        <v>300</v>
      </c>
      <c r="L130" s="25">
        <v>500</v>
      </c>
      <c r="M130" s="25">
        <v>600</v>
      </c>
      <c r="N130" s="25">
        <v>550</v>
      </c>
      <c r="O130" s="25">
        <v>550</v>
      </c>
      <c r="P130" s="108"/>
    </row>
    <row r="131" spans="1:16" ht="15.75" customHeight="1" x14ac:dyDescent="0.2">
      <c r="A131" s="165" t="s">
        <v>119</v>
      </c>
      <c r="B131" s="145" t="s">
        <v>54</v>
      </c>
      <c r="C131" s="130" t="s">
        <v>38</v>
      </c>
      <c r="D131" s="19" t="s">
        <v>2</v>
      </c>
      <c r="E131" s="20">
        <f>SUM(E132:E135)</f>
        <v>13694.08</v>
      </c>
      <c r="F131" s="34">
        <f>SUM(G131:O131)</f>
        <v>99370</v>
      </c>
      <c r="G131" s="20">
        <f>SUM(G132:G135)</f>
        <v>6000</v>
      </c>
      <c r="H131" s="20">
        <f>SUM(H132:H135)</f>
        <v>56500</v>
      </c>
      <c r="I131" s="149">
        <f>SUM(I132:M135)</f>
        <v>36870</v>
      </c>
      <c r="J131" s="150"/>
      <c r="K131" s="150"/>
      <c r="L131" s="150"/>
      <c r="M131" s="151"/>
      <c r="N131" s="20">
        <f>SUM(N132:N135)</f>
        <v>0</v>
      </c>
      <c r="O131" s="20">
        <f>SUM(O132:O135)</f>
        <v>0</v>
      </c>
      <c r="P131" s="105" t="s">
        <v>206</v>
      </c>
    </row>
    <row r="132" spans="1:16" ht="15" x14ac:dyDescent="0.2">
      <c r="A132" s="166"/>
      <c r="B132" s="146"/>
      <c r="C132" s="148"/>
      <c r="D132" s="19" t="s">
        <v>1</v>
      </c>
      <c r="E132" s="34">
        <v>0</v>
      </c>
      <c r="F132" s="34">
        <f>SUM(I132:O132)</f>
        <v>0</v>
      </c>
      <c r="G132" s="34">
        <v>0</v>
      </c>
      <c r="H132" s="44">
        <v>0</v>
      </c>
      <c r="I132" s="149">
        <v>0</v>
      </c>
      <c r="J132" s="150"/>
      <c r="K132" s="150"/>
      <c r="L132" s="150"/>
      <c r="M132" s="151"/>
      <c r="N132" s="34">
        <v>0</v>
      </c>
      <c r="O132" s="34">
        <v>0</v>
      </c>
      <c r="P132" s="106"/>
    </row>
    <row r="133" spans="1:16" ht="19.5" customHeight="1" x14ac:dyDescent="0.2">
      <c r="A133" s="166"/>
      <c r="B133" s="146"/>
      <c r="C133" s="148"/>
      <c r="D133" s="19" t="s">
        <v>5</v>
      </c>
      <c r="E133" s="34">
        <v>0</v>
      </c>
      <c r="F133" s="34">
        <f>SUM(I133:O133)</f>
        <v>0</v>
      </c>
      <c r="G133" s="34">
        <v>0</v>
      </c>
      <c r="H133" s="44">
        <v>0</v>
      </c>
      <c r="I133" s="149">
        <v>0</v>
      </c>
      <c r="J133" s="150"/>
      <c r="K133" s="150"/>
      <c r="L133" s="150"/>
      <c r="M133" s="151"/>
      <c r="N133" s="34">
        <v>0</v>
      </c>
      <c r="O133" s="34">
        <v>0</v>
      </c>
      <c r="P133" s="106"/>
    </row>
    <row r="134" spans="1:16" ht="30" x14ac:dyDescent="0.2">
      <c r="A134" s="166"/>
      <c r="B134" s="146"/>
      <c r="C134" s="148"/>
      <c r="D134" s="19" t="s">
        <v>12</v>
      </c>
      <c r="E134" s="34">
        <v>13694.08</v>
      </c>
      <c r="F134" s="34">
        <f>SUM(G134:O134)</f>
        <v>99370</v>
      </c>
      <c r="G134" s="34">
        <v>6000</v>
      </c>
      <c r="H134" s="44">
        <v>56500</v>
      </c>
      <c r="I134" s="149">
        <v>36870</v>
      </c>
      <c r="J134" s="150"/>
      <c r="K134" s="150"/>
      <c r="L134" s="150"/>
      <c r="M134" s="151"/>
      <c r="N134" s="34">
        <v>0</v>
      </c>
      <c r="O134" s="34">
        <v>0</v>
      </c>
      <c r="P134" s="106"/>
    </row>
    <row r="135" spans="1:16" ht="15" x14ac:dyDescent="0.2">
      <c r="A135" s="166"/>
      <c r="B135" s="147"/>
      <c r="C135" s="131"/>
      <c r="D135" s="19" t="s">
        <v>18</v>
      </c>
      <c r="E135" s="34">
        <v>0</v>
      </c>
      <c r="F135" s="20">
        <f>SUM(I135:O135)</f>
        <v>0</v>
      </c>
      <c r="G135" s="34">
        <v>0</v>
      </c>
      <c r="H135" s="44">
        <v>0</v>
      </c>
      <c r="I135" s="149">
        <v>0</v>
      </c>
      <c r="J135" s="150"/>
      <c r="K135" s="150"/>
      <c r="L135" s="150"/>
      <c r="M135" s="151"/>
      <c r="N135" s="34">
        <v>0</v>
      </c>
      <c r="O135" s="34">
        <v>0</v>
      </c>
      <c r="P135" s="108"/>
    </row>
    <row r="136" spans="1:16" s="23" customFormat="1" ht="15" customHeight="1" x14ac:dyDescent="0.2">
      <c r="A136" s="166"/>
      <c r="B136" s="155" t="s">
        <v>97</v>
      </c>
      <c r="C136" s="118" t="s">
        <v>81</v>
      </c>
      <c r="D136" s="118" t="s">
        <v>92</v>
      </c>
      <c r="E136" s="22"/>
      <c r="F136" s="121" t="s">
        <v>0</v>
      </c>
      <c r="G136" s="207" t="s">
        <v>120</v>
      </c>
      <c r="H136" s="207" t="s">
        <v>121</v>
      </c>
      <c r="I136" s="209" t="s">
        <v>162</v>
      </c>
      <c r="J136" s="210" t="s">
        <v>125</v>
      </c>
      <c r="K136" s="210"/>
      <c r="L136" s="210"/>
      <c r="M136" s="210"/>
      <c r="N136" s="105" t="s">
        <v>34</v>
      </c>
      <c r="O136" s="105" t="s">
        <v>35</v>
      </c>
      <c r="P136" s="105"/>
    </row>
    <row r="137" spans="1:16" ht="30" customHeight="1" x14ac:dyDescent="0.2">
      <c r="A137" s="166"/>
      <c r="B137" s="156"/>
      <c r="C137" s="119"/>
      <c r="D137" s="119"/>
      <c r="E137" s="20"/>
      <c r="F137" s="122"/>
      <c r="G137" s="208"/>
      <c r="H137" s="208"/>
      <c r="I137" s="209"/>
      <c r="J137" s="103" t="s">
        <v>128</v>
      </c>
      <c r="K137" s="103" t="s">
        <v>129</v>
      </c>
      <c r="L137" s="103" t="s">
        <v>130</v>
      </c>
      <c r="M137" s="103" t="s">
        <v>126</v>
      </c>
      <c r="N137" s="108"/>
      <c r="O137" s="108"/>
      <c r="P137" s="106"/>
    </row>
    <row r="138" spans="1:16" ht="15" customHeight="1" x14ac:dyDescent="0.2">
      <c r="A138" s="167"/>
      <c r="B138" s="157"/>
      <c r="C138" s="120"/>
      <c r="D138" s="120"/>
      <c r="E138" s="20"/>
      <c r="F138" s="14">
        <v>6684</v>
      </c>
      <c r="G138" s="25">
        <v>3112</v>
      </c>
      <c r="H138" s="25">
        <v>2672</v>
      </c>
      <c r="I138" s="25">
        <v>0</v>
      </c>
      <c r="J138" s="25">
        <v>0</v>
      </c>
      <c r="K138" s="25">
        <v>0</v>
      </c>
      <c r="L138" s="25">
        <v>0</v>
      </c>
      <c r="M138" s="25">
        <v>900</v>
      </c>
      <c r="N138" s="25">
        <v>0</v>
      </c>
      <c r="O138" s="25">
        <v>0</v>
      </c>
      <c r="P138" s="108"/>
    </row>
    <row r="139" spans="1:16" ht="15" customHeight="1" x14ac:dyDescent="0.2">
      <c r="A139" s="165" t="s">
        <v>155</v>
      </c>
      <c r="B139" s="145" t="s">
        <v>65</v>
      </c>
      <c r="C139" s="130" t="s">
        <v>38</v>
      </c>
      <c r="D139" s="19" t="s">
        <v>2</v>
      </c>
      <c r="E139" s="20">
        <f>SUM(E140:E143)</f>
        <v>0</v>
      </c>
      <c r="F139" s="20">
        <f>SUM(G139:O139)</f>
        <v>33349.1</v>
      </c>
      <c r="G139" s="34">
        <f>G141+G140+G142</f>
        <v>3141.1</v>
      </c>
      <c r="H139" s="34">
        <f>H141+H140+H142</f>
        <v>0</v>
      </c>
      <c r="I139" s="149">
        <f>SUM(I140:M143)</f>
        <v>30208</v>
      </c>
      <c r="J139" s="150"/>
      <c r="K139" s="150"/>
      <c r="L139" s="150"/>
      <c r="M139" s="151"/>
      <c r="N139" s="20">
        <f>SUM(N140:N143)</f>
        <v>0</v>
      </c>
      <c r="O139" s="20">
        <f>SUM(O140:O143)</f>
        <v>0</v>
      </c>
      <c r="P139" s="105" t="s">
        <v>206</v>
      </c>
    </row>
    <row r="140" spans="1:16" ht="15" x14ac:dyDescent="0.2">
      <c r="A140" s="166"/>
      <c r="B140" s="146"/>
      <c r="C140" s="148"/>
      <c r="D140" s="19" t="s">
        <v>1</v>
      </c>
      <c r="E140" s="34">
        <v>0</v>
      </c>
      <c r="F140" s="20">
        <f>SUM(I140:O140)</f>
        <v>0</v>
      </c>
      <c r="G140" s="34">
        <v>0</v>
      </c>
      <c r="H140" s="34">
        <v>0</v>
      </c>
      <c r="I140" s="149">
        <v>0</v>
      </c>
      <c r="J140" s="150"/>
      <c r="K140" s="150"/>
      <c r="L140" s="150"/>
      <c r="M140" s="151"/>
      <c r="N140" s="34">
        <v>0</v>
      </c>
      <c r="O140" s="34">
        <v>0</v>
      </c>
      <c r="P140" s="106"/>
    </row>
    <row r="141" spans="1:16" ht="19.5" customHeight="1" x14ac:dyDescent="0.2">
      <c r="A141" s="166"/>
      <c r="B141" s="146"/>
      <c r="C141" s="148"/>
      <c r="D141" s="19" t="s">
        <v>5</v>
      </c>
      <c r="E141" s="34">
        <v>0</v>
      </c>
      <c r="F141" s="20">
        <f>SUM(I141:O141)</f>
        <v>0</v>
      </c>
      <c r="G141" s="34">
        <v>0</v>
      </c>
      <c r="H141" s="34">
        <v>0</v>
      </c>
      <c r="I141" s="149">
        <v>0</v>
      </c>
      <c r="J141" s="150"/>
      <c r="K141" s="150"/>
      <c r="L141" s="150"/>
      <c r="M141" s="151"/>
      <c r="N141" s="34">
        <v>0</v>
      </c>
      <c r="O141" s="34">
        <v>0</v>
      </c>
      <c r="P141" s="106"/>
    </row>
    <row r="142" spans="1:16" ht="30" x14ac:dyDescent="0.2">
      <c r="A142" s="166"/>
      <c r="B142" s="146"/>
      <c r="C142" s="148"/>
      <c r="D142" s="19" t="s">
        <v>12</v>
      </c>
      <c r="E142" s="34">
        <v>0</v>
      </c>
      <c r="F142" s="20">
        <f>SUM(G142:O142)</f>
        <v>33349.1</v>
      </c>
      <c r="G142" s="34">
        <v>3141.1</v>
      </c>
      <c r="H142" s="34">
        <v>0</v>
      </c>
      <c r="I142" s="149">
        <v>30208</v>
      </c>
      <c r="J142" s="150"/>
      <c r="K142" s="150"/>
      <c r="L142" s="150"/>
      <c r="M142" s="151"/>
      <c r="N142" s="34">
        <v>0</v>
      </c>
      <c r="O142" s="34">
        <v>0</v>
      </c>
      <c r="P142" s="106"/>
    </row>
    <row r="143" spans="1:16" ht="15" x14ac:dyDescent="0.2">
      <c r="A143" s="166"/>
      <c r="B143" s="147"/>
      <c r="C143" s="131"/>
      <c r="D143" s="19" t="s">
        <v>18</v>
      </c>
      <c r="E143" s="34">
        <v>0</v>
      </c>
      <c r="F143" s="20">
        <f>SUM(I143:O143)</f>
        <v>0</v>
      </c>
      <c r="G143" s="49">
        <v>0</v>
      </c>
      <c r="H143" s="49">
        <v>0</v>
      </c>
      <c r="I143" s="149">
        <v>0</v>
      </c>
      <c r="J143" s="150"/>
      <c r="K143" s="150"/>
      <c r="L143" s="150"/>
      <c r="M143" s="151"/>
      <c r="N143" s="34">
        <v>0</v>
      </c>
      <c r="O143" s="34">
        <v>0</v>
      </c>
      <c r="P143" s="108"/>
    </row>
    <row r="144" spans="1:16" s="23" customFormat="1" ht="15" customHeight="1" x14ac:dyDescent="0.2">
      <c r="A144" s="166"/>
      <c r="B144" s="155" t="s">
        <v>100</v>
      </c>
      <c r="C144" s="118" t="s">
        <v>81</v>
      </c>
      <c r="D144" s="118" t="s">
        <v>92</v>
      </c>
      <c r="E144" s="22"/>
      <c r="F144" s="121" t="s">
        <v>0</v>
      </c>
      <c r="G144" s="207" t="s">
        <v>120</v>
      </c>
      <c r="H144" s="207" t="s">
        <v>121</v>
      </c>
      <c r="I144" s="209" t="s">
        <v>162</v>
      </c>
      <c r="J144" s="210" t="s">
        <v>125</v>
      </c>
      <c r="K144" s="210"/>
      <c r="L144" s="210"/>
      <c r="M144" s="210"/>
      <c r="N144" s="105" t="s">
        <v>34</v>
      </c>
      <c r="O144" s="105" t="s">
        <v>35</v>
      </c>
      <c r="P144" s="105"/>
    </row>
    <row r="145" spans="1:16" ht="24" customHeight="1" x14ac:dyDescent="0.2">
      <c r="A145" s="166"/>
      <c r="B145" s="156"/>
      <c r="C145" s="119"/>
      <c r="D145" s="119"/>
      <c r="E145" s="20"/>
      <c r="F145" s="122"/>
      <c r="G145" s="208"/>
      <c r="H145" s="208"/>
      <c r="I145" s="209"/>
      <c r="J145" s="103" t="s">
        <v>128</v>
      </c>
      <c r="K145" s="103" t="s">
        <v>129</v>
      </c>
      <c r="L145" s="103" t="s">
        <v>130</v>
      </c>
      <c r="M145" s="103" t="s">
        <v>126</v>
      </c>
      <c r="N145" s="108"/>
      <c r="O145" s="108"/>
      <c r="P145" s="106"/>
    </row>
    <row r="146" spans="1:16" ht="15" x14ac:dyDescent="0.2">
      <c r="A146" s="167"/>
      <c r="B146" s="157"/>
      <c r="C146" s="120"/>
      <c r="D146" s="120"/>
      <c r="E146" s="20"/>
      <c r="F146" s="14">
        <v>149</v>
      </c>
      <c r="G146" s="24" t="s">
        <v>122</v>
      </c>
      <c r="H146" s="24" t="s">
        <v>149</v>
      </c>
      <c r="I146" s="24" t="s">
        <v>198</v>
      </c>
      <c r="J146" s="25">
        <v>0</v>
      </c>
      <c r="K146" s="25">
        <v>23</v>
      </c>
      <c r="L146" s="25">
        <v>46</v>
      </c>
      <c r="M146" s="25">
        <v>58</v>
      </c>
      <c r="N146" s="25">
        <v>0</v>
      </c>
      <c r="O146" s="25">
        <v>0</v>
      </c>
      <c r="P146" s="108"/>
    </row>
    <row r="147" spans="1:16" ht="15" hidden="1" customHeight="1" x14ac:dyDescent="0.2">
      <c r="A147" s="165" t="s">
        <v>66</v>
      </c>
      <c r="B147" s="145" t="s">
        <v>67</v>
      </c>
      <c r="C147" s="130" t="s">
        <v>38</v>
      </c>
      <c r="D147" s="19" t="s">
        <v>2</v>
      </c>
      <c r="E147" s="20">
        <f>SUM(E148:E151)</f>
        <v>0</v>
      </c>
      <c r="F147" s="20">
        <f>SUM(I147:O147)</f>
        <v>0</v>
      </c>
      <c r="G147" s="20">
        <f>SUM(G148:G151)</f>
        <v>0</v>
      </c>
      <c r="H147" s="30"/>
      <c r="I147" s="149">
        <f>SUM(I148:M151)</f>
        <v>0</v>
      </c>
      <c r="J147" s="150"/>
      <c r="K147" s="150"/>
      <c r="L147" s="150"/>
      <c r="M147" s="151"/>
      <c r="N147" s="20">
        <f>SUM(N148:N151)</f>
        <v>0</v>
      </c>
      <c r="O147" s="20">
        <f>SUM(O148:O151)</f>
        <v>0</v>
      </c>
      <c r="P147" s="105" t="s">
        <v>90</v>
      </c>
    </row>
    <row r="148" spans="1:16" ht="15" hidden="1" customHeight="1" x14ac:dyDescent="0.2">
      <c r="A148" s="166"/>
      <c r="B148" s="146"/>
      <c r="C148" s="148"/>
      <c r="D148" s="19" t="s">
        <v>1</v>
      </c>
      <c r="E148" s="34">
        <v>0</v>
      </c>
      <c r="F148" s="20">
        <f>SUM(M148:O148)</f>
        <v>0</v>
      </c>
      <c r="G148" s="34">
        <v>0</v>
      </c>
      <c r="H148" s="44"/>
      <c r="I148" s="149">
        <v>0</v>
      </c>
      <c r="J148" s="150"/>
      <c r="K148" s="150"/>
      <c r="L148" s="150"/>
      <c r="M148" s="151"/>
      <c r="N148" s="34">
        <v>0</v>
      </c>
      <c r="O148" s="34">
        <v>0</v>
      </c>
      <c r="P148" s="106"/>
    </row>
    <row r="149" spans="1:16" ht="30" hidden="1" customHeight="1" x14ac:dyDescent="0.2">
      <c r="A149" s="166"/>
      <c r="B149" s="146"/>
      <c r="C149" s="148"/>
      <c r="D149" s="19" t="s">
        <v>5</v>
      </c>
      <c r="E149" s="34">
        <v>0</v>
      </c>
      <c r="F149" s="20">
        <f>SUM(M149:O149)</f>
        <v>0</v>
      </c>
      <c r="G149" s="34">
        <v>0</v>
      </c>
      <c r="H149" s="44"/>
      <c r="I149" s="149">
        <v>0</v>
      </c>
      <c r="J149" s="150"/>
      <c r="K149" s="150"/>
      <c r="L149" s="150"/>
      <c r="M149" s="151"/>
      <c r="N149" s="34">
        <v>0</v>
      </c>
      <c r="O149" s="34">
        <v>0</v>
      </c>
      <c r="P149" s="106"/>
    </row>
    <row r="150" spans="1:16" ht="30" hidden="1" customHeight="1" x14ac:dyDescent="0.2">
      <c r="A150" s="166"/>
      <c r="B150" s="146"/>
      <c r="C150" s="148"/>
      <c r="D150" s="19" t="s">
        <v>12</v>
      </c>
      <c r="E150" s="34">
        <v>0</v>
      </c>
      <c r="F150" s="20">
        <f>SUM(M150:O150)</f>
        <v>0</v>
      </c>
      <c r="G150" s="34">
        <v>0</v>
      </c>
      <c r="H150" s="44"/>
      <c r="I150" s="149">
        <v>0</v>
      </c>
      <c r="J150" s="150"/>
      <c r="K150" s="150"/>
      <c r="L150" s="150"/>
      <c r="M150" s="151"/>
      <c r="N150" s="34">
        <v>0</v>
      </c>
      <c r="O150" s="34">
        <v>0</v>
      </c>
      <c r="P150" s="106"/>
    </row>
    <row r="151" spans="1:16" ht="15" hidden="1" customHeight="1" x14ac:dyDescent="0.2">
      <c r="A151" s="166"/>
      <c r="B151" s="147"/>
      <c r="C151" s="131"/>
      <c r="D151" s="19" t="s">
        <v>18</v>
      </c>
      <c r="E151" s="34">
        <v>0</v>
      </c>
      <c r="F151" s="20">
        <f>SUM(M151:O151)</f>
        <v>0</v>
      </c>
      <c r="G151" s="34">
        <v>0</v>
      </c>
      <c r="H151" s="44"/>
      <c r="I151" s="149">
        <v>0</v>
      </c>
      <c r="J151" s="150"/>
      <c r="K151" s="150"/>
      <c r="L151" s="150"/>
      <c r="M151" s="151"/>
      <c r="N151" s="34">
        <v>0</v>
      </c>
      <c r="O151" s="34">
        <v>0</v>
      </c>
      <c r="P151" s="108"/>
    </row>
    <row r="152" spans="1:16" s="23" customFormat="1" ht="15" hidden="1" customHeight="1" x14ac:dyDescent="0.2">
      <c r="A152" s="166"/>
      <c r="B152" s="155" t="s">
        <v>85</v>
      </c>
      <c r="C152" s="118" t="s">
        <v>81</v>
      </c>
      <c r="D152" s="118" t="s">
        <v>75</v>
      </c>
      <c r="E152" s="22"/>
      <c r="F152" s="121" t="s">
        <v>0</v>
      </c>
      <c r="G152" s="207" t="s">
        <v>120</v>
      </c>
      <c r="H152" s="101"/>
      <c r="I152" s="209" t="s">
        <v>127</v>
      </c>
      <c r="J152" s="210" t="s">
        <v>125</v>
      </c>
      <c r="K152" s="210"/>
      <c r="L152" s="210"/>
      <c r="M152" s="210"/>
      <c r="N152" s="105" t="s">
        <v>34</v>
      </c>
      <c r="O152" s="105" t="s">
        <v>35</v>
      </c>
      <c r="P152" s="105"/>
    </row>
    <row r="153" spans="1:16" ht="24" hidden="1" customHeight="1" x14ac:dyDescent="0.2">
      <c r="A153" s="166"/>
      <c r="B153" s="156"/>
      <c r="C153" s="119"/>
      <c r="D153" s="119"/>
      <c r="E153" s="20"/>
      <c r="F153" s="122"/>
      <c r="G153" s="208"/>
      <c r="H153" s="102"/>
      <c r="I153" s="209"/>
      <c r="J153" s="103" t="s">
        <v>128</v>
      </c>
      <c r="K153" s="103" t="s">
        <v>129</v>
      </c>
      <c r="L153" s="103" t="s">
        <v>130</v>
      </c>
      <c r="M153" s="103" t="s">
        <v>126</v>
      </c>
      <c r="N153" s="108"/>
      <c r="O153" s="108"/>
      <c r="P153" s="106"/>
    </row>
    <row r="154" spans="1:16" ht="15" hidden="1" customHeight="1" x14ac:dyDescent="0.2">
      <c r="A154" s="167"/>
      <c r="B154" s="157"/>
      <c r="C154" s="120"/>
      <c r="D154" s="120"/>
      <c r="E154" s="20"/>
      <c r="F154" s="99">
        <v>0</v>
      </c>
      <c r="G154" s="25">
        <v>0</v>
      </c>
      <c r="H154" s="25"/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108"/>
    </row>
    <row r="155" spans="1:16" ht="15.75" hidden="1" customHeight="1" x14ac:dyDescent="0.2">
      <c r="A155" s="165" t="s">
        <v>69</v>
      </c>
      <c r="B155" s="145" t="s">
        <v>68</v>
      </c>
      <c r="C155" s="130" t="s">
        <v>38</v>
      </c>
      <c r="D155" s="19" t="s">
        <v>2</v>
      </c>
      <c r="E155" s="20">
        <f>SUM(E156:E159)</f>
        <v>0</v>
      </c>
      <c r="F155" s="20">
        <f>SUM(I155:O155)</f>
        <v>0</v>
      </c>
      <c r="G155" s="20">
        <f>SUM(G156:G159)</f>
        <v>0</v>
      </c>
      <c r="H155" s="30"/>
      <c r="I155" s="149">
        <f>SUM(M156:M159)</f>
        <v>0</v>
      </c>
      <c r="J155" s="150"/>
      <c r="K155" s="150"/>
      <c r="L155" s="150"/>
      <c r="M155" s="151"/>
      <c r="N155" s="20">
        <f>SUM(N156:N159)</f>
        <v>0</v>
      </c>
      <c r="O155" s="20">
        <f>SUM(O156:O159)</f>
        <v>0</v>
      </c>
      <c r="P155" s="105" t="s">
        <v>90</v>
      </c>
    </row>
    <row r="156" spans="1:16" ht="15" hidden="1" customHeight="1" x14ac:dyDescent="0.2">
      <c r="A156" s="166"/>
      <c r="B156" s="146"/>
      <c r="C156" s="148"/>
      <c r="D156" s="19" t="s">
        <v>1</v>
      </c>
      <c r="E156" s="34">
        <v>0</v>
      </c>
      <c r="F156" s="20">
        <f>SUM(M156:O156)</f>
        <v>0</v>
      </c>
      <c r="G156" s="34">
        <v>0</v>
      </c>
      <c r="H156" s="44"/>
      <c r="I156" s="149">
        <v>0</v>
      </c>
      <c r="J156" s="150"/>
      <c r="K156" s="150"/>
      <c r="L156" s="150"/>
      <c r="M156" s="151"/>
      <c r="N156" s="34">
        <v>0</v>
      </c>
      <c r="O156" s="34">
        <v>0</v>
      </c>
      <c r="P156" s="106"/>
    </row>
    <row r="157" spans="1:16" ht="30" hidden="1" customHeight="1" x14ac:dyDescent="0.2">
      <c r="A157" s="166"/>
      <c r="B157" s="146"/>
      <c r="C157" s="148"/>
      <c r="D157" s="19" t="s">
        <v>5</v>
      </c>
      <c r="E157" s="34">
        <v>0</v>
      </c>
      <c r="F157" s="20">
        <f>SUM(M157:O157)</f>
        <v>0</v>
      </c>
      <c r="G157" s="34">
        <v>0</v>
      </c>
      <c r="H157" s="44"/>
      <c r="I157" s="149">
        <v>0</v>
      </c>
      <c r="J157" s="150"/>
      <c r="K157" s="150"/>
      <c r="L157" s="150"/>
      <c r="M157" s="151"/>
      <c r="N157" s="34">
        <v>0</v>
      </c>
      <c r="O157" s="34">
        <v>0</v>
      </c>
      <c r="P157" s="106"/>
    </row>
    <row r="158" spans="1:16" ht="30" hidden="1" customHeight="1" x14ac:dyDescent="0.2">
      <c r="A158" s="166"/>
      <c r="B158" s="146"/>
      <c r="C158" s="148"/>
      <c r="D158" s="19" t="s">
        <v>12</v>
      </c>
      <c r="E158" s="34">
        <v>0</v>
      </c>
      <c r="F158" s="20">
        <f>SUM(M158:O158)</f>
        <v>0</v>
      </c>
      <c r="G158" s="34">
        <v>0</v>
      </c>
      <c r="H158" s="44"/>
      <c r="I158" s="149">
        <v>0</v>
      </c>
      <c r="J158" s="150"/>
      <c r="K158" s="150"/>
      <c r="L158" s="150"/>
      <c r="M158" s="151"/>
      <c r="N158" s="34">
        <v>0</v>
      </c>
      <c r="O158" s="34">
        <v>0</v>
      </c>
      <c r="P158" s="106"/>
    </row>
    <row r="159" spans="1:16" ht="15" hidden="1" customHeight="1" x14ac:dyDescent="0.2">
      <c r="A159" s="166"/>
      <c r="B159" s="147"/>
      <c r="C159" s="131"/>
      <c r="D159" s="19" t="s">
        <v>18</v>
      </c>
      <c r="E159" s="34">
        <v>0</v>
      </c>
      <c r="F159" s="20">
        <f>SUM(M159:O159)</f>
        <v>0</v>
      </c>
      <c r="G159" s="34">
        <v>0</v>
      </c>
      <c r="H159" s="44"/>
      <c r="I159" s="149">
        <v>0</v>
      </c>
      <c r="J159" s="150"/>
      <c r="K159" s="150"/>
      <c r="L159" s="150"/>
      <c r="M159" s="151"/>
      <c r="N159" s="34">
        <v>0</v>
      </c>
      <c r="O159" s="34">
        <v>0</v>
      </c>
      <c r="P159" s="108"/>
    </row>
    <row r="160" spans="1:16" s="23" customFormat="1" ht="15" hidden="1" customHeight="1" x14ac:dyDescent="0.2">
      <c r="A160" s="166"/>
      <c r="B160" s="155" t="s">
        <v>86</v>
      </c>
      <c r="C160" s="118" t="s">
        <v>81</v>
      </c>
      <c r="D160" s="118" t="s">
        <v>75</v>
      </c>
      <c r="E160" s="22"/>
      <c r="F160" s="121" t="s">
        <v>0</v>
      </c>
      <c r="G160" s="207" t="s">
        <v>120</v>
      </c>
      <c r="H160" s="101"/>
      <c r="I160" s="209" t="s">
        <v>127</v>
      </c>
      <c r="J160" s="210" t="s">
        <v>125</v>
      </c>
      <c r="K160" s="210"/>
      <c r="L160" s="210"/>
      <c r="M160" s="210"/>
      <c r="N160" s="105" t="s">
        <v>34</v>
      </c>
      <c r="O160" s="105" t="s">
        <v>35</v>
      </c>
      <c r="P160" s="105"/>
    </row>
    <row r="161" spans="1:16" ht="24" hidden="1" customHeight="1" x14ac:dyDescent="0.2">
      <c r="A161" s="166"/>
      <c r="B161" s="156"/>
      <c r="C161" s="119"/>
      <c r="D161" s="119"/>
      <c r="E161" s="20"/>
      <c r="F161" s="122"/>
      <c r="G161" s="208"/>
      <c r="H161" s="102"/>
      <c r="I161" s="209"/>
      <c r="J161" s="103" t="s">
        <v>128</v>
      </c>
      <c r="K161" s="103" t="s">
        <v>129</v>
      </c>
      <c r="L161" s="103" t="s">
        <v>130</v>
      </c>
      <c r="M161" s="103" t="s">
        <v>126</v>
      </c>
      <c r="N161" s="108"/>
      <c r="O161" s="108"/>
      <c r="P161" s="106"/>
    </row>
    <row r="162" spans="1:16" ht="15" hidden="1" customHeight="1" x14ac:dyDescent="0.2">
      <c r="A162" s="167"/>
      <c r="B162" s="157"/>
      <c r="C162" s="120"/>
      <c r="D162" s="120"/>
      <c r="E162" s="20"/>
      <c r="F162" s="99">
        <v>0</v>
      </c>
      <c r="G162" s="25">
        <v>0</v>
      </c>
      <c r="H162" s="25"/>
      <c r="I162" s="46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108"/>
    </row>
    <row r="163" spans="1:16" ht="15" hidden="1" customHeight="1" x14ac:dyDescent="0.2">
      <c r="A163" s="165" t="s">
        <v>71</v>
      </c>
      <c r="B163" s="145" t="s">
        <v>70</v>
      </c>
      <c r="C163" s="130" t="s">
        <v>38</v>
      </c>
      <c r="D163" s="19" t="s">
        <v>2</v>
      </c>
      <c r="E163" s="20">
        <f>SUM(E164:E167)</f>
        <v>0</v>
      </c>
      <c r="F163" s="20">
        <f>SUM(I163:O163)</f>
        <v>0</v>
      </c>
      <c r="G163" s="20">
        <f>SUM(G164:G167)</f>
        <v>0</v>
      </c>
      <c r="H163" s="30"/>
      <c r="I163" s="149">
        <f>SUM(M164:M167)</f>
        <v>0</v>
      </c>
      <c r="J163" s="150"/>
      <c r="K163" s="150"/>
      <c r="L163" s="150"/>
      <c r="M163" s="151"/>
      <c r="N163" s="20">
        <f>SUM(N164:N167)</f>
        <v>0</v>
      </c>
      <c r="O163" s="20">
        <f>SUM(O164:O167)</f>
        <v>0</v>
      </c>
      <c r="P163" s="105" t="s">
        <v>90</v>
      </c>
    </row>
    <row r="164" spans="1:16" ht="15" hidden="1" customHeight="1" x14ac:dyDescent="0.2">
      <c r="A164" s="166"/>
      <c r="B164" s="146"/>
      <c r="C164" s="148"/>
      <c r="D164" s="19" t="s">
        <v>1</v>
      </c>
      <c r="E164" s="34">
        <v>0</v>
      </c>
      <c r="F164" s="20">
        <f>SUM(M164:O164)</f>
        <v>0</v>
      </c>
      <c r="G164" s="34">
        <v>0</v>
      </c>
      <c r="H164" s="44"/>
      <c r="I164" s="149">
        <v>0</v>
      </c>
      <c r="J164" s="150"/>
      <c r="K164" s="150"/>
      <c r="L164" s="150"/>
      <c r="M164" s="151"/>
      <c r="N164" s="34">
        <v>0</v>
      </c>
      <c r="O164" s="34">
        <v>0</v>
      </c>
      <c r="P164" s="106"/>
    </row>
    <row r="165" spans="1:16" ht="30" hidden="1" customHeight="1" x14ac:dyDescent="0.2">
      <c r="A165" s="166"/>
      <c r="B165" s="146"/>
      <c r="C165" s="148"/>
      <c r="D165" s="19" t="s">
        <v>5</v>
      </c>
      <c r="E165" s="34">
        <v>0</v>
      </c>
      <c r="F165" s="20">
        <f>SUM(M165:O165)</f>
        <v>0</v>
      </c>
      <c r="G165" s="34">
        <v>0</v>
      </c>
      <c r="H165" s="44"/>
      <c r="I165" s="149">
        <v>0</v>
      </c>
      <c r="J165" s="150"/>
      <c r="K165" s="150"/>
      <c r="L165" s="150"/>
      <c r="M165" s="151"/>
      <c r="N165" s="34">
        <v>0</v>
      </c>
      <c r="O165" s="34">
        <v>0</v>
      </c>
      <c r="P165" s="106"/>
    </row>
    <row r="166" spans="1:16" ht="30" hidden="1" customHeight="1" x14ac:dyDescent="0.2">
      <c r="A166" s="166"/>
      <c r="B166" s="146"/>
      <c r="C166" s="148"/>
      <c r="D166" s="19" t="s">
        <v>12</v>
      </c>
      <c r="E166" s="34">
        <v>0</v>
      </c>
      <c r="F166" s="20">
        <f>SUM(M166:O166)</f>
        <v>0</v>
      </c>
      <c r="G166" s="34">
        <v>0</v>
      </c>
      <c r="H166" s="44"/>
      <c r="I166" s="149">
        <v>0</v>
      </c>
      <c r="J166" s="150"/>
      <c r="K166" s="150"/>
      <c r="L166" s="150"/>
      <c r="M166" s="151"/>
      <c r="N166" s="34">
        <v>0</v>
      </c>
      <c r="O166" s="34">
        <v>0</v>
      </c>
      <c r="P166" s="106"/>
    </row>
    <row r="167" spans="1:16" ht="15" hidden="1" customHeight="1" x14ac:dyDescent="0.2">
      <c r="A167" s="166"/>
      <c r="B167" s="147"/>
      <c r="C167" s="131"/>
      <c r="D167" s="19" t="s">
        <v>18</v>
      </c>
      <c r="E167" s="34">
        <v>0</v>
      </c>
      <c r="F167" s="20">
        <f>SUM(M167:O167)</f>
        <v>0</v>
      </c>
      <c r="G167" s="34">
        <v>0</v>
      </c>
      <c r="H167" s="44"/>
      <c r="I167" s="149">
        <v>0</v>
      </c>
      <c r="J167" s="150"/>
      <c r="K167" s="150"/>
      <c r="L167" s="150"/>
      <c r="M167" s="151"/>
      <c r="N167" s="34">
        <v>0</v>
      </c>
      <c r="O167" s="34">
        <v>0</v>
      </c>
      <c r="P167" s="108"/>
    </row>
    <row r="168" spans="1:16" s="23" customFormat="1" ht="15" hidden="1" customHeight="1" x14ac:dyDescent="0.2">
      <c r="A168" s="166"/>
      <c r="B168" s="155" t="s">
        <v>87</v>
      </c>
      <c r="C168" s="118" t="s">
        <v>81</v>
      </c>
      <c r="D168" s="118" t="s">
        <v>82</v>
      </c>
      <c r="E168" s="22"/>
      <c r="F168" s="121" t="s">
        <v>0</v>
      </c>
      <c r="G168" s="207" t="s">
        <v>120</v>
      </c>
      <c r="H168" s="101"/>
      <c r="I168" s="209" t="s">
        <v>127</v>
      </c>
      <c r="J168" s="210" t="s">
        <v>125</v>
      </c>
      <c r="K168" s="210"/>
      <c r="L168" s="210"/>
      <c r="M168" s="210"/>
      <c r="N168" s="105" t="s">
        <v>34</v>
      </c>
      <c r="O168" s="105" t="s">
        <v>35</v>
      </c>
      <c r="P168" s="105"/>
    </row>
    <row r="169" spans="1:16" ht="24" hidden="1" customHeight="1" x14ac:dyDescent="0.2">
      <c r="A169" s="166"/>
      <c r="B169" s="156"/>
      <c r="C169" s="119"/>
      <c r="D169" s="119"/>
      <c r="E169" s="20"/>
      <c r="F169" s="122"/>
      <c r="G169" s="208"/>
      <c r="H169" s="102"/>
      <c r="I169" s="209"/>
      <c r="J169" s="103" t="s">
        <v>128</v>
      </c>
      <c r="K169" s="103" t="s">
        <v>129</v>
      </c>
      <c r="L169" s="103" t="s">
        <v>130</v>
      </c>
      <c r="M169" s="103" t="s">
        <v>126</v>
      </c>
      <c r="N169" s="108"/>
      <c r="O169" s="108"/>
      <c r="P169" s="106"/>
    </row>
    <row r="170" spans="1:16" ht="15" hidden="1" customHeight="1" x14ac:dyDescent="0.2">
      <c r="A170" s="167"/>
      <c r="B170" s="157"/>
      <c r="C170" s="120"/>
      <c r="D170" s="120"/>
      <c r="E170" s="20"/>
      <c r="F170" s="99">
        <v>0</v>
      </c>
      <c r="G170" s="24">
        <v>0</v>
      </c>
      <c r="H170" s="24"/>
      <c r="I170" s="24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108"/>
    </row>
    <row r="171" spans="1:16" ht="15" customHeight="1" x14ac:dyDescent="0.2">
      <c r="A171" s="165" t="s">
        <v>156</v>
      </c>
      <c r="B171" s="145" t="s">
        <v>123</v>
      </c>
      <c r="C171" s="130" t="s">
        <v>38</v>
      </c>
      <c r="D171" s="19" t="s">
        <v>2</v>
      </c>
      <c r="E171" s="20">
        <f>SUM(E172:E175)</f>
        <v>0</v>
      </c>
      <c r="F171" s="20">
        <f>SUM(F172:F175)</f>
        <v>13400.12</v>
      </c>
      <c r="G171" s="20">
        <f>SUM(G172:G175)</f>
        <v>0</v>
      </c>
      <c r="H171" s="20">
        <f>SUM(H172:H175)</f>
        <v>13400.12</v>
      </c>
      <c r="I171" s="149">
        <f>SUM(I172:M175)</f>
        <v>0</v>
      </c>
      <c r="J171" s="150"/>
      <c r="K171" s="150"/>
      <c r="L171" s="150"/>
      <c r="M171" s="151"/>
      <c r="N171" s="20">
        <f>SUM(N172:N175)</f>
        <v>0</v>
      </c>
      <c r="O171" s="20">
        <f>SUM(O172:O175)</f>
        <v>0</v>
      </c>
      <c r="P171" s="105" t="s">
        <v>206</v>
      </c>
    </row>
    <row r="172" spans="1:16" ht="15" x14ac:dyDescent="0.2">
      <c r="A172" s="166"/>
      <c r="B172" s="146"/>
      <c r="C172" s="148"/>
      <c r="D172" s="19" t="s">
        <v>1</v>
      </c>
      <c r="E172" s="34">
        <v>0</v>
      </c>
      <c r="F172" s="20">
        <f>SUM(M172:O172)</f>
        <v>0</v>
      </c>
      <c r="G172" s="34">
        <v>0</v>
      </c>
      <c r="H172" s="34">
        <v>0</v>
      </c>
      <c r="I172" s="149">
        <v>0</v>
      </c>
      <c r="J172" s="150"/>
      <c r="K172" s="150"/>
      <c r="L172" s="150"/>
      <c r="M172" s="151"/>
      <c r="N172" s="34">
        <v>0</v>
      </c>
      <c r="O172" s="34">
        <v>0</v>
      </c>
      <c r="P172" s="106"/>
    </row>
    <row r="173" spans="1:16" ht="15.75" customHeight="1" x14ac:dyDescent="0.2">
      <c r="A173" s="166"/>
      <c r="B173" s="146"/>
      <c r="C173" s="148"/>
      <c r="D173" s="19" t="s">
        <v>5</v>
      </c>
      <c r="E173" s="34">
        <v>0</v>
      </c>
      <c r="F173" s="20">
        <f>SUM(M173:O173)</f>
        <v>0</v>
      </c>
      <c r="G173" s="34">
        <v>0</v>
      </c>
      <c r="H173" s="34">
        <v>0</v>
      </c>
      <c r="I173" s="149">
        <v>0</v>
      </c>
      <c r="J173" s="150"/>
      <c r="K173" s="150"/>
      <c r="L173" s="150"/>
      <c r="M173" s="151"/>
      <c r="N173" s="34">
        <v>0</v>
      </c>
      <c r="O173" s="34">
        <v>0</v>
      </c>
      <c r="P173" s="106"/>
    </row>
    <row r="174" spans="1:16" ht="30" x14ac:dyDescent="0.2">
      <c r="A174" s="166"/>
      <c r="B174" s="146"/>
      <c r="C174" s="148"/>
      <c r="D174" s="19" t="s">
        <v>12</v>
      </c>
      <c r="E174" s="34">
        <v>0</v>
      </c>
      <c r="F174" s="20">
        <f>SUM(G174:O174)</f>
        <v>13400.12</v>
      </c>
      <c r="G174" s="34">
        <v>0</v>
      </c>
      <c r="H174" s="34">
        <v>13400.12</v>
      </c>
      <c r="I174" s="149">
        <v>0</v>
      </c>
      <c r="J174" s="150"/>
      <c r="K174" s="150"/>
      <c r="L174" s="150"/>
      <c r="M174" s="151"/>
      <c r="N174" s="34">
        <v>0</v>
      </c>
      <c r="O174" s="34">
        <v>0</v>
      </c>
      <c r="P174" s="106"/>
    </row>
    <row r="175" spans="1:16" ht="15" x14ac:dyDescent="0.2">
      <c r="A175" s="166"/>
      <c r="B175" s="147"/>
      <c r="C175" s="131"/>
      <c r="D175" s="19" t="s">
        <v>18</v>
      </c>
      <c r="E175" s="34">
        <v>0</v>
      </c>
      <c r="F175" s="20">
        <f>SUM(M175:O175)</f>
        <v>0</v>
      </c>
      <c r="G175" s="34">
        <v>0</v>
      </c>
      <c r="H175" s="34">
        <v>0</v>
      </c>
      <c r="I175" s="149">
        <v>0</v>
      </c>
      <c r="J175" s="150"/>
      <c r="K175" s="150"/>
      <c r="L175" s="150"/>
      <c r="M175" s="151"/>
      <c r="N175" s="34">
        <v>0</v>
      </c>
      <c r="O175" s="34">
        <v>0</v>
      </c>
      <c r="P175" s="108"/>
    </row>
    <row r="176" spans="1:16" s="23" customFormat="1" ht="15" customHeight="1" x14ac:dyDescent="0.2">
      <c r="A176" s="166"/>
      <c r="B176" s="155" t="s">
        <v>147</v>
      </c>
      <c r="C176" s="118" t="s">
        <v>81</v>
      </c>
      <c r="D176" s="118" t="s">
        <v>81</v>
      </c>
      <c r="E176" s="22"/>
      <c r="F176" s="121" t="s">
        <v>0</v>
      </c>
      <c r="G176" s="207" t="s">
        <v>120</v>
      </c>
      <c r="H176" s="207" t="s">
        <v>121</v>
      </c>
      <c r="I176" s="209" t="s">
        <v>162</v>
      </c>
      <c r="J176" s="210" t="s">
        <v>125</v>
      </c>
      <c r="K176" s="210"/>
      <c r="L176" s="210"/>
      <c r="M176" s="210"/>
      <c r="N176" s="105" t="s">
        <v>34</v>
      </c>
      <c r="O176" s="105" t="s">
        <v>35</v>
      </c>
      <c r="P176" s="105"/>
    </row>
    <row r="177" spans="1:16" ht="32.25" customHeight="1" x14ac:dyDescent="0.2">
      <c r="A177" s="166"/>
      <c r="B177" s="156"/>
      <c r="C177" s="119"/>
      <c r="D177" s="119"/>
      <c r="E177" s="20"/>
      <c r="F177" s="122"/>
      <c r="G177" s="208"/>
      <c r="H177" s="208"/>
      <c r="I177" s="209"/>
      <c r="J177" s="103" t="s">
        <v>128</v>
      </c>
      <c r="K177" s="103" t="s">
        <v>129</v>
      </c>
      <c r="L177" s="103" t="s">
        <v>130</v>
      </c>
      <c r="M177" s="103" t="s">
        <v>126</v>
      </c>
      <c r="N177" s="108"/>
      <c r="O177" s="108"/>
      <c r="P177" s="106"/>
    </row>
    <row r="178" spans="1:16" ht="15.75" customHeight="1" x14ac:dyDescent="0.2">
      <c r="A178" s="167"/>
      <c r="B178" s="157"/>
      <c r="C178" s="120"/>
      <c r="D178" s="120"/>
      <c r="E178" s="20"/>
      <c r="F178" s="99">
        <v>1</v>
      </c>
      <c r="G178" s="24" t="s">
        <v>31</v>
      </c>
      <c r="H178" s="24" t="s">
        <v>22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108"/>
    </row>
    <row r="179" spans="1:16" ht="15" customHeight="1" x14ac:dyDescent="0.2">
      <c r="A179" s="165" t="s">
        <v>179</v>
      </c>
      <c r="B179" s="145" t="s">
        <v>208</v>
      </c>
      <c r="C179" s="130" t="s">
        <v>38</v>
      </c>
      <c r="D179" s="19" t="s">
        <v>2</v>
      </c>
      <c r="E179" s="20">
        <f>SUM(E180:E183)</f>
        <v>0</v>
      </c>
      <c r="F179" s="20">
        <f>SUM(I179:O179)</f>
        <v>13053</v>
      </c>
      <c r="G179" s="20">
        <f>SUM(G180:G183)</f>
        <v>0</v>
      </c>
      <c r="H179" s="20">
        <f>SUM(H180:H183)</f>
        <v>0</v>
      </c>
      <c r="I179" s="149">
        <f>SUM(I180:M183)</f>
        <v>13053</v>
      </c>
      <c r="J179" s="150"/>
      <c r="K179" s="150"/>
      <c r="L179" s="150"/>
      <c r="M179" s="151"/>
      <c r="N179" s="20">
        <f>SUM(N180:N183)</f>
        <v>0</v>
      </c>
      <c r="O179" s="20">
        <f>SUM(O180:O183)</f>
        <v>0</v>
      </c>
      <c r="P179" s="105" t="s">
        <v>206</v>
      </c>
    </row>
    <row r="180" spans="1:16" ht="15" customHeight="1" x14ac:dyDescent="0.2">
      <c r="A180" s="166"/>
      <c r="B180" s="146"/>
      <c r="C180" s="148"/>
      <c r="D180" s="19" t="s">
        <v>1</v>
      </c>
      <c r="E180" s="34">
        <v>0</v>
      </c>
      <c r="F180" s="20">
        <f>SUM(M180:O180)</f>
        <v>0</v>
      </c>
      <c r="G180" s="34">
        <v>0</v>
      </c>
      <c r="H180" s="34">
        <v>0</v>
      </c>
      <c r="I180" s="149">
        <v>0</v>
      </c>
      <c r="J180" s="150"/>
      <c r="K180" s="150"/>
      <c r="L180" s="150"/>
      <c r="M180" s="151"/>
      <c r="N180" s="34">
        <v>0</v>
      </c>
      <c r="O180" s="34">
        <v>0</v>
      </c>
      <c r="P180" s="106"/>
    </row>
    <row r="181" spans="1:16" ht="30" customHeight="1" x14ac:dyDescent="0.2">
      <c r="A181" s="166"/>
      <c r="B181" s="146"/>
      <c r="C181" s="148"/>
      <c r="D181" s="19" t="s">
        <v>5</v>
      </c>
      <c r="E181" s="34">
        <v>0</v>
      </c>
      <c r="F181" s="20">
        <f>SUM(M181:O181)</f>
        <v>0</v>
      </c>
      <c r="G181" s="34">
        <v>0</v>
      </c>
      <c r="H181" s="34">
        <v>0</v>
      </c>
      <c r="I181" s="149">
        <v>0</v>
      </c>
      <c r="J181" s="150"/>
      <c r="K181" s="150"/>
      <c r="L181" s="150"/>
      <c r="M181" s="151"/>
      <c r="N181" s="34">
        <v>0</v>
      </c>
      <c r="O181" s="34">
        <v>0</v>
      </c>
      <c r="P181" s="106"/>
    </row>
    <row r="182" spans="1:16" ht="30" customHeight="1" x14ac:dyDescent="0.2">
      <c r="A182" s="166"/>
      <c r="B182" s="146"/>
      <c r="C182" s="148"/>
      <c r="D182" s="19" t="s">
        <v>12</v>
      </c>
      <c r="E182" s="34">
        <v>0</v>
      </c>
      <c r="F182" s="20">
        <f>I182</f>
        <v>13053</v>
      </c>
      <c r="G182" s="34">
        <v>0</v>
      </c>
      <c r="H182" s="34">
        <v>0</v>
      </c>
      <c r="I182" s="149">
        <v>13053</v>
      </c>
      <c r="J182" s="150"/>
      <c r="K182" s="150"/>
      <c r="L182" s="150"/>
      <c r="M182" s="151"/>
      <c r="N182" s="34">
        <v>0</v>
      </c>
      <c r="O182" s="34">
        <v>0</v>
      </c>
      <c r="P182" s="106"/>
    </row>
    <row r="183" spans="1:16" ht="15" customHeight="1" x14ac:dyDescent="0.2">
      <c r="A183" s="166"/>
      <c r="B183" s="147"/>
      <c r="C183" s="131"/>
      <c r="D183" s="19" t="s">
        <v>18</v>
      </c>
      <c r="E183" s="34">
        <v>0</v>
      </c>
      <c r="F183" s="20">
        <f>SUM(M183:O183)</f>
        <v>0</v>
      </c>
      <c r="G183" s="34">
        <v>0</v>
      </c>
      <c r="H183" s="34">
        <v>0</v>
      </c>
      <c r="I183" s="149">
        <v>0</v>
      </c>
      <c r="J183" s="150"/>
      <c r="K183" s="150"/>
      <c r="L183" s="150"/>
      <c r="M183" s="151"/>
      <c r="N183" s="34">
        <v>0</v>
      </c>
      <c r="O183" s="34">
        <v>0</v>
      </c>
      <c r="P183" s="108"/>
    </row>
    <row r="184" spans="1:16" s="23" customFormat="1" ht="15" customHeight="1" x14ac:dyDescent="0.2">
      <c r="A184" s="166"/>
      <c r="B184" s="155" t="s">
        <v>209</v>
      </c>
      <c r="C184" s="118" t="s">
        <v>81</v>
      </c>
      <c r="D184" s="118" t="s">
        <v>81</v>
      </c>
      <c r="E184" s="22"/>
      <c r="F184" s="121" t="s">
        <v>0</v>
      </c>
      <c r="G184" s="207" t="s">
        <v>120</v>
      </c>
      <c r="H184" s="207" t="s">
        <v>121</v>
      </c>
      <c r="I184" s="209" t="s">
        <v>162</v>
      </c>
      <c r="J184" s="210" t="s">
        <v>125</v>
      </c>
      <c r="K184" s="210"/>
      <c r="L184" s="210"/>
      <c r="M184" s="210"/>
      <c r="N184" s="105" t="s">
        <v>34</v>
      </c>
      <c r="O184" s="105" t="s">
        <v>35</v>
      </c>
      <c r="P184" s="105"/>
    </row>
    <row r="185" spans="1:16" ht="24" customHeight="1" x14ac:dyDescent="0.2">
      <c r="A185" s="166"/>
      <c r="B185" s="156"/>
      <c r="C185" s="119"/>
      <c r="D185" s="119"/>
      <c r="E185" s="20"/>
      <c r="F185" s="122"/>
      <c r="G185" s="208"/>
      <c r="H185" s="208"/>
      <c r="I185" s="209"/>
      <c r="J185" s="103" t="s">
        <v>128</v>
      </c>
      <c r="K185" s="103" t="s">
        <v>129</v>
      </c>
      <c r="L185" s="103" t="s">
        <v>130</v>
      </c>
      <c r="M185" s="103" t="s">
        <v>126</v>
      </c>
      <c r="N185" s="108"/>
      <c r="O185" s="108"/>
      <c r="P185" s="106"/>
    </row>
    <row r="186" spans="1:16" ht="49.5" customHeight="1" x14ac:dyDescent="0.2">
      <c r="A186" s="166"/>
      <c r="B186" s="157"/>
      <c r="C186" s="120"/>
      <c r="D186" s="120"/>
      <c r="E186" s="20"/>
      <c r="F186" s="14">
        <v>6</v>
      </c>
      <c r="G186" s="24">
        <v>0</v>
      </c>
      <c r="H186" s="24" t="s">
        <v>31</v>
      </c>
      <c r="I186" s="24" t="s">
        <v>161</v>
      </c>
      <c r="J186" s="25">
        <v>0</v>
      </c>
      <c r="K186" s="25">
        <v>0</v>
      </c>
      <c r="L186" s="25">
        <v>0</v>
      </c>
      <c r="M186" s="25">
        <v>6</v>
      </c>
      <c r="N186" s="25">
        <v>0</v>
      </c>
      <c r="O186" s="25">
        <v>0</v>
      </c>
      <c r="P186" s="108"/>
    </row>
    <row r="187" spans="1:16" ht="27" customHeight="1" x14ac:dyDescent="0.2">
      <c r="A187" s="165" t="s">
        <v>69</v>
      </c>
      <c r="B187" s="145" t="s">
        <v>203</v>
      </c>
      <c r="C187" s="130" t="s">
        <v>38</v>
      </c>
      <c r="D187" s="19" t="s">
        <v>2</v>
      </c>
      <c r="E187" s="20"/>
      <c r="F187" s="20">
        <f>SUM(F188:F191)</f>
        <v>6639.8</v>
      </c>
      <c r="G187" s="20">
        <f>SUM(G188:G191)</f>
        <v>0</v>
      </c>
      <c r="H187" s="20">
        <f>SUM(H188:H191)</f>
        <v>0</v>
      </c>
      <c r="I187" s="149">
        <f>SUM(I188:M191)</f>
        <v>6639.8</v>
      </c>
      <c r="J187" s="150"/>
      <c r="K187" s="150"/>
      <c r="L187" s="150"/>
      <c r="M187" s="151"/>
      <c r="N187" s="20">
        <f t="shared" ref="N187:O187" si="8">SUM(N188:N191)</f>
        <v>0</v>
      </c>
      <c r="O187" s="20">
        <f t="shared" si="8"/>
        <v>0</v>
      </c>
      <c r="P187" s="105" t="s">
        <v>206</v>
      </c>
    </row>
    <row r="188" spans="1:16" ht="27" customHeight="1" x14ac:dyDescent="0.2">
      <c r="A188" s="166"/>
      <c r="B188" s="146"/>
      <c r="C188" s="148"/>
      <c r="D188" s="19" t="s">
        <v>1</v>
      </c>
      <c r="E188" s="34"/>
      <c r="F188" s="20">
        <f>SUM(G188:O188)</f>
        <v>0</v>
      </c>
      <c r="G188" s="34">
        <v>0</v>
      </c>
      <c r="H188" s="34">
        <v>0</v>
      </c>
      <c r="I188" s="149">
        <v>0</v>
      </c>
      <c r="J188" s="150"/>
      <c r="K188" s="150"/>
      <c r="L188" s="150"/>
      <c r="M188" s="151"/>
      <c r="N188" s="34">
        <v>0</v>
      </c>
      <c r="O188" s="34">
        <v>0</v>
      </c>
      <c r="P188" s="106"/>
    </row>
    <row r="189" spans="1:16" ht="27" customHeight="1" x14ac:dyDescent="0.2">
      <c r="A189" s="166"/>
      <c r="B189" s="146"/>
      <c r="C189" s="148"/>
      <c r="D189" s="19" t="s">
        <v>5</v>
      </c>
      <c r="E189" s="34"/>
      <c r="F189" s="20">
        <f t="shared" ref="F189:F191" si="9">SUM(G189:O189)</f>
        <v>0</v>
      </c>
      <c r="G189" s="34">
        <v>0</v>
      </c>
      <c r="H189" s="34">
        <v>0</v>
      </c>
      <c r="I189" s="149">
        <v>0</v>
      </c>
      <c r="J189" s="150"/>
      <c r="K189" s="150"/>
      <c r="L189" s="150"/>
      <c r="M189" s="151"/>
      <c r="N189" s="34">
        <v>0</v>
      </c>
      <c r="O189" s="34">
        <v>0</v>
      </c>
      <c r="P189" s="106"/>
    </row>
    <row r="190" spans="1:16" ht="32.25" customHeight="1" x14ac:dyDescent="0.2">
      <c r="A190" s="166"/>
      <c r="B190" s="146"/>
      <c r="C190" s="148"/>
      <c r="D190" s="19" t="s">
        <v>12</v>
      </c>
      <c r="E190" s="34"/>
      <c r="F190" s="20">
        <f t="shared" si="9"/>
        <v>6639.8</v>
      </c>
      <c r="G190" s="34">
        <v>0</v>
      </c>
      <c r="H190" s="34">
        <v>0</v>
      </c>
      <c r="I190" s="149">
        <v>6639.8</v>
      </c>
      <c r="J190" s="150"/>
      <c r="K190" s="150"/>
      <c r="L190" s="150"/>
      <c r="M190" s="151"/>
      <c r="N190" s="34">
        <v>0</v>
      </c>
      <c r="O190" s="34">
        <v>0</v>
      </c>
      <c r="P190" s="106"/>
    </row>
    <row r="191" spans="1:16" ht="27" customHeight="1" x14ac:dyDescent="0.2">
      <c r="A191" s="166"/>
      <c r="B191" s="147"/>
      <c r="C191" s="131"/>
      <c r="D191" s="19" t="s">
        <v>18</v>
      </c>
      <c r="E191" s="34"/>
      <c r="F191" s="20">
        <f t="shared" si="9"/>
        <v>0</v>
      </c>
      <c r="G191" s="34">
        <v>0</v>
      </c>
      <c r="H191" s="34">
        <v>0</v>
      </c>
      <c r="I191" s="149">
        <v>0</v>
      </c>
      <c r="J191" s="150"/>
      <c r="K191" s="150"/>
      <c r="L191" s="150"/>
      <c r="M191" s="151"/>
      <c r="N191" s="34">
        <v>0</v>
      </c>
      <c r="O191" s="34">
        <v>0</v>
      </c>
      <c r="P191" s="108"/>
    </row>
    <row r="192" spans="1:16" ht="27" customHeight="1" x14ac:dyDescent="0.2">
      <c r="A192" s="166"/>
      <c r="B192" s="155" t="s">
        <v>210</v>
      </c>
      <c r="C192" s="118" t="s">
        <v>81</v>
      </c>
      <c r="D192" s="118" t="s">
        <v>81</v>
      </c>
      <c r="E192" s="22"/>
      <c r="F192" s="121" t="s">
        <v>0</v>
      </c>
      <c r="G192" s="207" t="s">
        <v>120</v>
      </c>
      <c r="H192" s="207" t="s">
        <v>121</v>
      </c>
      <c r="I192" s="209" t="s">
        <v>162</v>
      </c>
      <c r="J192" s="210" t="s">
        <v>125</v>
      </c>
      <c r="K192" s="210"/>
      <c r="L192" s="210"/>
      <c r="M192" s="210"/>
      <c r="N192" s="220" t="s">
        <v>34</v>
      </c>
      <c r="O192" s="121" t="s">
        <v>35</v>
      </c>
      <c r="P192" s="105"/>
    </row>
    <row r="193" spans="1:16" ht="27" customHeight="1" x14ac:dyDescent="0.2">
      <c r="A193" s="166"/>
      <c r="B193" s="156"/>
      <c r="C193" s="119"/>
      <c r="D193" s="119"/>
      <c r="E193" s="20"/>
      <c r="F193" s="122"/>
      <c r="G193" s="208"/>
      <c r="H193" s="208"/>
      <c r="I193" s="209"/>
      <c r="J193" s="103" t="s">
        <v>128</v>
      </c>
      <c r="K193" s="103" t="s">
        <v>129</v>
      </c>
      <c r="L193" s="103" t="s">
        <v>130</v>
      </c>
      <c r="M193" s="103" t="s">
        <v>126</v>
      </c>
      <c r="N193" s="221"/>
      <c r="O193" s="122"/>
      <c r="P193" s="106"/>
    </row>
    <row r="194" spans="1:16" ht="63.75" customHeight="1" x14ac:dyDescent="0.2">
      <c r="A194" s="166"/>
      <c r="B194" s="157"/>
      <c r="C194" s="120"/>
      <c r="D194" s="120"/>
      <c r="E194" s="20"/>
      <c r="F194" s="14">
        <v>13</v>
      </c>
      <c r="G194" s="24" t="s">
        <v>31</v>
      </c>
      <c r="H194" s="24" t="s">
        <v>31</v>
      </c>
      <c r="I194" s="24">
        <v>13</v>
      </c>
      <c r="J194" s="25">
        <v>0</v>
      </c>
      <c r="K194" s="25">
        <v>0</v>
      </c>
      <c r="L194" s="25">
        <v>0</v>
      </c>
      <c r="M194" s="25">
        <v>13</v>
      </c>
      <c r="N194" s="25">
        <v>0</v>
      </c>
      <c r="O194" s="25">
        <v>0</v>
      </c>
      <c r="P194" s="108"/>
    </row>
    <row r="195" spans="1:16" ht="27" customHeight="1" x14ac:dyDescent="0.2">
      <c r="A195" s="166"/>
      <c r="B195" s="155" t="s">
        <v>211</v>
      </c>
      <c r="C195" s="118" t="s">
        <v>81</v>
      </c>
      <c r="D195" s="118" t="s">
        <v>81</v>
      </c>
      <c r="E195" s="22"/>
      <c r="F195" s="121" t="s">
        <v>0</v>
      </c>
      <c r="G195" s="207" t="s">
        <v>120</v>
      </c>
      <c r="H195" s="207" t="s">
        <v>121</v>
      </c>
      <c r="I195" s="209" t="s">
        <v>162</v>
      </c>
      <c r="J195" s="210" t="s">
        <v>125</v>
      </c>
      <c r="K195" s="210"/>
      <c r="L195" s="210"/>
      <c r="M195" s="210"/>
      <c r="N195" s="105" t="s">
        <v>34</v>
      </c>
      <c r="O195" s="105" t="s">
        <v>35</v>
      </c>
      <c r="P195" s="105"/>
    </row>
    <row r="196" spans="1:16" ht="27" customHeight="1" x14ac:dyDescent="0.2">
      <c r="A196" s="166"/>
      <c r="B196" s="156"/>
      <c r="C196" s="119"/>
      <c r="D196" s="119"/>
      <c r="E196" s="20"/>
      <c r="F196" s="122"/>
      <c r="G196" s="208"/>
      <c r="H196" s="208"/>
      <c r="I196" s="209"/>
      <c r="J196" s="103" t="s">
        <v>128</v>
      </c>
      <c r="K196" s="103" t="s">
        <v>129</v>
      </c>
      <c r="L196" s="103" t="s">
        <v>130</v>
      </c>
      <c r="M196" s="103" t="s">
        <v>126</v>
      </c>
      <c r="N196" s="108"/>
      <c r="O196" s="108"/>
      <c r="P196" s="106"/>
    </row>
    <row r="197" spans="1:16" ht="41.25" customHeight="1" x14ac:dyDescent="0.2">
      <c r="A197" s="166"/>
      <c r="B197" s="157"/>
      <c r="C197" s="120"/>
      <c r="D197" s="120"/>
      <c r="E197" s="20"/>
      <c r="F197" s="14">
        <v>13</v>
      </c>
      <c r="G197" s="24" t="s">
        <v>31</v>
      </c>
      <c r="H197" s="24" t="s">
        <v>31</v>
      </c>
      <c r="I197" s="24">
        <v>13</v>
      </c>
      <c r="J197" s="25">
        <v>0</v>
      </c>
      <c r="K197" s="25">
        <v>0</v>
      </c>
      <c r="L197" s="25">
        <v>0</v>
      </c>
      <c r="M197" s="25">
        <v>13</v>
      </c>
      <c r="N197" s="25">
        <v>0</v>
      </c>
      <c r="O197" s="25">
        <v>0</v>
      </c>
      <c r="P197" s="108"/>
    </row>
    <row r="198" spans="1:16" ht="27" customHeight="1" x14ac:dyDescent="0.2">
      <c r="A198" s="166"/>
      <c r="B198" s="155" t="s">
        <v>212</v>
      </c>
      <c r="C198" s="118" t="s">
        <v>81</v>
      </c>
      <c r="D198" s="118" t="s">
        <v>81</v>
      </c>
      <c r="E198" s="20"/>
      <c r="F198" s="121" t="s">
        <v>0</v>
      </c>
      <c r="G198" s="207" t="s">
        <v>120</v>
      </c>
      <c r="H198" s="207" t="s">
        <v>121</v>
      </c>
      <c r="I198" s="209" t="s">
        <v>162</v>
      </c>
      <c r="J198" s="210" t="s">
        <v>125</v>
      </c>
      <c r="K198" s="210"/>
      <c r="L198" s="210"/>
      <c r="M198" s="210"/>
      <c r="N198" s="121" t="s">
        <v>34</v>
      </c>
      <c r="O198" s="121" t="s">
        <v>35</v>
      </c>
      <c r="P198" s="92"/>
    </row>
    <row r="199" spans="1:16" ht="27" customHeight="1" x14ac:dyDescent="0.2">
      <c r="A199" s="166"/>
      <c r="B199" s="156"/>
      <c r="C199" s="119"/>
      <c r="D199" s="119"/>
      <c r="E199" s="20"/>
      <c r="F199" s="122"/>
      <c r="G199" s="208"/>
      <c r="H199" s="208"/>
      <c r="I199" s="209"/>
      <c r="J199" s="103" t="s">
        <v>128</v>
      </c>
      <c r="K199" s="103" t="s">
        <v>129</v>
      </c>
      <c r="L199" s="103" t="s">
        <v>130</v>
      </c>
      <c r="M199" s="103" t="s">
        <v>126</v>
      </c>
      <c r="N199" s="122"/>
      <c r="O199" s="122"/>
      <c r="P199" s="92"/>
    </row>
    <row r="200" spans="1:16" ht="45" customHeight="1" x14ac:dyDescent="0.2">
      <c r="A200" s="166"/>
      <c r="B200" s="157"/>
      <c r="C200" s="120"/>
      <c r="D200" s="120"/>
      <c r="E200" s="20"/>
      <c r="F200" s="14">
        <v>13</v>
      </c>
      <c r="G200" s="24" t="s">
        <v>31</v>
      </c>
      <c r="H200" s="24" t="s">
        <v>31</v>
      </c>
      <c r="I200" s="24">
        <v>13</v>
      </c>
      <c r="J200" s="25">
        <v>0</v>
      </c>
      <c r="K200" s="25">
        <v>0</v>
      </c>
      <c r="L200" s="25">
        <v>0</v>
      </c>
      <c r="M200" s="25">
        <v>13</v>
      </c>
      <c r="N200" s="25">
        <v>0</v>
      </c>
      <c r="O200" s="25">
        <v>0</v>
      </c>
      <c r="P200" s="92"/>
    </row>
    <row r="201" spans="1:16" ht="27" customHeight="1" x14ac:dyDescent="0.2">
      <c r="A201" s="166"/>
      <c r="B201" s="155" t="s">
        <v>213</v>
      </c>
      <c r="C201" s="118" t="s">
        <v>81</v>
      </c>
      <c r="D201" s="118" t="s">
        <v>81</v>
      </c>
      <c r="E201" s="22"/>
      <c r="F201" s="121" t="s">
        <v>0</v>
      </c>
      <c r="G201" s="207" t="s">
        <v>120</v>
      </c>
      <c r="H201" s="207" t="s">
        <v>121</v>
      </c>
      <c r="I201" s="209" t="s">
        <v>162</v>
      </c>
      <c r="J201" s="210" t="s">
        <v>125</v>
      </c>
      <c r="K201" s="210"/>
      <c r="L201" s="210"/>
      <c r="M201" s="210"/>
      <c r="N201" s="121" t="s">
        <v>34</v>
      </c>
      <c r="O201" s="121" t="s">
        <v>35</v>
      </c>
      <c r="P201" s="105"/>
    </row>
    <row r="202" spans="1:16" ht="27" customHeight="1" x14ac:dyDescent="0.2">
      <c r="A202" s="166"/>
      <c r="B202" s="156"/>
      <c r="C202" s="119"/>
      <c r="D202" s="119"/>
      <c r="E202" s="20"/>
      <c r="F202" s="122"/>
      <c r="G202" s="208"/>
      <c r="H202" s="208"/>
      <c r="I202" s="209"/>
      <c r="J202" s="103" t="s">
        <v>128</v>
      </c>
      <c r="K202" s="103" t="s">
        <v>129</v>
      </c>
      <c r="L202" s="103" t="s">
        <v>130</v>
      </c>
      <c r="M202" s="103" t="s">
        <v>126</v>
      </c>
      <c r="N202" s="122"/>
      <c r="O202" s="122"/>
      <c r="P202" s="106"/>
    </row>
    <row r="203" spans="1:16" ht="36.75" customHeight="1" x14ac:dyDescent="0.2">
      <c r="A203" s="166"/>
      <c r="B203" s="157"/>
      <c r="C203" s="120"/>
      <c r="D203" s="120"/>
      <c r="E203" s="20"/>
      <c r="F203" s="14">
        <v>13</v>
      </c>
      <c r="G203" s="24" t="s">
        <v>31</v>
      </c>
      <c r="H203" s="24" t="s">
        <v>31</v>
      </c>
      <c r="I203" s="24">
        <v>13</v>
      </c>
      <c r="J203" s="25">
        <v>0</v>
      </c>
      <c r="K203" s="25">
        <v>0</v>
      </c>
      <c r="L203" s="25">
        <v>0</v>
      </c>
      <c r="M203" s="25">
        <v>13</v>
      </c>
      <c r="N203" s="25">
        <v>0</v>
      </c>
      <c r="O203" s="25">
        <v>0</v>
      </c>
      <c r="P203" s="108"/>
    </row>
    <row r="204" spans="1:16" ht="15" customHeight="1" x14ac:dyDescent="0.2">
      <c r="A204" s="165" t="s">
        <v>71</v>
      </c>
      <c r="B204" s="145" t="s">
        <v>182</v>
      </c>
      <c r="C204" s="130" t="s">
        <v>38</v>
      </c>
      <c r="D204" s="19" t="s">
        <v>2</v>
      </c>
      <c r="E204" s="20">
        <f>SUM(E205:E208)</f>
        <v>0</v>
      </c>
      <c r="F204" s="20">
        <f>SUM(I204:O204)</f>
        <v>71167.210000000006</v>
      </c>
      <c r="G204" s="20">
        <f>SUM(G205:G208)</f>
        <v>0</v>
      </c>
      <c r="H204" s="20">
        <f>SUM(H205:H208)</f>
        <v>0</v>
      </c>
      <c r="I204" s="149">
        <f>SUM(I205:M208)</f>
        <v>71167.210000000006</v>
      </c>
      <c r="J204" s="150"/>
      <c r="K204" s="150"/>
      <c r="L204" s="150"/>
      <c r="M204" s="151"/>
      <c r="N204" s="20">
        <f>SUM(N205:N208)</f>
        <v>0</v>
      </c>
      <c r="O204" s="20">
        <f>SUM(O205:O208)</f>
        <v>0</v>
      </c>
      <c r="P204" s="105" t="s">
        <v>206</v>
      </c>
    </row>
    <row r="205" spans="1:16" ht="15" customHeight="1" x14ac:dyDescent="0.2">
      <c r="A205" s="166"/>
      <c r="B205" s="146"/>
      <c r="C205" s="148"/>
      <c r="D205" s="19" t="s">
        <v>1</v>
      </c>
      <c r="E205" s="34">
        <v>0</v>
      </c>
      <c r="F205" s="20">
        <f>SUM(M205:O205)</f>
        <v>0</v>
      </c>
      <c r="G205" s="34">
        <v>0</v>
      </c>
      <c r="H205" s="34">
        <v>0</v>
      </c>
      <c r="I205" s="149">
        <v>0</v>
      </c>
      <c r="J205" s="150"/>
      <c r="K205" s="150"/>
      <c r="L205" s="150"/>
      <c r="M205" s="151"/>
      <c r="N205" s="34">
        <v>0</v>
      </c>
      <c r="O205" s="34">
        <v>0</v>
      </c>
      <c r="P205" s="106"/>
    </row>
    <row r="206" spans="1:16" ht="30" customHeight="1" x14ac:dyDescent="0.2">
      <c r="A206" s="166"/>
      <c r="B206" s="146"/>
      <c r="C206" s="148"/>
      <c r="D206" s="19" t="s">
        <v>5</v>
      </c>
      <c r="E206" s="34">
        <v>0</v>
      </c>
      <c r="F206" s="20">
        <f>SUM(M206:O206)</f>
        <v>0</v>
      </c>
      <c r="G206" s="34">
        <v>0</v>
      </c>
      <c r="H206" s="34">
        <v>0</v>
      </c>
      <c r="I206" s="149">
        <v>0</v>
      </c>
      <c r="J206" s="150"/>
      <c r="K206" s="150"/>
      <c r="L206" s="150"/>
      <c r="M206" s="151"/>
      <c r="N206" s="34">
        <v>0</v>
      </c>
      <c r="O206" s="34">
        <v>0</v>
      </c>
      <c r="P206" s="106"/>
    </row>
    <row r="207" spans="1:16" ht="30" customHeight="1" x14ac:dyDescent="0.2">
      <c r="A207" s="166"/>
      <c r="B207" s="146"/>
      <c r="C207" s="148"/>
      <c r="D207" s="19" t="s">
        <v>12</v>
      </c>
      <c r="E207" s="34">
        <v>0</v>
      </c>
      <c r="F207" s="20">
        <f>I207</f>
        <v>71167.210000000006</v>
      </c>
      <c r="G207" s="34">
        <v>0</v>
      </c>
      <c r="H207" s="34">
        <v>0</v>
      </c>
      <c r="I207" s="149">
        <v>71167.210000000006</v>
      </c>
      <c r="J207" s="150"/>
      <c r="K207" s="150"/>
      <c r="L207" s="150"/>
      <c r="M207" s="151"/>
      <c r="N207" s="34">
        <v>0</v>
      </c>
      <c r="O207" s="34">
        <v>0</v>
      </c>
      <c r="P207" s="106"/>
    </row>
    <row r="208" spans="1:16" ht="15" customHeight="1" x14ac:dyDescent="0.2">
      <c r="A208" s="166"/>
      <c r="B208" s="147"/>
      <c r="C208" s="131"/>
      <c r="D208" s="19" t="s">
        <v>18</v>
      </c>
      <c r="E208" s="34">
        <v>0</v>
      </c>
      <c r="F208" s="20">
        <f>SUM(M208:O208)</f>
        <v>0</v>
      </c>
      <c r="G208" s="34">
        <v>0</v>
      </c>
      <c r="H208" s="34">
        <v>0</v>
      </c>
      <c r="I208" s="149">
        <v>0</v>
      </c>
      <c r="J208" s="150"/>
      <c r="K208" s="150"/>
      <c r="L208" s="150"/>
      <c r="M208" s="151"/>
      <c r="N208" s="34">
        <v>0</v>
      </c>
      <c r="O208" s="34">
        <v>0</v>
      </c>
      <c r="P208" s="108"/>
    </row>
    <row r="209" spans="1:20" s="23" customFormat="1" ht="29.25" customHeight="1" x14ac:dyDescent="0.2">
      <c r="A209" s="166"/>
      <c r="B209" s="155" t="s">
        <v>214</v>
      </c>
      <c r="C209" s="118" t="s">
        <v>81</v>
      </c>
      <c r="D209" s="118" t="s">
        <v>81</v>
      </c>
      <c r="E209" s="22"/>
      <c r="F209" s="121" t="s">
        <v>0</v>
      </c>
      <c r="G209" s="207" t="s">
        <v>120</v>
      </c>
      <c r="H209" s="207" t="s">
        <v>121</v>
      </c>
      <c r="I209" s="209" t="s">
        <v>162</v>
      </c>
      <c r="J209" s="210" t="s">
        <v>125</v>
      </c>
      <c r="K209" s="210"/>
      <c r="L209" s="210"/>
      <c r="M209" s="210"/>
      <c r="N209" s="105" t="s">
        <v>34</v>
      </c>
      <c r="O209" s="105" t="s">
        <v>35</v>
      </c>
      <c r="P209" s="105"/>
    </row>
    <row r="210" spans="1:20" ht="24" customHeight="1" x14ac:dyDescent="0.2">
      <c r="A210" s="166"/>
      <c r="B210" s="156"/>
      <c r="C210" s="119"/>
      <c r="D210" s="119"/>
      <c r="E210" s="20"/>
      <c r="F210" s="122"/>
      <c r="G210" s="208"/>
      <c r="H210" s="208"/>
      <c r="I210" s="209"/>
      <c r="J210" s="103" t="s">
        <v>128</v>
      </c>
      <c r="K210" s="103" t="s">
        <v>129</v>
      </c>
      <c r="L210" s="103" t="s">
        <v>130</v>
      </c>
      <c r="M210" s="103" t="s">
        <v>126</v>
      </c>
      <c r="N210" s="108"/>
      <c r="O210" s="108"/>
      <c r="P210" s="106"/>
    </row>
    <row r="211" spans="1:20" ht="27" customHeight="1" x14ac:dyDescent="0.2">
      <c r="A211" s="166"/>
      <c r="B211" s="157"/>
      <c r="C211" s="120"/>
      <c r="D211" s="120"/>
      <c r="E211" s="20"/>
      <c r="F211" s="14">
        <v>13</v>
      </c>
      <c r="G211" s="24">
        <v>0</v>
      </c>
      <c r="H211" s="24" t="s">
        <v>31</v>
      </c>
      <c r="I211" s="24" t="s">
        <v>184</v>
      </c>
      <c r="J211" s="25">
        <v>0</v>
      </c>
      <c r="K211" s="25">
        <v>0</v>
      </c>
      <c r="L211" s="25">
        <v>0</v>
      </c>
      <c r="M211" s="25">
        <v>13</v>
      </c>
      <c r="N211" s="25">
        <v>0</v>
      </c>
      <c r="O211" s="25">
        <v>0</v>
      </c>
      <c r="P211" s="108"/>
      <c r="T211" s="28"/>
    </row>
    <row r="212" spans="1:20" ht="27" customHeight="1" x14ac:dyDescent="0.2">
      <c r="A212" s="90"/>
      <c r="B212" s="155" t="s">
        <v>215</v>
      </c>
      <c r="C212" s="118" t="s">
        <v>81</v>
      </c>
      <c r="D212" s="118" t="s">
        <v>81</v>
      </c>
      <c r="E212" s="22"/>
      <c r="F212" s="121" t="s">
        <v>0</v>
      </c>
      <c r="G212" s="207" t="s">
        <v>120</v>
      </c>
      <c r="H212" s="207" t="s">
        <v>121</v>
      </c>
      <c r="I212" s="209"/>
      <c r="J212" s="210" t="s">
        <v>125</v>
      </c>
      <c r="K212" s="210"/>
      <c r="L212" s="210"/>
      <c r="M212" s="210"/>
      <c r="N212" s="105" t="s">
        <v>34</v>
      </c>
      <c r="O212" s="105" t="s">
        <v>35</v>
      </c>
      <c r="P212" s="92"/>
      <c r="T212" s="28"/>
    </row>
    <row r="213" spans="1:20" ht="27" customHeight="1" x14ac:dyDescent="0.2">
      <c r="A213" s="90"/>
      <c r="B213" s="156"/>
      <c r="C213" s="119"/>
      <c r="D213" s="119"/>
      <c r="E213" s="20"/>
      <c r="F213" s="122"/>
      <c r="G213" s="208"/>
      <c r="H213" s="208"/>
      <c r="I213" s="209"/>
      <c r="J213" s="103" t="s">
        <v>128</v>
      </c>
      <c r="K213" s="103" t="s">
        <v>129</v>
      </c>
      <c r="L213" s="103" t="s">
        <v>130</v>
      </c>
      <c r="M213" s="103" t="s">
        <v>126</v>
      </c>
      <c r="N213" s="108"/>
      <c r="O213" s="108"/>
      <c r="P213" s="92"/>
      <c r="T213" s="28"/>
    </row>
    <row r="214" spans="1:20" ht="42.75" customHeight="1" x14ac:dyDescent="0.2">
      <c r="A214" s="90"/>
      <c r="B214" s="157"/>
      <c r="C214" s="120"/>
      <c r="D214" s="120"/>
      <c r="E214" s="20"/>
      <c r="F214" s="14">
        <v>13</v>
      </c>
      <c r="G214" s="24">
        <v>0</v>
      </c>
      <c r="H214" s="24" t="s">
        <v>31</v>
      </c>
      <c r="I214" s="24" t="s">
        <v>184</v>
      </c>
      <c r="J214" s="25">
        <v>0</v>
      </c>
      <c r="K214" s="25">
        <v>0</v>
      </c>
      <c r="L214" s="25">
        <v>0</v>
      </c>
      <c r="M214" s="25">
        <v>13</v>
      </c>
      <c r="N214" s="25">
        <v>0</v>
      </c>
      <c r="O214" s="25">
        <v>0</v>
      </c>
      <c r="P214" s="92"/>
      <c r="T214" s="28"/>
    </row>
    <row r="215" spans="1:20" ht="27" customHeight="1" x14ac:dyDescent="0.2">
      <c r="A215" s="165" t="s">
        <v>204</v>
      </c>
      <c r="B215" s="145" t="s">
        <v>199</v>
      </c>
      <c r="C215" s="130" t="s">
        <v>38</v>
      </c>
      <c r="D215" s="19" t="s">
        <v>2</v>
      </c>
      <c r="E215" s="20"/>
      <c r="F215" s="20">
        <f>SUM(G215:O215)</f>
        <v>17270.077000000001</v>
      </c>
      <c r="G215" s="20">
        <v>0</v>
      </c>
      <c r="H215" s="20">
        <v>0</v>
      </c>
      <c r="I215" s="149">
        <f>SUM(I216:M219)</f>
        <v>17270.077000000001</v>
      </c>
      <c r="J215" s="150"/>
      <c r="K215" s="150"/>
      <c r="L215" s="150"/>
      <c r="M215" s="151"/>
      <c r="N215" s="20">
        <v>0</v>
      </c>
      <c r="O215" s="20">
        <v>0</v>
      </c>
      <c r="P215" s="105" t="s">
        <v>206</v>
      </c>
      <c r="T215" s="28"/>
    </row>
    <row r="216" spans="1:20" ht="27" customHeight="1" x14ac:dyDescent="0.2">
      <c r="A216" s="166"/>
      <c r="B216" s="146"/>
      <c r="C216" s="148"/>
      <c r="D216" s="19" t="s">
        <v>1</v>
      </c>
      <c r="E216" s="34"/>
      <c r="F216" s="20">
        <f t="shared" ref="F216:F219" si="10">SUM(G216:O216)</f>
        <v>0</v>
      </c>
      <c r="G216" s="34">
        <v>0</v>
      </c>
      <c r="H216" s="34">
        <v>0</v>
      </c>
      <c r="I216" s="149">
        <v>0</v>
      </c>
      <c r="J216" s="150"/>
      <c r="K216" s="150"/>
      <c r="L216" s="150"/>
      <c r="M216" s="151"/>
      <c r="N216" s="34">
        <v>0</v>
      </c>
      <c r="O216" s="34">
        <v>0</v>
      </c>
      <c r="P216" s="106"/>
      <c r="T216" s="28"/>
    </row>
    <row r="217" spans="1:20" ht="27" customHeight="1" x14ac:dyDescent="0.2">
      <c r="A217" s="166"/>
      <c r="B217" s="146"/>
      <c r="C217" s="148"/>
      <c r="D217" s="19" t="s">
        <v>5</v>
      </c>
      <c r="E217" s="34"/>
      <c r="F217" s="20">
        <f t="shared" si="10"/>
        <v>0</v>
      </c>
      <c r="G217" s="34">
        <v>0</v>
      </c>
      <c r="H217" s="34">
        <v>0</v>
      </c>
      <c r="I217" s="149">
        <v>0</v>
      </c>
      <c r="J217" s="150"/>
      <c r="K217" s="150"/>
      <c r="L217" s="150"/>
      <c r="M217" s="151"/>
      <c r="N217" s="34">
        <v>0</v>
      </c>
      <c r="O217" s="34">
        <v>0</v>
      </c>
      <c r="P217" s="106"/>
      <c r="T217" s="28"/>
    </row>
    <row r="218" spans="1:20" ht="37.5" customHeight="1" x14ac:dyDescent="0.2">
      <c r="A218" s="166"/>
      <c r="B218" s="146"/>
      <c r="C218" s="148"/>
      <c r="D218" s="19" t="s">
        <v>12</v>
      </c>
      <c r="E218" s="34"/>
      <c r="F218" s="20">
        <f t="shared" si="10"/>
        <v>17270.077000000001</v>
      </c>
      <c r="G218" s="34">
        <v>0</v>
      </c>
      <c r="H218" s="34">
        <v>0</v>
      </c>
      <c r="I218" s="149">
        <v>17270.077000000001</v>
      </c>
      <c r="J218" s="150"/>
      <c r="K218" s="150"/>
      <c r="L218" s="150"/>
      <c r="M218" s="151"/>
      <c r="N218" s="34">
        <v>0</v>
      </c>
      <c r="O218" s="34">
        <v>0</v>
      </c>
      <c r="P218" s="106"/>
      <c r="T218" s="28"/>
    </row>
    <row r="219" spans="1:20" ht="33.75" customHeight="1" x14ac:dyDescent="0.2">
      <c r="A219" s="166"/>
      <c r="B219" s="147"/>
      <c r="C219" s="131"/>
      <c r="D219" s="19" t="s">
        <v>18</v>
      </c>
      <c r="E219" s="34"/>
      <c r="F219" s="20">
        <f t="shared" si="10"/>
        <v>0</v>
      </c>
      <c r="G219" s="34">
        <v>0</v>
      </c>
      <c r="H219" s="34">
        <v>0</v>
      </c>
      <c r="I219" s="149">
        <v>0</v>
      </c>
      <c r="J219" s="150"/>
      <c r="K219" s="150"/>
      <c r="L219" s="150"/>
      <c r="M219" s="151"/>
      <c r="N219" s="34">
        <v>0</v>
      </c>
      <c r="O219" s="34">
        <v>0</v>
      </c>
      <c r="P219" s="108"/>
      <c r="T219" s="28"/>
    </row>
    <row r="220" spans="1:20" ht="27" customHeight="1" x14ac:dyDescent="0.2">
      <c r="A220" s="166"/>
      <c r="B220" s="155" t="s">
        <v>201</v>
      </c>
      <c r="C220" s="118" t="s">
        <v>81</v>
      </c>
      <c r="D220" s="118" t="s">
        <v>81</v>
      </c>
      <c r="E220" s="22"/>
      <c r="F220" s="121" t="s">
        <v>0</v>
      </c>
      <c r="G220" s="207" t="s">
        <v>120</v>
      </c>
      <c r="H220" s="207" t="s">
        <v>121</v>
      </c>
      <c r="I220" s="209" t="s">
        <v>162</v>
      </c>
      <c r="J220" s="210" t="s">
        <v>125</v>
      </c>
      <c r="K220" s="210"/>
      <c r="L220" s="210"/>
      <c r="M220" s="210"/>
      <c r="N220" s="105" t="s">
        <v>34</v>
      </c>
      <c r="O220" s="105" t="s">
        <v>35</v>
      </c>
      <c r="P220" s="105"/>
      <c r="T220" s="28"/>
    </row>
    <row r="221" spans="1:20" ht="27" customHeight="1" x14ac:dyDescent="0.2">
      <c r="A221" s="166"/>
      <c r="B221" s="156"/>
      <c r="C221" s="119"/>
      <c r="D221" s="119"/>
      <c r="E221" s="20"/>
      <c r="F221" s="122"/>
      <c r="G221" s="208"/>
      <c r="H221" s="208"/>
      <c r="I221" s="209"/>
      <c r="J221" s="103" t="s">
        <v>128</v>
      </c>
      <c r="K221" s="103" t="s">
        <v>129</v>
      </c>
      <c r="L221" s="103" t="s">
        <v>130</v>
      </c>
      <c r="M221" s="103" t="s">
        <v>126</v>
      </c>
      <c r="N221" s="108"/>
      <c r="O221" s="108"/>
      <c r="P221" s="106"/>
      <c r="T221" s="28"/>
    </row>
    <row r="222" spans="1:20" ht="27" customHeight="1" x14ac:dyDescent="0.2">
      <c r="A222" s="166"/>
      <c r="B222" s="157"/>
      <c r="C222" s="120"/>
      <c r="D222" s="120"/>
      <c r="E222" s="20"/>
      <c r="F222" s="14">
        <v>1</v>
      </c>
      <c r="G222" s="24" t="s">
        <v>31</v>
      </c>
      <c r="H222" s="24" t="s">
        <v>31</v>
      </c>
      <c r="I222" s="24" t="s">
        <v>22</v>
      </c>
      <c r="J222" s="25">
        <v>0</v>
      </c>
      <c r="K222" s="25">
        <v>1</v>
      </c>
      <c r="L222" s="25">
        <v>1</v>
      </c>
      <c r="M222" s="25">
        <v>1</v>
      </c>
      <c r="N222" s="25">
        <v>0</v>
      </c>
      <c r="O222" s="25">
        <v>0</v>
      </c>
      <c r="P222" s="108"/>
      <c r="T222" s="28"/>
    </row>
    <row r="223" spans="1:20" ht="15" customHeight="1" x14ac:dyDescent="0.2">
      <c r="A223" s="165" t="s">
        <v>200</v>
      </c>
      <c r="B223" s="145" t="s">
        <v>181</v>
      </c>
      <c r="C223" s="130" t="s">
        <v>38</v>
      </c>
      <c r="D223" s="19" t="s">
        <v>2</v>
      </c>
      <c r="E223" s="20">
        <f>SUM(E224:E227)</f>
        <v>0</v>
      </c>
      <c r="F223" s="20">
        <f t="shared" ref="F223:F226" si="11">I223</f>
        <v>27631.656999999999</v>
      </c>
      <c r="G223" s="20">
        <f>SUM(G224:G227)</f>
        <v>0</v>
      </c>
      <c r="H223" s="20">
        <f>SUM(H224:H227)</f>
        <v>0</v>
      </c>
      <c r="I223" s="149">
        <f>SUM(I224:M226)</f>
        <v>27631.656999999999</v>
      </c>
      <c r="J223" s="150"/>
      <c r="K223" s="150"/>
      <c r="L223" s="150"/>
      <c r="M223" s="151"/>
      <c r="N223" s="20">
        <f>SUM(N224:N227)</f>
        <v>0</v>
      </c>
      <c r="O223" s="20">
        <f>SUM(O224:O227)</f>
        <v>0</v>
      </c>
      <c r="P223" s="105" t="s">
        <v>206</v>
      </c>
    </row>
    <row r="224" spans="1:20" ht="15" customHeight="1" x14ac:dyDescent="0.2">
      <c r="A224" s="166"/>
      <c r="B224" s="146"/>
      <c r="C224" s="148"/>
      <c r="D224" s="19" t="s">
        <v>1</v>
      </c>
      <c r="E224" s="34">
        <v>0</v>
      </c>
      <c r="F224" s="20">
        <f t="shared" si="11"/>
        <v>0</v>
      </c>
      <c r="G224" s="34">
        <v>0</v>
      </c>
      <c r="H224" s="34">
        <v>0</v>
      </c>
      <c r="I224" s="149">
        <v>0</v>
      </c>
      <c r="J224" s="150"/>
      <c r="K224" s="150"/>
      <c r="L224" s="150"/>
      <c r="M224" s="151"/>
      <c r="N224" s="34">
        <v>0</v>
      </c>
      <c r="O224" s="34">
        <v>0</v>
      </c>
      <c r="P224" s="106"/>
    </row>
    <row r="225" spans="1:16" ht="30" customHeight="1" x14ac:dyDescent="0.2">
      <c r="A225" s="166"/>
      <c r="B225" s="146"/>
      <c r="C225" s="148"/>
      <c r="D225" s="19" t="s">
        <v>5</v>
      </c>
      <c r="E225" s="34">
        <v>0</v>
      </c>
      <c r="F225" s="20">
        <f t="shared" si="11"/>
        <v>0</v>
      </c>
      <c r="G225" s="34">
        <v>0</v>
      </c>
      <c r="H225" s="34">
        <v>0</v>
      </c>
      <c r="I225" s="149">
        <v>0</v>
      </c>
      <c r="J225" s="150"/>
      <c r="K225" s="150"/>
      <c r="L225" s="150"/>
      <c r="M225" s="151"/>
      <c r="N225" s="34">
        <v>0</v>
      </c>
      <c r="O225" s="34">
        <v>0</v>
      </c>
      <c r="P225" s="106"/>
    </row>
    <row r="226" spans="1:16" ht="30" customHeight="1" x14ac:dyDescent="0.2">
      <c r="A226" s="166"/>
      <c r="B226" s="146"/>
      <c r="C226" s="148"/>
      <c r="D226" s="19" t="s">
        <v>12</v>
      </c>
      <c r="E226" s="34">
        <v>0</v>
      </c>
      <c r="F226" s="20">
        <f t="shared" si="11"/>
        <v>27631.656999999999</v>
      </c>
      <c r="G226" s="34">
        <v>0</v>
      </c>
      <c r="H226" s="34">
        <v>0</v>
      </c>
      <c r="I226" s="149">
        <v>27631.656999999999</v>
      </c>
      <c r="J226" s="150"/>
      <c r="K226" s="150"/>
      <c r="L226" s="150"/>
      <c r="M226" s="151"/>
      <c r="N226" s="34">
        <v>0</v>
      </c>
      <c r="O226" s="34">
        <v>0</v>
      </c>
      <c r="P226" s="106"/>
    </row>
    <row r="227" spans="1:16" ht="15" customHeight="1" x14ac:dyDescent="0.2">
      <c r="A227" s="166"/>
      <c r="B227" s="147"/>
      <c r="C227" s="131"/>
      <c r="D227" s="19" t="s">
        <v>18</v>
      </c>
      <c r="E227" s="34">
        <v>0</v>
      </c>
      <c r="F227" s="34">
        <v>0</v>
      </c>
      <c r="G227" s="34">
        <v>0</v>
      </c>
      <c r="H227" s="34">
        <v>0</v>
      </c>
      <c r="I227" s="149">
        <v>0</v>
      </c>
      <c r="J227" s="150"/>
      <c r="K227" s="150"/>
      <c r="L227" s="150"/>
      <c r="M227" s="151"/>
      <c r="N227" s="34">
        <v>0</v>
      </c>
      <c r="O227" s="34">
        <v>0</v>
      </c>
      <c r="P227" s="108"/>
    </row>
    <row r="228" spans="1:16" s="23" customFormat="1" ht="15" customHeight="1" x14ac:dyDescent="0.2">
      <c r="A228" s="166"/>
      <c r="B228" s="155" t="s">
        <v>180</v>
      </c>
      <c r="C228" s="118" t="s">
        <v>81</v>
      </c>
      <c r="D228" s="118" t="s">
        <v>81</v>
      </c>
      <c r="E228" s="22"/>
      <c r="F228" s="121" t="s">
        <v>0</v>
      </c>
      <c r="G228" s="207" t="s">
        <v>120</v>
      </c>
      <c r="H228" s="207" t="s">
        <v>121</v>
      </c>
      <c r="I228" s="209" t="s">
        <v>162</v>
      </c>
      <c r="J228" s="210" t="s">
        <v>125</v>
      </c>
      <c r="K228" s="210"/>
      <c r="L228" s="210"/>
      <c r="M228" s="210"/>
      <c r="N228" s="121" t="s">
        <v>34</v>
      </c>
      <c r="O228" s="121" t="s">
        <v>35</v>
      </c>
      <c r="P228" s="105"/>
    </row>
    <row r="229" spans="1:16" ht="24" customHeight="1" x14ac:dyDescent="0.2">
      <c r="A229" s="166"/>
      <c r="B229" s="156"/>
      <c r="C229" s="119"/>
      <c r="D229" s="119"/>
      <c r="E229" s="20"/>
      <c r="F229" s="122"/>
      <c r="G229" s="208"/>
      <c r="H229" s="208"/>
      <c r="I229" s="209"/>
      <c r="J229" s="103" t="s">
        <v>128</v>
      </c>
      <c r="K229" s="103" t="s">
        <v>129</v>
      </c>
      <c r="L229" s="103" t="s">
        <v>130</v>
      </c>
      <c r="M229" s="103" t="s">
        <v>126</v>
      </c>
      <c r="N229" s="122"/>
      <c r="O229" s="122"/>
      <c r="P229" s="106"/>
    </row>
    <row r="230" spans="1:16" ht="27" customHeight="1" x14ac:dyDescent="0.2">
      <c r="A230" s="166"/>
      <c r="B230" s="157"/>
      <c r="C230" s="120"/>
      <c r="D230" s="120"/>
      <c r="E230" s="20"/>
      <c r="F230" s="14">
        <v>2</v>
      </c>
      <c r="G230" s="24">
        <v>0</v>
      </c>
      <c r="H230" s="24" t="s">
        <v>31</v>
      </c>
      <c r="I230" s="24" t="s">
        <v>89</v>
      </c>
      <c r="J230" s="25">
        <v>0</v>
      </c>
      <c r="K230" s="25">
        <v>0</v>
      </c>
      <c r="L230" s="25">
        <v>0</v>
      </c>
      <c r="M230" s="25">
        <v>2</v>
      </c>
      <c r="N230" s="25">
        <v>0</v>
      </c>
      <c r="O230" s="25">
        <v>0</v>
      </c>
      <c r="P230" s="108"/>
    </row>
    <row r="231" spans="1:16" s="23" customFormat="1" ht="15" customHeight="1" x14ac:dyDescent="0.2">
      <c r="A231" s="166"/>
      <c r="B231" s="155" t="s">
        <v>216</v>
      </c>
      <c r="C231" s="118" t="s">
        <v>81</v>
      </c>
      <c r="D231" s="118" t="s">
        <v>81</v>
      </c>
      <c r="E231" s="22"/>
      <c r="F231" s="121" t="s">
        <v>0</v>
      </c>
      <c r="G231" s="207" t="s">
        <v>120</v>
      </c>
      <c r="H231" s="207" t="s">
        <v>121</v>
      </c>
      <c r="I231" s="209" t="s">
        <v>162</v>
      </c>
      <c r="J231" s="210" t="s">
        <v>125</v>
      </c>
      <c r="K231" s="210"/>
      <c r="L231" s="210"/>
      <c r="M231" s="210"/>
      <c r="N231" s="105" t="s">
        <v>34</v>
      </c>
      <c r="O231" s="105" t="s">
        <v>35</v>
      </c>
      <c r="P231" s="105"/>
    </row>
    <row r="232" spans="1:16" ht="24" customHeight="1" x14ac:dyDescent="0.2">
      <c r="A232" s="166"/>
      <c r="B232" s="156"/>
      <c r="C232" s="119"/>
      <c r="D232" s="119"/>
      <c r="E232" s="20"/>
      <c r="F232" s="122"/>
      <c r="G232" s="208"/>
      <c r="H232" s="208"/>
      <c r="I232" s="209"/>
      <c r="J232" s="103" t="s">
        <v>128</v>
      </c>
      <c r="K232" s="103" t="s">
        <v>129</v>
      </c>
      <c r="L232" s="103" t="s">
        <v>130</v>
      </c>
      <c r="M232" s="103" t="s">
        <v>126</v>
      </c>
      <c r="N232" s="108"/>
      <c r="O232" s="108"/>
      <c r="P232" s="106"/>
    </row>
    <row r="233" spans="1:16" ht="94.5" customHeight="1" x14ac:dyDescent="0.2">
      <c r="A233" s="167"/>
      <c r="B233" s="157"/>
      <c r="C233" s="120"/>
      <c r="D233" s="120"/>
      <c r="E233" s="20"/>
      <c r="F233" s="14">
        <v>2</v>
      </c>
      <c r="G233" s="24">
        <v>0</v>
      </c>
      <c r="H233" s="24" t="s">
        <v>31</v>
      </c>
      <c r="I233" s="24" t="s">
        <v>89</v>
      </c>
      <c r="J233" s="25">
        <v>0</v>
      </c>
      <c r="K233" s="25">
        <v>0</v>
      </c>
      <c r="L233" s="25">
        <v>0</v>
      </c>
      <c r="M233" s="25">
        <v>2</v>
      </c>
      <c r="N233" s="25">
        <v>0</v>
      </c>
      <c r="O233" s="25">
        <v>0</v>
      </c>
      <c r="P233" s="108"/>
    </row>
    <row r="234" spans="1:16" ht="15" customHeight="1" x14ac:dyDescent="0.2">
      <c r="A234" s="204" t="s">
        <v>205</v>
      </c>
      <c r="B234" s="145" t="s">
        <v>195</v>
      </c>
      <c r="C234" s="130" t="s">
        <v>38</v>
      </c>
      <c r="D234" s="19" t="s">
        <v>2</v>
      </c>
      <c r="E234" s="20">
        <f>SUM(E235:E238)</f>
        <v>0</v>
      </c>
      <c r="F234" s="20">
        <f>SUM(I234:O234)</f>
        <v>4198.34</v>
      </c>
      <c r="G234" s="20">
        <f>SUM(G235:G238)</f>
        <v>0</v>
      </c>
      <c r="H234" s="20">
        <f>SUM(H235:H238)</f>
        <v>0</v>
      </c>
      <c r="I234" s="149">
        <f>SUM(I235:M237)</f>
        <v>4198.34</v>
      </c>
      <c r="J234" s="150"/>
      <c r="K234" s="150"/>
      <c r="L234" s="150"/>
      <c r="M234" s="151"/>
      <c r="N234" s="20">
        <f>SUM(N235:N238)</f>
        <v>0</v>
      </c>
      <c r="O234" s="20">
        <f>SUM(O235:O238)</f>
        <v>0</v>
      </c>
      <c r="P234" s="105" t="s">
        <v>206</v>
      </c>
    </row>
    <row r="235" spans="1:16" ht="15" customHeight="1" x14ac:dyDescent="0.2">
      <c r="A235" s="205"/>
      <c r="B235" s="146"/>
      <c r="C235" s="148"/>
      <c r="D235" s="19" t="s">
        <v>1</v>
      </c>
      <c r="E235" s="34">
        <v>0</v>
      </c>
      <c r="F235" s="20">
        <f>SUM(M235:O235)</f>
        <v>0</v>
      </c>
      <c r="G235" s="34">
        <v>0</v>
      </c>
      <c r="H235" s="34">
        <v>0</v>
      </c>
      <c r="I235" s="149">
        <v>0</v>
      </c>
      <c r="J235" s="150"/>
      <c r="K235" s="150"/>
      <c r="L235" s="150"/>
      <c r="M235" s="151"/>
      <c r="N235" s="34">
        <v>0</v>
      </c>
      <c r="O235" s="34">
        <v>0</v>
      </c>
      <c r="P235" s="106"/>
    </row>
    <row r="236" spans="1:16" ht="30" customHeight="1" x14ac:dyDescent="0.2">
      <c r="A236" s="205"/>
      <c r="B236" s="146"/>
      <c r="C236" s="148"/>
      <c r="D236" s="19" t="s">
        <v>5</v>
      </c>
      <c r="E236" s="34">
        <v>0</v>
      </c>
      <c r="F236" s="20">
        <f>SUM(M236:O236)</f>
        <v>0</v>
      </c>
      <c r="G236" s="34">
        <v>0</v>
      </c>
      <c r="H236" s="34">
        <v>0</v>
      </c>
      <c r="I236" s="149">
        <v>0</v>
      </c>
      <c r="J236" s="150"/>
      <c r="K236" s="150"/>
      <c r="L236" s="150"/>
      <c r="M236" s="151"/>
      <c r="N236" s="34">
        <v>0</v>
      </c>
      <c r="O236" s="34">
        <v>0</v>
      </c>
      <c r="P236" s="106"/>
    </row>
    <row r="237" spans="1:16" ht="30" customHeight="1" x14ac:dyDescent="0.2">
      <c r="A237" s="205"/>
      <c r="B237" s="146"/>
      <c r="C237" s="148"/>
      <c r="D237" s="19" t="s">
        <v>12</v>
      </c>
      <c r="E237" s="34">
        <v>0</v>
      </c>
      <c r="F237" s="20">
        <f>SUM(I237:O237)</f>
        <v>4198.34</v>
      </c>
      <c r="G237" s="34">
        <v>0</v>
      </c>
      <c r="H237" s="34">
        <v>0</v>
      </c>
      <c r="I237" s="149">
        <v>4198.34</v>
      </c>
      <c r="J237" s="150"/>
      <c r="K237" s="150"/>
      <c r="L237" s="150"/>
      <c r="M237" s="151"/>
      <c r="N237" s="34">
        <v>0</v>
      </c>
      <c r="O237" s="34">
        <v>0</v>
      </c>
      <c r="P237" s="106"/>
    </row>
    <row r="238" spans="1:16" ht="15" customHeight="1" x14ac:dyDescent="0.2">
      <c r="A238" s="205"/>
      <c r="B238" s="147"/>
      <c r="C238" s="131"/>
      <c r="D238" s="19" t="s">
        <v>18</v>
      </c>
      <c r="E238" s="34">
        <v>0</v>
      </c>
      <c r="F238" s="34">
        <v>0</v>
      </c>
      <c r="G238" s="34">
        <v>0</v>
      </c>
      <c r="H238" s="34">
        <v>0</v>
      </c>
      <c r="I238" s="149">
        <v>0</v>
      </c>
      <c r="J238" s="150"/>
      <c r="K238" s="150"/>
      <c r="L238" s="150"/>
      <c r="M238" s="151"/>
      <c r="N238" s="34">
        <v>0</v>
      </c>
      <c r="O238" s="34">
        <v>0</v>
      </c>
      <c r="P238" s="108"/>
    </row>
    <row r="239" spans="1:16" s="23" customFormat="1" ht="15" customHeight="1" x14ac:dyDescent="0.2">
      <c r="A239" s="205"/>
      <c r="B239" s="155" t="s">
        <v>217</v>
      </c>
      <c r="C239" s="118" t="s">
        <v>81</v>
      </c>
      <c r="D239" s="118" t="s">
        <v>81</v>
      </c>
      <c r="E239" s="22"/>
      <c r="F239" s="121" t="s">
        <v>0</v>
      </c>
      <c r="G239" s="207" t="s">
        <v>120</v>
      </c>
      <c r="H239" s="207" t="s">
        <v>121</v>
      </c>
      <c r="I239" s="209" t="s">
        <v>162</v>
      </c>
      <c r="J239" s="210" t="s">
        <v>125</v>
      </c>
      <c r="K239" s="210"/>
      <c r="L239" s="210"/>
      <c r="M239" s="210"/>
      <c r="N239" s="105" t="s">
        <v>34</v>
      </c>
      <c r="O239" s="105" t="s">
        <v>35</v>
      </c>
      <c r="P239" s="105"/>
    </row>
    <row r="240" spans="1:16" ht="24" customHeight="1" x14ac:dyDescent="0.2">
      <c r="A240" s="205"/>
      <c r="B240" s="156"/>
      <c r="C240" s="119"/>
      <c r="D240" s="119"/>
      <c r="E240" s="20"/>
      <c r="F240" s="122"/>
      <c r="G240" s="208"/>
      <c r="H240" s="208"/>
      <c r="I240" s="209"/>
      <c r="J240" s="103" t="s">
        <v>128</v>
      </c>
      <c r="K240" s="103" t="s">
        <v>129</v>
      </c>
      <c r="L240" s="103" t="s">
        <v>130</v>
      </c>
      <c r="M240" s="103" t="s">
        <v>126</v>
      </c>
      <c r="N240" s="108"/>
      <c r="O240" s="108"/>
      <c r="P240" s="106"/>
    </row>
    <row r="241" spans="1:19" ht="102" customHeight="1" x14ac:dyDescent="0.2">
      <c r="A241" s="205"/>
      <c r="B241" s="157"/>
      <c r="C241" s="120"/>
      <c r="D241" s="120"/>
      <c r="E241" s="20"/>
      <c r="F241" s="14">
        <v>2</v>
      </c>
      <c r="G241" s="24">
        <v>0</v>
      </c>
      <c r="H241" s="24" t="s">
        <v>31</v>
      </c>
      <c r="I241" s="24" t="s">
        <v>89</v>
      </c>
      <c r="J241" s="25">
        <v>0</v>
      </c>
      <c r="K241" s="25">
        <v>0</v>
      </c>
      <c r="L241" s="25">
        <v>0</v>
      </c>
      <c r="M241" s="25">
        <v>2</v>
      </c>
      <c r="N241" s="25">
        <v>0</v>
      </c>
      <c r="O241" s="25">
        <v>0</v>
      </c>
      <c r="P241" s="108"/>
    </row>
    <row r="242" spans="1:19" s="23" customFormat="1" ht="15" customHeight="1" x14ac:dyDescent="0.2">
      <c r="A242" s="205"/>
      <c r="B242" s="155" t="s">
        <v>218</v>
      </c>
      <c r="C242" s="118" t="s">
        <v>81</v>
      </c>
      <c r="D242" s="118" t="s">
        <v>81</v>
      </c>
      <c r="E242" s="22"/>
      <c r="F242" s="121" t="s">
        <v>0</v>
      </c>
      <c r="G242" s="207" t="s">
        <v>120</v>
      </c>
      <c r="H242" s="207" t="s">
        <v>121</v>
      </c>
      <c r="I242" s="209" t="s">
        <v>162</v>
      </c>
      <c r="J242" s="210" t="s">
        <v>125</v>
      </c>
      <c r="K242" s="210"/>
      <c r="L242" s="210"/>
      <c r="M242" s="210"/>
      <c r="N242" s="105" t="s">
        <v>34</v>
      </c>
      <c r="O242" s="105" t="s">
        <v>35</v>
      </c>
      <c r="P242" s="105"/>
    </row>
    <row r="243" spans="1:19" ht="24" customHeight="1" x14ac:dyDescent="0.2">
      <c r="A243" s="205"/>
      <c r="B243" s="156"/>
      <c r="C243" s="119"/>
      <c r="D243" s="119"/>
      <c r="E243" s="20"/>
      <c r="F243" s="122"/>
      <c r="G243" s="208"/>
      <c r="H243" s="208"/>
      <c r="I243" s="209"/>
      <c r="J243" s="103" t="s">
        <v>128</v>
      </c>
      <c r="K243" s="103" t="s">
        <v>129</v>
      </c>
      <c r="L243" s="103" t="s">
        <v>130</v>
      </c>
      <c r="M243" s="103" t="s">
        <v>126</v>
      </c>
      <c r="N243" s="108"/>
      <c r="O243" s="108"/>
      <c r="P243" s="106"/>
    </row>
    <row r="244" spans="1:19" ht="83.25" customHeight="1" x14ac:dyDescent="0.2">
      <c r="A244" s="205"/>
      <c r="B244" s="157"/>
      <c r="C244" s="120"/>
      <c r="D244" s="120"/>
      <c r="E244" s="20"/>
      <c r="F244" s="14">
        <v>2</v>
      </c>
      <c r="G244" s="24">
        <v>0</v>
      </c>
      <c r="H244" s="24" t="s">
        <v>31</v>
      </c>
      <c r="I244" s="24" t="s">
        <v>89</v>
      </c>
      <c r="J244" s="25">
        <v>0</v>
      </c>
      <c r="K244" s="25">
        <v>0</v>
      </c>
      <c r="L244" s="25">
        <v>0</v>
      </c>
      <c r="M244" s="25">
        <v>2</v>
      </c>
      <c r="N244" s="25">
        <v>0</v>
      </c>
      <c r="O244" s="25">
        <v>0</v>
      </c>
      <c r="P244" s="108"/>
    </row>
    <row r="245" spans="1:19" ht="27" customHeight="1" x14ac:dyDescent="0.2">
      <c r="A245" s="205"/>
      <c r="B245" s="155" t="s">
        <v>219</v>
      </c>
      <c r="C245" s="118" t="s">
        <v>81</v>
      </c>
      <c r="D245" s="118" t="s">
        <v>81</v>
      </c>
      <c r="E245" s="22"/>
      <c r="F245" s="121" t="s">
        <v>0</v>
      </c>
      <c r="G245" s="207" t="s">
        <v>120</v>
      </c>
      <c r="H245" s="207" t="s">
        <v>121</v>
      </c>
      <c r="I245" s="209" t="s">
        <v>162</v>
      </c>
      <c r="J245" s="210" t="s">
        <v>125</v>
      </c>
      <c r="K245" s="210"/>
      <c r="L245" s="210"/>
      <c r="M245" s="210"/>
      <c r="N245" s="105" t="s">
        <v>34</v>
      </c>
      <c r="O245" s="105" t="s">
        <v>35</v>
      </c>
      <c r="P245" s="155"/>
    </row>
    <row r="246" spans="1:19" ht="27" customHeight="1" x14ac:dyDescent="0.2">
      <c r="A246" s="205"/>
      <c r="B246" s="156"/>
      <c r="C246" s="119"/>
      <c r="D246" s="119"/>
      <c r="E246" s="20"/>
      <c r="F246" s="122"/>
      <c r="G246" s="208"/>
      <c r="H246" s="208"/>
      <c r="I246" s="209"/>
      <c r="J246" s="103" t="s">
        <v>128</v>
      </c>
      <c r="K246" s="103" t="s">
        <v>129</v>
      </c>
      <c r="L246" s="103" t="s">
        <v>130</v>
      </c>
      <c r="M246" s="103" t="s">
        <v>126</v>
      </c>
      <c r="N246" s="108"/>
      <c r="O246" s="108"/>
      <c r="P246" s="156"/>
    </row>
    <row r="247" spans="1:19" ht="75" customHeight="1" x14ac:dyDescent="0.2">
      <c r="A247" s="205"/>
      <c r="B247" s="157"/>
      <c r="C247" s="120"/>
      <c r="D247" s="120"/>
      <c r="E247" s="20"/>
      <c r="F247" s="14">
        <v>2</v>
      </c>
      <c r="G247" s="24" t="s">
        <v>31</v>
      </c>
      <c r="H247" s="24" t="s">
        <v>31</v>
      </c>
      <c r="I247" s="24" t="s">
        <v>89</v>
      </c>
      <c r="J247" s="25">
        <v>0</v>
      </c>
      <c r="K247" s="25">
        <v>0</v>
      </c>
      <c r="L247" s="25">
        <v>0</v>
      </c>
      <c r="M247" s="25">
        <v>2</v>
      </c>
      <c r="N247" s="25">
        <v>0</v>
      </c>
      <c r="O247" s="25">
        <v>0</v>
      </c>
      <c r="P247" s="157"/>
    </row>
    <row r="248" spans="1:19" ht="27" customHeight="1" x14ac:dyDescent="0.2">
      <c r="A248" s="205"/>
      <c r="B248" s="155" t="s">
        <v>220</v>
      </c>
      <c r="C248" s="118" t="s">
        <v>81</v>
      </c>
      <c r="D248" s="118" t="s">
        <v>81</v>
      </c>
      <c r="E248" s="22"/>
      <c r="F248" s="121" t="s">
        <v>0</v>
      </c>
      <c r="G248" s="207" t="s">
        <v>120</v>
      </c>
      <c r="H248" s="207" t="s">
        <v>121</v>
      </c>
      <c r="I248" s="209" t="s">
        <v>162</v>
      </c>
      <c r="J248" s="210" t="s">
        <v>125</v>
      </c>
      <c r="K248" s="210"/>
      <c r="L248" s="210"/>
      <c r="M248" s="210"/>
      <c r="N248" s="105" t="s">
        <v>34</v>
      </c>
      <c r="O248" s="105" t="s">
        <v>35</v>
      </c>
      <c r="P248" s="155"/>
    </row>
    <row r="249" spans="1:19" ht="27" customHeight="1" x14ac:dyDescent="0.2">
      <c r="A249" s="205"/>
      <c r="B249" s="156"/>
      <c r="C249" s="119"/>
      <c r="D249" s="119"/>
      <c r="E249" s="20"/>
      <c r="F249" s="122"/>
      <c r="G249" s="208"/>
      <c r="H249" s="208"/>
      <c r="I249" s="209"/>
      <c r="J249" s="103" t="s">
        <v>128</v>
      </c>
      <c r="K249" s="103" t="s">
        <v>129</v>
      </c>
      <c r="L249" s="103" t="s">
        <v>130</v>
      </c>
      <c r="M249" s="103" t="s">
        <v>126</v>
      </c>
      <c r="N249" s="108"/>
      <c r="O249" s="108"/>
      <c r="P249" s="156"/>
    </row>
    <row r="250" spans="1:19" ht="59.25" customHeight="1" x14ac:dyDescent="0.2">
      <c r="A250" s="206"/>
      <c r="B250" s="157"/>
      <c r="C250" s="120"/>
      <c r="D250" s="120"/>
      <c r="E250" s="20"/>
      <c r="F250" s="14">
        <v>2</v>
      </c>
      <c r="G250" s="24" t="s">
        <v>31</v>
      </c>
      <c r="H250" s="24" t="s">
        <v>31</v>
      </c>
      <c r="I250" s="24" t="s">
        <v>89</v>
      </c>
      <c r="J250" s="25">
        <v>0</v>
      </c>
      <c r="K250" s="25">
        <v>0</v>
      </c>
      <c r="L250" s="25">
        <v>0</v>
      </c>
      <c r="M250" s="25">
        <v>2</v>
      </c>
      <c r="N250" s="25">
        <v>0</v>
      </c>
      <c r="O250" s="25">
        <v>0</v>
      </c>
      <c r="P250" s="157"/>
    </row>
    <row r="251" spans="1:19" ht="15" customHeight="1" x14ac:dyDescent="0.2">
      <c r="A251" s="162" t="s">
        <v>20</v>
      </c>
      <c r="B251" s="109" t="s">
        <v>55</v>
      </c>
      <c r="C251" s="112" t="s">
        <v>38</v>
      </c>
      <c r="D251" s="16" t="s">
        <v>2</v>
      </c>
      <c r="E251" s="18">
        <v>0</v>
      </c>
      <c r="F251" s="18">
        <f>SUM(I251:O251)</f>
        <v>10000</v>
      </c>
      <c r="G251" s="18">
        <f>SUM(G252:G255)</f>
        <v>0</v>
      </c>
      <c r="H251" s="18">
        <f>SUM(H252:H255)</f>
        <v>0</v>
      </c>
      <c r="I251" s="115">
        <f>SUM(I252:M255)</f>
        <v>10000</v>
      </c>
      <c r="J251" s="116"/>
      <c r="K251" s="116"/>
      <c r="L251" s="116"/>
      <c r="M251" s="117"/>
      <c r="N251" s="18">
        <f>SUM(N252:N255)</f>
        <v>0</v>
      </c>
      <c r="O251" s="18">
        <f>SUM(O252:O255)</f>
        <v>0</v>
      </c>
      <c r="P251" s="105"/>
    </row>
    <row r="252" spans="1:19" ht="14.25" customHeight="1" x14ac:dyDescent="0.2">
      <c r="A252" s="163"/>
      <c r="B252" s="110"/>
      <c r="C252" s="113"/>
      <c r="D252" s="16" t="s">
        <v>1</v>
      </c>
      <c r="E252" s="18">
        <v>0</v>
      </c>
      <c r="F252" s="18">
        <f>SUM(I252:O252)</f>
        <v>0</v>
      </c>
      <c r="G252" s="18">
        <f>G257</f>
        <v>0</v>
      </c>
      <c r="H252" s="18">
        <f>H257</f>
        <v>0</v>
      </c>
      <c r="I252" s="115">
        <f>I257</f>
        <v>0</v>
      </c>
      <c r="J252" s="116"/>
      <c r="K252" s="116"/>
      <c r="L252" s="116"/>
      <c r="M252" s="117"/>
      <c r="N252" s="18">
        <f>N257</f>
        <v>0</v>
      </c>
      <c r="O252" s="18">
        <f>O257</f>
        <v>0</v>
      </c>
      <c r="P252" s="106"/>
    </row>
    <row r="253" spans="1:19" ht="28.5" x14ac:dyDescent="0.2">
      <c r="A253" s="163"/>
      <c r="B253" s="110"/>
      <c r="C253" s="113"/>
      <c r="D253" s="16" t="s">
        <v>5</v>
      </c>
      <c r="E253" s="18">
        <v>0</v>
      </c>
      <c r="F253" s="18">
        <f>SUM(I253:O253)</f>
        <v>0</v>
      </c>
      <c r="G253" s="18">
        <f t="shared" ref="G253:H253" si="12">G258</f>
        <v>0</v>
      </c>
      <c r="H253" s="18">
        <f t="shared" si="12"/>
        <v>0</v>
      </c>
      <c r="I253" s="115">
        <f>I258</f>
        <v>0</v>
      </c>
      <c r="J253" s="116"/>
      <c r="K253" s="116"/>
      <c r="L253" s="116"/>
      <c r="M253" s="117"/>
      <c r="N253" s="18">
        <f t="shared" ref="N253:O255" si="13">N258</f>
        <v>0</v>
      </c>
      <c r="O253" s="18">
        <f t="shared" si="13"/>
        <v>0</v>
      </c>
      <c r="P253" s="106"/>
    </row>
    <row r="254" spans="1:19" ht="28.5" x14ac:dyDescent="0.2">
      <c r="A254" s="163"/>
      <c r="B254" s="110"/>
      <c r="C254" s="113"/>
      <c r="D254" s="16" t="s">
        <v>12</v>
      </c>
      <c r="E254" s="18">
        <v>0</v>
      </c>
      <c r="F254" s="18">
        <f>SUM(I254:O254)</f>
        <v>10000</v>
      </c>
      <c r="G254" s="18">
        <f t="shared" ref="G254:H254" si="14">G259</f>
        <v>0</v>
      </c>
      <c r="H254" s="18">
        <f t="shared" si="14"/>
        <v>0</v>
      </c>
      <c r="I254" s="115">
        <f>I259</f>
        <v>10000</v>
      </c>
      <c r="J254" s="116"/>
      <c r="K254" s="116"/>
      <c r="L254" s="116"/>
      <c r="M254" s="117"/>
      <c r="N254" s="18">
        <f t="shared" si="13"/>
        <v>0</v>
      </c>
      <c r="O254" s="18">
        <f t="shared" si="13"/>
        <v>0</v>
      </c>
      <c r="P254" s="106"/>
      <c r="Q254" s="28"/>
      <c r="S254" s="29"/>
    </row>
    <row r="255" spans="1:19" ht="22.5" customHeight="1" x14ac:dyDescent="0.2">
      <c r="A255" s="164"/>
      <c r="B255" s="111"/>
      <c r="C255" s="114"/>
      <c r="D255" s="16" t="s">
        <v>94</v>
      </c>
      <c r="E255" s="18">
        <v>0</v>
      </c>
      <c r="F255" s="18">
        <v>0</v>
      </c>
      <c r="G255" s="18">
        <f t="shared" ref="G255:H255" si="15">G260</f>
        <v>0</v>
      </c>
      <c r="H255" s="18">
        <f t="shared" si="15"/>
        <v>0</v>
      </c>
      <c r="I255" s="115">
        <f>I260</f>
        <v>0</v>
      </c>
      <c r="J255" s="116"/>
      <c r="K255" s="116"/>
      <c r="L255" s="116"/>
      <c r="M255" s="117"/>
      <c r="N255" s="18">
        <f t="shared" si="13"/>
        <v>0</v>
      </c>
      <c r="O255" s="18">
        <f t="shared" si="13"/>
        <v>0</v>
      </c>
      <c r="P255" s="108"/>
    </row>
    <row r="256" spans="1:19" ht="15" customHeight="1" x14ac:dyDescent="0.2">
      <c r="A256" s="165" t="s">
        <v>56</v>
      </c>
      <c r="B256" s="145" t="s">
        <v>32</v>
      </c>
      <c r="C256" s="130" t="s">
        <v>38</v>
      </c>
      <c r="D256" s="19" t="s">
        <v>2</v>
      </c>
      <c r="E256" s="20">
        <f>SUM(E257:E260)</f>
        <v>0</v>
      </c>
      <c r="F256" s="20">
        <f>SUM(I256:O256)</f>
        <v>10000</v>
      </c>
      <c r="G256" s="20">
        <f>SUM(G257:G260)</f>
        <v>0</v>
      </c>
      <c r="H256" s="20">
        <f>SUM(H257:H260)</f>
        <v>0</v>
      </c>
      <c r="I256" s="149">
        <f>SUM(I257:M260)</f>
        <v>10000</v>
      </c>
      <c r="J256" s="150"/>
      <c r="K256" s="150"/>
      <c r="L256" s="150"/>
      <c r="M256" s="151"/>
      <c r="N256" s="20">
        <f>SUM(N257:N260)</f>
        <v>0</v>
      </c>
      <c r="O256" s="20">
        <f>SUM(O257:O260)</f>
        <v>0</v>
      </c>
      <c r="P256" s="105" t="s">
        <v>206</v>
      </c>
    </row>
    <row r="257" spans="1:19" ht="15" x14ac:dyDescent="0.2">
      <c r="A257" s="166"/>
      <c r="B257" s="146"/>
      <c r="C257" s="148"/>
      <c r="D257" s="19" t="s">
        <v>1</v>
      </c>
      <c r="E257" s="20">
        <v>0</v>
      </c>
      <c r="F257" s="20">
        <f>SUM(I257:O257)</f>
        <v>0</v>
      </c>
      <c r="G257" s="20">
        <v>0</v>
      </c>
      <c r="H257" s="20">
        <v>0</v>
      </c>
      <c r="I257" s="149">
        <v>0</v>
      </c>
      <c r="J257" s="150"/>
      <c r="K257" s="150"/>
      <c r="L257" s="150"/>
      <c r="M257" s="151"/>
      <c r="N257" s="34">
        <v>0</v>
      </c>
      <c r="O257" s="34">
        <v>0</v>
      </c>
      <c r="P257" s="106"/>
    </row>
    <row r="258" spans="1:19" ht="21.75" customHeight="1" x14ac:dyDescent="0.2">
      <c r="A258" s="166"/>
      <c r="B258" s="146"/>
      <c r="C258" s="148"/>
      <c r="D258" s="19" t="s">
        <v>5</v>
      </c>
      <c r="E258" s="20">
        <v>0</v>
      </c>
      <c r="F258" s="20">
        <f>SUM(I258:O258)</f>
        <v>0</v>
      </c>
      <c r="G258" s="20">
        <v>0</v>
      </c>
      <c r="H258" s="20">
        <v>0</v>
      </c>
      <c r="I258" s="149">
        <v>0</v>
      </c>
      <c r="J258" s="150"/>
      <c r="K258" s="150"/>
      <c r="L258" s="150"/>
      <c r="M258" s="151"/>
      <c r="N258" s="34">
        <v>0</v>
      </c>
      <c r="O258" s="34">
        <v>0</v>
      </c>
      <c r="P258" s="106"/>
    </row>
    <row r="259" spans="1:19" ht="30" x14ac:dyDescent="0.2">
      <c r="A259" s="166"/>
      <c r="B259" s="146"/>
      <c r="C259" s="148"/>
      <c r="D259" s="19" t="s">
        <v>12</v>
      </c>
      <c r="E259" s="20">
        <v>0</v>
      </c>
      <c r="F259" s="20">
        <f>SUM(I259:O259)</f>
        <v>10000</v>
      </c>
      <c r="G259" s="20">
        <v>0</v>
      </c>
      <c r="H259" s="20">
        <v>0</v>
      </c>
      <c r="I259" s="149">
        <v>10000</v>
      </c>
      <c r="J259" s="150"/>
      <c r="K259" s="150"/>
      <c r="L259" s="150"/>
      <c r="M259" s="151"/>
      <c r="N259" s="34">
        <v>0</v>
      </c>
      <c r="O259" s="34">
        <v>0</v>
      </c>
      <c r="P259" s="106"/>
      <c r="Q259" s="28"/>
    </row>
    <row r="260" spans="1:19" ht="15" x14ac:dyDescent="0.2">
      <c r="A260" s="166"/>
      <c r="B260" s="147"/>
      <c r="C260" s="131"/>
      <c r="D260" s="19" t="s">
        <v>18</v>
      </c>
      <c r="E260" s="20">
        <v>0</v>
      </c>
      <c r="F260" s="20">
        <f>SUM(I260:O260)</f>
        <v>0</v>
      </c>
      <c r="G260" s="20">
        <v>0</v>
      </c>
      <c r="H260" s="20">
        <v>0</v>
      </c>
      <c r="I260" s="149">
        <v>0</v>
      </c>
      <c r="J260" s="150"/>
      <c r="K260" s="150"/>
      <c r="L260" s="150"/>
      <c r="M260" s="151"/>
      <c r="N260" s="34">
        <v>0</v>
      </c>
      <c r="O260" s="34">
        <v>0</v>
      </c>
      <c r="P260" s="108"/>
    </row>
    <row r="261" spans="1:19" s="23" customFormat="1" ht="15" customHeight="1" x14ac:dyDescent="0.2">
      <c r="A261" s="166"/>
      <c r="B261" s="155" t="s">
        <v>98</v>
      </c>
      <c r="C261" s="118" t="s">
        <v>81</v>
      </c>
      <c r="D261" s="118" t="s">
        <v>92</v>
      </c>
      <c r="E261" s="22"/>
      <c r="F261" s="121" t="s">
        <v>0</v>
      </c>
      <c r="G261" s="207" t="s">
        <v>120</v>
      </c>
      <c r="H261" s="207" t="s">
        <v>121</v>
      </c>
      <c r="I261" s="209" t="s">
        <v>162</v>
      </c>
      <c r="J261" s="210" t="s">
        <v>125</v>
      </c>
      <c r="K261" s="210"/>
      <c r="L261" s="210"/>
      <c r="M261" s="210"/>
      <c r="N261" s="105" t="s">
        <v>34</v>
      </c>
      <c r="O261" s="105" t="s">
        <v>35</v>
      </c>
      <c r="P261" s="105"/>
    </row>
    <row r="262" spans="1:19" ht="24" customHeight="1" x14ac:dyDescent="0.2">
      <c r="A262" s="166"/>
      <c r="B262" s="156"/>
      <c r="C262" s="119"/>
      <c r="D262" s="119"/>
      <c r="E262" s="20"/>
      <c r="F262" s="122"/>
      <c r="G262" s="208"/>
      <c r="H262" s="208"/>
      <c r="I262" s="209"/>
      <c r="J262" s="103" t="s">
        <v>128</v>
      </c>
      <c r="K262" s="103" t="s">
        <v>129</v>
      </c>
      <c r="L262" s="103" t="s">
        <v>130</v>
      </c>
      <c r="M262" s="103" t="s">
        <v>126</v>
      </c>
      <c r="N262" s="108"/>
      <c r="O262" s="108"/>
      <c r="P262" s="106"/>
    </row>
    <row r="263" spans="1:19" ht="15" x14ac:dyDescent="0.2">
      <c r="A263" s="167"/>
      <c r="B263" s="157"/>
      <c r="C263" s="120"/>
      <c r="D263" s="120"/>
      <c r="E263" s="20"/>
      <c r="F263" s="99">
        <v>1</v>
      </c>
      <c r="G263" s="24">
        <v>0</v>
      </c>
      <c r="H263" s="24" t="s">
        <v>31</v>
      </c>
      <c r="I263" s="24" t="s">
        <v>22</v>
      </c>
      <c r="J263" s="25">
        <v>0</v>
      </c>
      <c r="K263" s="25">
        <v>0</v>
      </c>
      <c r="L263" s="25">
        <v>0</v>
      </c>
      <c r="M263" s="25">
        <v>1</v>
      </c>
      <c r="N263" s="25">
        <v>0</v>
      </c>
      <c r="O263" s="25">
        <v>0</v>
      </c>
      <c r="P263" s="108"/>
    </row>
    <row r="264" spans="1:19" ht="15" customHeight="1" x14ac:dyDescent="0.2">
      <c r="A264" s="162" t="s">
        <v>23</v>
      </c>
      <c r="B264" s="109" t="s">
        <v>57</v>
      </c>
      <c r="C264" s="112" t="s">
        <v>38</v>
      </c>
      <c r="D264" s="16" t="s">
        <v>2</v>
      </c>
      <c r="E264" s="18">
        <v>0</v>
      </c>
      <c r="F264" s="18">
        <f>SUM(G264:O264)</f>
        <v>42474</v>
      </c>
      <c r="G264" s="18">
        <f>SUM(G265:G268)</f>
        <v>0</v>
      </c>
      <c r="H264" s="18">
        <f>SUM(H265:H268)</f>
        <v>12774</v>
      </c>
      <c r="I264" s="115">
        <f>SUM(I265:M268)</f>
        <v>9900</v>
      </c>
      <c r="J264" s="116"/>
      <c r="K264" s="116"/>
      <c r="L264" s="116"/>
      <c r="M264" s="117"/>
      <c r="N264" s="18">
        <f>SUM(N265:N268)</f>
        <v>9900</v>
      </c>
      <c r="O264" s="18">
        <f>SUM(O265:O268)</f>
        <v>9900</v>
      </c>
      <c r="P264" s="105"/>
    </row>
    <row r="265" spans="1:19" ht="14.25" customHeight="1" x14ac:dyDescent="0.2">
      <c r="A265" s="163"/>
      <c r="B265" s="110"/>
      <c r="C265" s="113"/>
      <c r="D265" s="16" t="s">
        <v>1</v>
      </c>
      <c r="E265" s="18">
        <v>0</v>
      </c>
      <c r="F265" s="18">
        <v>0</v>
      </c>
      <c r="G265" s="18">
        <f t="shared" ref="G265:H265" si="16">G270+G278</f>
        <v>0</v>
      </c>
      <c r="H265" s="18">
        <f t="shared" si="16"/>
        <v>0</v>
      </c>
      <c r="I265" s="115">
        <f>I270+M278</f>
        <v>0</v>
      </c>
      <c r="J265" s="116"/>
      <c r="K265" s="116"/>
      <c r="L265" s="116"/>
      <c r="M265" s="117"/>
      <c r="N265" s="18">
        <f t="shared" ref="N265:O268" si="17">N270+N278</f>
        <v>0</v>
      </c>
      <c r="O265" s="18">
        <f t="shared" si="17"/>
        <v>0</v>
      </c>
      <c r="P265" s="106"/>
    </row>
    <row r="266" spans="1:19" ht="28.5" x14ac:dyDescent="0.2">
      <c r="A266" s="163"/>
      <c r="B266" s="110"/>
      <c r="C266" s="113"/>
      <c r="D266" s="16" t="s">
        <v>5</v>
      </c>
      <c r="E266" s="18">
        <v>0</v>
      </c>
      <c r="F266" s="18">
        <f>SUM(I266:O266)</f>
        <v>0</v>
      </c>
      <c r="G266" s="18">
        <f t="shared" ref="G266:H266" si="18">G271+G279</f>
        <v>0</v>
      </c>
      <c r="H266" s="18">
        <f t="shared" si="18"/>
        <v>0</v>
      </c>
      <c r="I266" s="115">
        <f>I271+M279</f>
        <v>0</v>
      </c>
      <c r="J266" s="116"/>
      <c r="K266" s="116"/>
      <c r="L266" s="116"/>
      <c r="M266" s="117"/>
      <c r="N266" s="18">
        <f t="shared" si="17"/>
        <v>0</v>
      </c>
      <c r="O266" s="18">
        <f t="shared" si="17"/>
        <v>0</v>
      </c>
      <c r="P266" s="106"/>
    </row>
    <row r="267" spans="1:19" ht="28.5" x14ac:dyDescent="0.2">
      <c r="A267" s="163"/>
      <c r="B267" s="110"/>
      <c r="C267" s="113"/>
      <c r="D267" s="16" t="s">
        <v>12</v>
      </c>
      <c r="E267" s="18">
        <v>0</v>
      </c>
      <c r="F267" s="18">
        <f>SUM(G267:O267)</f>
        <v>42474</v>
      </c>
      <c r="G267" s="18">
        <f t="shared" ref="G267:H267" si="19">G272+G280</f>
        <v>0</v>
      </c>
      <c r="H267" s="18">
        <f t="shared" si="19"/>
        <v>12774</v>
      </c>
      <c r="I267" s="115">
        <f>I272</f>
        <v>9900</v>
      </c>
      <c r="J267" s="116"/>
      <c r="K267" s="116"/>
      <c r="L267" s="116"/>
      <c r="M267" s="117"/>
      <c r="N267" s="18">
        <f t="shared" si="17"/>
        <v>9900</v>
      </c>
      <c r="O267" s="18">
        <f t="shared" si="17"/>
        <v>9900</v>
      </c>
      <c r="P267" s="106"/>
      <c r="Q267" s="28"/>
      <c r="S267" s="29"/>
    </row>
    <row r="268" spans="1:19" ht="22.5" customHeight="1" x14ac:dyDescent="0.2">
      <c r="A268" s="164"/>
      <c r="B268" s="111"/>
      <c r="C268" s="114"/>
      <c r="D268" s="16" t="s">
        <v>18</v>
      </c>
      <c r="E268" s="18">
        <v>0</v>
      </c>
      <c r="F268" s="18">
        <v>0</v>
      </c>
      <c r="G268" s="18">
        <f t="shared" ref="G268:H268" si="20">G273+G281</f>
        <v>0</v>
      </c>
      <c r="H268" s="18">
        <f t="shared" si="20"/>
        <v>0</v>
      </c>
      <c r="I268" s="115">
        <f>I273+M281</f>
        <v>0</v>
      </c>
      <c r="J268" s="116"/>
      <c r="K268" s="116"/>
      <c r="L268" s="116"/>
      <c r="M268" s="117"/>
      <c r="N268" s="18">
        <f t="shared" si="17"/>
        <v>0</v>
      </c>
      <c r="O268" s="18">
        <f t="shared" si="17"/>
        <v>0</v>
      </c>
      <c r="P268" s="108"/>
    </row>
    <row r="269" spans="1:19" ht="15" customHeight="1" x14ac:dyDescent="0.2">
      <c r="A269" s="165" t="s">
        <v>58</v>
      </c>
      <c r="B269" s="145" t="s">
        <v>192</v>
      </c>
      <c r="C269" s="130" t="s">
        <v>38</v>
      </c>
      <c r="D269" s="19" t="s">
        <v>2</v>
      </c>
      <c r="E269" s="20">
        <f>SUM(E270:E273)</f>
        <v>1531.32</v>
      </c>
      <c r="F269" s="20">
        <f>SUM(G269:O269)</f>
        <v>42474</v>
      </c>
      <c r="G269" s="20">
        <f>SUM(G270:G273)</f>
        <v>0</v>
      </c>
      <c r="H269" s="20">
        <f>SUM(H270:H273)</f>
        <v>12774</v>
      </c>
      <c r="I269" s="149">
        <f>SUM(I270:M273)</f>
        <v>9900</v>
      </c>
      <c r="J269" s="150"/>
      <c r="K269" s="150"/>
      <c r="L269" s="150"/>
      <c r="M269" s="151"/>
      <c r="N269" s="20">
        <f>SUM(N270:N273)</f>
        <v>9900</v>
      </c>
      <c r="O269" s="20">
        <f>SUM(O270:O273)</f>
        <v>9900</v>
      </c>
      <c r="P269" s="105" t="s">
        <v>206</v>
      </c>
    </row>
    <row r="270" spans="1:19" ht="15" x14ac:dyDescent="0.2">
      <c r="A270" s="166"/>
      <c r="B270" s="146"/>
      <c r="C270" s="148"/>
      <c r="D270" s="19" t="s">
        <v>1</v>
      </c>
      <c r="E270" s="20">
        <v>0</v>
      </c>
      <c r="F270" s="20">
        <f>SUM(I270:O270)</f>
        <v>0</v>
      </c>
      <c r="G270" s="20">
        <v>0</v>
      </c>
      <c r="H270" s="20">
        <v>0</v>
      </c>
      <c r="I270" s="149">
        <v>0</v>
      </c>
      <c r="J270" s="150"/>
      <c r="K270" s="150"/>
      <c r="L270" s="150"/>
      <c r="M270" s="151"/>
      <c r="N270" s="34">
        <v>0</v>
      </c>
      <c r="O270" s="34">
        <v>0</v>
      </c>
      <c r="P270" s="106"/>
    </row>
    <row r="271" spans="1:19" ht="19.5" customHeight="1" x14ac:dyDescent="0.2">
      <c r="A271" s="166"/>
      <c r="B271" s="146"/>
      <c r="C271" s="148"/>
      <c r="D271" s="19" t="s">
        <v>5</v>
      </c>
      <c r="E271" s="20">
        <v>0</v>
      </c>
      <c r="F271" s="20">
        <f>SUM(I271:O271)</f>
        <v>0</v>
      </c>
      <c r="G271" s="20">
        <v>0</v>
      </c>
      <c r="H271" s="20">
        <v>0</v>
      </c>
      <c r="I271" s="149">
        <v>0</v>
      </c>
      <c r="J271" s="150"/>
      <c r="K271" s="150"/>
      <c r="L271" s="150"/>
      <c r="M271" s="151"/>
      <c r="N271" s="34">
        <v>0</v>
      </c>
      <c r="O271" s="34">
        <v>0</v>
      </c>
      <c r="P271" s="106"/>
    </row>
    <row r="272" spans="1:19" ht="30" x14ac:dyDescent="0.2">
      <c r="A272" s="166"/>
      <c r="B272" s="146"/>
      <c r="C272" s="148"/>
      <c r="D272" s="19" t="s">
        <v>12</v>
      </c>
      <c r="E272" s="20">
        <v>1531.32</v>
      </c>
      <c r="F272" s="20">
        <f>SUM(G272:O272)</f>
        <v>42474</v>
      </c>
      <c r="G272" s="20">
        <v>0</v>
      </c>
      <c r="H272" s="20">
        <v>12774</v>
      </c>
      <c r="I272" s="149">
        <v>9900</v>
      </c>
      <c r="J272" s="150"/>
      <c r="K272" s="150"/>
      <c r="L272" s="150"/>
      <c r="M272" s="151"/>
      <c r="N272" s="34">
        <v>9900</v>
      </c>
      <c r="O272" s="34">
        <v>9900</v>
      </c>
      <c r="P272" s="106"/>
      <c r="Q272" s="28"/>
    </row>
    <row r="273" spans="1:19" ht="15" x14ac:dyDescent="0.2">
      <c r="A273" s="166"/>
      <c r="B273" s="147"/>
      <c r="C273" s="131"/>
      <c r="D273" s="19" t="s">
        <v>18</v>
      </c>
      <c r="E273" s="20">
        <v>0</v>
      </c>
      <c r="F273" s="20">
        <f>SUM(I273:O273)</f>
        <v>0</v>
      </c>
      <c r="G273" s="20">
        <v>0</v>
      </c>
      <c r="H273" s="20">
        <v>0</v>
      </c>
      <c r="I273" s="149">
        <v>0</v>
      </c>
      <c r="J273" s="150"/>
      <c r="K273" s="150"/>
      <c r="L273" s="150"/>
      <c r="M273" s="151"/>
      <c r="N273" s="34">
        <v>0</v>
      </c>
      <c r="O273" s="34">
        <v>0</v>
      </c>
      <c r="P273" s="108"/>
    </row>
    <row r="274" spans="1:19" s="23" customFormat="1" ht="15" customHeight="1" x14ac:dyDescent="0.2">
      <c r="A274" s="166"/>
      <c r="B274" s="155" t="s">
        <v>193</v>
      </c>
      <c r="C274" s="118" t="s">
        <v>81</v>
      </c>
      <c r="D274" s="118" t="s">
        <v>92</v>
      </c>
      <c r="E274" s="22"/>
      <c r="F274" s="121" t="s">
        <v>0</v>
      </c>
      <c r="G274" s="207" t="s">
        <v>120</v>
      </c>
      <c r="H274" s="207" t="s">
        <v>121</v>
      </c>
      <c r="I274" s="209" t="s">
        <v>162</v>
      </c>
      <c r="J274" s="210" t="s">
        <v>125</v>
      </c>
      <c r="K274" s="210"/>
      <c r="L274" s="210"/>
      <c r="M274" s="210"/>
      <c r="N274" s="105" t="s">
        <v>34</v>
      </c>
      <c r="O274" s="105" t="s">
        <v>35</v>
      </c>
      <c r="P274" s="105"/>
    </row>
    <row r="275" spans="1:19" ht="24" customHeight="1" x14ac:dyDescent="0.2">
      <c r="A275" s="166"/>
      <c r="B275" s="156"/>
      <c r="C275" s="119"/>
      <c r="D275" s="119"/>
      <c r="E275" s="20"/>
      <c r="F275" s="122"/>
      <c r="G275" s="208"/>
      <c r="H275" s="208"/>
      <c r="I275" s="209"/>
      <c r="J275" s="103" t="s">
        <v>128</v>
      </c>
      <c r="K275" s="103" t="s">
        <v>129</v>
      </c>
      <c r="L275" s="103" t="s">
        <v>130</v>
      </c>
      <c r="M275" s="103" t="s">
        <v>126</v>
      </c>
      <c r="N275" s="108"/>
      <c r="O275" s="108"/>
      <c r="P275" s="106"/>
    </row>
    <row r="276" spans="1:19" ht="15" x14ac:dyDescent="0.2">
      <c r="A276" s="167"/>
      <c r="B276" s="157"/>
      <c r="C276" s="120"/>
      <c r="D276" s="120"/>
      <c r="E276" s="20"/>
      <c r="F276" s="14">
        <v>43</v>
      </c>
      <c r="G276" s="47">
        <v>0</v>
      </c>
      <c r="H276" s="47">
        <v>32</v>
      </c>
      <c r="I276" s="24" t="s">
        <v>183</v>
      </c>
      <c r="J276" s="25">
        <v>0</v>
      </c>
      <c r="K276" s="25">
        <v>0</v>
      </c>
      <c r="L276" s="25">
        <v>0</v>
      </c>
      <c r="M276" s="25">
        <v>11</v>
      </c>
      <c r="N276" s="25">
        <v>0</v>
      </c>
      <c r="O276" s="25">
        <v>0</v>
      </c>
      <c r="P276" s="108"/>
    </row>
    <row r="277" spans="1:19" ht="15" hidden="1" customHeight="1" x14ac:dyDescent="0.2">
      <c r="A277" s="165" t="s">
        <v>59</v>
      </c>
      <c r="B277" s="145" t="s">
        <v>60</v>
      </c>
      <c r="C277" s="130" t="s">
        <v>38</v>
      </c>
      <c r="D277" s="19" t="s">
        <v>2</v>
      </c>
      <c r="E277" s="20">
        <f>SUM(E278:E281)</f>
        <v>0</v>
      </c>
      <c r="F277" s="20">
        <f>SUM(I277:O277)</f>
        <v>0</v>
      </c>
      <c r="G277" s="49"/>
      <c r="H277" s="49"/>
      <c r="I277" s="149">
        <f>SUM(M278:M281)</f>
        <v>0</v>
      </c>
      <c r="J277" s="150"/>
      <c r="K277" s="150"/>
      <c r="L277" s="150"/>
      <c r="M277" s="151"/>
      <c r="N277" s="20">
        <f>SUM(N278:N281)</f>
        <v>0</v>
      </c>
      <c r="O277" s="20">
        <f>SUM(O278:O281)</f>
        <v>0</v>
      </c>
      <c r="P277" s="105" t="s">
        <v>90</v>
      </c>
    </row>
    <row r="278" spans="1:19" ht="15" hidden="1" customHeight="1" x14ac:dyDescent="0.2">
      <c r="A278" s="166"/>
      <c r="B278" s="146"/>
      <c r="C278" s="148"/>
      <c r="D278" s="19" t="s">
        <v>1</v>
      </c>
      <c r="E278" s="20">
        <v>0</v>
      </c>
      <c r="F278" s="20">
        <f>SUM(M278:O278)</f>
        <v>0</v>
      </c>
      <c r="G278" s="49"/>
      <c r="H278" s="49"/>
      <c r="I278" s="149">
        <v>0</v>
      </c>
      <c r="J278" s="150"/>
      <c r="K278" s="150"/>
      <c r="L278" s="150"/>
      <c r="M278" s="151"/>
      <c r="N278" s="34">
        <v>0</v>
      </c>
      <c r="O278" s="34">
        <v>0</v>
      </c>
      <c r="P278" s="106"/>
    </row>
    <row r="279" spans="1:19" ht="30" hidden="1" customHeight="1" x14ac:dyDescent="0.2">
      <c r="A279" s="166"/>
      <c r="B279" s="146"/>
      <c r="C279" s="148"/>
      <c r="D279" s="19" t="s">
        <v>5</v>
      </c>
      <c r="E279" s="20">
        <v>0</v>
      </c>
      <c r="F279" s="20">
        <f>SUM(M279:O279)</f>
        <v>0</v>
      </c>
      <c r="G279" s="49"/>
      <c r="H279" s="49"/>
      <c r="I279" s="149">
        <v>0</v>
      </c>
      <c r="J279" s="150"/>
      <c r="K279" s="150"/>
      <c r="L279" s="150"/>
      <c r="M279" s="151"/>
      <c r="N279" s="34">
        <v>0</v>
      </c>
      <c r="O279" s="34">
        <v>0</v>
      </c>
      <c r="P279" s="106"/>
    </row>
    <row r="280" spans="1:19" ht="30" hidden="1" customHeight="1" x14ac:dyDescent="0.2">
      <c r="A280" s="166"/>
      <c r="B280" s="146"/>
      <c r="C280" s="148"/>
      <c r="D280" s="19" t="s">
        <v>12</v>
      </c>
      <c r="E280" s="20">
        <v>0</v>
      </c>
      <c r="F280" s="20">
        <f>SUM(M280:O280)</f>
        <v>0</v>
      </c>
      <c r="G280" s="49"/>
      <c r="H280" s="49"/>
      <c r="I280" s="149">
        <v>0</v>
      </c>
      <c r="J280" s="150"/>
      <c r="K280" s="150"/>
      <c r="L280" s="150"/>
      <c r="M280" s="151"/>
      <c r="N280" s="34">
        <v>0</v>
      </c>
      <c r="O280" s="34">
        <v>0</v>
      </c>
      <c r="P280" s="106"/>
    </row>
    <row r="281" spans="1:19" ht="34.5" hidden="1" customHeight="1" x14ac:dyDescent="0.2">
      <c r="A281" s="166"/>
      <c r="B281" s="147"/>
      <c r="C281" s="131"/>
      <c r="D281" s="19" t="s">
        <v>18</v>
      </c>
      <c r="E281" s="20">
        <v>0</v>
      </c>
      <c r="F281" s="20">
        <f>SUM(M281:O281)</f>
        <v>0</v>
      </c>
      <c r="G281" s="49"/>
      <c r="H281" s="49"/>
      <c r="I281" s="149">
        <v>0</v>
      </c>
      <c r="J281" s="150"/>
      <c r="K281" s="150"/>
      <c r="L281" s="150"/>
      <c r="M281" s="151"/>
      <c r="N281" s="34">
        <v>0</v>
      </c>
      <c r="O281" s="34">
        <v>0</v>
      </c>
      <c r="P281" s="108"/>
    </row>
    <row r="282" spans="1:19" s="23" customFormat="1" ht="15" hidden="1" customHeight="1" x14ac:dyDescent="0.2">
      <c r="A282" s="166"/>
      <c r="B282" s="155" t="s">
        <v>88</v>
      </c>
      <c r="C282" s="118" t="s">
        <v>81</v>
      </c>
      <c r="D282" s="118" t="s">
        <v>75</v>
      </c>
      <c r="E282" s="22"/>
      <c r="F282" s="121" t="s">
        <v>0</v>
      </c>
      <c r="G282" s="101"/>
      <c r="H282" s="101"/>
      <c r="I282" s="207" t="s">
        <v>73</v>
      </c>
      <c r="J282" s="217" t="s">
        <v>74</v>
      </c>
      <c r="K282" s="218"/>
      <c r="L282" s="218"/>
      <c r="M282" s="219"/>
      <c r="N282" s="105" t="s">
        <v>34</v>
      </c>
      <c r="O282" s="105" t="s">
        <v>35</v>
      </c>
      <c r="P282" s="105"/>
    </row>
    <row r="283" spans="1:19" ht="15" hidden="1" customHeight="1" x14ac:dyDescent="0.2">
      <c r="A283" s="166"/>
      <c r="B283" s="156"/>
      <c r="C283" s="119"/>
      <c r="D283" s="119"/>
      <c r="E283" s="20"/>
      <c r="F283" s="122"/>
      <c r="G283" s="102"/>
      <c r="H283" s="102"/>
      <c r="I283" s="208"/>
      <c r="J283" s="21" t="s">
        <v>77</v>
      </c>
      <c r="K283" s="21" t="s">
        <v>78</v>
      </c>
      <c r="L283" s="21" t="s">
        <v>79</v>
      </c>
      <c r="M283" s="99" t="s">
        <v>80</v>
      </c>
      <c r="N283" s="108"/>
      <c r="O283" s="108"/>
      <c r="P283" s="106"/>
    </row>
    <row r="284" spans="1:19" ht="15" hidden="1" customHeight="1" x14ac:dyDescent="0.2">
      <c r="A284" s="167"/>
      <c r="B284" s="157"/>
      <c r="C284" s="120"/>
      <c r="D284" s="120"/>
      <c r="E284" s="20"/>
      <c r="F284" s="99" t="s">
        <v>76</v>
      </c>
      <c r="G284" s="21"/>
      <c r="H284" s="21"/>
      <c r="I284" s="32"/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108"/>
    </row>
    <row r="285" spans="1:19" ht="15" customHeight="1" x14ac:dyDescent="0.2">
      <c r="A285" s="162" t="s">
        <v>167</v>
      </c>
      <c r="B285" s="109" t="s">
        <v>168</v>
      </c>
      <c r="C285" s="112" t="s">
        <v>38</v>
      </c>
      <c r="D285" s="16" t="s">
        <v>2</v>
      </c>
      <c r="E285" s="18">
        <v>0</v>
      </c>
      <c r="F285" s="18">
        <f>SUM(G285:O285)</f>
        <v>145619</v>
      </c>
      <c r="G285" s="18">
        <f>SUM(G286:G290)</f>
        <v>0</v>
      </c>
      <c r="H285" s="18">
        <f>SUM(H286:H290)</f>
        <v>0</v>
      </c>
      <c r="I285" s="115">
        <f>SUM(I286:M290)</f>
        <v>145619</v>
      </c>
      <c r="J285" s="116"/>
      <c r="K285" s="116"/>
      <c r="L285" s="116"/>
      <c r="M285" s="117"/>
      <c r="N285" s="18">
        <f>SUM(N286:N290)</f>
        <v>0</v>
      </c>
      <c r="O285" s="18">
        <f>SUM(O286:O290)</f>
        <v>0</v>
      </c>
      <c r="P285" s="105"/>
    </row>
    <row r="286" spans="1:19" ht="14.25" customHeight="1" x14ac:dyDescent="0.2">
      <c r="A286" s="163"/>
      <c r="B286" s="110"/>
      <c r="C286" s="113"/>
      <c r="D286" s="16" t="s">
        <v>1</v>
      </c>
      <c r="E286" s="18">
        <v>0</v>
      </c>
      <c r="F286" s="18">
        <f>F292</f>
        <v>0</v>
      </c>
      <c r="G286" s="18">
        <f>G292</f>
        <v>0</v>
      </c>
      <c r="H286" s="18">
        <f>H292</f>
        <v>0</v>
      </c>
      <c r="I286" s="115">
        <f t="shared" ref="I286" si="21">I292</f>
        <v>0</v>
      </c>
      <c r="J286" s="116"/>
      <c r="K286" s="116"/>
      <c r="L286" s="116"/>
      <c r="M286" s="117"/>
      <c r="N286" s="18">
        <f>N292</f>
        <v>0</v>
      </c>
      <c r="O286" s="18">
        <f>O292</f>
        <v>0</v>
      </c>
      <c r="P286" s="106"/>
    </row>
    <row r="287" spans="1:19" ht="28.5" x14ac:dyDescent="0.2">
      <c r="A287" s="163"/>
      <c r="B287" s="110"/>
      <c r="C287" s="113"/>
      <c r="D287" s="16" t="s">
        <v>5</v>
      </c>
      <c r="E287" s="18">
        <v>0</v>
      </c>
      <c r="F287" s="18">
        <f t="shared" ref="F287" si="22">F293</f>
        <v>0</v>
      </c>
      <c r="G287" s="18">
        <f t="shared" ref="G287" si="23">G293</f>
        <v>0</v>
      </c>
      <c r="H287" s="18">
        <f t="shared" ref="H287" si="24">H293</f>
        <v>0</v>
      </c>
      <c r="I287" s="115">
        <v>0</v>
      </c>
      <c r="J287" s="116"/>
      <c r="K287" s="116"/>
      <c r="L287" s="116"/>
      <c r="M287" s="117"/>
      <c r="N287" s="18">
        <f t="shared" ref="N287:O290" si="25">N293</f>
        <v>0</v>
      </c>
      <c r="O287" s="18">
        <f t="shared" si="25"/>
        <v>0</v>
      </c>
      <c r="P287" s="106"/>
    </row>
    <row r="288" spans="1:19" ht="28.5" x14ac:dyDescent="0.2">
      <c r="A288" s="163"/>
      <c r="B288" s="110"/>
      <c r="C288" s="113"/>
      <c r="D288" s="16" t="s">
        <v>12</v>
      </c>
      <c r="E288" s="18">
        <v>0</v>
      </c>
      <c r="F288" s="18">
        <f t="shared" ref="F288" si="26">F294</f>
        <v>145619</v>
      </c>
      <c r="G288" s="18">
        <f t="shared" ref="G288" si="27">G294</f>
        <v>0</v>
      </c>
      <c r="H288" s="18">
        <f t="shared" ref="H288" si="28">H294</f>
        <v>0</v>
      </c>
      <c r="I288" s="115">
        <f t="shared" ref="I288" si="29">I294</f>
        <v>145619</v>
      </c>
      <c r="J288" s="116"/>
      <c r="K288" s="116"/>
      <c r="L288" s="116"/>
      <c r="M288" s="117"/>
      <c r="N288" s="18">
        <f t="shared" si="25"/>
        <v>0</v>
      </c>
      <c r="O288" s="18">
        <f t="shared" si="25"/>
        <v>0</v>
      </c>
      <c r="P288" s="106"/>
      <c r="Q288" s="28"/>
      <c r="S288" s="29"/>
    </row>
    <row r="289" spans="1:19" ht="28.5" x14ac:dyDescent="0.2">
      <c r="A289" s="163"/>
      <c r="B289" s="110"/>
      <c r="C289" s="113"/>
      <c r="D289" s="16" t="s">
        <v>169</v>
      </c>
      <c r="E289" s="18"/>
      <c r="F289" s="18">
        <f t="shared" ref="F289" si="30">F295</f>
        <v>0</v>
      </c>
      <c r="G289" s="18">
        <f t="shared" ref="G289" si="31">G295</f>
        <v>0</v>
      </c>
      <c r="H289" s="18">
        <f t="shared" ref="H289" si="32">H295</f>
        <v>0</v>
      </c>
      <c r="I289" s="115">
        <f t="shared" ref="I289" si="33">I295</f>
        <v>0</v>
      </c>
      <c r="J289" s="116"/>
      <c r="K289" s="116"/>
      <c r="L289" s="116"/>
      <c r="M289" s="117"/>
      <c r="N289" s="18">
        <f t="shared" si="25"/>
        <v>0</v>
      </c>
      <c r="O289" s="18">
        <f t="shared" si="25"/>
        <v>0</v>
      </c>
      <c r="P289" s="106"/>
      <c r="Q289" s="28"/>
      <c r="S289" s="29"/>
    </row>
    <row r="290" spans="1:19" ht="22.5" customHeight="1" x14ac:dyDescent="0.2">
      <c r="A290" s="164"/>
      <c r="B290" s="111"/>
      <c r="C290" s="114"/>
      <c r="D290" s="16" t="s">
        <v>18</v>
      </c>
      <c r="E290" s="18">
        <v>0</v>
      </c>
      <c r="F290" s="18">
        <f t="shared" ref="F290" si="34">F296</f>
        <v>0</v>
      </c>
      <c r="G290" s="18">
        <f t="shared" ref="G290" si="35">G296</f>
        <v>0</v>
      </c>
      <c r="H290" s="18">
        <f t="shared" ref="H290" si="36">H296</f>
        <v>0</v>
      </c>
      <c r="I290" s="115">
        <f t="shared" ref="I290" si="37">I296</f>
        <v>0</v>
      </c>
      <c r="J290" s="116"/>
      <c r="K290" s="116"/>
      <c r="L290" s="116"/>
      <c r="M290" s="117"/>
      <c r="N290" s="18">
        <f t="shared" si="25"/>
        <v>0</v>
      </c>
      <c r="O290" s="18">
        <f t="shared" si="25"/>
        <v>0</v>
      </c>
      <c r="P290" s="108"/>
    </row>
    <row r="291" spans="1:19" ht="15" customHeight="1" x14ac:dyDescent="0.2">
      <c r="A291" s="165" t="s">
        <v>170</v>
      </c>
      <c r="B291" s="145" t="s">
        <v>171</v>
      </c>
      <c r="C291" s="130" t="s">
        <v>38</v>
      </c>
      <c r="D291" s="19" t="s">
        <v>2</v>
      </c>
      <c r="E291" s="20">
        <f>SUM(E292:E296)</f>
        <v>1531.32</v>
      </c>
      <c r="F291" s="20">
        <f>SUM(I291:O291)</f>
        <v>145619</v>
      </c>
      <c r="G291" s="20">
        <f>SUM(G292:G296)</f>
        <v>0</v>
      </c>
      <c r="H291" s="20">
        <f>SUM(H292:H296)</f>
        <v>0</v>
      </c>
      <c r="I291" s="149">
        <f>SUM(I292:M296)</f>
        <v>145619</v>
      </c>
      <c r="J291" s="150"/>
      <c r="K291" s="150"/>
      <c r="L291" s="150"/>
      <c r="M291" s="151"/>
      <c r="N291" s="20">
        <f>SUM(N292:N296)</f>
        <v>0</v>
      </c>
      <c r="O291" s="20">
        <f>SUM(O292:O296)</f>
        <v>0</v>
      </c>
      <c r="P291" s="105" t="s">
        <v>206</v>
      </c>
    </row>
    <row r="292" spans="1:19" ht="15" x14ac:dyDescent="0.2">
      <c r="A292" s="166"/>
      <c r="B292" s="146"/>
      <c r="C292" s="148"/>
      <c r="D292" s="19" t="s">
        <v>1</v>
      </c>
      <c r="E292" s="20">
        <v>0</v>
      </c>
      <c r="F292" s="20">
        <f>SUM(I292:O292)</f>
        <v>0</v>
      </c>
      <c r="G292" s="20">
        <v>0</v>
      </c>
      <c r="H292" s="20">
        <v>0</v>
      </c>
      <c r="I292" s="149">
        <v>0</v>
      </c>
      <c r="J292" s="150"/>
      <c r="K292" s="150"/>
      <c r="L292" s="150"/>
      <c r="M292" s="151"/>
      <c r="N292" s="34">
        <v>0</v>
      </c>
      <c r="O292" s="34">
        <v>0</v>
      </c>
      <c r="P292" s="106"/>
    </row>
    <row r="293" spans="1:19" ht="19.5" customHeight="1" x14ac:dyDescent="0.2">
      <c r="A293" s="166"/>
      <c r="B293" s="146"/>
      <c r="C293" s="148"/>
      <c r="D293" s="19" t="s">
        <v>5</v>
      </c>
      <c r="E293" s="20">
        <v>0</v>
      </c>
      <c r="F293" s="20">
        <f>SUM(I293:O293)</f>
        <v>0</v>
      </c>
      <c r="G293" s="20">
        <v>0</v>
      </c>
      <c r="H293" s="20">
        <v>0</v>
      </c>
      <c r="I293" s="149">
        <v>0</v>
      </c>
      <c r="J293" s="150"/>
      <c r="K293" s="150"/>
      <c r="L293" s="150"/>
      <c r="M293" s="151"/>
      <c r="N293" s="34">
        <v>0</v>
      </c>
      <c r="O293" s="34">
        <v>0</v>
      </c>
      <c r="P293" s="106"/>
    </row>
    <row r="294" spans="1:19" ht="30" x14ac:dyDescent="0.2">
      <c r="A294" s="166"/>
      <c r="B294" s="146"/>
      <c r="C294" s="148"/>
      <c r="D294" s="19" t="s">
        <v>12</v>
      </c>
      <c r="E294" s="20">
        <v>1531.32</v>
      </c>
      <c r="F294" s="20">
        <f>SUM(I294:O294)</f>
        <v>145619</v>
      </c>
      <c r="G294" s="20">
        <v>0</v>
      </c>
      <c r="H294" s="20">
        <v>0</v>
      </c>
      <c r="I294" s="149">
        <v>145619</v>
      </c>
      <c r="J294" s="150"/>
      <c r="K294" s="150"/>
      <c r="L294" s="150"/>
      <c r="M294" s="151"/>
      <c r="N294" s="34">
        <v>0</v>
      </c>
      <c r="O294" s="34">
        <v>0</v>
      </c>
      <c r="P294" s="106"/>
      <c r="Q294" s="28"/>
    </row>
    <row r="295" spans="1:19" ht="30" x14ac:dyDescent="0.2">
      <c r="A295" s="166"/>
      <c r="B295" s="146"/>
      <c r="C295" s="148"/>
      <c r="D295" s="19" t="s">
        <v>169</v>
      </c>
      <c r="E295" s="20"/>
      <c r="F295" s="20">
        <v>0</v>
      </c>
      <c r="G295" s="20">
        <v>0</v>
      </c>
      <c r="H295" s="20">
        <v>0</v>
      </c>
      <c r="I295" s="149">
        <v>0</v>
      </c>
      <c r="J295" s="150"/>
      <c r="K295" s="150"/>
      <c r="L295" s="150"/>
      <c r="M295" s="151"/>
      <c r="N295" s="34">
        <v>0</v>
      </c>
      <c r="O295" s="34">
        <v>0</v>
      </c>
      <c r="P295" s="106"/>
      <c r="Q295" s="28"/>
    </row>
    <row r="296" spans="1:19" ht="15" x14ac:dyDescent="0.2">
      <c r="A296" s="166"/>
      <c r="B296" s="147"/>
      <c r="C296" s="131"/>
      <c r="D296" s="19" t="s">
        <v>18</v>
      </c>
      <c r="E296" s="20">
        <v>0</v>
      </c>
      <c r="F296" s="20">
        <f>SUM(I296:O296)</f>
        <v>0</v>
      </c>
      <c r="G296" s="20">
        <v>0</v>
      </c>
      <c r="H296" s="20">
        <v>0</v>
      </c>
      <c r="I296" s="149">
        <v>0</v>
      </c>
      <c r="J296" s="150"/>
      <c r="K296" s="150"/>
      <c r="L296" s="150"/>
      <c r="M296" s="151"/>
      <c r="N296" s="34">
        <v>0</v>
      </c>
      <c r="O296" s="34">
        <v>0</v>
      </c>
      <c r="P296" s="108"/>
    </row>
    <row r="297" spans="1:19" s="23" customFormat="1" ht="15" customHeight="1" x14ac:dyDescent="0.2">
      <c r="A297" s="166"/>
      <c r="B297" s="155" t="s">
        <v>172</v>
      </c>
      <c r="C297" s="118" t="s">
        <v>81</v>
      </c>
      <c r="D297" s="118" t="s">
        <v>92</v>
      </c>
      <c r="E297" s="22"/>
      <c r="F297" s="121" t="s">
        <v>0</v>
      </c>
      <c r="G297" s="207" t="s">
        <v>120</v>
      </c>
      <c r="H297" s="207" t="s">
        <v>121</v>
      </c>
      <c r="I297" s="209" t="s">
        <v>162</v>
      </c>
      <c r="J297" s="210" t="s">
        <v>125</v>
      </c>
      <c r="K297" s="210"/>
      <c r="L297" s="210"/>
      <c r="M297" s="210"/>
      <c r="N297" s="105" t="s">
        <v>34</v>
      </c>
      <c r="O297" s="105" t="s">
        <v>35</v>
      </c>
      <c r="P297" s="105"/>
    </row>
    <row r="298" spans="1:19" ht="24" customHeight="1" x14ac:dyDescent="0.2">
      <c r="A298" s="166"/>
      <c r="B298" s="156"/>
      <c r="C298" s="119"/>
      <c r="D298" s="119"/>
      <c r="E298" s="20"/>
      <c r="F298" s="122"/>
      <c r="G298" s="208"/>
      <c r="H298" s="208"/>
      <c r="I298" s="209"/>
      <c r="J298" s="103" t="s">
        <v>128</v>
      </c>
      <c r="K298" s="103" t="s">
        <v>129</v>
      </c>
      <c r="L298" s="103" t="s">
        <v>130</v>
      </c>
      <c r="M298" s="103" t="s">
        <v>126</v>
      </c>
      <c r="N298" s="108"/>
      <c r="O298" s="108"/>
      <c r="P298" s="106"/>
    </row>
    <row r="299" spans="1:19" ht="15" x14ac:dyDescent="0.2">
      <c r="A299" s="167"/>
      <c r="B299" s="157"/>
      <c r="C299" s="120"/>
      <c r="D299" s="120"/>
      <c r="E299" s="20"/>
      <c r="F299" s="14">
        <v>22</v>
      </c>
      <c r="G299" s="47">
        <v>0</v>
      </c>
      <c r="H299" s="47">
        <v>0</v>
      </c>
      <c r="I299" s="24" t="s">
        <v>202</v>
      </c>
      <c r="J299" s="25">
        <v>0</v>
      </c>
      <c r="K299" s="25">
        <v>0</v>
      </c>
      <c r="L299" s="25">
        <v>0</v>
      </c>
      <c r="M299" s="25">
        <v>22</v>
      </c>
      <c r="N299" s="25">
        <v>0</v>
      </c>
      <c r="O299" s="25">
        <v>0</v>
      </c>
      <c r="P299" s="108"/>
    </row>
    <row r="300" spans="1:19" ht="14.25" customHeight="1" x14ac:dyDescent="0.2">
      <c r="A300" s="162"/>
      <c r="B300" s="168" t="s">
        <v>24</v>
      </c>
      <c r="C300" s="169"/>
      <c r="D300" s="16" t="s">
        <v>2</v>
      </c>
      <c r="E300" s="31">
        <f>SUM(E301:E304)</f>
        <v>0</v>
      </c>
      <c r="F300" s="31">
        <f>SUM(G300:O300)</f>
        <v>5198090.4939999999</v>
      </c>
      <c r="G300" s="31">
        <f>SUM(G301:G304)</f>
        <v>752834.71999999986</v>
      </c>
      <c r="H300" s="31">
        <f>SUM(H301:H304)</f>
        <v>978627.40999999992</v>
      </c>
      <c r="I300" s="115">
        <f>SUM(I301:M304)</f>
        <v>1482344.1240000001</v>
      </c>
      <c r="J300" s="116"/>
      <c r="K300" s="116"/>
      <c r="L300" s="116"/>
      <c r="M300" s="117"/>
      <c r="N300" s="31">
        <f>SUM(N301:N304)</f>
        <v>992141.12</v>
      </c>
      <c r="O300" s="31">
        <f>SUM(O301:O304)</f>
        <v>992143.12</v>
      </c>
      <c r="P300" s="214"/>
      <c r="R300" s="28"/>
    </row>
    <row r="301" spans="1:19" ht="14.25" customHeight="1" x14ac:dyDescent="0.2">
      <c r="A301" s="163"/>
      <c r="B301" s="170"/>
      <c r="C301" s="171"/>
      <c r="D301" s="16" t="s">
        <v>1</v>
      </c>
      <c r="E301" s="31">
        <v>0</v>
      </c>
      <c r="F301" s="31">
        <f t="shared" ref="F301:F304" si="38">SUM(G301:O301)</f>
        <v>0</v>
      </c>
      <c r="G301" s="31">
        <f t="shared" ref="G301:I304" si="39">G18+G31+G252+G265+G286</f>
        <v>0</v>
      </c>
      <c r="H301" s="31">
        <f t="shared" si="39"/>
        <v>0</v>
      </c>
      <c r="I301" s="115">
        <f t="shared" si="39"/>
        <v>0</v>
      </c>
      <c r="J301" s="116"/>
      <c r="K301" s="116"/>
      <c r="L301" s="116"/>
      <c r="M301" s="117"/>
      <c r="N301" s="31">
        <f t="shared" ref="N301:O304" si="40">N18+N31+N252+N265+N286</f>
        <v>0</v>
      </c>
      <c r="O301" s="31">
        <f t="shared" si="40"/>
        <v>0</v>
      </c>
      <c r="P301" s="215"/>
    </row>
    <row r="302" spans="1:19" ht="28.5" x14ac:dyDescent="0.2">
      <c r="A302" s="163"/>
      <c r="B302" s="170"/>
      <c r="C302" s="171"/>
      <c r="D302" s="16" t="s">
        <v>5</v>
      </c>
      <c r="E302" s="31">
        <v>0</v>
      </c>
      <c r="F302" s="31">
        <f t="shared" si="38"/>
        <v>39277.26</v>
      </c>
      <c r="G302" s="31">
        <f t="shared" si="39"/>
        <v>3676.1</v>
      </c>
      <c r="H302" s="31">
        <f t="shared" si="39"/>
        <v>11821.87</v>
      </c>
      <c r="I302" s="115">
        <f t="shared" si="39"/>
        <v>20577.29</v>
      </c>
      <c r="J302" s="116"/>
      <c r="K302" s="116"/>
      <c r="L302" s="116"/>
      <c r="M302" s="117"/>
      <c r="N302" s="31">
        <f t="shared" si="40"/>
        <v>1600</v>
      </c>
      <c r="O302" s="31">
        <f t="shared" si="40"/>
        <v>1602</v>
      </c>
      <c r="P302" s="215"/>
    </row>
    <row r="303" spans="1:19" ht="28.5" x14ac:dyDescent="0.2">
      <c r="A303" s="163"/>
      <c r="B303" s="170"/>
      <c r="C303" s="171"/>
      <c r="D303" s="16" t="s">
        <v>12</v>
      </c>
      <c r="E303" s="31">
        <v>0</v>
      </c>
      <c r="F303" s="31">
        <f>SUM(G303:O303)</f>
        <v>5158813.2340000002</v>
      </c>
      <c r="G303" s="31">
        <f t="shared" si="39"/>
        <v>749158.61999999988</v>
      </c>
      <c r="H303" s="31">
        <f t="shared" si="39"/>
        <v>966805.53999999992</v>
      </c>
      <c r="I303" s="115">
        <f t="shared" si="39"/>
        <v>1461766.834</v>
      </c>
      <c r="J303" s="116"/>
      <c r="K303" s="116"/>
      <c r="L303" s="116"/>
      <c r="M303" s="117"/>
      <c r="N303" s="31">
        <f t="shared" si="40"/>
        <v>990541.12</v>
      </c>
      <c r="O303" s="31">
        <f t="shared" si="40"/>
        <v>990541.12</v>
      </c>
      <c r="P303" s="215"/>
    </row>
    <row r="304" spans="1:19" ht="14.25" customHeight="1" x14ac:dyDescent="0.2">
      <c r="A304" s="164"/>
      <c r="B304" s="172"/>
      <c r="C304" s="173"/>
      <c r="D304" s="16" t="s">
        <v>93</v>
      </c>
      <c r="E304" s="31">
        <v>0</v>
      </c>
      <c r="F304" s="31">
        <f t="shared" si="38"/>
        <v>0</v>
      </c>
      <c r="G304" s="31">
        <f t="shared" si="39"/>
        <v>0</v>
      </c>
      <c r="H304" s="31">
        <f t="shared" si="39"/>
        <v>0</v>
      </c>
      <c r="I304" s="115">
        <f t="shared" si="39"/>
        <v>0</v>
      </c>
      <c r="J304" s="116"/>
      <c r="K304" s="116"/>
      <c r="L304" s="116"/>
      <c r="M304" s="117"/>
      <c r="N304" s="31">
        <f t="shared" si="40"/>
        <v>0</v>
      </c>
      <c r="O304" s="31">
        <f t="shared" si="40"/>
        <v>0</v>
      </c>
      <c r="P304" s="216"/>
    </row>
    <row r="305" spans="16:16" ht="14.25" customHeight="1" x14ac:dyDescent="0.2">
      <c r="P305" s="38" t="s">
        <v>103</v>
      </c>
    </row>
  </sheetData>
  <mergeCells count="724">
    <mergeCell ref="O198:O199"/>
    <mergeCell ref="B212:B214"/>
    <mergeCell ref="C212:C214"/>
    <mergeCell ref="D212:D214"/>
    <mergeCell ref="F212:F213"/>
    <mergeCell ref="G212:G213"/>
    <mergeCell ref="H212:H213"/>
    <mergeCell ref="I212:I213"/>
    <mergeCell ref="J212:M212"/>
    <mergeCell ref="N212:N213"/>
    <mergeCell ref="O212:O213"/>
    <mergeCell ref="B198:B200"/>
    <mergeCell ref="C198:C200"/>
    <mergeCell ref="D198:D200"/>
    <mergeCell ref="F198:F199"/>
    <mergeCell ref="G198:G199"/>
    <mergeCell ref="H198:H199"/>
    <mergeCell ref="I198:I199"/>
    <mergeCell ref="J198:M198"/>
    <mergeCell ref="N198:N199"/>
    <mergeCell ref="G195:G196"/>
    <mergeCell ref="H195:H196"/>
    <mergeCell ref="I195:I196"/>
    <mergeCell ref="J195:M195"/>
    <mergeCell ref="N195:N196"/>
    <mergeCell ref="O195:O196"/>
    <mergeCell ref="P195:P197"/>
    <mergeCell ref="B192:B194"/>
    <mergeCell ref="C192:C194"/>
    <mergeCell ref="D192:D194"/>
    <mergeCell ref="F192:F193"/>
    <mergeCell ref="G192:G193"/>
    <mergeCell ref="H192:H193"/>
    <mergeCell ref="I192:I193"/>
    <mergeCell ref="J192:M192"/>
    <mergeCell ref="N192:N193"/>
    <mergeCell ref="O192:O193"/>
    <mergeCell ref="P192:P194"/>
    <mergeCell ref="A187:A203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201:B203"/>
    <mergeCell ref="C201:C203"/>
    <mergeCell ref="D201:D203"/>
    <mergeCell ref="F201:F202"/>
    <mergeCell ref="G201:G202"/>
    <mergeCell ref="H201:H202"/>
    <mergeCell ref="I201:I202"/>
    <mergeCell ref="J201:M201"/>
    <mergeCell ref="N201:N202"/>
    <mergeCell ref="O201:O202"/>
    <mergeCell ref="P201:P203"/>
    <mergeCell ref="B195:B197"/>
    <mergeCell ref="C195:C197"/>
    <mergeCell ref="D195:D197"/>
    <mergeCell ref="F195:F196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  <mergeCell ref="A204:A211"/>
    <mergeCell ref="B204:B208"/>
    <mergeCell ref="C204:C208"/>
    <mergeCell ref="I204:M204"/>
    <mergeCell ref="P204:P208"/>
    <mergeCell ref="I205:M205"/>
    <mergeCell ref="I206:M206"/>
    <mergeCell ref="I207:M207"/>
    <mergeCell ref="I208:M208"/>
    <mergeCell ref="B209:B211"/>
    <mergeCell ref="C209:C211"/>
    <mergeCell ref="D209:D211"/>
    <mergeCell ref="F209:F210"/>
    <mergeCell ref="G209:G210"/>
    <mergeCell ref="I209:I210"/>
    <mergeCell ref="J209:M209"/>
    <mergeCell ref="N209:N210"/>
    <mergeCell ref="O209:O210"/>
    <mergeCell ref="P209:P211"/>
    <mergeCell ref="H209:H210"/>
    <mergeCell ref="B228:B230"/>
    <mergeCell ref="C228:C230"/>
    <mergeCell ref="D228:D230"/>
    <mergeCell ref="F228:F229"/>
    <mergeCell ref="G228:G229"/>
    <mergeCell ref="I228:I229"/>
    <mergeCell ref="J228:M228"/>
    <mergeCell ref="N228:N229"/>
    <mergeCell ref="O228:O229"/>
    <mergeCell ref="H228:H229"/>
    <mergeCell ref="O274:O275"/>
    <mergeCell ref="A269:A276"/>
    <mergeCell ref="G274:G275"/>
    <mergeCell ref="I274:I275"/>
    <mergeCell ref="A291:A299"/>
    <mergeCell ref="B291:B296"/>
    <mergeCell ref="C291:C296"/>
    <mergeCell ref="I291:M291"/>
    <mergeCell ref="P291:P296"/>
    <mergeCell ref="I292:M292"/>
    <mergeCell ref="I293:M293"/>
    <mergeCell ref="I294:M294"/>
    <mergeCell ref="I296:M296"/>
    <mergeCell ref="B297:B299"/>
    <mergeCell ref="C297:C299"/>
    <mergeCell ref="D297:D299"/>
    <mergeCell ref="F297:F298"/>
    <mergeCell ref="G297:G298"/>
    <mergeCell ref="H297:H298"/>
    <mergeCell ref="I297:I298"/>
    <mergeCell ref="J297:M297"/>
    <mergeCell ref="N297:N298"/>
    <mergeCell ref="O297:O298"/>
    <mergeCell ref="P297:P299"/>
    <mergeCell ref="A285:A290"/>
    <mergeCell ref="B285:B290"/>
    <mergeCell ref="C285:C290"/>
    <mergeCell ref="I285:M285"/>
    <mergeCell ref="P285:P290"/>
    <mergeCell ref="I286:M286"/>
    <mergeCell ref="I287:M287"/>
    <mergeCell ref="I288:M288"/>
    <mergeCell ref="I290:M290"/>
    <mergeCell ref="I289:M289"/>
    <mergeCell ref="P171:P175"/>
    <mergeCell ref="P223:P227"/>
    <mergeCell ref="P139:P143"/>
    <mergeCell ref="P147:P151"/>
    <mergeCell ref="P228:P230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N231:N232"/>
    <mergeCell ref="O231:O232"/>
    <mergeCell ref="P231:P233"/>
    <mergeCell ref="I71:M71"/>
    <mergeCell ref="C136:C138"/>
    <mergeCell ref="P261:P263"/>
    <mergeCell ref="P274:P276"/>
    <mergeCell ref="P282:P284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77:P281"/>
    <mergeCell ref="P155:P159"/>
    <mergeCell ref="P123:P127"/>
    <mergeCell ref="P131:P135"/>
    <mergeCell ref="P107:P111"/>
    <mergeCell ref="P115:P119"/>
    <mergeCell ref="P163:P167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B231:B233"/>
    <mergeCell ref="I278:M278"/>
    <mergeCell ref="I303:M303"/>
    <mergeCell ref="J274:M274"/>
    <mergeCell ref="C231:C233"/>
    <mergeCell ref="D231:D233"/>
    <mergeCell ref="F231:F232"/>
    <mergeCell ref="I231:I232"/>
    <mergeCell ref="J231:M231"/>
    <mergeCell ref="H274:H275"/>
    <mergeCell ref="B282:B284"/>
    <mergeCell ref="C282:C284"/>
    <mergeCell ref="D282:D284"/>
    <mergeCell ref="I295:M295"/>
    <mergeCell ref="H231:H232"/>
    <mergeCell ref="I270:M270"/>
    <mergeCell ref="G231:G232"/>
    <mergeCell ref="G261:G262"/>
    <mergeCell ref="I258:M258"/>
    <mergeCell ref="I259:M259"/>
    <mergeCell ref="B300:C304"/>
    <mergeCell ref="B245:B247"/>
    <mergeCell ref="C245:C247"/>
    <mergeCell ref="D245:D247"/>
    <mergeCell ref="I224:M224"/>
    <mergeCell ref="I225:M225"/>
    <mergeCell ref="I226:M226"/>
    <mergeCell ref="I227:M227"/>
    <mergeCell ref="I254:M254"/>
    <mergeCell ref="A300:A304"/>
    <mergeCell ref="A223:A233"/>
    <mergeCell ref="B223:B227"/>
    <mergeCell ref="C223:C227"/>
    <mergeCell ref="I223:M223"/>
    <mergeCell ref="I264:M264"/>
    <mergeCell ref="I265:M265"/>
    <mergeCell ref="I266:M266"/>
    <mergeCell ref="I267:M267"/>
    <mergeCell ref="I304:M304"/>
    <mergeCell ref="I279:M279"/>
    <mergeCell ref="I280:M280"/>
    <mergeCell ref="I281:M281"/>
    <mergeCell ref="I300:M300"/>
    <mergeCell ref="I301:M301"/>
    <mergeCell ref="I302:M302"/>
    <mergeCell ref="I271:M271"/>
    <mergeCell ref="I272:M272"/>
    <mergeCell ref="I273:M273"/>
    <mergeCell ref="I111:M111"/>
    <mergeCell ref="B107:B111"/>
    <mergeCell ref="B115:B119"/>
    <mergeCell ref="H128:H129"/>
    <mergeCell ref="I102:M102"/>
    <mergeCell ref="I103:M103"/>
    <mergeCell ref="B99:B103"/>
    <mergeCell ref="I256:M256"/>
    <mergeCell ref="I257:M257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P300:P304"/>
    <mergeCell ref="N282:N283"/>
    <mergeCell ref="O282:O283"/>
    <mergeCell ref="A277:A284"/>
    <mergeCell ref="A264:A268"/>
    <mergeCell ref="B264:B268"/>
    <mergeCell ref="C264:C268"/>
    <mergeCell ref="P264:P268"/>
    <mergeCell ref="B269:B273"/>
    <mergeCell ref="C269:C273"/>
    <mergeCell ref="P269:P273"/>
    <mergeCell ref="I268:M268"/>
    <mergeCell ref="I269:M269"/>
    <mergeCell ref="B274:B276"/>
    <mergeCell ref="C274:C276"/>
    <mergeCell ref="D274:D276"/>
    <mergeCell ref="F282:F283"/>
    <mergeCell ref="I282:I283"/>
    <mergeCell ref="J282:M282"/>
    <mergeCell ref="B277:B281"/>
    <mergeCell ref="C277:C281"/>
    <mergeCell ref="N274:N275"/>
    <mergeCell ref="F274:F275"/>
    <mergeCell ref="I277:M277"/>
    <mergeCell ref="A251:A255"/>
    <mergeCell ref="B251:B255"/>
    <mergeCell ref="C251:C255"/>
    <mergeCell ref="P251:P255"/>
    <mergeCell ref="B256:B260"/>
    <mergeCell ref="C256:C260"/>
    <mergeCell ref="P256:P260"/>
    <mergeCell ref="I255:M255"/>
    <mergeCell ref="A256:A263"/>
    <mergeCell ref="B261:B263"/>
    <mergeCell ref="C261:C263"/>
    <mergeCell ref="D261:D263"/>
    <mergeCell ref="F261:F262"/>
    <mergeCell ref="I261:I262"/>
    <mergeCell ref="J261:M261"/>
    <mergeCell ref="N261:N262"/>
    <mergeCell ref="O261:O262"/>
    <mergeCell ref="I251:M251"/>
    <mergeCell ref="I252:M252"/>
    <mergeCell ref="I253:M253"/>
    <mergeCell ref="I260:M260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O239:O240"/>
    <mergeCell ref="P239:P241"/>
    <mergeCell ref="H176:H177"/>
    <mergeCell ref="H261:H262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G242:G243"/>
    <mergeCell ref="H242:H243"/>
    <mergeCell ref="I242:I243"/>
    <mergeCell ref="J242:M242"/>
    <mergeCell ref="N242:N243"/>
    <mergeCell ref="O242:O243"/>
    <mergeCell ref="P242:P244"/>
    <mergeCell ref="B234:B238"/>
    <mergeCell ref="C234:C238"/>
    <mergeCell ref="I234:M234"/>
    <mergeCell ref="P234:P238"/>
    <mergeCell ref="I235:M235"/>
    <mergeCell ref="I236:M236"/>
    <mergeCell ref="I237:M237"/>
    <mergeCell ref="I238:M238"/>
    <mergeCell ref="B239:B241"/>
    <mergeCell ref="C239:C241"/>
    <mergeCell ref="D239:D241"/>
    <mergeCell ref="F239:F240"/>
    <mergeCell ref="G239:G240"/>
    <mergeCell ref="H239:H240"/>
    <mergeCell ref="I239:I240"/>
    <mergeCell ref="J239:M239"/>
    <mergeCell ref="N239:N240"/>
    <mergeCell ref="A215:A222"/>
    <mergeCell ref="B215:B219"/>
    <mergeCell ref="C215:C219"/>
    <mergeCell ref="I215:M215"/>
    <mergeCell ref="P215:P219"/>
    <mergeCell ref="I216:M216"/>
    <mergeCell ref="I217:M217"/>
    <mergeCell ref="I218:M218"/>
    <mergeCell ref="I219:M219"/>
    <mergeCell ref="B220:B222"/>
    <mergeCell ref="C220:C222"/>
    <mergeCell ref="D220:D222"/>
    <mergeCell ref="F220:F221"/>
    <mergeCell ref="G220:G221"/>
    <mergeCell ref="H220:H221"/>
    <mergeCell ref="I220:I221"/>
    <mergeCell ref="J220:M220"/>
    <mergeCell ref="N220:N221"/>
    <mergeCell ref="O220:O221"/>
    <mergeCell ref="P220:P222"/>
    <mergeCell ref="P245:P247"/>
    <mergeCell ref="P248:P250"/>
    <mergeCell ref="A234:A250"/>
    <mergeCell ref="F245:F246"/>
    <mergeCell ref="G245:G246"/>
    <mergeCell ref="H245:H246"/>
    <mergeCell ref="I245:I246"/>
    <mergeCell ref="J245:M245"/>
    <mergeCell ref="N245:N246"/>
    <mergeCell ref="O245:O246"/>
    <mergeCell ref="B248:B250"/>
    <mergeCell ref="C248:C250"/>
    <mergeCell ref="D248:D250"/>
    <mergeCell ref="F248:F249"/>
    <mergeCell ref="G248:G249"/>
    <mergeCell ref="H248:H249"/>
    <mergeCell ref="I248:I249"/>
    <mergeCell ref="J248:M248"/>
    <mergeCell ref="N248:N249"/>
    <mergeCell ref="O248:O249"/>
    <mergeCell ref="B242:B244"/>
    <mergeCell ref="C242:C244"/>
    <mergeCell ref="D242:D244"/>
    <mergeCell ref="F242:F243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33" max="15" man="1"/>
  </rowBreaks>
  <ignoredErrors>
    <ignoredError sqref="F17" formula="1"/>
    <ignoredError sqref="G98:H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="60" zoomScaleNormal="100" workbookViewId="0">
      <selection activeCell="B22" sqref="B22"/>
    </sheetView>
  </sheetViews>
  <sheetFormatPr defaultRowHeight="15.75" x14ac:dyDescent="0.25"/>
  <cols>
    <col min="1" max="1" width="13.28515625" style="2" customWidth="1"/>
    <col min="2" max="2" width="106.5703125" style="2" customWidth="1"/>
    <col min="3" max="3" width="18.85546875" style="2" customWidth="1"/>
    <col min="4" max="16384" width="9.140625" style="2"/>
  </cols>
  <sheetData>
    <row r="2" spans="1:3" x14ac:dyDescent="0.25">
      <c r="A2" s="125" t="s">
        <v>252</v>
      </c>
      <c r="B2" s="125"/>
      <c r="C2" s="125"/>
    </row>
    <row r="3" spans="1:3" ht="16.5" thickBot="1" x14ac:dyDescent="0.3"/>
    <row r="4" spans="1:3" x14ac:dyDescent="0.25">
      <c r="A4" s="74" t="s">
        <v>3</v>
      </c>
      <c r="B4" s="64" t="s">
        <v>240</v>
      </c>
      <c r="C4" s="75" t="s">
        <v>241</v>
      </c>
    </row>
    <row r="5" spans="1:3" x14ac:dyDescent="0.25">
      <c r="A5" s="76">
        <v>1</v>
      </c>
      <c r="B5" s="77" t="s">
        <v>237</v>
      </c>
      <c r="C5" s="68">
        <v>2023</v>
      </c>
    </row>
    <row r="6" spans="1:3" x14ac:dyDescent="0.25">
      <c r="A6" s="76" t="s">
        <v>89</v>
      </c>
      <c r="B6" s="77" t="s">
        <v>253</v>
      </c>
      <c r="C6" s="68">
        <v>2023</v>
      </c>
    </row>
    <row r="7" spans="1:3" x14ac:dyDescent="0.25">
      <c r="A7" s="78" t="s">
        <v>114</v>
      </c>
      <c r="B7" s="77" t="s">
        <v>254</v>
      </c>
      <c r="C7" s="71">
        <v>2024</v>
      </c>
    </row>
    <row r="8" spans="1:3" x14ac:dyDescent="0.25">
      <c r="A8" s="78" t="s">
        <v>101</v>
      </c>
      <c r="B8" s="77" t="s">
        <v>255</v>
      </c>
      <c r="C8" s="71">
        <v>2025</v>
      </c>
    </row>
    <row r="9" spans="1:3" x14ac:dyDescent="0.25">
      <c r="A9" s="78" t="s">
        <v>256</v>
      </c>
      <c r="B9" s="77" t="s">
        <v>257</v>
      </c>
      <c r="C9" s="71">
        <v>2025</v>
      </c>
    </row>
    <row r="10" spans="1:3" x14ac:dyDescent="0.25">
      <c r="A10" s="78" t="s">
        <v>161</v>
      </c>
      <c r="B10" s="77" t="s">
        <v>258</v>
      </c>
      <c r="C10" s="71">
        <v>2025</v>
      </c>
    </row>
    <row r="11" spans="1:3" x14ac:dyDescent="0.25">
      <c r="A11" s="78" t="s">
        <v>259</v>
      </c>
      <c r="B11" s="77" t="s">
        <v>260</v>
      </c>
      <c r="C11" s="71">
        <v>2025</v>
      </c>
    </row>
    <row r="12" spans="1:3" x14ac:dyDescent="0.25">
      <c r="A12" s="78" t="s">
        <v>261</v>
      </c>
      <c r="B12" s="77" t="s">
        <v>262</v>
      </c>
      <c r="C12" s="71">
        <v>2025</v>
      </c>
    </row>
    <row r="13" spans="1:3" x14ac:dyDescent="0.25">
      <c r="A13" s="78" t="s">
        <v>263</v>
      </c>
      <c r="B13" s="77" t="s">
        <v>264</v>
      </c>
      <c r="C13" s="71">
        <v>2025</v>
      </c>
    </row>
    <row r="14" spans="1:3" x14ac:dyDescent="0.25">
      <c r="A14" s="78" t="s">
        <v>122</v>
      </c>
      <c r="B14" s="77" t="s">
        <v>265</v>
      </c>
      <c r="C14" s="71">
        <v>2025</v>
      </c>
    </row>
    <row r="15" spans="1:3" x14ac:dyDescent="0.25">
      <c r="A15" s="78" t="s">
        <v>183</v>
      </c>
      <c r="B15" s="77" t="s">
        <v>266</v>
      </c>
      <c r="C15" s="71">
        <v>2025</v>
      </c>
    </row>
    <row r="16" spans="1:3" x14ac:dyDescent="0.25">
      <c r="A16" s="78" t="s">
        <v>267</v>
      </c>
      <c r="B16" s="77" t="s">
        <v>268</v>
      </c>
      <c r="C16" s="71">
        <v>2025</v>
      </c>
    </row>
    <row r="17" spans="1:3" x14ac:dyDescent="0.25">
      <c r="A17" s="78" t="s">
        <v>184</v>
      </c>
      <c r="B17" s="77" t="s">
        <v>269</v>
      </c>
      <c r="C17" s="71">
        <v>2025</v>
      </c>
    </row>
    <row r="18" spans="1:3" x14ac:dyDescent="0.25">
      <c r="A18" s="78" t="s">
        <v>270</v>
      </c>
      <c r="B18" s="77" t="s">
        <v>271</v>
      </c>
      <c r="C18" s="71">
        <v>2025</v>
      </c>
    </row>
    <row r="19" spans="1:3" x14ac:dyDescent="0.25">
      <c r="A19" s="79">
        <v>15</v>
      </c>
      <c r="B19" s="77" t="s">
        <v>272</v>
      </c>
      <c r="C19" s="71">
        <v>2025</v>
      </c>
    </row>
    <row r="20" spans="1:3" x14ac:dyDescent="0.25">
      <c r="A20" s="79">
        <v>16</v>
      </c>
      <c r="B20" s="77" t="s">
        <v>273</v>
      </c>
      <c r="C20" s="71">
        <v>2025</v>
      </c>
    </row>
    <row r="21" spans="1:3" x14ac:dyDescent="0.25">
      <c r="A21" s="79">
        <v>17</v>
      </c>
      <c r="B21" s="77" t="s">
        <v>274</v>
      </c>
      <c r="C21" s="71">
        <v>2025</v>
      </c>
    </row>
    <row r="22" spans="1:3" x14ac:dyDescent="0.25">
      <c r="A22" s="79">
        <v>18</v>
      </c>
      <c r="B22" s="77" t="s">
        <v>275</v>
      </c>
      <c r="C22" s="71">
        <v>2025</v>
      </c>
    </row>
    <row r="23" spans="1:3" x14ac:dyDescent="0.25">
      <c r="A23" s="79">
        <v>19</v>
      </c>
      <c r="B23" s="77" t="s">
        <v>276</v>
      </c>
      <c r="C23" s="71">
        <v>2025</v>
      </c>
    </row>
    <row r="24" spans="1:3" x14ac:dyDescent="0.25">
      <c r="A24" s="79">
        <v>20</v>
      </c>
      <c r="B24" s="77" t="s">
        <v>277</v>
      </c>
      <c r="C24" s="71">
        <v>2025</v>
      </c>
    </row>
    <row r="25" spans="1:3" x14ac:dyDescent="0.25">
      <c r="A25" s="79">
        <v>21</v>
      </c>
      <c r="B25" s="77" t="s">
        <v>278</v>
      </c>
      <c r="C25" s="71">
        <v>2025</v>
      </c>
    </row>
    <row r="26" spans="1:3" x14ac:dyDescent="0.25">
      <c r="A26" s="79">
        <v>22</v>
      </c>
      <c r="B26" s="77" t="s">
        <v>279</v>
      </c>
      <c r="C26" s="71">
        <v>2025</v>
      </c>
    </row>
    <row r="27" spans="1:3" x14ac:dyDescent="0.25">
      <c r="A27" s="79">
        <v>23</v>
      </c>
      <c r="B27" s="77" t="s">
        <v>280</v>
      </c>
      <c r="C27" s="71">
        <v>2025</v>
      </c>
    </row>
    <row r="28" spans="1:3" ht="31.5" x14ac:dyDescent="0.25">
      <c r="A28" s="79">
        <v>24</v>
      </c>
      <c r="B28" s="77" t="s">
        <v>281</v>
      </c>
      <c r="C28" s="71">
        <v>2025</v>
      </c>
    </row>
    <row r="29" spans="1:3" ht="31.5" x14ac:dyDescent="0.25">
      <c r="A29" s="79">
        <v>25</v>
      </c>
      <c r="B29" s="77" t="s">
        <v>282</v>
      </c>
      <c r="C29" s="71">
        <v>2025</v>
      </c>
    </row>
  </sheetData>
  <mergeCells count="1">
    <mergeCell ref="A2:C2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="60" zoomScaleNormal="100" workbookViewId="0">
      <selection activeCell="B10" sqref="B10"/>
    </sheetView>
  </sheetViews>
  <sheetFormatPr defaultRowHeight="15.75" x14ac:dyDescent="0.25"/>
  <cols>
    <col min="1" max="1" width="13.28515625" style="2" customWidth="1"/>
    <col min="2" max="2" width="124" style="2" customWidth="1"/>
    <col min="3" max="3" width="18.85546875" style="2" customWidth="1"/>
    <col min="4" max="16384" width="9.140625" style="2"/>
  </cols>
  <sheetData>
    <row r="2" spans="1:3" x14ac:dyDescent="0.25">
      <c r="A2" s="125" t="s">
        <v>283</v>
      </c>
      <c r="B2" s="125"/>
      <c r="C2" s="125"/>
    </row>
    <row r="3" spans="1:3" ht="16.5" thickBot="1" x14ac:dyDescent="0.3"/>
    <row r="4" spans="1:3" x14ac:dyDescent="0.25">
      <c r="A4" s="74" t="s">
        <v>3</v>
      </c>
      <c r="B4" s="64" t="s">
        <v>240</v>
      </c>
      <c r="C4" s="75" t="s">
        <v>241</v>
      </c>
    </row>
    <row r="5" spans="1:3" ht="31.5" x14ac:dyDescent="0.25">
      <c r="A5" s="76" t="s">
        <v>22</v>
      </c>
      <c r="B5" s="77" t="s">
        <v>284</v>
      </c>
      <c r="C5" s="68">
        <v>2023</v>
      </c>
    </row>
    <row r="6" spans="1:3" ht="31.5" x14ac:dyDescent="0.25">
      <c r="A6" s="76" t="s">
        <v>89</v>
      </c>
      <c r="B6" s="77" t="s">
        <v>285</v>
      </c>
      <c r="C6" s="68">
        <v>2023</v>
      </c>
    </row>
    <row r="7" spans="1:3" ht="31.5" x14ac:dyDescent="0.25">
      <c r="A7" s="76" t="s">
        <v>114</v>
      </c>
      <c r="B7" s="77" t="s">
        <v>286</v>
      </c>
      <c r="C7" s="68">
        <v>2023</v>
      </c>
    </row>
    <row r="8" spans="1:3" ht="31.5" x14ac:dyDescent="0.25">
      <c r="A8" s="76" t="s">
        <v>101</v>
      </c>
      <c r="B8" s="77" t="s">
        <v>287</v>
      </c>
      <c r="C8" s="68">
        <v>2023</v>
      </c>
    </row>
    <row r="9" spans="1:3" ht="31.5" x14ac:dyDescent="0.25">
      <c r="A9" s="76" t="s">
        <v>256</v>
      </c>
      <c r="B9" s="80" t="s">
        <v>288</v>
      </c>
      <c r="C9" s="68">
        <v>2024</v>
      </c>
    </row>
    <row r="10" spans="1:3" ht="31.5" x14ac:dyDescent="0.25">
      <c r="A10" s="76" t="s">
        <v>161</v>
      </c>
      <c r="B10" s="80" t="s">
        <v>289</v>
      </c>
      <c r="C10" s="68">
        <v>2024</v>
      </c>
    </row>
    <row r="11" spans="1:3" ht="31.5" x14ac:dyDescent="0.25">
      <c r="A11" s="76" t="s">
        <v>259</v>
      </c>
      <c r="B11" s="80" t="s">
        <v>290</v>
      </c>
      <c r="C11" s="68">
        <v>2024</v>
      </c>
    </row>
    <row r="12" spans="1:3" ht="31.5" x14ac:dyDescent="0.25">
      <c r="A12" s="76" t="s">
        <v>261</v>
      </c>
      <c r="B12" s="69" t="s">
        <v>291</v>
      </c>
      <c r="C12" s="81">
        <v>2025</v>
      </c>
    </row>
    <row r="13" spans="1:3" ht="31.5" x14ac:dyDescent="0.25">
      <c r="A13" s="76" t="s">
        <v>263</v>
      </c>
      <c r="B13" s="69" t="s">
        <v>292</v>
      </c>
      <c r="C13" s="81">
        <v>2025</v>
      </c>
    </row>
    <row r="14" spans="1:3" ht="31.5" x14ac:dyDescent="0.25">
      <c r="A14" s="76" t="s">
        <v>122</v>
      </c>
      <c r="B14" s="69" t="s">
        <v>293</v>
      </c>
      <c r="C14" s="81">
        <v>2025</v>
      </c>
    </row>
    <row r="15" spans="1:3" ht="31.5" x14ac:dyDescent="0.25">
      <c r="A15" s="76" t="s">
        <v>183</v>
      </c>
      <c r="B15" s="69" t="s">
        <v>294</v>
      </c>
      <c r="C15" s="81">
        <v>2025</v>
      </c>
    </row>
    <row r="16" spans="1:3" ht="31.5" x14ac:dyDescent="0.25">
      <c r="A16" s="76" t="s">
        <v>267</v>
      </c>
      <c r="B16" s="69" t="s">
        <v>295</v>
      </c>
      <c r="C16" s="81">
        <v>2025</v>
      </c>
    </row>
    <row r="17" spans="1:3" ht="32.25" thickBot="1" x14ac:dyDescent="0.3">
      <c r="A17" s="82" t="s">
        <v>184</v>
      </c>
      <c r="B17" s="83" t="s">
        <v>296</v>
      </c>
      <c r="C17" s="84">
        <v>2025</v>
      </c>
    </row>
    <row r="18" spans="1:3" x14ac:dyDescent="0.25">
      <c r="A18" s="85"/>
      <c r="B18" s="86"/>
    </row>
    <row r="19" spans="1:3" x14ac:dyDescent="0.25">
      <c r="A19" s="85"/>
      <c r="B19" s="86"/>
    </row>
    <row r="20" spans="1:3" x14ac:dyDescent="0.25">
      <c r="A20" s="85"/>
      <c r="B20" s="86"/>
    </row>
    <row r="21" spans="1:3" x14ac:dyDescent="0.25">
      <c r="A21" s="85"/>
      <c r="B21" s="86"/>
    </row>
    <row r="22" spans="1:3" x14ac:dyDescent="0.25">
      <c r="A22" s="85"/>
      <c r="B22" s="86"/>
    </row>
  </sheetData>
  <mergeCells count="1">
    <mergeCell ref="A2:C2"/>
  </mergeCell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view="pageBreakPreview" zoomScale="60" zoomScaleNormal="100" workbookViewId="0">
      <selection activeCell="B15" sqref="B15"/>
    </sheetView>
  </sheetViews>
  <sheetFormatPr defaultRowHeight="12.75" x14ac:dyDescent="0.2"/>
  <cols>
    <col min="1" max="1" width="7" style="9" customWidth="1"/>
    <col min="2" max="2" width="110.7109375" style="9" customWidth="1"/>
    <col min="3" max="3" width="15.5703125" style="9" customWidth="1"/>
    <col min="4" max="4" width="18.7109375" style="9" customWidth="1"/>
    <col min="5" max="16384" width="9.140625" style="9"/>
  </cols>
  <sheetData>
    <row r="2" spans="1:6" ht="15.75" x14ac:dyDescent="0.2">
      <c r="A2" s="125" t="s">
        <v>297</v>
      </c>
      <c r="B2" s="125"/>
      <c r="C2" s="125"/>
      <c r="D2" s="125"/>
      <c r="E2" s="125"/>
      <c r="F2" s="125"/>
    </row>
    <row r="4" spans="1:6" ht="13.5" thickBot="1" x14ac:dyDescent="0.25"/>
    <row r="5" spans="1:6" ht="31.5" x14ac:dyDescent="0.2">
      <c r="A5" s="74" t="s">
        <v>3</v>
      </c>
      <c r="B5" s="64" t="s">
        <v>240</v>
      </c>
      <c r="C5" s="75" t="s">
        <v>241</v>
      </c>
    </row>
    <row r="6" spans="1:6" ht="15.75" x14ac:dyDescent="0.2">
      <c r="A6" s="76" t="s">
        <v>22</v>
      </c>
      <c r="B6" s="77" t="s">
        <v>298</v>
      </c>
      <c r="C6" s="68">
        <v>2024</v>
      </c>
    </row>
    <row r="7" spans="1:6" ht="15.75" x14ac:dyDescent="0.25">
      <c r="A7" s="76" t="s">
        <v>89</v>
      </c>
      <c r="B7" s="67" t="s">
        <v>299</v>
      </c>
      <c r="C7" s="68">
        <v>2025</v>
      </c>
    </row>
    <row r="8" spans="1:6" ht="15.75" x14ac:dyDescent="0.25">
      <c r="A8" s="76">
        <v>3</v>
      </c>
      <c r="B8" s="67" t="s">
        <v>300</v>
      </c>
      <c r="C8" s="68">
        <v>2025</v>
      </c>
    </row>
  </sheetData>
  <mergeCells count="1">
    <mergeCell ref="A2:F2"/>
  </mergeCells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view="pageBreakPreview" zoomScale="60" zoomScaleNormal="100" workbookViewId="0">
      <selection activeCell="B20" sqref="B20"/>
    </sheetView>
  </sheetViews>
  <sheetFormatPr defaultRowHeight="12.75" x14ac:dyDescent="0.2"/>
  <cols>
    <col min="1" max="1" width="7" style="9" customWidth="1"/>
    <col min="2" max="2" width="123.42578125" style="9" customWidth="1"/>
    <col min="3" max="3" width="14.7109375" style="9" customWidth="1"/>
    <col min="4" max="4" width="18.7109375" style="9" customWidth="1"/>
    <col min="5" max="5" width="13.5703125" style="9" customWidth="1"/>
    <col min="6" max="6" width="13.42578125" style="9" customWidth="1"/>
    <col min="7" max="16384" width="9.140625" style="9"/>
  </cols>
  <sheetData>
    <row r="2" spans="1:7" ht="15.75" x14ac:dyDescent="0.2">
      <c r="A2" s="125" t="s">
        <v>301</v>
      </c>
      <c r="B2" s="125"/>
      <c r="C2" s="125"/>
      <c r="D2" s="125"/>
      <c r="E2" s="125"/>
      <c r="F2" s="125"/>
      <c r="G2" s="125"/>
    </row>
    <row r="4" spans="1:7" ht="13.5" thickBot="1" x14ac:dyDescent="0.25"/>
    <row r="5" spans="1:7" ht="31.5" x14ac:dyDescent="0.2">
      <c r="A5" s="74" t="s">
        <v>3</v>
      </c>
      <c r="B5" s="64" t="s">
        <v>240</v>
      </c>
      <c r="C5" s="75" t="s">
        <v>241</v>
      </c>
    </row>
    <row r="6" spans="1:7" ht="15.75" x14ac:dyDescent="0.2">
      <c r="A6" s="76" t="s">
        <v>22</v>
      </c>
      <c r="B6" s="77" t="s">
        <v>302</v>
      </c>
      <c r="C6" s="68">
        <v>2024</v>
      </c>
    </row>
    <row r="7" spans="1:7" ht="15.75" x14ac:dyDescent="0.2">
      <c r="A7" s="76" t="s">
        <v>89</v>
      </c>
      <c r="B7" s="87" t="s">
        <v>303</v>
      </c>
      <c r="C7" s="68">
        <v>2025</v>
      </c>
    </row>
    <row r="8" spans="1:7" ht="15.75" x14ac:dyDescent="0.2">
      <c r="A8" s="76">
        <v>3</v>
      </c>
      <c r="B8" s="87" t="s">
        <v>304</v>
      </c>
      <c r="C8" s="68">
        <v>2025</v>
      </c>
    </row>
    <row r="9" spans="1:7" ht="15.75" x14ac:dyDescent="0.2">
      <c r="A9" s="88">
        <v>4</v>
      </c>
      <c r="B9" s="87" t="s">
        <v>305</v>
      </c>
      <c r="C9" s="68">
        <v>2025</v>
      </c>
    </row>
    <row r="10" spans="1:7" ht="15.75" x14ac:dyDescent="0.2">
      <c r="A10" s="88">
        <v>5</v>
      </c>
      <c r="B10" s="87" t="s">
        <v>306</v>
      </c>
      <c r="C10" s="68">
        <v>2025</v>
      </c>
    </row>
    <row r="11" spans="1:7" ht="15.75" x14ac:dyDescent="0.2">
      <c r="A11" s="78">
        <v>6</v>
      </c>
      <c r="B11" s="87" t="s">
        <v>307</v>
      </c>
      <c r="C11" s="68">
        <v>2025</v>
      </c>
    </row>
    <row r="12" spans="1:7" ht="15.75" x14ac:dyDescent="0.2">
      <c r="A12" s="78">
        <v>7</v>
      </c>
      <c r="B12" s="87" t="s">
        <v>308</v>
      </c>
      <c r="C12" s="68">
        <v>2025</v>
      </c>
    </row>
    <row r="13" spans="1:7" ht="15.75" x14ac:dyDescent="0.2">
      <c r="A13" s="78">
        <v>8</v>
      </c>
      <c r="B13" s="87" t="s">
        <v>309</v>
      </c>
      <c r="C13" s="68">
        <v>2025</v>
      </c>
    </row>
    <row r="14" spans="1:7" ht="15.75" x14ac:dyDescent="0.2">
      <c r="A14" s="78">
        <v>9</v>
      </c>
      <c r="B14" s="87" t="s">
        <v>310</v>
      </c>
      <c r="C14" s="68">
        <v>2025</v>
      </c>
    </row>
    <row r="15" spans="1:7" ht="15.75" x14ac:dyDescent="0.2">
      <c r="A15" s="78">
        <v>10</v>
      </c>
      <c r="B15" s="87" t="s">
        <v>311</v>
      </c>
      <c r="C15" s="68">
        <v>2025</v>
      </c>
    </row>
    <row r="16" spans="1:7" ht="15.75" x14ac:dyDescent="0.2">
      <c r="A16" s="78">
        <v>11</v>
      </c>
      <c r="B16" s="87" t="s">
        <v>312</v>
      </c>
      <c r="C16" s="68">
        <v>2025</v>
      </c>
    </row>
    <row r="17" spans="1:3" ht="15.75" x14ac:dyDescent="0.2">
      <c r="A17" s="78">
        <v>12</v>
      </c>
      <c r="B17" s="87" t="s">
        <v>313</v>
      </c>
      <c r="C17" s="68">
        <v>2025</v>
      </c>
    </row>
    <row r="18" spans="1:3" ht="15.75" x14ac:dyDescent="0.2">
      <c r="A18" s="78">
        <v>13</v>
      </c>
      <c r="B18" s="87" t="s">
        <v>314</v>
      </c>
      <c r="C18" s="68">
        <v>2025</v>
      </c>
    </row>
    <row r="19" spans="1:3" ht="15.75" x14ac:dyDescent="0.2">
      <c r="A19" s="78">
        <v>14</v>
      </c>
      <c r="B19" s="89" t="s">
        <v>315</v>
      </c>
      <c r="C19" s="68">
        <v>2025</v>
      </c>
    </row>
  </sheetData>
  <mergeCells count="1">
    <mergeCell ref="A2:G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4</vt:lpstr>
      <vt:lpstr>Подпрограмма1</vt:lpstr>
      <vt:lpstr>7.2.</vt:lpstr>
      <vt:lpstr>7.3.</vt:lpstr>
      <vt:lpstr>Подпрограмма2</vt:lpstr>
      <vt:lpstr>8.2.</vt:lpstr>
      <vt:lpstr>8.3.</vt:lpstr>
      <vt:lpstr>8.4.</vt:lpstr>
      <vt:lpstr>8.5.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2025-08-19T11:05:19Z</cp:lastPrinted>
  <dcterms:created xsi:type="dcterms:W3CDTF">1996-10-08T23:32:33Z</dcterms:created>
  <dcterms:modified xsi:type="dcterms:W3CDTF">2025-08-27T06:19:30Z</dcterms:modified>
</cp:coreProperties>
</file>