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0" yWindow="1140" windowWidth="15600" windowHeight="6015" tabRatio="893"/>
  </bookViews>
  <sheets>
    <sheet name="Приложение 2" sheetId="17" r:id="rId1"/>
    <sheet name="Приложение 3" sheetId="18" r:id="rId2"/>
    <sheet name="Приложение 4" sheetId="2" r:id="rId3"/>
  </sheets>
  <definedNames>
    <definedName name="_xlnm.Print_Area" localSheetId="1">'Приложение 3'!$A$1:$J$211</definedName>
    <definedName name="_xlnm.Print_Area" localSheetId="2">'Приложение 4'!$A$1:$M$301</definedName>
  </definedNames>
  <calcPr calcId="145621"/>
</workbook>
</file>

<file path=xl/calcChain.xml><?xml version="1.0" encoding="utf-8"?>
<calcChain xmlns="http://schemas.openxmlformats.org/spreadsheetml/2006/main">
  <c r="D95" i="18" l="1"/>
  <c r="D94" i="18"/>
  <c r="H92" i="18"/>
  <c r="G92" i="18"/>
  <c r="D92" i="18" s="1"/>
  <c r="I53" i="2"/>
  <c r="F133" i="2"/>
  <c r="F132" i="2"/>
  <c r="F131" i="2"/>
  <c r="F130" i="2"/>
  <c r="K129" i="2"/>
  <c r="J129" i="2"/>
  <c r="I129" i="2"/>
  <c r="H129" i="2"/>
  <c r="G129" i="2"/>
  <c r="F129" i="2" l="1"/>
  <c r="D210" i="18"/>
  <c r="H295" i="2"/>
  <c r="H292" i="2"/>
  <c r="D77" i="18" l="1"/>
  <c r="D76" i="18"/>
  <c r="D75" i="18"/>
  <c r="D74" i="18"/>
  <c r="I58" i="18"/>
  <c r="H58" i="18"/>
  <c r="E58" i="18"/>
  <c r="D66" i="18"/>
  <c r="D63" i="18"/>
  <c r="D45" i="18"/>
  <c r="D44" i="18"/>
  <c r="E42" i="18"/>
  <c r="D42" i="18" s="1"/>
  <c r="D35" i="18"/>
  <c r="D32" i="18"/>
  <c r="D28" i="18"/>
  <c r="D25" i="18"/>
  <c r="D58" i="18" l="1"/>
  <c r="J67" i="2" l="1"/>
  <c r="F56" i="2" l="1"/>
  <c r="F35" i="2"/>
  <c r="G25" i="2"/>
  <c r="F291" i="2" l="1"/>
  <c r="F286" i="2" s="1"/>
  <c r="F290" i="2"/>
  <c r="F285" i="2" s="1"/>
  <c r="F289" i="2"/>
  <c r="F284" i="2" s="1"/>
  <c r="F288" i="2"/>
  <c r="E288" i="2" s="1"/>
  <c r="H261" i="2"/>
  <c r="I261" i="2"/>
  <c r="J261" i="2"/>
  <c r="K261" i="2"/>
  <c r="F270" i="2"/>
  <c r="F269" i="2"/>
  <c r="F268" i="2"/>
  <c r="F267" i="2"/>
  <c r="F272" i="2"/>
  <c r="F273" i="2"/>
  <c r="F274" i="2"/>
  <c r="F275" i="2"/>
  <c r="F254" i="2"/>
  <c r="F249" i="2" s="1"/>
  <c r="F253" i="2"/>
  <c r="F248" i="2" s="1"/>
  <c r="F244" i="2"/>
  <c r="F239" i="2" s="1"/>
  <c r="F243" i="2"/>
  <c r="F238" i="2" s="1"/>
  <c r="F242" i="2"/>
  <c r="F237" i="2" s="1"/>
  <c r="F241" i="2"/>
  <c r="F236" i="2" s="1"/>
  <c r="F234" i="2"/>
  <c r="F233" i="2"/>
  <c r="F232" i="2"/>
  <c r="F231" i="2"/>
  <c r="F229" i="2"/>
  <c r="F228" i="2"/>
  <c r="F227" i="2"/>
  <c r="F224" i="2"/>
  <c r="F223" i="2"/>
  <c r="F222" i="2"/>
  <c r="F219" i="2"/>
  <c r="F218" i="2"/>
  <c r="F217" i="2"/>
  <c r="F214" i="2"/>
  <c r="F213" i="2"/>
  <c r="F212" i="2"/>
  <c r="F209" i="2"/>
  <c r="F208" i="2"/>
  <c r="F207" i="2"/>
  <c r="F202" i="2"/>
  <c r="F199" i="2"/>
  <c r="F198" i="2"/>
  <c r="F197" i="2"/>
  <c r="F188" i="2"/>
  <c r="F189" i="2"/>
  <c r="F149" i="2"/>
  <c r="F161" i="2"/>
  <c r="F173" i="2"/>
  <c r="F172" i="2"/>
  <c r="F171" i="2"/>
  <c r="F170" i="2"/>
  <c r="F168" i="2"/>
  <c r="F167" i="2"/>
  <c r="F166" i="2"/>
  <c r="F165" i="2"/>
  <c r="F155" i="2"/>
  <c r="F156" i="2"/>
  <c r="F157" i="2"/>
  <c r="F158" i="2"/>
  <c r="F163" i="2"/>
  <c r="F162" i="2"/>
  <c r="F160" i="2"/>
  <c r="F138" i="2"/>
  <c r="F135" i="2"/>
  <c r="F125" i="2" s="1"/>
  <c r="F143" i="2"/>
  <c r="F142" i="2"/>
  <c r="F141" i="2"/>
  <c r="F140" i="2"/>
  <c r="G139" i="2"/>
  <c r="H139" i="2"/>
  <c r="I139" i="2"/>
  <c r="J139" i="2"/>
  <c r="K139" i="2"/>
  <c r="F148" i="2"/>
  <c r="F147" i="2"/>
  <c r="F146" i="2"/>
  <c r="F145" i="2"/>
  <c r="G144" i="2"/>
  <c r="H144" i="2"/>
  <c r="I144" i="2"/>
  <c r="J144" i="2"/>
  <c r="K144" i="2"/>
  <c r="F123" i="2"/>
  <c r="F122" i="2"/>
  <c r="F121" i="2"/>
  <c r="F120" i="2"/>
  <c r="F118" i="2"/>
  <c r="F117" i="2"/>
  <c r="F116" i="2"/>
  <c r="F111" i="2" s="1"/>
  <c r="F115" i="2"/>
  <c r="F110" i="2" s="1"/>
  <c r="F113" i="2"/>
  <c r="F102" i="2"/>
  <c r="F101" i="2"/>
  <c r="F100" i="2"/>
  <c r="F89" i="2"/>
  <c r="F90" i="2"/>
  <c r="F91" i="2"/>
  <c r="F92" i="2"/>
  <c r="F87" i="2"/>
  <c r="F86" i="2"/>
  <c r="F85" i="2"/>
  <c r="F84" i="2"/>
  <c r="F82" i="2"/>
  <c r="F81" i="2"/>
  <c r="F80" i="2"/>
  <c r="F79" i="2"/>
  <c r="F77" i="2"/>
  <c r="F76" i="2"/>
  <c r="F75" i="2"/>
  <c r="F74" i="2"/>
  <c r="G58" i="2"/>
  <c r="I58" i="2"/>
  <c r="J58" i="2"/>
  <c r="K58" i="2"/>
  <c r="F62" i="2"/>
  <c r="F61" i="2"/>
  <c r="F60" i="2"/>
  <c r="F59" i="2"/>
  <c r="F57" i="2"/>
  <c r="F55" i="2"/>
  <c r="F54" i="2"/>
  <c r="F49" i="2"/>
  <c r="F50" i="2"/>
  <c r="F72" i="2"/>
  <c r="F71" i="2"/>
  <c r="F70" i="2"/>
  <c r="F69" i="2"/>
  <c r="F52" i="2"/>
  <c r="F51" i="2"/>
  <c r="J25" i="2"/>
  <c r="J22" i="2" s="1"/>
  <c r="I25" i="2"/>
  <c r="I22" i="2" s="1"/>
  <c r="H25" i="2"/>
  <c r="G287" i="2"/>
  <c r="H287" i="2"/>
  <c r="I287" i="2"/>
  <c r="J287" i="2"/>
  <c r="K287" i="2"/>
  <c r="G266" i="2"/>
  <c r="H266" i="2"/>
  <c r="I266" i="2"/>
  <c r="J266" i="2"/>
  <c r="K266" i="2"/>
  <c r="G271" i="2"/>
  <c r="H271" i="2"/>
  <c r="I271" i="2"/>
  <c r="J271" i="2"/>
  <c r="K271" i="2"/>
  <c r="G240" i="2"/>
  <c r="H240" i="2"/>
  <c r="I240" i="2"/>
  <c r="J240" i="2"/>
  <c r="K240" i="2"/>
  <c r="G230" i="2"/>
  <c r="H230" i="2"/>
  <c r="I230" i="2"/>
  <c r="J230" i="2"/>
  <c r="K230" i="2"/>
  <c r="G169" i="2"/>
  <c r="H169" i="2"/>
  <c r="I169" i="2"/>
  <c r="J169" i="2"/>
  <c r="K169" i="2"/>
  <c r="G154" i="2"/>
  <c r="H154" i="2"/>
  <c r="I154" i="2"/>
  <c r="J154" i="2"/>
  <c r="K154" i="2"/>
  <c r="G159" i="2"/>
  <c r="H159" i="2"/>
  <c r="I159" i="2"/>
  <c r="J159" i="2"/>
  <c r="K159" i="2"/>
  <c r="G164" i="2"/>
  <c r="H164" i="2"/>
  <c r="I164" i="2"/>
  <c r="J164" i="2"/>
  <c r="K164" i="2"/>
  <c r="G134" i="2"/>
  <c r="H134" i="2"/>
  <c r="K134" i="2"/>
  <c r="G114" i="2"/>
  <c r="H114" i="2"/>
  <c r="I114" i="2"/>
  <c r="J114" i="2"/>
  <c r="K114" i="2"/>
  <c r="G119" i="2"/>
  <c r="H119" i="2"/>
  <c r="J119" i="2"/>
  <c r="K119" i="2"/>
  <c r="G68" i="2"/>
  <c r="H68" i="2"/>
  <c r="I68" i="2"/>
  <c r="J68" i="2"/>
  <c r="K68" i="2"/>
  <c r="K73" i="2"/>
  <c r="F73" i="2" s="1"/>
  <c r="G78" i="2"/>
  <c r="H78" i="2"/>
  <c r="K78" i="2"/>
  <c r="G83" i="2"/>
  <c r="H83" i="2"/>
  <c r="I83" i="2"/>
  <c r="J83" i="2"/>
  <c r="K83" i="2"/>
  <c r="G88" i="2"/>
  <c r="H88" i="2"/>
  <c r="I88" i="2"/>
  <c r="J88" i="2"/>
  <c r="K88" i="2"/>
  <c r="F93" i="2"/>
  <c r="G93" i="2"/>
  <c r="H93" i="2"/>
  <c r="I93" i="2"/>
  <c r="J93" i="2"/>
  <c r="K93" i="2"/>
  <c r="E98" i="2"/>
  <c r="G99" i="2"/>
  <c r="G98" i="2" s="1"/>
  <c r="H99" i="2"/>
  <c r="H98" i="2" s="1"/>
  <c r="I99" i="2"/>
  <c r="I98" i="2" s="1"/>
  <c r="J99" i="2"/>
  <c r="J98" i="2" s="1"/>
  <c r="K99" i="2"/>
  <c r="K98" i="2" s="1"/>
  <c r="G41" i="2"/>
  <c r="G40" i="2"/>
  <c r="G39" i="2"/>
  <c r="G38" i="2"/>
  <c r="H41" i="2"/>
  <c r="H40" i="2"/>
  <c r="H39" i="2"/>
  <c r="H38" i="2"/>
  <c r="I41" i="2"/>
  <c r="I40" i="2"/>
  <c r="I39" i="2"/>
  <c r="I38" i="2"/>
  <c r="J41" i="2"/>
  <c r="J40" i="2"/>
  <c r="J39" i="2"/>
  <c r="J38" i="2"/>
  <c r="K39" i="2"/>
  <c r="K40" i="2"/>
  <c r="K41" i="2"/>
  <c r="K38" i="2"/>
  <c r="G32" i="2"/>
  <c r="I32" i="2"/>
  <c r="J32" i="2"/>
  <c r="K32" i="2"/>
  <c r="F29" i="2"/>
  <c r="F24" i="2" s="1"/>
  <c r="F30" i="2"/>
  <c r="F31" i="2"/>
  <c r="F26" i="2" s="1"/>
  <c r="F28" i="2"/>
  <c r="F23" i="2" s="1"/>
  <c r="G27" i="2"/>
  <c r="H27" i="2"/>
  <c r="I27" i="2"/>
  <c r="J27" i="2"/>
  <c r="K27" i="2"/>
  <c r="F144" i="2" l="1"/>
  <c r="F53" i="2"/>
  <c r="F22" i="2"/>
  <c r="F58" i="2"/>
  <c r="F67" i="2"/>
  <c r="F151" i="2"/>
  <c r="F164" i="2"/>
  <c r="F230" i="2"/>
  <c r="F287" i="2"/>
  <c r="F66" i="2"/>
  <c r="K37" i="2"/>
  <c r="I37" i="2"/>
  <c r="G37" i="2"/>
  <c r="F98" i="2"/>
  <c r="F114" i="2"/>
  <c r="F154" i="2"/>
  <c r="F271" i="2"/>
  <c r="F27" i="2"/>
  <c r="F40" i="2"/>
  <c r="F25" i="2"/>
  <c r="F32" i="2"/>
  <c r="F88" i="2"/>
  <c r="F139" i="2"/>
  <c r="F152" i="2"/>
  <c r="F150" i="2"/>
  <c r="F262" i="2"/>
  <c r="F264" i="2"/>
  <c r="J37" i="2"/>
  <c r="H37" i="2"/>
  <c r="F83" i="2"/>
  <c r="F159" i="2"/>
  <c r="F169" i="2"/>
  <c r="F240" i="2"/>
  <c r="F266" i="2"/>
  <c r="F153" i="2"/>
  <c r="F263" i="2"/>
  <c r="F265" i="2"/>
  <c r="F38" i="2"/>
  <c r="F65" i="2"/>
  <c r="F99" i="2"/>
  <c r="F39" i="2"/>
  <c r="F41" i="2"/>
  <c r="F126" i="2"/>
  <c r="F283" i="2"/>
  <c r="F64" i="2"/>
  <c r="F68" i="2"/>
  <c r="G263" i="2"/>
  <c r="G264" i="2"/>
  <c r="G265" i="2"/>
  <c r="G262" i="2"/>
  <c r="I286" i="2"/>
  <c r="I285" i="2"/>
  <c r="I284" i="2"/>
  <c r="I283" i="2"/>
  <c r="J286" i="2"/>
  <c r="J285" i="2"/>
  <c r="J284" i="2"/>
  <c r="J283" i="2"/>
  <c r="K284" i="2"/>
  <c r="K285" i="2"/>
  <c r="K286" i="2"/>
  <c r="K283" i="2"/>
  <c r="G278" i="2"/>
  <c r="G279" i="2"/>
  <c r="G280" i="2"/>
  <c r="G277" i="2"/>
  <c r="G178" i="2"/>
  <c r="G177" i="2"/>
  <c r="G176" i="2"/>
  <c r="G175" i="2"/>
  <c r="K176" i="2"/>
  <c r="K177" i="2"/>
  <c r="K178" i="2"/>
  <c r="K175" i="2"/>
  <c r="H128" i="2"/>
  <c r="H127" i="2"/>
  <c r="H126" i="2"/>
  <c r="H125" i="2"/>
  <c r="I128" i="2"/>
  <c r="I127" i="2"/>
  <c r="I177" i="2" s="1"/>
  <c r="I126" i="2"/>
  <c r="I125" i="2"/>
  <c r="J126" i="2"/>
  <c r="J176" i="2" s="1"/>
  <c r="J127" i="2"/>
  <c r="J177" i="2" s="1"/>
  <c r="J128" i="2"/>
  <c r="J178" i="2" s="1"/>
  <c r="J125" i="2"/>
  <c r="J175" i="2" s="1"/>
  <c r="H113" i="2"/>
  <c r="H112" i="2"/>
  <c r="H111" i="2"/>
  <c r="H110" i="2"/>
  <c r="I111" i="2"/>
  <c r="I113" i="2"/>
  <c r="I178" i="2" s="1"/>
  <c r="I110" i="2"/>
  <c r="F119" i="2"/>
  <c r="G67" i="2"/>
  <c r="G66" i="2"/>
  <c r="G65" i="2"/>
  <c r="G64" i="2"/>
  <c r="J66" i="2"/>
  <c r="J65" i="2"/>
  <c r="J64" i="2"/>
  <c r="I67" i="2"/>
  <c r="I66" i="2"/>
  <c r="I65" i="2"/>
  <c r="I64" i="2"/>
  <c r="H65" i="2"/>
  <c r="H66" i="2"/>
  <c r="H67" i="2"/>
  <c r="H64" i="2"/>
  <c r="K64" i="2"/>
  <c r="K65" i="2"/>
  <c r="K66" i="2"/>
  <c r="K67" i="2"/>
  <c r="G45" i="2"/>
  <c r="G105" i="2" s="1"/>
  <c r="G46" i="2"/>
  <c r="G47" i="2"/>
  <c r="G44" i="2"/>
  <c r="J53" i="2"/>
  <c r="K53" i="2"/>
  <c r="J48" i="2"/>
  <c r="K48" i="2"/>
  <c r="J47" i="2"/>
  <c r="J46" i="2"/>
  <c r="J45" i="2"/>
  <c r="J44" i="2"/>
  <c r="J104" i="2" s="1"/>
  <c r="K47" i="2"/>
  <c r="K107" i="2" s="1"/>
  <c r="K46" i="2"/>
  <c r="K45" i="2"/>
  <c r="K44" i="2"/>
  <c r="I47" i="2"/>
  <c r="I107" i="2" s="1"/>
  <c r="I46" i="2"/>
  <c r="I106" i="2" s="1"/>
  <c r="I45" i="2"/>
  <c r="I105" i="2" s="1"/>
  <c r="I44" i="2"/>
  <c r="I104" i="2" s="1"/>
  <c r="H45" i="2"/>
  <c r="H105" i="2" s="1"/>
  <c r="H46" i="2"/>
  <c r="H106" i="2" s="1"/>
  <c r="H47" i="2"/>
  <c r="H107" i="2" s="1"/>
  <c r="H44" i="2"/>
  <c r="K43" i="2" l="1"/>
  <c r="J43" i="2"/>
  <c r="K106" i="2"/>
  <c r="G106" i="2"/>
  <c r="K104" i="2"/>
  <c r="F48" i="2"/>
  <c r="G104" i="2"/>
  <c r="I175" i="2"/>
  <c r="F37" i="2"/>
  <c r="K63" i="2"/>
  <c r="H63" i="2"/>
  <c r="H109" i="2"/>
  <c r="I124" i="2"/>
  <c r="J63" i="2"/>
  <c r="G107" i="2"/>
  <c r="F107" i="2" s="1"/>
  <c r="F127" i="2"/>
  <c r="F46" i="2"/>
  <c r="H104" i="2"/>
  <c r="H103" i="2" s="1"/>
  <c r="F112" i="2"/>
  <c r="F128" i="2"/>
  <c r="G174" i="2"/>
  <c r="G261" i="2"/>
  <c r="F261" i="2" s="1"/>
  <c r="H43" i="2"/>
  <c r="F47" i="2"/>
  <c r="I63" i="2"/>
  <c r="J106" i="2"/>
  <c r="F106" i="2" s="1"/>
  <c r="I176" i="2"/>
  <c r="H176" i="2"/>
  <c r="H178" i="2"/>
  <c r="H124" i="2"/>
  <c r="I103" i="2"/>
  <c r="G103" i="2"/>
  <c r="F178" i="2"/>
  <c r="G43" i="2"/>
  <c r="K105" i="2"/>
  <c r="K103" i="2" s="1"/>
  <c r="F45" i="2"/>
  <c r="H175" i="2"/>
  <c r="G276" i="2"/>
  <c r="H177" i="2"/>
  <c r="F177" i="2" s="1"/>
  <c r="F44" i="2"/>
  <c r="G63" i="2"/>
  <c r="J105" i="2"/>
  <c r="F105" i="2" s="1"/>
  <c r="J174" i="2"/>
  <c r="J124" i="2"/>
  <c r="I43" i="2"/>
  <c r="F109" i="2" l="1"/>
  <c r="F63" i="2"/>
  <c r="F104" i="2"/>
  <c r="F103" i="2" s="1"/>
  <c r="F124" i="2"/>
  <c r="J103" i="2"/>
  <c r="F176" i="2"/>
  <c r="I174" i="2"/>
  <c r="H174" i="2"/>
  <c r="F175" i="2"/>
  <c r="F43" i="2"/>
  <c r="F174" i="2" l="1"/>
  <c r="I207" i="18"/>
  <c r="D211" i="18" l="1"/>
  <c r="D209" i="18"/>
  <c r="D207" i="18" s="1"/>
  <c r="E207" i="18"/>
  <c r="D204" i="18"/>
  <c r="I200" i="18"/>
  <c r="H200" i="18"/>
  <c r="G200" i="18"/>
  <c r="F200" i="18"/>
  <c r="D199" i="18"/>
  <c r="I195" i="18"/>
  <c r="H195" i="18"/>
  <c r="G195" i="18"/>
  <c r="F195" i="18"/>
  <c r="E195" i="18"/>
  <c r="D192" i="18"/>
  <c r="D191" i="18"/>
  <c r="I188" i="18"/>
  <c r="H188" i="18"/>
  <c r="G188" i="18"/>
  <c r="F188" i="18"/>
  <c r="E188" i="18"/>
  <c r="D186" i="18"/>
  <c r="D185" i="18"/>
  <c r="D182" i="18" s="1"/>
  <c r="I182" i="18"/>
  <c r="H182" i="18"/>
  <c r="G182" i="18"/>
  <c r="F182" i="18"/>
  <c r="E182" i="18"/>
  <c r="D180" i="18"/>
  <c r="D179" i="18"/>
  <c r="I176" i="18"/>
  <c r="H176" i="18"/>
  <c r="G176" i="18"/>
  <c r="F176" i="18"/>
  <c r="E176" i="18"/>
  <c r="D175" i="18"/>
  <c r="D174" i="18"/>
  <c r="I171" i="18"/>
  <c r="H171" i="18"/>
  <c r="G171" i="18"/>
  <c r="F171" i="18"/>
  <c r="E171" i="18"/>
  <c r="D170" i="18"/>
  <c r="D169" i="18"/>
  <c r="I166" i="18"/>
  <c r="H166" i="18"/>
  <c r="G166" i="18"/>
  <c r="F166" i="18"/>
  <c r="E166" i="18"/>
  <c r="D165" i="18"/>
  <c r="D164" i="18"/>
  <c r="D161" i="18" s="1"/>
  <c r="I161" i="18"/>
  <c r="H161" i="18"/>
  <c r="G161" i="18"/>
  <c r="F161" i="18"/>
  <c r="E161" i="18"/>
  <c r="D160" i="18"/>
  <c r="D159" i="18"/>
  <c r="I156" i="18"/>
  <c r="H156" i="18"/>
  <c r="G156" i="18"/>
  <c r="F156" i="18"/>
  <c r="E156" i="18"/>
  <c r="D155" i="18"/>
  <c r="D154" i="18"/>
  <c r="I151" i="18"/>
  <c r="H151" i="18"/>
  <c r="G151" i="18"/>
  <c r="F151" i="18"/>
  <c r="E151" i="18"/>
  <c r="D150" i="18"/>
  <c r="D149" i="18"/>
  <c r="I146" i="18"/>
  <c r="H146" i="18"/>
  <c r="G146" i="18"/>
  <c r="F146" i="18"/>
  <c r="E146" i="18"/>
  <c r="D145" i="18"/>
  <c r="D144" i="18"/>
  <c r="D141" i="18" s="1"/>
  <c r="I141" i="18"/>
  <c r="H141" i="18"/>
  <c r="G141" i="18"/>
  <c r="F141" i="18"/>
  <c r="E141" i="18"/>
  <c r="D140" i="18"/>
  <c r="D139" i="18"/>
  <c r="I136" i="18"/>
  <c r="H136" i="18"/>
  <c r="G136" i="18"/>
  <c r="F136" i="18"/>
  <c r="E136" i="18"/>
  <c r="D135" i="18"/>
  <c r="D134" i="18"/>
  <c r="I131" i="18"/>
  <c r="H131" i="18"/>
  <c r="G131" i="18"/>
  <c r="F131" i="18"/>
  <c r="E131" i="18"/>
  <c r="K296" i="2"/>
  <c r="J296" i="2"/>
  <c r="I296" i="2"/>
  <c r="H296" i="2"/>
  <c r="G296" i="2"/>
  <c r="F296" i="2"/>
  <c r="E296" i="2"/>
  <c r="K295" i="2"/>
  <c r="J295" i="2"/>
  <c r="I295" i="2"/>
  <c r="G295" i="2"/>
  <c r="E295" i="2"/>
  <c r="K294" i="2"/>
  <c r="J294" i="2"/>
  <c r="I294" i="2"/>
  <c r="H294" i="2"/>
  <c r="G294" i="2"/>
  <c r="G299" i="2" s="1"/>
  <c r="E294" i="2"/>
  <c r="K293" i="2"/>
  <c r="J293" i="2"/>
  <c r="I293" i="2"/>
  <c r="H293" i="2"/>
  <c r="G293" i="2"/>
  <c r="E293" i="2"/>
  <c r="J292" i="2"/>
  <c r="K282" i="2"/>
  <c r="K292" i="2" s="1"/>
  <c r="I292" i="2"/>
  <c r="G282" i="2"/>
  <c r="K280" i="2"/>
  <c r="J280" i="2"/>
  <c r="I280" i="2"/>
  <c r="H280" i="2"/>
  <c r="F280" i="2"/>
  <c r="E280" i="2"/>
  <c r="K279" i="2"/>
  <c r="J279" i="2"/>
  <c r="I279" i="2"/>
  <c r="H279" i="2"/>
  <c r="E279" i="2"/>
  <c r="K278" i="2"/>
  <c r="J278" i="2"/>
  <c r="I278" i="2"/>
  <c r="H278" i="2"/>
  <c r="E278" i="2"/>
  <c r="K277" i="2"/>
  <c r="J277" i="2"/>
  <c r="I277" i="2"/>
  <c r="H277" i="2"/>
  <c r="K276" i="2"/>
  <c r="J276" i="2"/>
  <c r="I276" i="2"/>
  <c r="H276" i="2"/>
  <c r="E250" i="2"/>
  <c r="K245" i="2"/>
  <c r="J245" i="2"/>
  <c r="I245" i="2"/>
  <c r="H245" i="2"/>
  <c r="G245" i="2"/>
  <c r="E245" i="2"/>
  <c r="E240" i="2"/>
  <c r="K235" i="2"/>
  <c r="J235" i="2"/>
  <c r="I235" i="2"/>
  <c r="H235" i="2"/>
  <c r="G235" i="2"/>
  <c r="E235" i="2"/>
  <c r="K226" i="2"/>
  <c r="K225" i="2" s="1"/>
  <c r="J226" i="2"/>
  <c r="J225" i="2" s="1"/>
  <c r="J221" i="2" s="1"/>
  <c r="J220" i="2" s="1"/>
  <c r="J216" i="2" s="1"/>
  <c r="J215" i="2" s="1"/>
  <c r="J211" i="2" s="1"/>
  <c r="J210" i="2" s="1"/>
  <c r="J206" i="2" s="1"/>
  <c r="J205" i="2" s="1"/>
  <c r="I226" i="2"/>
  <c r="I225" i="2" s="1"/>
  <c r="H226" i="2"/>
  <c r="H225" i="2" s="1"/>
  <c r="H221" i="2" s="1"/>
  <c r="H220" i="2" s="1"/>
  <c r="H216" i="2" s="1"/>
  <c r="H215" i="2" s="1"/>
  <c r="H211" i="2" s="1"/>
  <c r="H210" i="2" s="1"/>
  <c r="H206" i="2" s="1"/>
  <c r="H205" i="2" s="1"/>
  <c r="H201" i="2" s="1"/>
  <c r="G226" i="2"/>
  <c r="E230" i="2"/>
  <c r="E226" i="2" s="1"/>
  <c r="K221" i="2"/>
  <c r="K220" i="2" s="1"/>
  <c r="I221" i="2"/>
  <c r="I220" i="2" s="1"/>
  <c r="I216" i="2" s="1"/>
  <c r="I215" i="2" s="1"/>
  <c r="I211" i="2" s="1"/>
  <c r="I210" i="2" s="1"/>
  <c r="I206" i="2" s="1"/>
  <c r="I205" i="2" s="1"/>
  <c r="E225" i="2"/>
  <c r="E221" i="2" s="1"/>
  <c r="E220" i="2"/>
  <c r="E216" i="2" s="1"/>
  <c r="E215" i="2"/>
  <c r="E211" i="2" s="1"/>
  <c r="E210" i="2"/>
  <c r="E206" i="2" s="1"/>
  <c r="E205" i="2"/>
  <c r="K204" i="2"/>
  <c r="J204" i="2"/>
  <c r="I204" i="2"/>
  <c r="H204" i="2"/>
  <c r="G204" i="2"/>
  <c r="E204" i="2"/>
  <c r="E201" i="2" s="1"/>
  <c r="K203" i="2"/>
  <c r="J203" i="2"/>
  <c r="I203" i="2"/>
  <c r="H203" i="2"/>
  <c r="G203" i="2"/>
  <c r="E203" i="2"/>
  <c r="E195" i="2"/>
  <c r="E190" i="2" s="1"/>
  <c r="E186" i="2" s="1"/>
  <c r="K194" i="2"/>
  <c r="J194" i="2"/>
  <c r="I194" i="2"/>
  <c r="H194" i="2"/>
  <c r="G194" i="2"/>
  <c r="E194" i="2"/>
  <c r="K193" i="2"/>
  <c r="J193" i="2"/>
  <c r="I193" i="2"/>
  <c r="H193" i="2"/>
  <c r="G193" i="2"/>
  <c r="E193" i="2"/>
  <c r="E185" i="2"/>
  <c r="K184" i="2"/>
  <c r="J184" i="2"/>
  <c r="I184" i="2"/>
  <c r="H184" i="2"/>
  <c r="G184" i="2"/>
  <c r="E184" i="2"/>
  <c r="K183" i="2"/>
  <c r="J183" i="2"/>
  <c r="I183" i="2"/>
  <c r="H183" i="2"/>
  <c r="G183" i="2"/>
  <c r="E183" i="2"/>
  <c r="I201" i="2" l="1"/>
  <c r="F277" i="2"/>
  <c r="F245" i="2"/>
  <c r="E258" i="2"/>
  <c r="J258" i="2"/>
  <c r="F193" i="2"/>
  <c r="F203" i="2"/>
  <c r="F194" i="2"/>
  <c r="F204" i="2"/>
  <c r="I200" i="2"/>
  <c r="I196" i="2" s="1"/>
  <c r="J300" i="2"/>
  <c r="H200" i="2"/>
  <c r="K216" i="2"/>
  <c r="K215" i="2" s="1"/>
  <c r="G225" i="2"/>
  <c r="G221" i="2" s="1"/>
  <c r="F226" i="2"/>
  <c r="F235" i="2"/>
  <c r="G292" i="2"/>
  <c r="F292" i="2" s="1"/>
  <c r="F282" i="2"/>
  <c r="D146" i="18"/>
  <c r="D166" i="18"/>
  <c r="F276" i="2"/>
  <c r="D156" i="18"/>
  <c r="D176" i="18"/>
  <c r="G259" i="2"/>
  <c r="K299" i="2"/>
  <c r="E200" i="2"/>
  <c r="E196" i="2" s="1"/>
  <c r="E192" i="2" s="1"/>
  <c r="I299" i="2"/>
  <c r="K259" i="2"/>
  <c r="K301" i="2" s="1"/>
  <c r="H299" i="2"/>
  <c r="J299" i="2"/>
  <c r="D136" i="18"/>
  <c r="D131" i="18"/>
  <c r="D151" i="18"/>
  <c r="D171" i="18"/>
  <c r="D195" i="18"/>
  <c r="D188" i="18"/>
  <c r="H258" i="2"/>
  <c r="H300" i="2" s="1"/>
  <c r="E191" i="2"/>
  <c r="F279" i="2"/>
  <c r="I258" i="2"/>
  <c r="I300" i="2" s="1"/>
  <c r="J259" i="2"/>
  <c r="J301" i="2" s="1"/>
  <c r="J201" i="2"/>
  <c r="J200" i="2" s="1"/>
  <c r="J196" i="2" s="1"/>
  <c r="H196" i="2"/>
  <c r="F293" i="2"/>
  <c r="G258" i="2"/>
  <c r="G300" i="2" s="1"/>
  <c r="K258" i="2"/>
  <c r="K300" i="2" s="1"/>
  <c r="H259" i="2"/>
  <c r="H301" i="2" s="1"/>
  <c r="F278" i="2"/>
  <c r="F295" i="2"/>
  <c r="F294" i="2"/>
  <c r="E259" i="2"/>
  <c r="E256" i="2" s="1"/>
  <c r="I259" i="2"/>
  <c r="I301" i="2" s="1"/>
  <c r="F225" i="2" l="1"/>
  <c r="F183" i="2"/>
  <c r="E187" i="2"/>
  <c r="J195" i="2"/>
  <c r="J191" i="2" s="1"/>
  <c r="H195" i="2"/>
  <c r="H191" i="2" s="1"/>
  <c r="K211" i="2"/>
  <c r="K210" i="2" s="1"/>
  <c r="E255" i="2"/>
  <c r="E252" i="2" s="1"/>
  <c r="I195" i="2"/>
  <c r="I191" i="2" s="1"/>
  <c r="G220" i="2"/>
  <c r="F221" i="2"/>
  <c r="F184" i="2"/>
  <c r="F259" i="2" s="1"/>
  <c r="F256" i="2" s="1"/>
  <c r="F299" i="2"/>
  <c r="G256" i="2"/>
  <c r="G298" i="2" s="1"/>
  <c r="G301" i="2"/>
  <c r="K256" i="2"/>
  <c r="K298" i="2" s="1"/>
  <c r="K297" i="2" s="1"/>
  <c r="J256" i="2"/>
  <c r="J298" i="2" s="1"/>
  <c r="J297" i="2" s="1"/>
  <c r="F300" i="2"/>
  <c r="I256" i="2"/>
  <c r="I298" i="2" s="1"/>
  <c r="I297" i="2" s="1"/>
  <c r="H256" i="2"/>
  <c r="E251" i="2"/>
  <c r="I192" i="2" l="1"/>
  <c r="I190" i="2" s="1"/>
  <c r="G216" i="2"/>
  <c r="F220" i="2"/>
  <c r="K206" i="2"/>
  <c r="K205" i="2" s="1"/>
  <c r="H192" i="2"/>
  <c r="J192" i="2"/>
  <c r="J190" i="2" s="1"/>
  <c r="H298" i="2"/>
  <c r="H297" i="2" s="1"/>
  <c r="G297" i="2"/>
  <c r="F301" i="2"/>
  <c r="I186" i="2" l="1"/>
  <c r="I187" i="2"/>
  <c r="H190" i="2"/>
  <c r="H186" i="2" s="1"/>
  <c r="J187" i="2"/>
  <c r="J186" i="2"/>
  <c r="K201" i="2"/>
  <c r="K200" i="2" s="1"/>
  <c r="G215" i="2"/>
  <c r="F216" i="2"/>
  <c r="F298" i="2"/>
  <c r="F297" i="2"/>
  <c r="J185" i="2" l="1"/>
  <c r="J180" i="2" s="1"/>
  <c r="J255" i="2" s="1"/>
  <c r="I185" i="2"/>
  <c r="I180" i="2" s="1"/>
  <c r="I255" i="2" s="1"/>
  <c r="K196" i="2"/>
  <c r="J252" i="2"/>
  <c r="J251" i="2"/>
  <c r="G211" i="2"/>
  <c r="F215" i="2"/>
  <c r="H187" i="2"/>
  <c r="H185" i="2" s="1"/>
  <c r="H180" i="2" s="1"/>
  <c r="H255" i="2" s="1"/>
  <c r="I252" i="2" l="1"/>
  <c r="I251" i="2"/>
  <c r="J250" i="2"/>
  <c r="H251" i="2"/>
  <c r="H252" i="2"/>
  <c r="G210" i="2"/>
  <c r="F211" i="2"/>
  <c r="K195" i="2"/>
  <c r="I250" i="2" l="1"/>
  <c r="H250" i="2"/>
  <c r="K191" i="2"/>
  <c r="K192" i="2"/>
  <c r="G206" i="2"/>
  <c r="F210" i="2"/>
  <c r="G205" i="2" l="1"/>
  <c r="F206" i="2"/>
  <c r="K190" i="2"/>
  <c r="K186" i="2" l="1"/>
  <c r="K187" i="2"/>
  <c r="G201" i="2"/>
  <c r="F205" i="2"/>
  <c r="K185" i="2" l="1"/>
  <c r="K180" i="2" s="1"/>
  <c r="K255" i="2" s="1"/>
  <c r="F201" i="2"/>
  <c r="G200" i="2"/>
  <c r="K252" i="2"/>
  <c r="K251" i="2"/>
  <c r="G196" i="2" l="1"/>
  <c r="F200" i="2"/>
  <c r="K250" i="2"/>
  <c r="G195" i="2" l="1"/>
  <c r="G192" i="2" s="1"/>
  <c r="F196" i="2"/>
  <c r="F192" i="2" l="1"/>
  <c r="G191" i="2"/>
  <c r="F191" i="2" s="1"/>
  <c r="F195" i="2"/>
  <c r="G190" i="2" l="1"/>
  <c r="G186" i="2" l="1"/>
  <c r="F190" i="2"/>
  <c r="G187" i="2"/>
  <c r="F187" i="2" s="1"/>
  <c r="F182" i="2" s="1"/>
  <c r="F186" i="2" l="1"/>
  <c r="F181" i="2" s="1"/>
  <c r="G185" i="2"/>
  <c r="F185" i="2" l="1"/>
  <c r="G180" i="2"/>
  <c r="F180" i="2" l="1"/>
  <c r="F255" i="2" s="1"/>
  <c r="G255" i="2"/>
  <c r="G251" i="2" l="1"/>
  <c r="F251" i="2" s="1"/>
  <c r="F246" i="2" s="1"/>
  <c r="G252" i="2"/>
  <c r="G250" i="2" l="1"/>
  <c r="F250" i="2" s="1"/>
  <c r="F252" i="2"/>
  <c r="F247" i="2" s="1"/>
</calcChain>
</file>

<file path=xl/sharedStrings.xml><?xml version="1.0" encoding="utf-8"?>
<sst xmlns="http://schemas.openxmlformats.org/spreadsheetml/2006/main" count="915" uniqueCount="271">
  <si>
    <t>Всего</t>
  </si>
  <si>
    <t>Средства федерального бюджета</t>
  </si>
  <si>
    <t>Итого</t>
  </si>
  <si>
    <t>Источник финансирования</t>
  </si>
  <si>
    <t>№ п/п</t>
  </si>
  <si>
    <t>Планируемое значение показателя по годам реализации</t>
  </si>
  <si>
    <t>Средства бюджета Московской области</t>
  </si>
  <si>
    <t>Источники финансирования</t>
  </si>
  <si>
    <t>Объем финансирования по годам, (тыс. руб.)</t>
  </si>
  <si>
    <t>Результаты выполнения мероприятия подпрограммы</t>
  </si>
  <si>
    <t xml:space="preserve">Средства бюджета городского округа Домодедово   </t>
  </si>
  <si>
    <t>%</t>
  </si>
  <si>
    <t>ед.</t>
  </si>
  <si>
    <t>Эксплуатационные расходы, возникающие в результате реализации мероприятия</t>
  </si>
  <si>
    <t>Сводные сметные расчеты</t>
  </si>
  <si>
    <t>утвержденной постановлением Администрации городского округа Домодедово</t>
  </si>
  <si>
    <t>2020 год</t>
  </si>
  <si>
    <t>2021 год</t>
  </si>
  <si>
    <t>Приложение № 4</t>
  </si>
  <si>
    <t xml:space="preserve">к муниципальной программе </t>
  </si>
  <si>
    <t xml:space="preserve">Планируемые результаты реализации муниципальной программы </t>
  </si>
  <si>
    <t xml:space="preserve">Перечень мероприятий муниципальной программы </t>
  </si>
  <si>
    <t>Управление ЖКХ</t>
  </si>
  <si>
    <t>2018-2022</t>
  </si>
  <si>
    <t>2022 год</t>
  </si>
  <si>
    <t>Внебюджетные средства</t>
  </si>
  <si>
    <t>Планируемые результаты реализации муниципальной программы</t>
  </si>
  <si>
    <t>Тип показателя</t>
  </si>
  <si>
    <t>Единица измерения</t>
  </si>
  <si>
    <t>Базовое значение на начало реализации подпрограммы</t>
  </si>
  <si>
    <t>Номер основного мероприятия в перечне  мероприятий подпрограммы</t>
  </si>
  <si>
    <t>Х</t>
  </si>
  <si>
    <t>4.1</t>
  </si>
  <si>
    <t>4.2</t>
  </si>
  <si>
    <t>4.3</t>
  </si>
  <si>
    <t>Наименование мероприятия подпрограммы</t>
  </si>
  <si>
    <t xml:space="preserve">Расчет необходимых финансовых ресурсов на реализацию мероприятия </t>
  </si>
  <si>
    <t>Общий объем финансовых ресурсов необходимых для реализации мероприятия, в том числе по годам</t>
  </si>
  <si>
    <t>1</t>
  </si>
  <si>
    <t>4</t>
  </si>
  <si>
    <t>Мероприятия подпрограммы</t>
  </si>
  <si>
    <t>Сроки исполнения мероприятия</t>
  </si>
  <si>
    <t>Объем финансирования мероприятия в году, предшествующему году начала реализации муниципальной программы                               (тыс. руб.)</t>
  </si>
  <si>
    <t xml:space="preserve">Всего,              (тыс. руб.)        </t>
  </si>
  <si>
    <t>2.3.</t>
  </si>
  <si>
    <t>4.4</t>
  </si>
  <si>
    <t>2024 год</t>
  </si>
  <si>
    <t>2023 год</t>
  </si>
  <si>
    <t>2021  год</t>
  </si>
  <si>
    <r>
      <rPr>
        <b/>
        <sz val="12"/>
        <rFont val="Times New Roman"/>
        <family val="1"/>
        <charset val="204"/>
      </rPr>
      <t>Целевой показатель 1:</t>
    </r>
    <r>
      <rPr>
        <sz val="12"/>
        <rFont val="Times New Roman"/>
        <family val="1"/>
        <charset val="204"/>
      </rPr>
      <t xml:space="preserve"> Количество созданных и восстановленных объектов коммунальной инфраструктуры (котельные, ЦТП, сети)</t>
    </r>
  </si>
  <si>
    <r>
      <rPr>
        <b/>
        <sz val="12"/>
        <rFont val="Times New Roman"/>
        <family val="1"/>
        <charset val="204"/>
      </rPr>
      <t>Целевой показатель 3:</t>
    </r>
    <r>
      <rPr>
        <sz val="12"/>
        <rFont val="Times New Roman"/>
        <family val="1"/>
        <charset val="204"/>
      </rPr>
      <t xml:space="preserve"> Доля актуальных схем теплоснабжения, водоснабжения и водоотведения, программ комплексного развития систем коммунальной инфраструктуры</t>
    </r>
  </si>
  <si>
    <t>1.1.</t>
  </si>
  <si>
    <t>1.2.</t>
  </si>
  <si>
    <r>
      <t xml:space="preserve">Целевой показатель 1: </t>
    </r>
    <r>
      <rPr>
        <sz val="12"/>
        <rFont val="Times New Roman"/>
        <family val="1"/>
        <charset val="204"/>
      </rPr>
      <t>Увеличение доли населения, обеспеченного доброкачественной питьевой водой из централизованных источников водоснабжения</t>
    </r>
  </si>
  <si>
    <r>
      <rPr>
        <b/>
        <sz val="12"/>
        <rFont val="Times New Roman"/>
        <family val="1"/>
        <charset val="204"/>
      </rPr>
      <t xml:space="preserve">Целевой показатель 2: </t>
    </r>
    <r>
      <rPr>
        <sz val="12"/>
        <rFont val="Times New Roman"/>
        <family val="1"/>
        <charset val="204"/>
      </rPr>
      <t>Количество созданных и восстановленных ВЗУ, ВНС и станций водоподготовки</t>
    </r>
  </si>
  <si>
    <t>2.1.</t>
  </si>
  <si>
    <t>3.1.</t>
  </si>
  <si>
    <t>3.2.</t>
  </si>
  <si>
    <t>3.3.</t>
  </si>
  <si>
    <t>Государственная программа</t>
  </si>
  <si>
    <t>2020-2024</t>
  </si>
  <si>
    <t>«Развитие инженерной инфраструктуры и энергоэффективности»</t>
  </si>
  <si>
    <t xml:space="preserve">«Развитие инженерной инфраструктуры и </t>
  </si>
  <si>
    <t>энергоэффективности» ,</t>
  </si>
  <si>
    <t>Подпрограмма  I «Чистая вода»</t>
  </si>
  <si>
    <t>Приоритетный</t>
  </si>
  <si>
    <t xml:space="preserve">Подпрограмма II «Системы водоотведения»           </t>
  </si>
  <si>
    <t>Подпрограмма IV «Энергосбережение и повышение энергетической эффективности»</t>
  </si>
  <si>
    <r>
      <rPr>
        <b/>
        <sz val="12"/>
        <rFont val="Times New Roman"/>
        <family val="1"/>
        <charset val="204"/>
      </rPr>
      <t>Целевой показатель 1:</t>
    </r>
    <r>
      <rPr>
        <sz val="12"/>
        <rFont val="Times New Roman"/>
        <family val="1"/>
        <charset val="204"/>
      </rPr>
      <t xml:space="preserve">  Доля зданий, строений, сооружений муниципальной собственности, соответствующих нормальному уровню энергетической эффективности и выше (А, В, С, D)</t>
    </r>
  </si>
  <si>
    <t>Отраслевой</t>
  </si>
  <si>
    <r>
      <rPr>
        <b/>
        <sz val="12"/>
        <rFont val="Times New Roman"/>
        <family val="1"/>
        <charset val="204"/>
      </rPr>
      <t xml:space="preserve">Целевой показатель 2:  </t>
    </r>
    <r>
      <rPr>
        <sz val="12"/>
        <rFont val="Times New Roman"/>
        <family val="1"/>
        <charset val="204"/>
      </rPr>
      <t>Доля зданий, строений, сооружений органов местного самоуправления и муниципальных учреждений, оснащенных приборами учета потребляемых энергетических ресурсов</t>
    </r>
  </si>
  <si>
    <r>
      <t xml:space="preserve">Целевой показатель 3: </t>
    </r>
    <r>
      <rPr>
        <sz val="12"/>
        <rFont val="Times New Roman"/>
        <family val="1"/>
        <charset val="204"/>
      </rPr>
      <t>Бережливый учет – оснащенность многоквартирных домов общедомовыми  приборами учета</t>
    </r>
  </si>
  <si>
    <r>
      <t>Целевой показатель 4:</t>
    </r>
    <r>
      <rPr>
        <sz val="12"/>
        <rFont val="Times New Roman"/>
        <family val="1"/>
        <charset val="204"/>
      </rPr>
      <t xml:space="preserve"> Доля многоквартирных домов с присвоенными классами энергоэффективности</t>
    </r>
  </si>
  <si>
    <t>Подпрограмма VI «Развитие газификации»</t>
  </si>
  <si>
    <t>Подпрограмма VIII «Обеспечивающая подпрограмма»</t>
  </si>
  <si>
    <t>шт</t>
  </si>
  <si>
    <t>5.1.</t>
  </si>
  <si>
    <t>5.2.</t>
  </si>
  <si>
    <r>
      <rPr>
        <b/>
        <sz val="12"/>
        <rFont val="Times New Roman"/>
        <family val="1"/>
        <charset val="204"/>
      </rPr>
      <t>Целевой показатель 1:</t>
    </r>
    <r>
      <rPr>
        <sz val="12"/>
        <rFont val="Times New Roman"/>
        <family val="1"/>
        <charset val="204"/>
      </rPr>
      <t xml:space="preserve"> Получение проектной документации на строительство газопроводов высокого, среднего и низкого давления    </t>
    </r>
  </si>
  <si>
    <t xml:space="preserve">энергоэффективности» </t>
  </si>
  <si>
    <t xml:space="preserve">Обоснование объема финансовых ресурсов, необходимых для реализации муниципальной программы                                                                                                                                                                                                                                                                                                     «Развитие инженерной инфраструктуры и энергоэффективности» </t>
  </si>
  <si>
    <t>Подпрограмма  I  «Чистая вода»</t>
  </si>
  <si>
    <t xml:space="preserve">Подпрограмма II  «Системы водоотведения»           </t>
  </si>
  <si>
    <t>Подпрограмма   I «Чистая вода»</t>
  </si>
  <si>
    <t>Итого по подпрограмме II :</t>
  </si>
  <si>
    <t>Подпрограмма III «Создание условий для обеспечения качественными коммунальными услугами»</t>
  </si>
  <si>
    <t>2</t>
  </si>
  <si>
    <t>2.2.</t>
  </si>
  <si>
    <t>Доля актуальных схем теплоснабжения, водоснабжения и водоотведения, программ комплексного развития систем коммунальной инфраструктуры к 2024 году - 100 %</t>
  </si>
  <si>
    <t>Итого по подпрограмме III:</t>
  </si>
  <si>
    <t xml:space="preserve"> Доля зданий, строений, сооружений муниципальной собственности, соответствующих нормальному уровню энергетической эффективности и выше (А, B, C, D). к 2024 году - 39 %
 Доля зданий, строений, сооружений органов местного самоуправления и муниципальных учреждений, оснащенных приборами учета потребляемых энергетических ресурсов к 2024 году - 100 %
</t>
  </si>
  <si>
    <t>4.1.</t>
  </si>
  <si>
    <t>5</t>
  </si>
  <si>
    <t>6</t>
  </si>
  <si>
    <t>6.1.</t>
  </si>
  <si>
    <t>6.2.</t>
  </si>
  <si>
    <t>7</t>
  </si>
  <si>
    <t>7.1.</t>
  </si>
  <si>
    <t>8</t>
  </si>
  <si>
    <t>8.1.</t>
  </si>
  <si>
    <t xml:space="preserve"> Бережливый учет - оснащенность многоквартирных домов общедомовыми приборами учета к 2024 году - 100 %</t>
  </si>
  <si>
    <t>9</t>
  </si>
  <si>
    <t>Доля многоквартирных домов с присвоенными классами энергоэфективности к 2024 году - 63,39 %</t>
  </si>
  <si>
    <t>Управление строительства и городскй инфораструктуры</t>
  </si>
  <si>
    <t>Итого по подпрограмме IV:</t>
  </si>
  <si>
    <t>Подпрограмма   VI «Развитие газификации»</t>
  </si>
  <si>
    <t>10</t>
  </si>
  <si>
    <t>Итого по подпрограмме VI :</t>
  </si>
  <si>
    <t>Подпрограмма   VIII«Обеспечивающая подпрограмма»</t>
  </si>
  <si>
    <t>Итого по программе  :</t>
  </si>
  <si>
    <t>Итого по подпрограмме VIII :</t>
  </si>
  <si>
    <t>Приложение № 2</t>
  </si>
  <si>
    <t>Приложение №3</t>
  </si>
  <si>
    <r>
      <rPr>
        <b/>
        <sz val="12"/>
        <rFont val="Times New Roman"/>
        <family val="1"/>
        <charset val="204"/>
      </rPr>
      <t>Целевой показатель 1:</t>
    </r>
    <r>
      <rPr>
        <sz val="12"/>
        <rFont val="Times New Roman"/>
        <family val="1"/>
        <charset val="204"/>
      </rPr>
      <t xml:space="preserve"> Количество рассмотренных дел об административных правонарушениях в сфере благоустройства</t>
    </r>
  </si>
  <si>
    <t>единица</t>
  </si>
  <si>
    <t>Обращение Губернатора Московской области</t>
  </si>
  <si>
    <r>
      <rPr>
        <b/>
        <sz val="12"/>
        <rFont val="Times New Roman"/>
        <family val="1"/>
        <charset val="204"/>
      </rPr>
      <t>Целевой показатель 3:</t>
    </r>
    <r>
      <rPr>
        <sz val="12"/>
        <rFont val="Times New Roman"/>
        <family val="1"/>
        <charset val="204"/>
      </rPr>
      <t xml:space="preserve"> Количество построенных, реконструированных, отремонтированных коллекторов (участков), канализационных  станций</t>
    </r>
  </si>
  <si>
    <r>
      <t xml:space="preserve">Целевой показатель 2: </t>
    </r>
    <r>
      <rPr>
        <sz val="12"/>
        <rFont val="Times New Roman"/>
        <family val="1"/>
        <charset val="204"/>
      </rPr>
      <t>Количество созданных и восстановленных объектов очистки сточных вод суммарной производительностью.</t>
    </r>
  </si>
  <si>
    <t>ед./тыс. куб. м</t>
  </si>
  <si>
    <t>Муниципальный</t>
  </si>
  <si>
    <t xml:space="preserve"> </t>
  </si>
  <si>
    <t>Итого по подпрограмме I:</t>
  </si>
  <si>
    <t>1.3.</t>
  </si>
  <si>
    <t>Количество рассмотренных дел об административных правонарушениях в сфере благоустройства к 2024 году - 1040 шт.</t>
  </si>
  <si>
    <t>3</t>
  </si>
  <si>
    <t>куб.км/год</t>
  </si>
  <si>
    <t>G6</t>
  </si>
  <si>
    <t>7.2.</t>
  </si>
  <si>
    <t>7.3.</t>
  </si>
  <si>
    <t>9.1.</t>
  </si>
  <si>
    <t>11</t>
  </si>
  <si>
    <t>11.1</t>
  </si>
  <si>
    <t>2023-2024</t>
  </si>
  <si>
    <t>3.2</t>
  </si>
  <si>
    <t>3.51</t>
  </si>
  <si>
    <t>3.52.</t>
  </si>
  <si>
    <t>8.3.</t>
  </si>
  <si>
    <t>8.2.</t>
  </si>
  <si>
    <t>8.4.</t>
  </si>
  <si>
    <t>8.5.</t>
  </si>
  <si>
    <t>8.6.</t>
  </si>
  <si>
    <t>8.7.</t>
  </si>
  <si>
    <t>8.8.</t>
  </si>
  <si>
    <t>8.9.</t>
  </si>
  <si>
    <t>8.10.</t>
  </si>
  <si>
    <t>10.1.</t>
  </si>
  <si>
    <t>11.2.</t>
  </si>
  <si>
    <t>12</t>
  </si>
  <si>
    <t>12.1</t>
  </si>
  <si>
    <t>Приложение №1</t>
  </si>
  <si>
    <t>городского округа Домодедово «Развитие инженерной инфраструктуры и энергоэффективности»,</t>
  </si>
  <si>
    <t>утверждённую постановлением Администрации городского округа Домодедово от 31.10.2019 № 2291</t>
  </si>
  <si>
    <t xml:space="preserve">к Постановлению "О внесении изменений в муниципальную программу   </t>
  </si>
  <si>
    <t>от 31.10.2019 №2291</t>
  </si>
  <si>
    <t xml:space="preserve">                  </t>
  </si>
  <si>
    <t>7.51.</t>
  </si>
  <si>
    <t xml:space="preserve">Региональный проект "Чистая вода" </t>
  </si>
  <si>
    <r>
      <rPr>
        <b/>
        <sz val="12"/>
        <rFont val="Times New Roman"/>
        <family val="1"/>
        <charset val="204"/>
      </rPr>
      <t>Целевой показатель 4:</t>
    </r>
    <r>
      <rPr>
        <sz val="12"/>
        <rFont val="Times New Roman"/>
        <family val="1"/>
        <charset val="204"/>
      </rPr>
      <t xml:space="preserve"> Прирост мощности очистных сооружений, обеспечивающих сокращение отведения в реку Волгу загрязненных сточных вод</t>
    </r>
  </si>
  <si>
    <t>Региональный проект "Оздоровление Волги"</t>
  </si>
  <si>
    <t xml:space="preserve">                                                                                                               </t>
  </si>
  <si>
    <t xml:space="preserve">Основное мероприятие G6 - Реализация федерального проекта «Оздоровление Волги» в рамках реализации национального проекта "Экология" </t>
  </si>
  <si>
    <t>3.53.</t>
  </si>
  <si>
    <t>Основное мероприятие G6 - Реализация федерального проекта «Оздоровление Волги»в рамках реализации национального проекта "Экология"</t>
  </si>
  <si>
    <t xml:space="preserve"> Получение проектной документации на строительство газопроводов высокого, среднего и низкого давления    в 2020 г - 2 шт.
Ввод в эксплуатацию газгольдера</t>
  </si>
  <si>
    <r>
      <rPr>
        <b/>
        <sz val="12"/>
        <rFont val="Times New Roman"/>
        <family val="1"/>
        <charset val="204"/>
      </rPr>
      <t>Целевой показатель 2:</t>
    </r>
    <r>
      <rPr>
        <sz val="12"/>
        <rFont val="Times New Roman"/>
        <family val="1"/>
        <charset val="204"/>
      </rPr>
      <t xml:space="preserve"> Количество созданных и восстановленных объектов  инженерной инфраструктуры на территории военных городков Московской области</t>
    </r>
  </si>
  <si>
    <t xml:space="preserve">Муниципальный </t>
  </si>
  <si>
    <t>2.51.</t>
  </si>
  <si>
    <t xml:space="preserve">МКУ "Управление капитального строительства" </t>
  </si>
  <si>
    <t>, Оплата за поставку газа для автономноготеплоснабжения (484,00) , тех обслуживыание газового оборудования автономного теплоснабжения (16,00)</t>
  </si>
  <si>
    <t>Основное мероприятие 02. Строительство, реконструкция, капитальный (текущий) ремонт, приобретение, монтаж и ввод в эксплуатацию объектов коммунальной инфраструктуры "</t>
  </si>
  <si>
    <t>02</t>
  </si>
  <si>
    <t>01</t>
  </si>
  <si>
    <t>03</t>
  </si>
  <si>
    <t>05,04</t>
  </si>
  <si>
    <t xml:space="preserve">Увеличение доли населения, обеспеченного доброкачественной питьевой водой из централизованных источников водоснабжения к 2024 г. -97,2%
Количество созданных и восстановленных ВЗУ, ВНС и станций водоподготовки к 2024 - 1 ед.
</t>
  </si>
  <si>
    <t xml:space="preserve">Погашение просроченн ой
задолженн ости перед поставщик ом
электроэне ргии на сумму не менее 10,0 млн.руб. с
целью повышения эффективности работы предприяти й,
оказывающ их услуги в
сфере жилищно- коммуналь
ного хозяйства, в размере не менее суммы предоставл енных иных межбюджетных трансферто в 
</t>
  </si>
  <si>
    <t>Основное мероприятие 02. Строительство, реконструкция, капитальный ремонт, приобретение, монтаж и ввод в эксплуатацию объектов водоснабжения  на территории муниципальных образований Московской области</t>
  </si>
  <si>
    <t>Основное мероприятие 01. Строительство, реконструкция (модернизация), капитальный ремонт, приобретение, монтаж и ввод в эксплуатацию объектов очистки сточных вод на территории муниципальных образований Московской области</t>
  </si>
  <si>
    <t>Основное мероприятие 02. Строительство (реконструкция),  капитальный ремонт канализационных коллекторов (участков) и канализационных насосных станций на территории муниципальных образований Московской области</t>
  </si>
  <si>
    <t>Мероприятие 02.51. Софинансирование на строительство  сетей водоотведения в мкр. Востряково (НП "Полесье")</t>
  </si>
  <si>
    <t>Мероприятие  02.52. Софинансирование на строительство  канализационной сети мкр-н Востряково г.Домодедово НП "Ручеек</t>
  </si>
  <si>
    <t>Мероприятие  02.53. Софинансирование на строительство сетей водоотведения мкр-н Барыбино г. Домодедово ТСН "Барыбино</t>
  </si>
  <si>
    <t>Основное мероприятие 03. Проведение первоочередных мероприятий по восстановлению инфраструктуры военных городков на территории Московской области, переданных из федеральной собственности</t>
  </si>
  <si>
    <t>Основное мероприятие 04. Создание экономических условий для повышения эффективности работы организаций жилищно-коммунального хозяйства</t>
  </si>
  <si>
    <t>Основное мероприятие 05. 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</t>
  </si>
  <si>
    <t>Мероприятие  05.51. Софинансирование на строительство  канализационной сети мкр-н Востряково г.Домодедово НП "Ручеек</t>
  </si>
  <si>
    <t>Мероприятие 01.02.             Установка
терморегулирующих клапанов
(терморегуляторов) на отопительных приборах."</t>
  </si>
  <si>
    <t>Основное мероприятие 03. Повышение энергетической эффективности многоквартирных домов</t>
  </si>
  <si>
    <t>Мероприятие 02.01.                             Строительство и реконструкция объектов водоснабжения</t>
  </si>
  <si>
    <t>Мероприятие 02.03.                                                                                                                                                                                                                                                                                                                                                                                                                                                                                               Капитальный ремонт, приобретение, монтаж и ввод в эксплуатацию шахтных колодцев</t>
  </si>
  <si>
    <t>Мероприятие 01.01.                                                                                                                                                                                                                                                                                                                                                                                                                                                                                                    Организация в границах городского округа водоотведения</t>
  </si>
  <si>
    <t>Мероприятие 01.02.                               Строительство и реконструкция объектов очистки сточных вод</t>
  </si>
  <si>
    <t>Мероприятие 01.51.                                               Ремонт очистных сооружений , расположенных по адресу: г. Домодедово, мкр. Авиационный, ул. Раменская, 7</t>
  </si>
  <si>
    <t>Мероприятие 02.02.                                                      Строительство (реконструкция) канализационных коллекторов, канализационных насосных станций</t>
  </si>
  <si>
    <t>Мероприятие G6.01.                                       Сокращение доли загрязненных сточных вод</t>
  </si>
  <si>
    <t xml:space="preserve">Мероприятие 02.01.                                                      Капитальный ремонт, приобретение, монтаж и ввод в эксплуатацию объектов коммунальной инфраструктуры  </t>
  </si>
  <si>
    <t>Мероприятие 02.02.                                             Строительство и реконструкция объектов коммунальной инфраструктуры</t>
  </si>
  <si>
    <t>Мероприятие 03.01.                                                        Проведение первоочередных мероприятий по восстановлению объектов социальной и инженерной инфраструктуры военных городков на территории Московской области, переданных из Федеральной собственности</t>
  </si>
  <si>
    <t xml:space="preserve">Мероприятие 03.02.                                                  Капитальные вложения в объекты  инженерной инфраструктуры на территории военных городков
</t>
  </si>
  <si>
    <t>Мероприятие 04.05.                                                                     Погашение просроченной задолженности управляющих организаций, поставщиков ресурсов (ресурсоснабжающих, теплоснабжающих организаций, гарантирующих организаций) (далее – поставщики ресурсов) перед поставщиками энергоресурсов (газа, электроэнергии, тепловой энергии) путем возмещения части недополученных доходов управляющих организаций, поставщиков ресурсов, образовавшихся в связи с задолженностью населения по оплате за жилое помещение и коммунальные услуги и (или) ликвидированных в установленном законодательством порядке юридических лиц, оказывавших услуги в сфере жилищно-коммунального хозяйства за потребленные ресурсы (газ, электроэнергию, тепловую энергию и воду), признанной невозможной к взысканию</t>
  </si>
  <si>
    <t>Мероприятие 05.02.                                                   Утверждение схем водоснабжения и водоотведения городских округов  (актуализированных схем водоснабжения и водоотведения городских округов)</t>
  </si>
  <si>
    <t>Мероприятие 05.03.                                      Утверждение программ комплексного развития систем коммунальной инфраструктуры городских округово</t>
  </si>
  <si>
    <t xml:space="preserve">Основное мероприятие 01.
Повышение энергетической эффективности муниципальных учреждений Московской  области
</t>
  </si>
  <si>
    <t>Мероприятие 01.01.                                                                     Установка (модернизация) ИТП с установкой теплообменника отопления и аппаратуры управления отоплением.</t>
  </si>
  <si>
    <t>Мероприятие 01.03.                                                                  Промывка трубопроводов и стояков системы отопления.</t>
  </si>
  <si>
    <t xml:space="preserve">Мероприятие 01.04.                                                        Замена светильников внутреннего освещения на светодиодные </t>
  </si>
  <si>
    <t>Мероприятие 01.05.                                                                     Установка автоматизированной системы регулирования освещением, датчиков движения и освещенности</t>
  </si>
  <si>
    <t>Мероприятие 01.06.                                               Повышение теплозащиты наружных стен, утепление кровли и чердачных помещений</t>
  </si>
  <si>
    <t>Мероприятие  01.07.                                                                 Установка насосного оборудования и электроустановок с частотно-регулируемым приводом</t>
  </si>
  <si>
    <t>Мероприятие 01.08.                                                               Модернизация трубопроводов и арматуры системы ГВС</t>
  </si>
  <si>
    <t>Мероприятие  01.09.                                                   Установка аэраторов с регулятором расхода воды</t>
  </si>
  <si>
    <t>Мероприятие  01.10.                                                               Установка, замена, поверка приборов учета энергетических ресурсов на объектах бюджетной сферы.</t>
  </si>
  <si>
    <t>Основное мероприятие 02. Организация учета энергоресурсов в жилищном фонде Московской области</t>
  </si>
  <si>
    <t>Мероприятие  02.01.                                                                   Установка, замена, поверка общедомовых приборов учета энергетических ресурсов в многоквартирных домах.</t>
  </si>
  <si>
    <t>Мероприятие 03.01.                                                           Организация работы с УК по подаче заявлений в ГУ МО «Государственная жилищная инспекция Московской области</t>
  </si>
  <si>
    <t>Мероприятие 01.01.                                                                       Строительство газопровода к населенным пунктам с последующей газификацией</t>
  </si>
  <si>
    <t>Мероприятие  01.02.                                                Организация в границах городского округа газоснабжения населения</t>
  </si>
  <si>
    <t xml:space="preserve">Основное мероприятие 01.
Создание условий для реализации полномочий органов местного самоуправления
</t>
  </si>
  <si>
    <t xml:space="preserve"> Мероприятие 01.01.                                                               Создание административных комиссий, уполномоченных рассматривать дела об административных правонарушениях в сфере благоустройства</t>
  </si>
  <si>
    <t>Мероприятие 02.01.                                                     Капитальный ремонт канализационных коллекторов и канализационных насосных станций</t>
  </si>
  <si>
    <t>Мероприятие 05.01.                                             Утверждение схем теплоснабжения городских округов (актуализированных схем теплоснабжения городских округов )</t>
  </si>
  <si>
    <t>Мероприятие 01.01.                                                             Создание административных комиссий, уполномоченных рассматривать дела об административных правонарушениях в сфере благоустройства</t>
  </si>
  <si>
    <t>Мероприятие 01.02.                                            Организация в границах городского округа газоснабжения населения</t>
  </si>
  <si>
    <t>Мероприятие 01.01.                                Строительство газопровода к населенным пунктам с последующей газификацией</t>
  </si>
  <si>
    <t>Мероприятие 03.01.                                                    Организация работы с УК по подаче заявлений в ГУ МО «Государственная жилищная инспекция Московской области»</t>
  </si>
  <si>
    <t>Мероприятие 02.01.                                                  Установка, замена, поверка общедомовых приборов учета энергетических ресурсов в многоквартирных домах.</t>
  </si>
  <si>
    <t>Мероприятие 01.10.                                                         Установка, замена, поверка приборов учета энергетических ресурсов на объектах бюджетной сферы</t>
  </si>
  <si>
    <t>Мероприятие 01.09.                                                  Установка аэраторов с регулятором расхода воды</t>
  </si>
  <si>
    <t>Мероприятие 01.08.                                              Модернизация трубопроводов и арматуры системы ГВС</t>
  </si>
  <si>
    <t>Мероприятие 01.07.                                                 Установка насосного оборудования и электроустановок с частотно-регулируемым приводом</t>
  </si>
  <si>
    <t>Мероприятие 01.06.                                              Повышение теплозащиты наружных стен, утепление кровли и чердачных помещений</t>
  </si>
  <si>
    <t>Мероприятие 01.05.                                                   Установка автоматизированной системы регулирования освещением, датчиков движения и освещенности</t>
  </si>
  <si>
    <t>Мероприятие 01.04.                                                    Замена светильников внутреннего освещения на светодиодные</t>
  </si>
  <si>
    <t>Мероприятие 01.03.                                                  Промывка трубопроводов и стояков системы отопления</t>
  </si>
  <si>
    <t xml:space="preserve">Мероприятие 01.02.                                              Установка
терморегулирующих клапанов
(терморегуляторов) на отопительных приборах.
</t>
  </si>
  <si>
    <t>Мероприятие 01.01.                                                     Установка (модернизация) ИТП с установкой теплообменника отопления и аппаратуры управления отоплением.</t>
  </si>
  <si>
    <t>Мероприятие 05.52. Софинансирование на строительство  канализационной сети мкр-н Востряково г.Домодедово НП "Ручеек"</t>
  </si>
  <si>
    <t>Мероприятие 05.03.                                           Утверждение программ комплексного развития систем коммунальной инфраструктуры городских округов</t>
  </si>
  <si>
    <t>Мероприятие 05.02.                                                Утверждение схем водоснабжения и водоотведения городских округов  (актуализированных схем водоснабжения и водоотведения городских округов)</t>
  </si>
  <si>
    <t>Мероприятие 05.01.                                                      Утверждение схем теплоснабжения городских округов (актуализированных схем теплоснабжения городских округов )</t>
  </si>
  <si>
    <t>Мероприятие 04.05.                                                               Погашение просроченной задолженности управляющих организаций, поставщиков ресурсов (ресурсоснабжающих, теплоснабжающих организаций, гарантирующих организаций) (далее – поставщики ресурсов) перед поставщиками энергоресурсов (газа, электроэнергии, тепловой энергии) путем возмещения части недополученных доходов управляющих организаций, поставщиков ресурсов, образовавшихся в связи с задолженностью населения по оплате за жилое помещение и коммунальные услуги и (или) ликвидированных в установленном законодательством порядке юридических лиц, оказывавших услуги в сфере жилищно-коммунального хозяйства за потребленные ресурсы (газ, электроэнергию, тепловую энергию и воду), признанной невозможной к взысканию</t>
  </si>
  <si>
    <t xml:space="preserve">Основное мероприятие 04. Создание экономических условий для повышение эффективности работы организаций жилищно-коммунального хозяйства </t>
  </si>
  <si>
    <t>Мероприятие 03.02.                                                       Капитальные вложения в объекты  инженерной инфраструктуры на территории военных городков</t>
  </si>
  <si>
    <t>Мероприятие 03.01.                                                         Проведение первоочередных мероприятий по восстановлению объектов социальной и инженерной инфраструктуры военных городков на территории Московской области, переданных из Федеральной собственности</t>
  </si>
  <si>
    <t xml:space="preserve">Мероприятие 02.01.                                                    Капитальный ремонт, приобретение, монтаж и ввод в эксплуатацию объектов коммунальной инфраструктуры </t>
  </si>
  <si>
    <t>Мероприятие G6.01.                                               Сокращение доли загрязненных сточных вод</t>
  </si>
  <si>
    <t>Мероприятие 02.53. Софинансирование на строительство сетей водоотведения мкр-н Барыбино г. Домодедово ТСН "Барыбино"</t>
  </si>
  <si>
    <t>Мероприятие 02.52. Софинансирование на строительство  канализационной сети мкр-н Востряково г.Домодедово НП "Ручеек"</t>
  </si>
  <si>
    <t>Мероприятие 02.02.                                            Строительство (реконструкция) канализационных коллекторов, канализационных насосных станций</t>
  </si>
  <si>
    <t xml:space="preserve">Мероприятие 02.01.                                                           Капитальный ремонт канализационных коллекторов и канализационных насосных станций </t>
  </si>
  <si>
    <t>Мероприятие 01.02.                                               Строительство и реконструкция объектов очистки сточных вод</t>
  </si>
  <si>
    <t>Мероприятие 02.03.                                                     Капитальный ремонт, приобретение, монтаж и ввод в эксплуатацию шахтных колодцев</t>
  </si>
  <si>
    <t>Мероприятие 02.01.                                                   Строительство и реконструкция объектов водоснабжения</t>
  </si>
  <si>
    <t>-</t>
  </si>
  <si>
    <t>Мероприятие 01.01. Организация в границах городского округа водоотведения</t>
  </si>
  <si>
    <t xml:space="preserve"> 
Количество созданных и восстановленных объектов очистки сточных вод суммарной производительностью к 2024 г. - 1 ед.</t>
  </si>
  <si>
    <t>Количество построенных, реконструированных, отремонтированных коллекторов (участков), канализационных станций   к 2024 году- 2 ед.</t>
  </si>
  <si>
    <t>Основное мероприятие 02. Строительство, реконструкция, капитальный (текущий)   ремонт, приобретение, монтаж и ввод в эксплуатацию объектов коммунальной инфраструктуры</t>
  </si>
  <si>
    <t xml:space="preserve">Прирост мощности очистных сооружений, обеспечивающих сокращение отведения в реку Волгу загрязненных сточных вод   
</t>
  </si>
  <si>
    <t xml:space="preserve"> Количество созданных и восстановленных объектов социальной и инженерной инфраструктуры на территории военных городков  Московской области  1ед. к 2024 г.</t>
  </si>
  <si>
    <r>
      <rPr>
        <b/>
        <sz val="12"/>
        <rFont val="Times New Roman"/>
        <family val="1"/>
        <charset val="204"/>
      </rPr>
      <t>Целевой показатель 2:</t>
    </r>
    <r>
      <rPr>
        <sz val="12"/>
        <rFont val="Times New Roman"/>
        <family val="1"/>
        <charset val="204"/>
      </rPr>
      <t xml:space="preserve"> Ввод в эксплуатацию газгольдера   </t>
    </r>
  </si>
  <si>
    <t xml:space="preserve"> к Постановлению "О внесении изменений  в муниципальную программу </t>
  </si>
  <si>
    <t>утвержденную постановлением Администрации городского округа Домодедово от 31.10.2019 № 2291</t>
  </si>
  <si>
    <t xml:space="preserve"> городского округа Домодедово "Развитие инженерной инфраструктуры и энергоэффективности",</t>
  </si>
  <si>
    <t xml:space="preserve">                                            Приложение №3</t>
  </si>
  <si>
    <t xml:space="preserve">                                    Приложение №2</t>
  </si>
  <si>
    <t xml:space="preserve">Количество созданных и восстановленных объектов коммунальной инфраструктуры (котельные, ЦТП, сети) </t>
  </si>
  <si>
    <t>Основное мероприятие 01. Строительство и содержание газопроводов в населенных пунктах</t>
  </si>
  <si>
    <t>от  31.10.2019 № 2291</t>
  </si>
  <si>
    <t>от 24.02.2021 № 393</t>
  </si>
  <si>
    <t>от 31.10.2019 № 2291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</si>
</sst>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#,##0.0\ _₽"/>
  </numFmts>
  <fonts count="37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11"/>
      <name val="Arial"/>
      <family val="2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Arial"/>
      <family val="2"/>
      <charset val="204"/>
    </font>
    <font>
      <sz val="8"/>
      <color rgb="FFFF0000"/>
      <name val="Arial"/>
      <family val="2"/>
      <charset val="204"/>
    </font>
    <font>
      <sz val="11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2"/>
      <color rgb="FFFF000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7"/>
      <color rgb="FFFF0000"/>
      <name val="Times New Roman"/>
      <family val="1"/>
      <charset val="204"/>
    </font>
    <font>
      <b/>
      <sz val="10"/>
      <name val="Arial"/>
      <family val="2"/>
      <charset val="204"/>
    </font>
    <font>
      <b/>
      <sz val="11.5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>
      <protection locked="0"/>
    </xf>
  </cellStyleXfs>
  <cellXfs count="273">
    <xf numFmtId="0" fontId="0" fillId="0" borderId="0" xfId="0"/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4" fillId="2" borderId="0" xfId="0" applyFont="1" applyFill="1"/>
    <xf numFmtId="2" fontId="4" fillId="2" borderId="1" xfId="0" applyNumberFormat="1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/>
    </xf>
    <xf numFmtId="0" fontId="11" fillId="2" borderId="0" xfId="0" applyFont="1" applyFill="1"/>
    <xf numFmtId="0" fontId="11" fillId="2" borderId="0" xfId="0" applyFont="1" applyFill="1" applyAlignment="1">
      <alignment horizontal="right"/>
    </xf>
    <xf numFmtId="0" fontId="2" fillId="2" borderId="0" xfId="0" applyFont="1" applyFill="1" applyAlignment="1"/>
    <xf numFmtId="0" fontId="11" fillId="2" borderId="0" xfId="0" applyFont="1" applyFill="1" applyBorder="1" applyAlignment="1">
      <alignment horizontal="right"/>
    </xf>
    <xf numFmtId="165" fontId="2" fillId="2" borderId="0" xfId="0" applyNumberFormat="1" applyFont="1" applyFill="1" applyAlignment="1"/>
    <xf numFmtId="165" fontId="7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center"/>
    </xf>
    <xf numFmtId="0" fontId="11" fillId="2" borderId="0" xfId="0" applyFont="1" applyFill="1" applyAlignment="1">
      <alignment wrapText="1"/>
    </xf>
    <xf numFmtId="165" fontId="2" fillId="2" borderId="0" xfId="0" applyNumberFormat="1" applyFont="1" applyFill="1" applyAlignment="1">
      <alignment horizontal="left"/>
    </xf>
    <xf numFmtId="49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left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horizontal="center" vertical="center"/>
    </xf>
    <xf numFmtId="165" fontId="4" fillId="2" borderId="0" xfId="0" applyNumberFormat="1" applyFont="1" applyFill="1" applyAlignment="1">
      <alignment horizontal="right"/>
    </xf>
    <xf numFmtId="0" fontId="4" fillId="2" borderId="0" xfId="0" applyFont="1" applyFill="1" applyAlignment="1"/>
    <xf numFmtId="165" fontId="4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wrapText="1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/>
    </xf>
    <xf numFmtId="0" fontId="15" fillId="2" borderId="0" xfId="0" applyFont="1" applyFill="1"/>
    <xf numFmtId="0" fontId="15" fillId="2" borderId="0" xfId="0" applyFont="1" applyFill="1" applyAlignment="1"/>
    <xf numFmtId="0" fontId="15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/>
    </xf>
    <xf numFmtId="0" fontId="15" fillId="2" borderId="0" xfId="0" applyFont="1" applyFill="1" applyBorder="1" applyAlignment="1">
      <alignment horizontal="center"/>
    </xf>
    <xf numFmtId="165" fontId="4" fillId="2" borderId="0" xfId="0" applyNumberFormat="1" applyFont="1" applyFill="1" applyAlignment="1"/>
    <xf numFmtId="165" fontId="4" fillId="2" borderId="0" xfId="0" applyNumberFormat="1" applyFont="1" applyFill="1" applyAlignment="1">
      <alignment horizontal="left"/>
    </xf>
    <xf numFmtId="49" fontId="4" fillId="2" borderId="0" xfId="0" applyNumberFormat="1" applyFont="1" applyFill="1" applyAlignment="1">
      <alignment horizontal="left"/>
    </xf>
    <xf numFmtId="0" fontId="16" fillId="2" borderId="0" xfId="0" applyFont="1" applyFill="1"/>
    <xf numFmtId="0" fontId="6" fillId="2" borderId="1" xfId="0" applyFont="1" applyFill="1" applyBorder="1" applyAlignment="1">
      <alignment horizontal="left" vertical="top" wrapText="1"/>
    </xf>
    <xf numFmtId="1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left" vertical="center" wrapText="1"/>
    </xf>
    <xf numFmtId="49" fontId="23" fillId="2" borderId="3" xfId="0" applyNumberFormat="1" applyFont="1" applyFill="1" applyBorder="1" applyAlignment="1">
      <alignment vertical="center" wrapText="1"/>
    </xf>
    <xf numFmtId="0" fontId="24" fillId="2" borderId="1" xfId="0" applyFont="1" applyFill="1" applyBorder="1" applyAlignment="1">
      <alignment horizontal="justify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left" wrapText="1"/>
    </xf>
    <xf numFmtId="0" fontId="6" fillId="2" borderId="1" xfId="0" applyFont="1" applyFill="1" applyBorder="1" applyAlignment="1">
      <alignment horizontal="left" vertical="center" wrapText="1"/>
    </xf>
    <xf numFmtId="0" fontId="14" fillId="0" borderId="0" xfId="0" applyFont="1" applyFill="1"/>
    <xf numFmtId="0" fontId="14" fillId="0" borderId="0" xfId="0" applyFont="1" applyFill="1" applyAlignment="1">
      <alignment horizontal="center"/>
    </xf>
    <xf numFmtId="0" fontId="2" fillId="0" borderId="0" xfId="0" applyFont="1" applyFill="1" applyAlignment="1"/>
    <xf numFmtId="0" fontId="11" fillId="0" borderId="0" xfId="0" applyFont="1" applyFill="1" applyBorder="1" applyAlignment="1">
      <alignment horizontal="right"/>
    </xf>
    <xf numFmtId="165" fontId="2" fillId="0" borderId="0" xfId="0" applyNumberFormat="1" applyFont="1" applyFill="1" applyAlignment="1"/>
    <xf numFmtId="165" fontId="7" fillId="0" borderId="0" xfId="0" applyNumberFormat="1" applyFont="1" applyFill="1" applyAlignment="1">
      <alignment horizontal="right"/>
    </xf>
    <xf numFmtId="165" fontId="7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1" fillId="0" borderId="0" xfId="0" applyFont="1" applyFill="1" applyAlignment="1">
      <alignment wrapText="1"/>
    </xf>
    <xf numFmtId="165" fontId="2" fillId="0" borderId="0" xfId="0" applyNumberFormat="1" applyFont="1" applyFill="1" applyAlignment="1">
      <alignment horizontal="left"/>
    </xf>
    <xf numFmtId="49" fontId="2" fillId="0" borderId="0" xfId="0" applyNumberFormat="1" applyFont="1" applyFill="1" applyAlignment="1">
      <alignment horizontal="left"/>
    </xf>
    <xf numFmtId="0" fontId="11" fillId="0" borderId="0" xfId="0" applyFont="1" applyFill="1"/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left"/>
    </xf>
    <xf numFmtId="1" fontId="2" fillId="0" borderId="1" xfId="0" applyNumberFormat="1" applyFont="1" applyFill="1" applyBorder="1" applyAlignment="1">
      <alignment horizontal="center" vertical="top" wrapText="1"/>
    </xf>
    <xf numFmtId="165" fontId="2" fillId="0" borderId="1" xfId="0" applyNumberFormat="1" applyFont="1" applyFill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4" fontId="5" fillId="0" borderId="1" xfId="0" applyNumberFormat="1" applyFont="1" applyFill="1" applyBorder="1" applyAlignment="1">
      <alignment vertical="top" wrapText="1"/>
    </xf>
    <xf numFmtId="165" fontId="2" fillId="0" borderId="1" xfId="0" applyNumberFormat="1" applyFont="1" applyFill="1" applyBorder="1" applyAlignment="1">
      <alignment vertical="top" wrapText="1"/>
    </xf>
    <xf numFmtId="4" fontId="25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4" fontId="26" fillId="0" borderId="1" xfId="0" applyNumberFormat="1" applyFont="1" applyFill="1" applyBorder="1" applyAlignment="1">
      <alignment vertical="top" wrapText="1"/>
    </xf>
    <xf numFmtId="0" fontId="21" fillId="0" borderId="0" xfId="0" applyFont="1" applyFill="1"/>
    <xf numFmtId="0" fontId="11" fillId="0" borderId="0" xfId="0" applyFont="1" applyFill="1" applyAlignment="1">
      <alignment horizontal="right"/>
    </xf>
    <xf numFmtId="0" fontId="16" fillId="0" borderId="0" xfId="0" applyFont="1" applyFill="1"/>
    <xf numFmtId="0" fontId="16" fillId="0" borderId="0" xfId="0" applyFont="1" applyFill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18" fillId="0" borderId="1" xfId="0" applyNumberFormat="1" applyFont="1" applyFill="1" applyBorder="1" applyAlignment="1">
      <alignment horizontal="right" vertical="center"/>
    </xf>
    <xf numFmtId="2" fontId="25" fillId="0" borderId="1" xfId="0" applyNumberFormat="1" applyFont="1" applyFill="1" applyBorder="1" applyAlignment="1">
      <alignment horizontal="right" vertical="center"/>
    </xf>
    <xf numFmtId="4" fontId="2" fillId="0" borderId="1" xfId="1" applyNumberFormat="1" applyFont="1" applyFill="1" applyBorder="1" applyAlignment="1">
      <alignment horizontal="right" vertical="center" wrapText="1"/>
    </xf>
    <xf numFmtId="2" fontId="2" fillId="0" borderId="1" xfId="1" applyNumberFormat="1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horizontal="right" vertical="center"/>
    </xf>
    <xf numFmtId="4" fontId="18" fillId="0" borderId="1" xfId="0" applyNumberFormat="1" applyFont="1" applyFill="1" applyBorder="1" applyAlignment="1">
      <alignment horizontal="right" vertical="top" wrapText="1"/>
    </xf>
    <xf numFmtId="0" fontId="16" fillId="0" borderId="1" xfId="0" applyFont="1" applyFill="1" applyBorder="1" applyAlignment="1">
      <alignment horizontal="right"/>
    </xf>
    <xf numFmtId="0" fontId="16" fillId="0" borderId="1" xfId="0" applyFont="1" applyFill="1" applyBorder="1"/>
    <xf numFmtId="0" fontId="18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right"/>
    </xf>
    <xf numFmtId="0" fontId="2" fillId="0" borderId="2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top" wrapText="1"/>
    </xf>
    <xf numFmtId="0" fontId="18" fillId="0" borderId="2" xfId="0" applyFont="1" applyFill="1" applyBorder="1" applyAlignment="1">
      <alignment horizontal="center" vertical="center" wrapText="1"/>
    </xf>
    <xf numFmtId="165" fontId="18" fillId="0" borderId="1" xfId="0" applyNumberFormat="1" applyFont="1" applyFill="1" applyBorder="1" applyAlignment="1">
      <alignment vertical="top" wrapText="1"/>
    </xf>
    <xf numFmtId="165" fontId="18" fillId="0" borderId="1" xfId="0" applyNumberFormat="1" applyFont="1" applyFill="1" applyBorder="1" applyAlignment="1">
      <alignment horizontal="right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right"/>
    </xf>
    <xf numFmtId="0" fontId="16" fillId="0" borderId="0" xfId="0" applyFont="1" applyFill="1" applyBorder="1" applyAlignment="1">
      <alignment horizontal="right"/>
    </xf>
    <xf numFmtId="49" fontId="14" fillId="0" borderId="0" xfId="0" applyNumberFormat="1" applyFont="1" applyFill="1"/>
    <xf numFmtId="4" fontId="14" fillId="0" borderId="0" xfId="0" applyNumberFormat="1" applyFont="1" applyFill="1"/>
    <xf numFmtId="0" fontId="14" fillId="0" borderId="0" xfId="0" applyFont="1" applyFill="1" applyAlignment="1">
      <alignment horizontal="center" vertical="center" wrapText="1"/>
    </xf>
    <xf numFmtId="165" fontId="5" fillId="0" borderId="1" xfId="0" applyNumberFormat="1" applyFont="1" applyFill="1" applyBorder="1" applyAlignment="1">
      <alignment vertical="top" wrapText="1"/>
    </xf>
    <xf numFmtId="0" fontId="17" fillId="0" borderId="0" xfId="0" applyFont="1" applyFill="1" applyAlignment="1">
      <alignment horizontal="center"/>
    </xf>
    <xf numFmtId="4" fontId="14" fillId="3" borderId="0" xfId="0" applyNumberFormat="1" applyFont="1" applyFill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center" wrapText="1"/>
    </xf>
    <xf numFmtId="0" fontId="34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vertical="top" wrapText="1"/>
    </xf>
    <xf numFmtId="4" fontId="14" fillId="0" borderId="0" xfId="0" applyNumberFormat="1" applyFont="1" applyFill="1" applyAlignment="1">
      <alignment horizontal="right"/>
    </xf>
    <xf numFmtId="4" fontId="22" fillId="0" borderId="0" xfId="0" applyNumberFormat="1" applyFont="1" applyFill="1" applyAlignment="1"/>
    <xf numFmtId="4" fontId="2" fillId="0" borderId="0" xfId="0" applyNumberFormat="1" applyFont="1" applyFill="1" applyAlignment="1"/>
    <xf numFmtId="4" fontId="7" fillId="0" borderId="0" xfId="0" applyNumberFormat="1" applyFont="1" applyFill="1" applyAlignment="1">
      <alignment horizontal="right"/>
    </xf>
    <xf numFmtId="4" fontId="7" fillId="0" borderId="0" xfId="0" applyNumberFormat="1" applyFont="1" applyFill="1" applyAlignment="1">
      <alignment horizontal="center"/>
    </xf>
    <xf numFmtId="0" fontId="7" fillId="0" borderId="0" xfId="0" applyFont="1" applyFill="1"/>
    <xf numFmtId="4" fontId="2" fillId="0" borderId="0" xfId="0" applyNumberFormat="1" applyFont="1" applyFill="1" applyAlignment="1">
      <alignment horizontal="left"/>
    </xf>
    <xf numFmtId="0" fontId="18" fillId="0" borderId="0" xfId="0" applyFont="1" applyFill="1" applyAlignment="1">
      <alignment horizontal="left" wrapText="1"/>
    </xf>
    <xf numFmtId="4" fontId="8" fillId="0" borderId="0" xfId="0" applyNumberFormat="1" applyFont="1" applyFill="1" applyAlignment="1"/>
    <xf numFmtId="0" fontId="8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49" fontId="15" fillId="0" borderId="0" xfId="0" applyNumberFormat="1" applyFont="1" applyFill="1" applyBorder="1" applyAlignment="1">
      <alignment horizontal="center" vertical="center" wrapText="1"/>
    </xf>
    <xf numFmtId="4" fontId="15" fillId="0" borderId="0" xfId="0" applyNumberFormat="1" applyFont="1" applyFill="1" applyBorder="1" applyAlignment="1">
      <alignment vertical="center" wrapText="1"/>
    </xf>
    <xf numFmtId="4" fontId="15" fillId="0" borderId="0" xfId="0" applyNumberFormat="1" applyFont="1" applyFill="1" applyBorder="1" applyAlignment="1">
      <alignment horizontal="right" vertical="center" wrapText="1"/>
    </xf>
    <xf numFmtId="0" fontId="20" fillId="0" borderId="0" xfId="0" applyFont="1" applyFill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right" vertical="top" wrapText="1"/>
    </xf>
    <xf numFmtId="4" fontId="25" fillId="0" borderId="1" xfId="0" applyNumberFormat="1" applyFont="1" applyFill="1" applyBorder="1" applyAlignment="1">
      <alignment horizontal="right" vertical="center"/>
    </xf>
    <xf numFmtId="2" fontId="26" fillId="0" borderId="1" xfId="0" applyNumberFormat="1" applyFont="1" applyFill="1" applyBorder="1" applyAlignment="1">
      <alignment horizontal="right" vertical="center"/>
    </xf>
    <xf numFmtId="4" fontId="5" fillId="0" borderId="1" xfId="0" applyNumberFormat="1" applyFont="1" applyFill="1" applyBorder="1" applyAlignment="1">
      <alignment horizontal="right" vertical="top" wrapText="1"/>
    </xf>
    <xf numFmtId="4" fontId="26" fillId="0" borderId="1" xfId="0" applyNumberFormat="1" applyFont="1" applyFill="1" applyBorder="1" applyAlignment="1">
      <alignment horizontal="right" vertical="center"/>
    </xf>
    <xf numFmtId="4" fontId="25" fillId="0" borderId="1" xfId="0" applyNumberFormat="1" applyFont="1" applyFill="1" applyBorder="1" applyAlignment="1">
      <alignment horizontal="right" vertical="top" wrapText="1"/>
    </xf>
    <xf numFmtId="4" fontId="10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25" fillId="0" borderId="1" xfId="0" applyFont="1" applyFill="1" applyBorder="1" applyAlignment="1">
      <alignment horizontal="center" vertical="top" wrapText="1"/>
    </xf>
    <xf numFmtId="49" fontId="2" fillId="0" borderId="4" xfId="0" applyNumberFormat="1" applyFont="1" applyFill="1" applyBorder="1" applyAlignment="1">
      <alignment horizontal="center" vertical="top" wrapText="1"/>
    </xf>
    <xf numFmtId="0" fontId="25" fillId="0" borderId="1" xfId="0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vertical="top" wrapText="1"/>
    </xf>
    <xf numFmtId="0" fontId="14" fillId="5" borderId="0" xfId="0" applyFont="1" applyFill="1"/>
    <xf numFmtId="0" fontId="14" fillId="4" borderId="0" xfId="0" applyFont="1" applyFill="1"/>
    <xf numFmtId="0" fontId="21" fillId="4" borderId="0" xfId="0" applyFont="1" applyFill="1"/>
    <xf numFmtId="4" fontId="14" fillId="4" borderId="0" xfId="0" applyNumberFormat="1" applyFont="1" applyFill="1" applyAlignment="1">
      <alignment horizontal="right"/>
    </xf>
    <xf numFmtId="4" fontId="28" fillId="0" borderId="0" xfId="0" applyNumberFormat="1" applyFont="1" applyFill="1" applyAlignment="1"/>
    <xf numFmtId="4" fontId="28" fillId="0" borderId="0" xfId="0" applyNumberFormat="1" applyFont="1" applyFill="1" applyAlignment="1">
      <alignment horizontal="left"/>
    </xf>
    <xf numFmtId="4" fontId="25" fillId="0" borderId="0" xfId="0" applyNumberFormat="1" applyFont="1" applyFill="1" applyAlignment="1">
      <alignment horizontal="right"/>
    </xf>
    <xf numFmtId="4" fontId="18" fillId="0" borderId="0" xfId="0" applyNumberFormat="1" applyFont="1" applyFill="1" applyAlignment="1">
      <alignment horizontal="right"/>
    </xf>
    <xf numFmtId="0" fontId="18" fillId="0" borderId="0" xfId="0" applyFont="1" applyFill="1" applyAlignment="1">
      <alignment horizontal="center"/>
    </xf>
    <xf numFmtId="4" fontId="25" fillId="0" borderId="0" xfId="0" applyNumberFormat="1" applyFont="1" applyFill="1" applyAlignment="1"/>
    <xf numFmtId="4" fontId="25" fillId="0" borderId="0" xfId="0" applyNumberFormat="1" applyFont="1" applyFill="1" applyAlignment="1">
      <alignment horizontal="right" vertical="top"/>
    </xf>
    <xf numFmtId="0" fontId="4" fillId="0" borderId="0" xfId="0" applyFont="1" applyFill="1"/>
    <xf numFmtId="165" fontId="4" fillId="0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left"/>
    </xf>
    <xf numFmtId="0" fontId="15" fillId="0" borderId="0" xfId="0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15" fillId="0" borderId="0" xfId="0" applyFont="1" applyFill="1"/>
    <xf numFmtId="0" fontId="4" fillId="2" borderId="1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left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top" wrapText="1"/>
    </xf>
    <xf numFmtId="0" fontId="18" fillId="0" borderId="1" xfId="0" applyFont="1" applyFill="1" applyBorder="1" applyAlignment="1">
      <alignment vertical="top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top" wrapText="1"/>
    </xf>
    <xf numFmtId="0" fontId="0" fillId="0" borderId="4" xfId="0" applyFill="1" applyBorder="1" applyAlignment="1">
      <alignment vertical="top" wrapText="1"/>
    </xf>
    <xf numFmtId="0" fontId="0" fillId="0" borderId="2" xfId="0" applyFill="1" applyBorder="1" applyAlignment="1">
      <alignment vertical="top" wrapText="1"/>
    </xf>
    <xf numFmtId="0" fontId="0" fillId="0" borderId="4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31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5" fillId="0" borderId="6" xfId="0" applyFont="1" applyFill="1" applyBorder="1" applyAlignment="1">
      <alignment horizontal="left" vertical="top" wrapText="1"/>
    </xf>
    <xf numFmtId="0" fontId="25" fillId="0" borderId="4" xfId="0" applyFont="1" applyFill="1" applyBorder="1" applyAlignment="1">
      <alignment horizontal="left" vertical="top" wrapText="1"/>
    </xf>
    <xf numFmtId="0" fontId="25" fillId="0" borderId="2" xfId="0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25" fillId="0" borderId="1" xfId="0" applyFont="1" applyFill="1" applyBorder="1" applyAlignment="1">
      <alignment horizontal="center" vertical="top" wrapText="1"/>
    </xf>
    <xf numFmtId="49" fontId="31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right" vertical="top" wrapText="1"/>
    </xf>
    <xf numFmtId="0" fontId="30" fillId="0" borderId="1" xfId="0" applyFont="1" applyFill="1" applyBorder="1" applyAlignment="1">
      <alignment horizontal="left" vertical="top" wrapText="1"/>
    </xf>
    <xf numFmtId="49" fontId="2" fillId="0" borderId="6" xfId="0" applyNumberFormat="1" applyFont="1" applyFill="1" applyBorder="1" applyAlignment="1">
      <alignment horizontal="center" vertical="top" wrapText="1"/>
    </xf>
    <xf numFmtId="49" fontId="2" fillId="0" borderId="4" xfId="0" applyNumberFormat="1" applyFont="1" applyFill="1" applyBorder="1" applyAlignment="1">
      <alignment horizontal="center" vertical="top" wrapText="1"/>
    </xf>
    <xf numFmtId="49" fontId="2" fillId="0" borderId="2" xfId="0" applyNumberFormat="1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30" fillId="0" borderId="6" xfId="0" applyFont="1" applyFill="1" applyBorder="1" applyAlignment="1">
      <alignment horizontal="left" vertical="top" wrapText="1"/>
    </xf>
    <xf numFmtId="0" fontId="30" fillId="0" borderId="4" xfId="0" applyFont="1" applyFill="1" applyBorder="1" applyAlignment="1">
      <alignment horizontal="left" vertical="top" wrapText="1"/>
    </xf>
    <xf numFmtId="0" fontId="30" fillId="0" borderId="2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4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vertical="top" wrapText="1"/>
    </xf>
    <xf numFmtId="0" fontId="5" fillId="0" borderId="4" xfId="0" applyFont="1" applyFill="1" applyBorder="1" applyAlignment="1">
      <alignment vertical="top" wrapText="1"/>
    </xf>
    <xf numFmtId="0" fontId="33" fillId="0" borderId="4" xfId="0" applyFont="1" applyFill="1" applyBorder="1" applyAlignment="1">
      <alignment vertical="top" wrapText="1"/>
    </xf>
    <xf numFmtId="0" fontId="33" fillId="0" borderId="2" xfId="0" applyFont="1" applyFill="1" applyBorder="1" applyAlignment="1">
      <alignment vertical="top" wrapText="1"/>
    </xf>
    <xf numFmtId="49" fontId="25" fillId="0" borderId="1" xfId="0" applyNumberFormat="1" applyFont="1" applyFill="1" applyBorder="1" applyAlignment="1">
      <alignment horizontal="center" vertical="top" wrapText="1"/>
    </xf>
    <xf numFmtId="49" fontId="25" fillId="0" borderId="6" xfId="0" applyNumberFormat="1" applyFont="1" applyFill="1" applyBorder="1" applyAlignment="1">
      <alignment horizontal="center" vertical="top" wrapText="1"/>
    </xf>
    <xf numFmtId="49" fontId="25" fillId="0" borderId="4" xfId="0" applyNumberFormat="1" applyFont="1" applyFill="1" applyBorder="1" applyAlignment="1">
      <alignment horizontal="center" vertical="top" wrapText="1"/>
    </xf>
    <xf numFmtId="0" fontId="28" fillId="0" borderId="4" xfId="0" applyFont="1" applyFill="1" applyBorder="1" applyAlignment="1">
      <alignment horizontal="center" vertical="top" wrapText="1"/>
    </xf>
    <xf numFmtId="0" fontId="28" fillId="0" borderId="2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/>
    </xf>
    <xf numFmtId="49" fontId="5" fillId="0" borderId="1" xfId="0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left" vertical="top" wrapText="1"/>
    </xf>
    <xf numFmtId="0" fontId="32" fillId="0" borderId="1" xfId="0" applyFont="1" applyFill="1" applyBorder="1" applyAlignment="1">
      <alignment horizontal="left" vertical="top" wrapText="1"/>
    </xf>
    <xf numFmtId="0" fontId="25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left" vertical="top" wrapText="1"/>
    </xf>
    <xf numFmtId="0" fontId="22" fillId="0" borderId="1" xfId="0" applyFont="1" applyFill="1" applyBorder="1" applyAlignment="1">
      <alignment horizontal="left" vertical="top" wrapText="1"/>
    </xf>
    <xf numFmtId="4" fontId="2" fillId="0" borderId="5" xfId="0" applyNumberFormat="1" applyFont="1" applyFill="1" applyBorder="1" applyAlignment="1">
      <alignment horizontal="center" vertical="top" wrapText="1"/>
    </xf>
    <xf numFmtId="4" fontId="2" fillId="0" borderId="8" xfId="0" applyNumberFormat="1" applyFont="1" applyFill="1" applyBorder="1" applyAlignment="1">
      <alignment horizontal="center" vertical="top" wrapText="1"/>
    </xf>
    <xf numFmtId="4" fontId="2" fillId="0" borderId="7" xfId="0" applyNumberFormat="1" applyFont="1" applyFill="1" applyBorder="1" applyAlignment="1">
      <alignment horizontal="center" vertical="top" wrapText="1"/>
    </xf>
    <xf numFmtId="0" fontId="29" fillId="0" borderId="1" xfId="0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29" fillId="0" borderId="4" xfId="0" applyFont="1" applyFill="1" applyBorder="1" applyAlignment="1">
      <alignment horizontal="center" vertical="top" wrapText="1"/>
    </xf>
    <xf numFmtId="0" fontId="29" fillId="0" borderId="2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49" fontId="27" fillId="0" borderId="1" xfId="0" applyNumberFormat="1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horizontal="left" vertical="top" wrapText="1"/>
    </xf>
    <xf numFmtId="0" fontId="19" fillId="0" borderId="6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vertical="top" wrapText="1"/>
    </xf>
    <xf numFmtId="4" fontId="8" fillId="0" borderId="1" xfId="0" applyNumberFormat="1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vertical="top" wrapText="1"/>
    </xf>
    <xf numFmtId="0" fontId="19" fillId="0" borderId="4" xfId="0" applyFont="1" applyFill="1" applyBorder="1" applyAlignment="1">
      <alignment horizontal="left" vertical="top" wrapText="1"/>
    </xf>
    <xf numFmtId="0" fontId="19" fillId="0" borderId="2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center" vertical="center"/>
    </xf>
    <xf numFmtId="0" fontId="25" fillId="0" borderId="6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0" fontId="0" fillId="0" borderId="2" xfId="0" applyFill="1" applyBorder="1" applyAlignment="1">
      <alignment horizontal="center" vertical="top" wrapText="1"/>
    </xf>
    <xf numFmtId="0" fontId="26" fillId="0" borderId="1" xfId="0" applyFont="1" applyFill="1" applyBorder="1" applyAlignment="1">
      <alignment horizontal="center" vertical="top" wrapText="1"/>
    </xf>
    <xf numFmtId="0" fontId="35" fillId="0" borderId="6" xfId="0" applyFont="1" applyFill="1" applyBorder="1" applyAlignment="1">
      <alignment horizontal="left" vertical="top" wrapText="1"/>
    </xf>
    <xf numFmtId="0" fontId="33" fillId="0" borderId="4" xfId="0" applyFont="1" applyFill="1" applyBorder="1" applyAlignment="1">
      <alignment horizontal="left" vertical="top" wrapText="1"/>
    </xf>
    <xf numFmtId="0" fontId="33" fillId="0" borderId="2" xfId="0" applyFont="1" applyFill="1" applyBorder="1" applyAlignment="1">
      <alignment horizontal="left" vertical="top" wrapText="1"/>
    </xf>
    <xf numFmtId="0" fontId="26" fillId="0" borderId="6" xfId="0" applyFont="1" applyFill="1" applyBorder="1" applyAlignment="1">
      <alignment vertical="top" wrapText="1"/>
    </xf>
    <xf numFmtId="0" fontId="25" fillId="0" borderId="6" xfId="0" applyFont="1" applyFill="1" applyBorder="1" applyAlignment="1">
      <alignment vertical="top" wrapText="1"/>
    </xf>
    <xf numFmtId="0" fontId="26" fillId="0" borderId="1" xfId="0" applyFont="1" applyFill="1" applyBorder="1" applyAlignment="1">
      <alignment vertical="top" wrapText="1"/>
    </xf>
    <xf numFmtId="0" fontId="36" fillId="0" borderId="1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center" vertical="top" wrapText="1"/>
    </xf>
  </cellXfs>
  <cellStyles count="3">
    <cellStyle name="Денежный" xfId="1" builtinId="4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zoomScaleNormal="100" workbookViewId="0">
      <selection activeCell="G18" sqref="G18"/>
    </sheetView>
  </sheetViews>
  <sheetFormatPr defaultRowHeight="15.75" x14ac:dyDescent="0.25"/>
  <cols>
    <col min="1" max="1" width="5.7109375" style="27" customWidth="1"/>
    <col min="2" max="2" width="52.42578125" style="28" customWidth="1"/>
    <col min="3" max="3" width="22.140625" style="28" customWidth="1"/>
    <col min="4" max="4" width="11.85546875" style="29" customWidth="1"/>
    <col min="5" max="5" width="15.7109375" style="29" customWidth="1"/>
    <col min="6" max="6" width="12.28515625" style="29" customWidth="1"/>
    <col min="7" max="7" width="12.28515625" style="164" customWidth="1"/>
    <col min="8" max="10" width="12.28515625" style="29" customWidth="1"/>
    <col min="11" max="11" width="15.140625" style="29" customWidth="1"/>
    <col min="12" max="16384" width="9.140625" style="29"/>
  </cols>
  <sheetData>
    <row r="1" spans="1:12" s="39" customFormat="1" ht="15" x14ac:dyDescent="0.25">
      <c r="A1" s="8"/>
      <c r="B1" s="8"/>
      <c r="C1" s="8"/>
      <c r="D1" s="9"/>
      <c r="E1" s="10" t="s">
        <v>149</v>
      </c>
      <c r="F1" s="11"/>
      <c r="G1" s="55"/>
      <c r="H1" s="11"/>
      <c r="I1" s="11"/>
      <c r="J1" s="11"/>
    </row>
    <row r="2" spans="1:12" s="39" customFormat="1" ht="15" customHeight="1" x14ac:dyDescent="0.25">
      <c r="A2" s="8"/>
      <c r="B2" s="8"/>
      <c r="C2" s="8"/>
      <c r="D2" s="9"/>
      <c r="E2" s="12" t="s">
        <v>152</v>
      </c>
      <c r="F2" s="13"/>
      <c r="G2" s="58"/>
      <c r="H2" s="14"/>
      <c r="I2" s="15"/>
      <c r="J2" s="11"/>
    </row>
    <row r="3" spans="1:12" s="39" customFormat="1" ht="15" x14ac:dyDescent="0.25">
      <c r="A3" s="8"/>
      <c r="B3" s="8"/>
      <c r="C3" s="8"/>
      <c r="D3" s="9"/>
      <c r="E3" s="16" t="s">
        <v>150</v>
      </c>
      <c r="F3" s="16"/>
      <c r="G3" s="61"/>
      <c r="H3" s="17"/>
      <c r="I3" s="8"/>
      <c r="J3" s="11"/>
    </row>
    <row r="4" spans="1:12" s="39" customFormat="1" ht="15" x14ac:dyDescent="0.25">
      <c r="A4" s="8"/>
      <c r="B4" s="8"/>
      <c r="C4" s="8"/>
      <c r="D4" s="9"/>
      <c r="E4" s="16" t="s">
        <v>151</v>
      </c>
      <c r="F4" s="16"/>
      <c r="G4" s="61"/>
      <c r="H4" s="17"/>
      <c r="I4" s="8"/>
      <c r="J4" s="11"/>
    </row>
    <row r="5" spans="1:12" s="39" customFormat="1" ht="15" customHeight="1" x14ac:dyDescent="0.25">
      <c r="A5" s="8"/>
      <c r="B5" s="8"/>
      <c r="C5" s="8"/>
      <c r="D5" s="9"/>
      <c r="E5" s="16"/>
      <c r="F5" s="16"/>
      <c r="G5" s="61"/>
      <c r="H5" s="17"/>
      <c r="I5" s="18"/>
      <c r="J5" s="18"/>
    </row>
    <row r="6" spans="1:12" s="39" customFormat="1" ht="11.25" customHeight="1" x14ac:dyDescent="0.25">
      <c r="A6" s="8"/>
      <c r="B6" s="8"/>
      <c r="C6" s="8"/>
      <c r="D6" s="9"/>
      <c r="E6" s="10" t="s">
        <v>269</v>
      </c>
      <c r="F6" s="10"/>
      <c r="G6" s="54"/>
      <c r="H6" s="10"/>
      <c r="I6" s="10"/>
      <c r="J6" s="19"/>
    </row>
    <row r="7" spans="1:12" ht="28.5" customHeight="1" x14ac:dyDescent="0.25">
      <c r="A7" s="21"/>
      <c r="B7" s="4"/>
      <c r="C7" s="4"/>
      <c r="D7" s="5"/>
      <c r="E7" s="23" t="s">
        <v>111</v>
      </c>
      <c r="F7" s="5"/>
      <c r="G7" s="156"/>
      <c r="H7" s="5"/>
      <c r="I7" s="5"/>
      <c r="J7" s="5"/>
    </row>
    <row r="8" spans="1:12" ht="12.75" customHeight="1" x14ac:dyDescent="0.25">
      <c r="A8" s="21"/>
      <c r="B8" s="4"/>
      <c r="C8" s="4"/>
      <c r="D8" s="5"/>
      <c r="E8" s="36" t="s">
        <v>19</v>
      </c>
      <c r="F8" s="22"/>
      <c r="G8" s="157"/>
      <c r="H8" s="7"/>
      <c r="I8" s="50"/>
      <c r="J8" s="5"/>
    </row>
    <row r="9" spans="1:12" x14ac:dyDescent="0.25">
      <c r="A9" s="21"/>
      <c r="B9" s="4"/>
      <c r="C9" s="4"/>
      <c r="D9" s="5"/>
      <c r="E9" s="37" t="s">
        <v>62</v>
      </c>
      <c r="F9" s="37"/>
      <c r="G9" s="158"/>
      <c r="H9" s="38"/>
      <c r="I9" s="5"/>
      <c r="J9" s="5"/>
    </row>
    <row r="10" spans="1:12" x14ac:dyDescent="0.25">
      <c r="A10" s="21"/>
      <c r="B10" s="4"/>
      <c r="C10" s="4"/>
      <c r="D10" s="5"/>
      <c r="E10" s="37" t="s">
        <v>63</v>
      </c>
      <c r="F10" s="37"/>
      <c r="G10" s="158"/>
      <c r="H10" s="38"/>
      <c r="I10" s="5"/>
      <c r="J10" s="5"/>
    </row>
    <row r="11" spans="1:12" ht="16.5" customHeight="1" x14ac:dyDescent="0.25">
      <c r="A11" s="21"/>
      <c r="B11" s="4"/>
      <c r="C11" s="4"/>
      <c r="D11" s="5"/>
      <c r="E11" s="37" t="s">
        <v>15</v>
      </c>
      <c r="F11" s="37"/>
      <c r="G11" s="158"/>
      <c r="H11" s="38"/>
      <c r="I11" s="20"/>
      <c r="J11" s="5"/>
      <c r="K11" s="30"/>
      <c r="L11" s="30"/>
    </row>
    <row r="12" spans="1:12" ht="16.5" customHeight="1" x14ac:dyDescent="0.25">
      <c r="A12" s="21"/>
      <c r="B12" s="4"/>
      <c r="C12" s="4"/>
      <c r="D12" s="5"/>
      <c r="E12" s="166" t="s">
        <v>268</v>
      </c>
      <c r="F12" s="166"/>
      <c r="G12" s="166"/>
      <c r="H12" s="166"/>
      <c r="I12" s="38"/>
      <c r="J12" s="5"/>
      <c r="K12" s="30"/>
      <c r="L12" s="30"/>
    </row>
    <row r="13" spans="1:12" ht="13.5" customHeight="1" x14ac:dyDescent="0.25">
      <c r="A13" s="21"/>
      <c r="B13" s="4"/>
      <c r="C13" s="4"/>
      <c r="D13" s="5"/>
      <c r="E13" s="23"/>
      <c r="F13" s="23"/>
      <c r="G13" s="156"/>
      <c r="H13" s="23"/>
      <c r="I13" s="23"/>
      <c r="J13" s="5"/>
      <c r="K13" s="30"/>
    </row>
    <row r="14" spans="1:12" s="32" customFormat="1" x14ac:dyDescent="0.2">
      <c r="A14" s="170" t="s">
        <v>20</v>
      </c>
      <c r="B14" s="170"/>
      <c r="C14" s="170"/>
      <c r="D14" s="170"/>
      <c r="E14" s="170"/>
      <c r="F14" s="170"/>
      <c r="G14" s="170"/>
      <c r="H14" s="170"/>
      <c r="I14" s="170"/>
      <c r="J14" s="170"/>
    </row>
    <row r="15" spans="1:12" s="32" customFormat="1" x14ac:dyDescent="0.2">
      <c r="A15" s="170" t="s">
        <v>61</v>
      </c>
      <c r="B15" s="170"/>
      <c r="C15" s="170"/>
      <c r="D15" s="170"/>
      <c r="E15" s="170"/>
      <c r="F15" s="170"/>
      <c r="G15" s="170"/>
      <c r="H15" s="170"/>
      <c r="I15" s="170"/>
      <c r="J15" s="170"/>
    </row>
    <row r="16" spans="1:12" x14ac:dyDescent="0.25">
      <c r="A16" s="33"/>
      <c r="B16" s="34"/>
      <c r="C16" s="34"/>
      <c r="D16" s="35"/>
      <c r="E16" s="35"/>
      <c r="F16" s="35"/>
      <c r="G16" s="159"/>
      <c r="H16" s="35"/>
      <c r="I16" s="35"/>
      <c r="J16" s="35"/>
    </row>
    <row r="17" spans="1:11" ht="24.75" customHeight="1" x14ac:dyDescent="0.25">
      <c r="A17" s="165" t="s">
        <v>4</v>
      </c>
      <c r="B17" s="165" t="s">
        <v>26</v>
      </c>
      <c r="C17" s="165" t="s">
        <v>27</v>
      </c>
      <c r="D17" s="165" t="s">
        <v>28</v>
      </c>
      <c r="E17" s="165" t="s">
        <v>29</v>
      </c>
      <c r="F17" s="165" t="s">
        <v>5</v>
      </c>
      <c r="G17" s="165"/>
      <c r="H17" s="165"/>
      <c r="I17" s="165"/>
      <c r="J17" s="165"/>
      <c r="K17" s="165"/>
    </row>
    <row r="18" spans="1:11" ht="115.5" customHeight="1" x14ac:dyDescent="0.25">
      <c r="A18" s="165"/>
      <c r="B18" s="165"/>
      <c r="C18" s="165"/>
      <c r="D18" s="165"/>
      <c r="E18" s="165"/>
      <c r="F18" s="24" t="s">
        <v>16</v>
      </c>
      <c r="G18" s="160" t="s">
        <v>48</v>
      </c>
      <c r="H18" s="24" t="s">
        <v>24</v>
      </c>
      <c r="I18" s="24" t="s">
        <v>47</v>
      </c>
      <c r="J18" s="24" t="s">
        <v>46</v>
      </c>
      <c r="K18" s="49" t="s">
        <v>30</v>
      </c>
    </row>
    <row r="19" spans="1:11" x14ac:dyDescent="0.25">
      <c r="A19" s="49">
        <v>1</v>
      </c>
      <c r="B19" s="49">
        <v>2</v>
      </c>
      <c r="C19" s="49">
        <v>3</v>
      </c>
      <c r="D19" s="49">
        <v>4</v>
      </c>
      <c r="E19" s="49">
        <v>5</v>
      </c>
      <c r="F19" s="49">
        <v>6</v>
      </c>
      <c r="G19" s="161">
        <v>7</v>
      </c>
      <c r="H19" s="49">
        <v>8</v>
      </c>
      <c r="I19" s="49">
        <v>9</v>
      </c>
      <c r="J19" s="49">
        <v>10</v>
      </c>
      <c r="K19" s="49">
        <v>11</v>
      </c>
    </row>
    <row r="20" spans="1:11" ht="22.5" customHeight="1" x14ac:dyDescent="0.25">
      <c r="A20" s="48">
        <v>1</v>
      </c>
      <c r="B20" s="171" t="s">
        <v>64</v>
      </c>
      <c r="C20" s="171"/>
      <c r="D20" s="171"/>
      <c r="E20" s="171"/>
      <c r="F20" s="171"/>
      <c r="G20" s="171"/>
      <c r="H20" s="171"/>
      <c r="I20" s="171"/>
      <c r="J20" s="171"/>
      <c r="K20" s="48" t="s">
        <v>31</v>
      </c>
    </row>
    <row r="21" spans="1:11" ht="65.25" customHeight="1" x14ac:dyDescent="0.25">
      <c r="A21" s="48" t="s">
        <v>51</v>
      </c>
      <c r="B21" s="40" t="s">
        <v>53</v>
      </c>
      <c r="C21" s="25" t="s">
        <v>156</v>
      </c>
      <c r="D21" s="46" t="s">
        <v>11</v>
      </c>
      <c r="E21" s="48">
        <v>96.8</v>
      </c>
      <c r="F21" s="48">
        <v>96.8</v>
      </c>
      <c r="G21" s="83">
        <v>96.9</v>
      </c>
      <c r="H21" s="48">
        <v>97</v>
      </c>
      <c r="I21" s="48">
        <v>97.1</v>
      </c>
      <c r="J21" s="48">
        <v>97.2</v>
      </c>
      <c r="K21" s="2" t="s">
        <v>170</v>
      </c>
    </row>
    <row r="22" spans="1:11" ht="49.5" customHeight="1" x14ac:dyDescent="0.25">
      <c r="A22" s="2" t="s">
        <v>52</v>
      </c>
      <c r="B22" s="25" t="s">
        <v>54</v>
      </c>
      <c r="C22" s="25" t="s">
        <v>115</v>
      </c>
      <c r="D22" s="48" t="s">
        <v>114</v>
      </c>
      <c r="E22" s="48">
        <v>0</v>
      </c>
      <c r="F22" s="48">
        <v>0</v>
      </c>
      <c r="G22" s="83">
        <v>1</v>
      </c>
      <c r="H22" s="48">
        <v>0</v>
      </c>
      <c r="I22" s="48">
        <v>0</v>
      </c>
      <c r="J22" s="48">
        <v>0</v>
      </c>
      <c r="K22" s="48" t="s">
        <v>170</v>
      </c>
    </row>
    <row r="23" spans="1:11" ht="23.25" customHeight="1" x14ac:dyDescent="0.25">
      <c r="A23" s="3">
        <v>2</v>
      </c>
      <c r="B23" s="167" t="s">
        <v>66</v>
      </c>
      <c r="C23" s="168"/>
      <c r="D23" s="168"/>
      <c r="E23" s="168"/>
      <c r="F23" s="168"/>
      <c r="G23" s="168"/>
      <c r="H23" s="168"/>
      <c r="I23" s="168"/>
      <c r="J23" s="168"/>
      <c r="K23" s="169"/>
    </row>
    <row r="24" spans="1:11" ht="66" customHeight="1" x14ac:dyDescent="0.25">
      <c r="A24" s="3" t="s">
        <v>55</v>
      </c>
      <c r="B24" s="51" t="s">
        <v>117</v>
      </c>
      <c r="C24" s="25" t="s">
        <v>69</v>
      </c>
      <c r="D24" s="1" t="s">
        <v>118</v>
      </c>
      <c r="E24" s="48">
        <v>0</v>
      </c>
      <c r="F24" s="48">
        <v>1</v>
      </c>
      <c r="G24" s="83">
        <v>0</v>
      </c>
      <c r="H24" s="48">
        <v>1</v>
      </c>
      <c r="I24" s="48">
        <v>0</v>
      </c>
      <c r="J24" s="48">
        <v>0</v>
      </c>
      <c r="K24" s="48" t="s">
        <v>171</v>
      </c>
    </row>
    <row r="25" spans="1:11" ht="66" customHeight="1" x14ac:dyDescent="0.25">
      <c r="A25" s="3" t="s">
        <v>87</v>
      </c>
      <c r="B25" s="42" t="s">
        <v>116</v>
      </c>
      <c r="C25" s="25" t="s">
        <v>115</v>
      </c>
      <c r="D25" s="3" t="s">
        <v>114</v>
      </c>
      <c r="E25" s="48">
        <v>0</v>
      </c>
      <c r="F25" s="48">
        <v>0</v>
      </c>
      <c r="G25" s="83">
        <v>0</v>
      </c>
      <c r="H25" s="48">
        <v>2</v>
      </c>
      <c r="I25" s="48">
        <v>0</v>
      </c>
      <c r="J25" s="48">
        <v>0</v>
      </c>
      <c r="K25" s="48" t="s">
        <v>170</v>
      </c>
    </row>
    <row r="26" spans="1:11" ht="61.5" customHeight="1" x14ac:dyDescent="0.25">
      <c r="A26" s="2" t="s">
        <v>44</v>
      </c>
      <c r="B26" s="42" t="s">
        <v>157</v>
      </c>
      <c r="C26" s="25" t="s">
        <v>158</v>
      </c>
      <c r="D26" s="3" t="s">
        <v>125</v>
      </c>
      <c r="E26" s="48" t="s">
        <v>253</v>
      </c>
      <c r="F26" s="48" t="s">
        <v>253</v>
      </c>
      <c r="G26" s="83" t="s">
        <v>253</v>
      </c>
      <c r="H26" s="48" t="s">
        <v>253</v>
      </c>
      <c r="I26" s="48" t="s">
        <v>253</v>
      </c>
      <c r="J26" s="48" t="s">
        <v>253</v>
      </c>
      <c r="K26" s="48" t="s">
        <v>126</v>
      </c>
    </row>
    <row r="27" spans="1:11" ht="33.75" customHeight="1" x14ac:dyDescent="0.25">
      <c r="A27" s="3">
        <v>3</v>
      </c>
      <c r="B27" s="167" t="s">
        <v>85</v>
      </c>
      <c r="C27" s="168"/>
      <c r="D27" s="168"/>
      <c r="E27" s="168"/>
      <c r="F27" s="168"/>
      <c r="G27" s="168"/>
      <c r="H27" s="168"/>
      <c r="I27" s="168"/>
      <c r="J27" s="168"/>
      <c r="K27" s="169"/>
    </row>
    <row r="28" spans="1:11" ht="52.5" customHeight="1" x14ac:dyDescent="0.25">
      <c r="A28" s="2" t="s">
        <v>56</v>
      </c>
      <c r="B28" s="6" t="s">
        <v>49</v>
      </c>
      <c r="C28" s="25" t="s">
        <v>115</v>
      </c>
      <c r="D28" s="1" t="s">
        <v>114</v>
      </c>
      <c r="E28" s="41">
        <v>0</v>
      </c>
      <c r="F28" s="41">
        <v>0</v>
      </c>
      <c r="G28" s="162">
        <v>0</v>
      </c>
      <c r="H28" s="41">
        <v>0</v>
      </c>
      <c r="I28" s="41">
        <v>0</v>
      </c>
      <c r="J28" s="41">
        <v>0</v>
      </c>
      <c r="K28" s="48" t="s">
        <v>170</v>
      </c>
    </row>
    <row r="29" spans="1:11" ht="65.25" customHeight="1" x14ac:dyDescent="0.25">
      <c r="A29" s="2" t="s">
        <v>57</v>
      </c>
      <c r="B29" s="6" t="s">
        <v>164</v>
      </c>
      <c r="C29" s="25" t="s">
        <v>115</v>
      </c>
      <c r="D29" s="1" t="s">
        <v>114</v>
      </c>
      <c r="E29" s="41">
        <v>0</v>
      </c>
      <c r="F29" s="41">
        <v>0</v>
      </c>
      <c r="G29" s="162">
        <v>0</v>
      </c>
      <c r="H29" s="41">
        <v>0</v>
      </c>
      <c r="I29" s="41">
        <v>1</v>
      </c>
      <c r="J29" s="41">
        <v>0</v>
      </c>
      <c r="K29" s="2" t="s">
        <v>172</v>
      </c>
    </row>
    <row r="30" spans="1:11" ht="69" customHeight="1" x14ac:dyDescent="0.25">
      <c r="A30" s="2" t="s">
        <v>58</v>
      </c>
      <c r="B30" s="6" t="s">
        <v>50</v>
      </c>
      <c r="C30" s="25" t="s">
        <v>65</v>
      </c>
      <c r="D30" s="1" t="s">
        <v>11</v>
      </c>
      <c r="E30" s="41">
        <v>100</v>
      </c>
      <c r="F30" s="41">
        <v>100</v>
      </c>
      <c r="G30" s="162">
        <v>100</v>
      </c>
      <c r="H30" s="41">
        <v>100</v>
      </c>
      <c r="I30" s="41">
        <v>100</v>
      </c>
      <c r="J30" s="41">
        <v>100</v>
      </c>
      <c r="K30" s="2" t="s">
        <v>173</v>
      </c>
    </row>
    <row r="31" spans="1:11" ht="33.75" customHeight="1" x14ac:dyDescent="0.25">
      <c r="A31" s="3">
        <v>4</v>
      </c>
      <c r="B31" s="167" t="s">
        <v>67</v>
      </c>
      <c r="C31" s="168"/>
      <c r="D31" s="168"/>
      <c r="E31" s="168"/>
      <c r="F31" s="168"/>
      <c r="G31" s="168"/>
      <c r="H31" s="168"/>
      <c r="I31" s="168"/>
      <c r="J31" s="168"/>
      <c r="K31" s="169"/>
    </row>
    <row r="32" spans="1:11" ht="63" x14ac:dyDescent="0.25">
      <c r="A32" s="2" t="s">
        <v>32</v>
      </c>
      <c r="B32" s="6" t="s">
        <v>68</v>
      </c>
      <c r="C32" s="48" t="s">
        <v>69</v>
      </c>
      <c r="D32" s="1" t="s">
        <v>11</v>
      </c>
      <c r="E32" s="48">
        <v>29</v>
      </c>
      <c r="F32" s="48">
        <v>31</v>
      </c>
      <c r="G32" s="83">
        <v>35</v>
      </c>
      <c r="H32" s="48">
        <v>35</v>
      </c>
      <c r="I32" s="48">
        <v>37</v>
      </c>
      <c r="J32" s="48">
        <v>39</v>
      </c>
      <c r="K32" s="48" t="s">
        <v>171</v>
      </c>
    </row>
    <row r="33" spans="1:11" ht="78.75" x14ac:dyDescent="0.25">
      <c r="A33" s="2" t="s">
        <v>33</v>
      </c>
      <c r="B33" s="25" t="s">
        <v>70</v>
      </c>
      <c r="C33" s="48" t="s">
        <v>69</v>
      </c>
      <c r="D33" s="1" t="s">
        <v>11</v>
      </c>
      <c r="E33" s="48">
        <v>50.87</v>
      </c>
      <c r="F33" s="48">
        <v>100</v>
      </c>
      <c r="G33" s="83">
        <v>100</v>
      </c>
      <c r="H33" s="48">
        <v>100</v>
      </c>
      <c r="I33" s="48">
        <v>100</v>
      </c>
      <c r="J33" s="48">
        <v>100</v>
      </c>
      <c r="K33" s="48" t="s">
        <v>171</v>
      </c>
    </row>
    <row r="34" spans="1:11" ht="47.25" x14ac:dyDescent="0.25">
      <c r="A34" s="2" t="s">
        <v>34</v>
      </c>
      <c r="B34" s="26" t="s">
        <v>71</v>
      </c>
      <c r="C34" s="48" t="s">
        <v>59</v>
      </c>
      <c r="D34" s="48" t="s">
        <v>11</v>
      </c>
      <c r="E34" s="48">
        <v>81.28</v>
      </c>
      <c r="F34" s="48">
        <v>88.9</v>
      </c>
      <c r="G34" s="83">
        <v>87.85</v>
      </c>
      <c r="H34" s="48">
        <v>100</v>
      </c>
      <c r="I34" s="48">
        <v>100</v>
      </c>
      <c r="J34" s="48">
        <v>100</v>
      </c>
      <c r="K34" s="48" t="s">
        <v>170</v>
      </c>
    </row>
    <row r="35" spans="1:11" ht="47.25" x14ac:dyDescent="0.25">
      <c r="A35" s="2" t="s">
        <v>45</v>
      </c>
      <c r="B35" s="26" t="s">
        <v>72</v>
      </c>
      <c r="C35" s="48" t="s">
        <v>59</v>
      </c>
      <c r="D35" s="48" t="s">
        <v>11</v>
      </c>
      <c r="E35" s="48">
        <v>40.909999999999997</v>
      </c>
      <c r="F35" s="48">
        <v>45.1</v>
      </c>
      <c r="G35" s="83">
        <v>59.6</v>
      </c>
      <c r="H35" s="48">
        <v>54.1</v>
      </c>
      <c r="I35" s="48">
        <v>59.3</v>
      </c>
      <c r="J35" s="48">
        <v>63.39</v>
      </c>
      <c r="K35" s="48" t="s">
        <v>172</v>
      </c>
    </row>
    <row r="36" spans="1:11" ht="33.75" customHeight="1" x14ac:dyDescent="0.25">
      <c r="A36" s="3">
        <v>5</v>
      </c>
      <c r="B36" s="167" t="s">
        <v>73</v>
      </c>
      <c r="C36" s="168"/>
      <c r="D36" s="168"/>
      <c r="E36" s="168"/>
      <c r="F36" s="168"/>
      <c r="G36" s="168"/>
      <c r="H36" s="168"/>
      <c r="I36" s="168"/>
      <c r="J36" s="168"/>
      <c r="K36" s="169"/>
    </row>
    <row r="37" spans="1:11" ht="47.25" x14ac:dyDescent="0.25">
      <c r="A37" s="43" t="s">
        <v>76</v>
      </c>
      <c r="B37" s="47" t="s">
        <v>78</v>
      </c>
      <c r="C37" s="44" t="s">
        <v>165</v>
      </c>
      <c r="D37" s="45" t="s">
        <v>75</v>
      </c>
      <c r="E37" s="45">
        <v>0</v>
      </c>
      <c r="F37" s="45">
        <v>2</v>
      </c>
      <c r="G37" s="163">
        <v>0</v>
      </c>
      <c r="H37" s="45">
        <v>0</v>
      </c>
      <c r="I37" s="45">
        <v>0</v>
      </c>
      <c r="J37" s="45">
        <v>0</v>
      </c>
      <c r="K37" s="2" t="s">
        <v>171</v>
      </c>
    </row>
    <row r="38" spans="1:11" ht="31.5" x14ac:dyDescent="0.25">
      <c r="A38" s="43" t="s">
        <v>77</v>
      </c>
      <c r="B38" s="47" t="s">
        <v>260</v>
      </c>
      <c r="C38" s="44" t="s">
        <v>119</v>
      </c>
      <c r="D38" s="45" t="s">
        <v>75</v>
      </c>
      <c r="E38" s="45">
        <v>0</v>
      </c>
      <c r="F38" s="45">
        <v>0</v>
      </c>
      <c r="G38" s="163">
        <v>0</v>
      </c>
      <c r="H38" s="45">
        <v>0</v>
      </c>
      <c r="I38" s="45">
        <v>0</v>
      </c>
      <c r="J38" s="45">
        <v>0</v>
      </c>
      <c r="K38" s="2" t="s">
        <v>171</v>
      </c>
    </row>
    <row r="39" spans="1:11" ht="33.75" customHeight="1" x14ac:dyDescent="0.25">
      <c r="A39" s="3">
        <v>6</v>
      </c>
      <c r="B39" s="167" t="s">
        <v>74</v>
      </c>
      <c r="C39" s="168"/>
      <c r="D39" s="168"/>
      <c r="E39" s="168"/>
      <c r="F39" s="168"/>
      <c r="G39" s="168"/>
      <c r="H39" s="168"/>
      <c r="I39" s="168"/>
      <c r="J39" s="168"/>
      <c r="K39" s="169"/>
    </row>
    <row r="40" spans="1:11" ht="47.25" x14ac:dyDescent="0.25">
      <c r="A40" s="2" t="s">
        <v>94</v>
      </c>
      <c r="B40" s="6" t="s">
        <v>113</v>
      </c>
      <c r="C40" s="48" t="s">
        <v>119</v>
      </c>
      <c r="D40" s="1" t="s">
        <v>12</v>
      </c>
      <c r="E40" s="48">
        <v>0</v>
      </c>
      <c r="F40" s="48">
        <v>208</v>
      </c>
      <c r="G40" s="83">
        <v>208</v>
      </c>
      <c r="H40" s="48">
        <v>208</v>
      </c>
      <c r="I40" s="48">
        <v>208</v>
      </c>
      <c r="J40" s="48">
        <v>208</v>
      </c>
      <c r="K40" s="2" t="s">
        <v>171</v>
      </c>
    </row>
    <row r="44" spans="1:11" x14ac:dyDescent="0.25">
      <c r="D44" s="31"/>
    </row>
  </sheetData>
  <mergeCells count="15">
    <mergeCell ref="E12:H12"/>
    <mergeCell ref="A14:J14"/>
    <mergeCell ref="B20:J20"/>
    <mergeCell ref="A15:J15"/>
    <mergeCell ref="A17:A18"/>
    <mergeCell ref="B17:B18"/>
    <mergeCell ref="D17:D18"/>
    <mergeCell ref="E17:E18"/>
    <mergeCell ref="C17:C18"/>
    <mergeCell ref="F17:K17"/>
    <mergeCell ref="B23:K23"/>
    <mergeCell ref="B27:K27"/>
    <mergeCell ref="B31:K31"/>
    <mergeCell ref="B36:K36"/>
    <mergeCell ref="B39:K39"/>
  </mergeCells>
  <pageMargins left="0.21" right="0.17" top="0.2" bottom="0.22" header="0.17" footer="0.17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1"/>
  <sheetViews>
    <sheetView zoomScale="90" zoomScaleNormal="90" workbookViewId="0">
      <selection activeCell="I19" sqref="I19"/>
    </sheetView>
  </sheetViews>
  <sheetFormatPr defaultRowHeight="14.25" x14ac:dyDescent="0.2"/>
  <cols>
    <col min="1" max="1" width="34.5703125" style="77" customWidth="1"/>
    <col min="2" max="2" width="27.140625" style="77" bestFit="1" customWidth="1"/>
    <col min="3" max="3" width="15.7109375" style="77" customWidth="1"/>
    <col min="4" max="4" width="16" style="101" customWidth="1"/>
    <col min="5" max="5" width="13.28515625" style="101" customWidth="1"/>
    <col min="6" max="9" width="13.28515625" style="102" customWidth="1"/>
    <col min="10" max="10" width="24.5703125" style="102" customWidth="1"/>
    <col min="11" max="16384" width="9.140625" style="77"/>
  </cols>
  <sheetData>
    <row r="1" spans="1:10" ht="15" x14ac:dyDescent="0.25">
      <c r="D1" s="155" t="s">
        <v>265</v>
      </c>
      <c r="E1" s="151"/>
      <c r="F1" s="152"/>
      <c r="G1" s="152"/>
      <c r="H1" s="153"/>
      <c r="I1" s="153"/>
    </row>
    <row r="2" spans="1:10" ht="15" x14ac:dyDescent="0.25">
      <c r="D2" s="154" t="s">
        <v>261</v>
      </c>
      <c r="E2" s="154"/>
      <c r="F2" s="154"/>
      <c r="G2" s="154"/>
      <c r="H2" s="154"/>
      <c r="I2" s="154"/>
    </row>
    <row r="3" spans="1:10" ht="15" x14ac:dyDescent="0.25">
      <c r="D3" s="154" t="s">
        <v>263</v>
      </c>
      <c r="E3" s="154"/>
      <c r="F3" s="154"/>
      <c r="G3" s="154"/>
      <c r="H3" s="154"/>
      <c r="I3" s="153"/>
    </row>
    <row r="4" spans="1:10" ht="15" x14ac:dyDescent="0.25">
      <c r="D4" s="154" t="s">
        <v>262</v>
      </c>
      <c r="E4" s="154"/>
      <c r="F4" s="154"/>
      <c r="G4" s="154"/>
      <c r="H4" s="154"/>
      <c r="I4" s="154"/>
    </row>
    <row r="5" spans="1:10" x14ac:dyDescent="0.2">
      <c r="D5" s="149"/>
      <c r="E5" s="149"/>
      <c r="F5" s="149"/>
      <c r="G5" s="149"/>
      <c r="H5" s="149"/>
      <c r="I5" s="149"/>
    </row>
    <row r="6" spans="1:10" x14ac:dyDescent="0.2">
      <c r="D6" s="150" t="s">
        <v>269</v>
      </c>
      <c r="E6" s="115"/>
      <c r="F6" s="115"/>
      <c r="G6" s="115"/>
      <c r="H6" s="53"/>
      <c r="I6" s="107"/>
    </row>
    <row r="7" spans="1:10" ht="24" customHeight="1" x14ac:dyDescent="0.25">
      <c r="A7" s="63"/>
      <c r="B7" s="63"/>
      <c r="C7" s="63"/>
      <c r="D7" s="76"/>
      <c r="E7" s="54" t="s">
        <v>112</v>
      </c>
      <c r="F7" s="55"/>
      <c r="G7" s="55"/>
      <c r="H7" s="55"/>
      <c r="I7" s="55"/>
      <c r="J7" s="55"/>
    </row>
    <row r="8" spans="1:10" ht="15" customHeight="1" x14ac:dyDescent="0.25">
      <c r="A8" s="63"/>
      <c r="B8" s="63"/>
      <c r="C8" s="63"/>
      <c r="D8" s="76"/>
      <c r="E8" s="56" t="s">
        <v>19</v>
      </c>
      <c r="F8" s="57"/>
      <c r="G8" s="58"/>
      <c r="H8" s="59"/>
      <c r="I8" s="60"/>
      <c r="J8" s="55"/>
    </row>
    <row r="9" spans="1:10" ht="15" x14ac:dyDescent="0.25">
      <c r="A9" s="63"/>
      <c r="B9" s="63"/>
      <c r="C9" s="63"/>
      <c r="D9" s="76"/>
      <c r="E9" s="61" t="s">
        <v>62</v>
      </c>
      <c r="F9" s="61"/>
      <c r="G9" s="61"/>
      <c r="H9" s="62"/>
      <c r="I9" s="63"/>
      <c r="J9" s="55"/>
    </row>
    <row r="10" spans="1:10" ht="15" x14ac:dyDescent="0.25">
      <c r="A10" s="63"/>
      <c r="B10" s="63"/>
      <c r="C10" s="63"/>
      <c r="D10" s="76"/>
      <c r="E10" s="61" t="s">
        <v>79</v>
      </c>
      <c r="F10" s="61"/>
      <c r="G10" s="61"/>
      <c r="H10" s="62"/>
      <c r="I10" s="63"/>
      <c r="J10" s="55"/>
    </row>
    <row r="11" spans="1:10" ht="15" customHeight="1" x14ac:dyDescent="0.25">
      <c r="A11" s="63"/>
      <c r="B11" s="63"/>
      <c r="C11" s="63"/>
      <c r="D11" s="76"/>
      <c r="E11" s="61" t="s">
        <v>15</v>
      </c>
      <c r="F11" s="61"/>
      <c r="G11" s="61"/>
      <c r="H11" s="62"/>
      <c r="I11" s="64"/>
      <c r="J11" s="64"/>
    </row>
    <row r="12" spans="1:10" ht="14.25" customHeight="1" x14ac:dyDescent="0.25">
      <c r="A12" s="63"/>
      <c r="B12" s="63"/>
      <c r="C12" s="63"/>
      <c r="D12" s="76"/>
      <c r="E12" s="182" t="s">
        <v>270</v>
      </c>
      <c r="F12" s="182"/>
      <c r="G12" s="182"/>
      <c r="H12" s="182"/>
      <c r="I12" s="54"/>
      <c r="J12" s="65"/>
    </row>
    <row r="13" spans="1:10" s="78" customFormat="1" ht="41.25" customHeight="1" x14ac:dyDescent="0.2">
      <c r="A13" s="184" t="s">
        <v>80</v>
      </c>
      <c r="B13" s="184"/>
      <c r="C13" s="184"/>
      <c r="D13" s="184"/>
      <c r="E13" s="184"/>
      <c r="F13" s="184"/>
      <c r="G13" s="184"/>
      <c r="H13" s="184"/>
      <c r="I13" s="184"/>
      <c r="J13" s="184"/>
    </row>
    <row r="14" spans="1:10" s="78" customFormat="1" ht="15.75" x14ac:dyDescent="0.2">
      <c r="A14" s="79"/>
      <c r="B14" s="79"/>
      <c r="C14" s="79"/>
      <c r="D14" s="80"/>
      <c r="E14" s="80"/>
      <c r="F14" s="80"/>
      <c r="G14" s="80"/>
      <c r="H14" s="80"/>
      <c r="I14" s="80"/>
      <c r="J14" s="80"/>
    </row>
    <row r="15" spans="1:10" ht="28.5" customHeight="1" x14ac:dyDescent="0.2">
      <c r="A15" s="174" t="s">
        <v>35</v>
      </c>
      <c r="B15" s="174" t="s">
        <v>3</v>
      </c>
      <c r="C15" s="174" t="s">
        <v>36</v>
      </c>
      <c r="D15" s="187" t="s">
        <v>37</v>
      </c>
      <c r="E15" s="187"/>
      <c r="F15" s="187"/>
      <c r="G15" s="187"/>
      <c r="H15" s="187"/>
      <c r="I15" s="187"/>
      <c r="J15" s="174" t="s">
        <v>13</v>
      </c>
    </row>
    <row r="16" spans="1:10" ht="65.25" customHeight="1" x14ac:dyDescent="0.2">
      <c r="A16" s="176"/>
      <c r="B16" s="176"/>
      <c r="C16" s="176"/>
      <c r="D16" s="81" t="s">
        <v>0</v>
      </c>
      <c r="E16" s="82" t="s">
        <v>16</v>
      </c>
      <c r="F16" s="82" t="s">
        <v>17</v>
      </c>
      <c r="G16" s="82" t="s">
        <v>24</v>
      </c>
      <c r="H16" s="82" t="s">
        <v>47</v>
      </c>
      <c r="I16" s="82" t="s">
        <v>46</v>
      </c>
      <c r="J16" s="176"/>
    </row>
    <row r="17" spans="1:10" ht="15.75" x14ac:dyDescent="0.2">
      <c r="A17" s="83">
        <v>1</v>
      </c>
      <c r="B17" s="83">
        <v>2</v>
      </c>
      <c r="C17" s="83">
        <v>3</v>
      </c>
      <c r="D17" s="83">
        <v>4</v>
      </c>
      <c r="E17" s="83">
        <v>5</v>
      </c>
      <c r="F17" s="83">
        <v>6</v>
      </c>
      <c r="G17" s="83">
        <v>7</v>
      </c>
      <c r="H17" s="83">
        <v>8</v>
      </c>
      <c r="I17" s="83">
        <v>9</v>
      </c>
      <c r="J17" s="83">
        <v>10</v>
      </c>
    </row>
    <row r="18" spans="1:10" ht="18.75" customHeight="1" x14ac:dyDescent="0.2">
      <c r="A18" s="183" t="s">
        <v>81</v>
      </c>
      <c r="B18" s="183"/>
      <c r="C18" s="183"/>
      <c r="D18" s="183"/>
      <c r="E18" s="183"/>
      <c r="F18" s="183"/>
      <c r="G18" s="183"/>
      <c r="H18" s="183"/>
      <c r="I18" s="183"/>
      <c r="J18" s="183"/>
    </row>
    <row r="19" spans="1:10" ht="148.5" customHeight="1" x14ac:dyDescent="0.2">
      <c r="A19" s="110" t="s">
        <v>176</v>
      </c>
      <c r="B19" s="73"/>
      <c r="C19" s="84"/>
      <c r="D19" s="71"/>
      <c r="E19" s="67"/>
      <c r="F19" s="67"/>
      <c r="G19" s="67"/>
      <c r="H19" s="67"/>
      <c r="I19" s="67"/>
      <c r="J19" s="85" t="s">
        <v>154</v>
      </c>
    </row>
    <row r="20" spans="1:10" ht="15" customHeight="1" x14ac:dyDescent="0.2">
      <c r="A20" s="177" t="s">
        <v>252</v>
      </c>
      <c r="B20" s="73" t="s">
        <v>2</v>
      </c>
      <c r="C20" s="187" t="s">
        <v>14</v>
      </c>
      <c r="D20" s="67">
        <v>103023.7</v>
      </c>
      <c r="E20" s="67">
        <v>0</v>
      </c>
      <c r="F20" s="67">
        <v>103023.7</v>
      </c>
      <c r="G20" s="67">
        <v>0</v>
      </c>
      <c r="H20" s="67">
        <v>0</v>
      </c>
      <c r="I20" s="86">
        <v>0</v>
      </c>
      <c r="J20" s="85"/>
    </row>
    <row r="21" spans="1:10" ht="30.75" customHeight="1" x14ac:dyDescent="0.2">
      <c r="A21" s="185"/>
      <c r="B21" s="73" t="s">
        <v>1</v>
      </c>
      <c r="C21" s="187"/>
      <c r="D21" s="67">
        <v>0</v>
      </c>
      <c r="E21" s="67">
        <v>0</v>
      </c>
      <c r="F21" s="67">
        <v>0</v>
      </c>
      <c r="G21" s="67">
        <v>0</v>
      </c>
      <c r="H21" s="67">
        <v>0</v>
      </c>
      <c r="I21" s="86">
        <v>0</v>
      </c>
      <c r="J21" s="85"/>
    </row>
    <row r="22" spans="1:10" ht="30" customHeight="1" x14ac:dyDescent="0.2">
      <c r="A22" s="185"/>
      <c r="B22" s="73" t="s">
        <v>6</v>
      </c>
      <c r="C22" s="187"/>
      <c r="D22" s="67">
        <v>0</v>
      </c>
      <c r="E22" s="67">
        <v>0</v>
      </c>
      <c r="F22" s="67">
        <v>0</v>
      </c>
      <c r="G22" s="67">
        <v>0</v>
      </c>
      <c r="H22" s="67">
        <v>0</v>
      </c>
      <c r="I22" s="86">
        <v>0</v>
      </c>
      <c r="J22" s="85"/>
    </row>
    <row r="23" spans="1:10" ht="45" x14ac:dyDescent="0.2">
      <c r="A23" s="185"/>
      <c r="B23" s="73" t="s">
        <v>10</v>
      </c>
      <c r="C23" s="187"/>
      <c r="D23" s="67">
        <v>103023.7</v>
      </c>
      <c r="E23" s="67">
        <v>0</v>
      </c>
      <c r="F23" s="67">
        <v>103023.7</v>
      </c>
      <c r="G23" s="67">
        <v>0</v>
      </c>
      <c r="H23" s="67">
        <v>0</v>
      </c>
      <c r="I23" s="86">
        <v>0</v>
      </c>
      <c r="J23" s="85"/>
    </row>
    <row r="24" spans="1:10" ht="15" x14ac:dyDescent="0.2">
      <c r="A24" s="186"/>
      <c r="B24" s="73" t="s">
        <v>25</v>
      </c>
      <c r="C24" s="187"/>
      <c r="D24" s="67">
        <v>0</v>
      </c>
      <c r="E24" s="67">
        <v>0</v>
      </c>
      <c r="F24" s="67">
        <v>0</v>
      </c>
      <c r="G24" s="67">
        <v>0</v>
      </c>
      <c r="H24" s="67">
        <v>0</v>
      </c>
      <c r="I24" s="86">
        <v>0</v>
      </c>
      <c r="J24" s="85"/>
    </row>
    <row r="25" spans="1:10" ht="21.75" customHeight="1" x14ac:dyDescent="0.2">
      <c r="A25" s="177" t="s">
        <v>251</v>
      </c>
      <c r="B25" s="73" t="s">
        <v>2</v>
      </c>
      <c r="C25" s="187" t="s">
        <v>14</v>
      </c>
      <c r="D25" s="71">
        <f>SUM(E25:I25)</f>
        <v>1000</v>
      </c>
      <c r="E25" s="71">
        <v>1000</v>
      </c>
      <c r="F25" s="71">
        <v>0</v>
      </c>
      <c r="G25" s="71">
        <v>0</v>
      </c>
      <c r="H25" s="71">
        <v>0</v>
      </c>
      <c r="I25" s="71">
        <v>0</v>
      </c>
      <c r="J25" s="85"/>
    </row>
    <row r="26" spans="1:10" ht="30" x14ac:dyDescent="0.2">
      <c r="A26" s="185"/>
      <c r="B26" s="73" t="s">
        <v>1</v>
      </c>
      <c r="C26" s="187"/>
      <c r="D26" s="71">
        <v>0</v>
      </c>
      <c r="E26" s="67">
        <v>0</v>
      </c>
      <c r="F26" s="67">
        <v>0</v>
      </c>
      <c r="G26" s="67">
        <v>0</v>
      </c>
      <c r="H26" s="67">
        <v>0</v>
      </c>
      <c r="I26" s="67">
        <v>0</v>
      </c>
      <c r="J26" s="85"/>
    </row>
    <row r="27" spans="1:10" ht="30" x14ac:dyDescent="0.2">
      <c r="A27" s="185"/>
      <c r="B27" s="73" t="s">
        <v>6</v>
      </c>
      <c r="C27" s="187"/>
      <c r="D27" s="71">
        <v>0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85"/>
    </row>
    <row r="28" spans="1:10" ht="45" x14ac:dyDescent="0.2">
      <c r="A28" s="185"/>
      <c r="B28" s="73" t="s">
        <v>10</v>
      </c>
      <c r="C28" s="187"/>
      <c r="D28" s="71">
        <f>SUM(E28:I28)</f>
        <v>1000</v>
      </c>
      <c r="E28" s="67">
        <v>1000</v>
      </c>
      <c r="F28" s="67">
        <v>0</v>
      </c>
      <c r="G28" s="67">
        <v>0</v>
      </c>
      <c r="H28" s="67">
        <v>0</v>
      </c>
      <c r="I28" s="67">
        <v>0</v>
      </c>
      <c r="J28" s="85"/>
    </row>
    <row r="29" spans="1:10" ht="15" x14ac:dyDescent="0.2">
      <c r="A29" s="186"/>
      <c r="B29" s="73" t="s">
        <v>25</v>
      </c>
      <c r="C29" s="187"/>
      <c r="D29" s="71">
        <v>0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85"/>
    </row>
    <row r="30" spans="1:10" ht="15" customHeight="1" x14ac:dyDescent="0.2">
      <c r="A30" s="188" t="s">
        <v>82</v>
      </c>
      <c r="B30" s="189"/>
      <c r="C30" s="189"/>
      <c r="D30" s="189"/>
      <c r="E30" s="189"/>
      <c r="F30" s="189"/>
      <c r="G30" s="189"/>
      <c r="H30" s="189"/>
      <c r="I30" s="189"/>
      <c r="J30" s="190"/>
    </row>
    <row r="31" spans="1:10" s="63" customFormat="1" ht="164.25" customHeight="1" x14ac:dyDescent="0.2">
      <c r="A31" s="111" t="s">
        <v>177</v>
      </c>
      <c r="B31" s="109"/>
      <c r="C31" s="109"/>
      <c r="D31" s="69"/>
      <c r="E31" s="87"/>
      <c r="F31" s="87"/>
      <c r="G31" s="87"/>
      <c r="H31" s="88"/>
      <c r="I31" s="88"/>
      <c r="J31" s="89"/>
    </row>
    <row r="32" spans="1:10" ht="18" customHeight="1" x14ac:dyDescent="0.2">
      <c r="A32" s="172" t="s">
        <v>254</v>
      </c>
      <c r="B32" s="73" t="s">
        <v>2</v>
      </c>
      <c r="C32" s="174" t="s">
        <v>14</v>
      </c>
      <c r="D32" s="71">
        <f>SUM(E32:I32)</f>
        <v>0</v>
      </c>
      <c r="E32" s="71">
        <v>0</v>
      </c>
      <c r="F32" s="71">
        <v>0</v>
      </c>
      <c r="G32" s="71">
        <v>0</v>
      </c>
      <c r="H32" s="71">
        <v>0</v>
      </c>
      <c r="I32" s="71">
        <v>0</v>
      </c>
      <c r="J32" s="85"/>
    </row>
    <row r="33" spans="1:10" ht="32.25" customHeight="1" x14ac:dyDescent="0.2">
      <c r="A33" s="172"/>
      <c r="B33" s="73" t="s">
        <v>1</v>
      </c>
      <c r="C33" s="175"/>
      <c r="D33" s="71">
        <v>0</v>
      </c>
      <c r="E33" s="67">
        <v>0</v>
      </c>
      <c r="F33" s="67">
        <v>0</v>
      </c>
      <c r="G33" s="67">
        <v>0</v>
      </c>
      <c r="H33" s="67">
        <v>0</v>
      </c>
      <c r="I33" s="67">
        <v>0</v>
      </c>
      <c r="J33" s="85"/>
    </row>
    <row r="34" spans="1:10" ht="32.25" customHeight="1" x14ac:dyDescent="0.2">
      <c r="A34" s="172"/>
      <c r="B34" s="73" t="s">
        <v>6</v>
      </c>
      <c r="C34" s="175"/>
      <c r="D34" s="71">
        <v>0</v>
      </c>
      <c r="E34" s="67">
        <v>0</v>
      </c>
      <c r="F34" s="67">
        <v>0</v>
      </c>
      <c r="G34" s="67">
        <v>0</v>
      </c>
      <c r="H34" s="67">
        <v>0</v>
      </c>
      <c r="I34" s="67">
        <v>0</v>
      </c>
      <c r="J34" s="90"/>
    </row>
    <row r="35" spans="1:10" ht="46.5" customHeight="1" x14ac:dyDescent="0.2">
      <c r="A35" s="172"/>
      <c r="B35" s="73" t="s">
        <v>10</v>
      </c>
      <c r="C35" s="175"/>
      <c r="D35" s="71">
        <f>SUM(E35:I35)</f>
        <v>0</v>
      </c>
      <c r="E35" s="67">
        <v>0</v>
      </c>
      <c r="F35" s="67">
        <v>0</v>
      </c>
      <c r="G35" s="67">
        <v>0</v>
      </c>
      <c r="H35" s="67">
        <v>0</v>
      </c>
      <c r="I35" s="67">
        <v>0</v>
      </c>
      <c r="J35" s="90"/>
    </row>
    <row r="36" spans="1:10" ht="18" customHeight="1" x14ac:dyDescent="0.2">
      <c r="A36" s="172"/>
      <c r="B36" s="73" t="s">
        <v>25</v>
      </c>
      <c r="C36" s="176"/>
      <c r="D36" s="71">
        <v>0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90"/>
    </row>
    <row r="37" spans="1:10" ht="18" customHeight="1" x14ac:dyDescent="0.2">
      <c r="A37" s="172" t="s">
        <v>250</v>
      </c>
      <c r="B37" s="73" t="s">
        <v>2</v>
      </c>
      <c r="C37" s="174" t="s">
        <v>14</v>
      </c>
      <c r="D37" s="71">
        <v>89900</v>
      </c>
      <c r="E37" s="71">
        <v>0</v>
      </c>
      <c r="F37" s="71">
        <v>27000</v>
      </c>
      <c r="G37" s="67">
        <v>62900</v>
      </c>
      <c r="H37" s="71">
        <v>0</v>
      </c>
      <c r="I37" s="71">
        <v>0</v>
      </c>
      <c r="J37" s="85"/>
    </row>
    <row r="38" spans="1:10" ht="32.25" customHeight="1" x14ac:dyDescent="0.2">
      <c r="A38" s="172"/>
      <c r="B38" s="73" t="s">
        <v>1</v>
      </c>
      <c r="C38" s="175"/>
      <c r="D38" s="71">
        <v>0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85"/>
    </row>
    <row r="39" spans="1:10" ht="32.25" customHeight="1" x14ac:dyDescent="0.2">
      <c r="A39" s="172"/>
      <c r="B39" s="73" t="s">
        <v>6</v>
      </c>
      <c r="C39" s="175"/>
      <c r="D39" s="71">
        <v>0</v>
      </c>
      <c r="E39" s="67">
        <v>0</v>
      </c>
      <c r="F39" s="67">
        <v>0</v>
      </c>
      <c r="G39" s="67">
        <v>0</v>
      </c>
      <c r="H39" s="67">
        <v>0</v>
      </c>
      <c r="I39" s="67">
        <v>0</v>
      </c>
      <c r="J39" s="90"/>
    </row>
    <row r="40" spans="1:10" ht="46.5" customHeight="1" x14ac:dyDescent="0.2">
      <c r="A40" s="172"/>
      <c r="B40" s="73" t="s">
        <v>10</v>
      </c>
      <c r="C40" s="175"/>
      <c r="D40" s="71">
        <v>89900</v>
      </c>
      <c r="E40" s="67">
        <v>0</v>
      </c>
      <c r="F40" s="67">
        <v>27000</v>
      </c>
      <c r="G40" s="67">
        <v>62900</v>
      </c>
      <c r="H40" s="67">
        <v>0</v>
      </c>
      <c r="I40" s="67">
        <v>0</v>
      </c>
      <c r="J40" s="90"/>
    </row>
    <row r="41" spans="1:10" ht="18" customHeight="1" x14ac:dyDescent="0.2">
      <c r="A41" s="172"/>
      <c r="B41" s="73" t="s">
        <v>25</v>
      </c>
      <c r="C41" s="176"/>
      <c r="D41" s="71">
        <v>0</v>
      </c>
      <c r="E41" s="67">
        <v>0</v>
      </c>
      <c r="F41" s="67">
        <v>0</v>
      </c>
      <c r="G41" s="67">
        <v>0</v>
      </c>
      <c r="H41" s="67">
        <v>0</v>
      </c>
      <c r="I41" s="67">
        <v>0</v>
      </c>
      <c r="J41" s="90"/>
    </row>
    <row r="42" spans="1:10" ht="18" customHeight="1" x14ac:dyDescent="0.2">
      <c r="A42" s="172" t="s">
        <v>192</v>
      </c>
      <c r="B42" s="73" t="s">
        <v>2</v>
      </c>
      <c r="C42" s="174" t="s">
        <v>14</v>
      </c>
      <c r="D42" s="71">
        <f>SUM(E42:I42)</f>
        <v>90900</v>
      </c>
      <c r="E42" s="71">
        <f>SUM(E43:E45)</f>
        <v>90900</v>
      </c>
      <c r="F42" s="71">
        <v>0</v>
      </c>
      <c r="G42" s="71">
        <v>0</v>
      </c>
      <c r="H42" s="71">
        <v>0</v>
      </c>
      <c r="I42" s="71">
        <v>0</v>
      </c>
      <c r="J42" s="85"/>
    </row>
    <row r="43" spans="1:10" ht="32.25" customHeight="1" x14ac:dyDescent="0.2">
      <c r="A43" s="172"/>
      <c r="B43" s="73" t="s">
        <v>1</v>
      </c>
      <c r="C43" s="175"/>
      <c r="D43" s="71">
        <v>0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85"/>
    </row>
    <row r="44" spans="1:10" ht="32.25" customHeight="1" x14ac:dyDescent="0.2">
      <c r="A44" s="172"/>
      <c r="B44" s="73" t="s">
        <v>6</v>
      </c>
      <c r="C44" s="175"/>
      <c r="D44" s="71">
        <f>SUM(E44:I44)</f>
        <v>89900</v>
      </c>
      <c r="E44" s="67">
        <v>89900</v>
      </c>
      <c r="F44" s="67">
        <v>0</v>
      </c>
      <c r="G44" s="67">
        <v>0</v>
      </c>
      <c r="H44" s="67">
        <v>0</v>
      </c>
      <c r="I44" s="67">
        <v>0</v>
      </c>
      <c r="J44" s="90"/>
    </row>
    <row r="45" spans="1:10" ht="46.5" customHeight="1" x14ac:dyDescent="0.2">
      <c r="A45" s="172"/>
      <c r="B45" s="73" t="s">
        <v>10</v>
      </c>
      <c r="C45" s="175"/>
      <c r="D45" s="71">
        <f>SUM(E45:I45)</f>
        <v>1000</v>
      </c>
      <c r="E45" s="67">
        <v>1000</v>
      </c>
      <c r="F45" s="67">
        <v>0</v>
      </c>
      <c r="G45" s="67">
        <v>0</v>
      </c>
      <c r="H45" s="67">
        <v>0</v>
      </c>
      <c r="I45" s="67">
        <v>0</v>
      </c>
      <c r="J45" s="90"/>
    </row>
    <row r="46" spans="1:10" ht="18" customHeight="1" x14ac:dyDescent="0.2">
      <c r="A46" s="172"/>
      <c r="B46" s="73" t="s">
        <v>25</v>
      </c>
      <c r="C46" s="176"/>
      <c r="D46" s="71">
        <v>0</v>
      </c>
      <c r="E46" s="67">
        <v>0</v>
      </c>
      <c r="F46" s="67">
        <v>0</v>
      </c>
      <c r="G46" s="67">
        <v>0</v>
      </c>
      <c r="H46" s="67">
        <v>0</v>
      </c>
      <c r="I46" s="67">
        <v>0</v>
      </c>
      <c r="J46" s="90"/>
    </row>
    <row r="47" spans="1:10" s="63" customFormat="1" ht="164.25" customHeight="1" x14ac:dyDescent="0.2">
      <c r="A47" s="111" t="s">
        <v>178</v>
      </c>
      <c r="B47" s="84"/>
      <c r="C47" s="84"/>
      <c r="D47" s="69"/>
      <c r="E47" s="87"/>
      <c r="F47" s="87"/>
      <c r="G47" s="87"/>
      <c r="H47" s="88"/>
      <c r="I47" s="88"/>
      <c r="J47" s="89"/>
    </row>
    <row r="48" spans="1:10" ht="18" customHeight="1" x14ac:dyDescent="0.2">
      <c r="A48" s="172" t="s">
        <v>249</v>
      </c>
      <c r="B48" s="73" t="s">
        <v>2</v>
      </c>
      <c r="C48" s="174" t="s">
        <v>14</v>
      </c>
      <c r="D48" s="71">
        <v>0</v>
      </c>
      <c r="E48" s="71">
        <v>0</v>
      </c>
      <c r="F48" s="71">
        <v>0</v>
      </c>
      <c r="G48" s="71">
        <v>0</v>
      </c>
      <c r="H48" s="71">
        <v>0</v>
      </c>
      <c r="I48" s="71">
        <v>0</v>
      </c>
      <c r="J48" s="85"/>
    </row>
    <row r="49" spans="1:10" ht="32.25" customHeight="1" x14ac:dyDescent="0.2">
      <c r="A49" s="172"/>
      <c r="B49" s="73" t="s">
        <v>1</v>
      </c>
      <c r="C49" s="175"/>
      <c r="D49" s="71">
        <v>0</v>
      </c>
      <c r="E49" s="67">
        <v>0</v>
      </c>
      <c r="F49" s="67">
        <v>0</v>
      </c>
      <c r="G49" s="67">
        <v>0</v>
      </c>
      <c r="H49" s="67">
        <v>0</v>
      </c>
      <c r="I49" s="67">
        <v>0</v>
      </c>
      <c r="J49" s="85"/>
    </row>
    <row r="50" spans="1:10" ht="32.25" customHeight="1" x14ac:dyDescent="0.2">
      <c r="A50" s="172"/>
      <c r="B50" s="73" t="s">
        <v>6</v>
      </c>
      <c r="C50" s="175"/>
      <c r="D50" s="71">
        <v>0</v>
      </c>
      <c r="E50" s="67">
        <v>0</v>
      </c>
      <c r="F50" s="67">
        <v>0</v>
      </c>
      <c r="G50" s="67">
        <v>0</v>
      </c>
      <c r="H50" s="67">
        <v>0</v>
      </c>
      <c r="I50" s="67">
        <v>0</v>
      </c>
      <c r="J50" s="90"/>
    </row>
    <row r="51" spans="1:10" ht="46.5" customHeight="1" x14ac:dyDescent="0.2">
      <c r="A51" s="172"/>
      <c r="B51" s="73" t="s">
        <v>10</v>
      </c>
      <c r="C51" s="175"/>
      <c r="D51" s="71">
        <v>0</v>
      </c>
      <c r="E51" s="67">
        <v>0</v>
      </c>
      <c r="F51" s="67">
        <v>0</v>
      </c>
      <c r="G51" s="67">
        <v>0</v>
      </c>
      <c r="H51" s="67">
        <v>0</v>
      </c>
      <c r="I51" s="67">
        <v>0</v>
      </c>
      <c r="J51" s="90"/>
    </row>
    <row r="52" spans="1:10" ht="18" customHeight="1" x14ac:dyDescent="0.2">
      <c r="A52" s="172"/>
      <c r="B52" s="73" t="s">
        <v>25</v>
      </c>
      <c r="C52" s="176"/>
      <c r="D52" s="71">
        <v>0</v>
      </c>
      <c r="E52" s="67">
        <v>0</v>
      </c>
      <c r="F52" s="67">
        <v>0</v>
      </c>
      <c r="G52" s="67">
        <v>0</v>
      </c>
      <c r="H52" s="67">
        <v>0</v>
      </c>
      <c r="I52" s="67">
        <v>0</v>
      </c>
      <c r="J52" s="90"/>
    </row>
    <row r="53" spans="1:10" ht="18" customHeight="1" x14ac:dyDescent="0.2">
      <c r="A53" s="172" t="s">
        <v>248</v>
      </c>
      <c r="B53" s="73" t="s">
        <v>2</v>
      </c>
      <c r="C53" s="174" t="s">
        <v>14</v>
      </c>
      <c r="D53" s="71">
        <v>3550</v>
      </c>
      <c r="E53" s="71">
        <v>3550</v>
      </c>
      <c r="F53" s="71">
        <v>0</v>
      </c>
      <c r="G53" s="71">
        <v>0</v>
      </c>
      <c r="H53" s="71">
        <v>0</v>
      </c>
      <c r="I53" s="71">
        <v>0</v>
      </c>
      <c r="J53" s="85"/>
    </row>
    <row r="54" spans="1:10" ht="32.25" customHeight="1" x14ac:dyDescent="0.2">
      <c r="A54" s="172"/>
      <c r="B54" s="73" t="s">
        <v>1</v>
      </c>
      <c r="C54" s="175"/>
      <c r="D54" s="71">
        <v>0</v>
      </c>
      <c r="E54" s="67">
        <v>0</v>
      </c>
      <c r="F54" s="67">
        <v>0</v>
      </c>
      <c r="G54" s="67">
        <v>0</v>
      </c>
      <c r="H54" s="67">
        <v>0</v>
      </c>
      <c r="I54" s="67">
        <v>0</v>
      </c>
      <c r="J54" s="85"/>
    </row>
    <row r="55" spans="1:10" ht="32.25" customHeight="1" x14ac:dyDescent="0.2">
      <c r="A55" s="172"/>
      <c r="B55" s="73" t="s">
        <v>6</v>
      </c>
      <c r="C55" s="175"/>
      <c r="D55" s="71">
        <v>0</v>
      </c>
      <c r="E55" s="67">
        <v>0</v>
      </c>
      <c r="F55" s="67">
        <v>0</v>
      </c>
      <c r="G55" s="67">
        <v>0</v>
      </c>
      <c r="H55" s="67">
        <v>0</v>
      </c>
      <c r="I55" s="67">
        <v>0</v>
      </c>
      <c r="J55" s="90"/>
    </row>
    <row r="56" spans="1:10" ht="46.5" customHeight="1" x14ac:dyDescent="0.2">
      <c r="A56" s="172"/>
      <c r="B56" s="73" t="s">
        <v>10</v>
      </c>
      <c r="C56" s="175"/>
      <c r="D56" s="71">
        <v>3550</v>
      </c>
      <c r="E56" s="67">
        <v>3550</v>
      </c>
      <c r="F56" s="67">
        <v>0</v>
      </c>
      <c r="G56" s="67">
        <v>0</v>
      </c>
      <c r="H56" s="67">
        <v>0</v>
      </c>
      <c r="I56" s="67">
        <v>0</v>
      </c>
      <c r="J56" s="90"/>
    </row>
    <row r="57" spans="1:10" ht="18" customHeight="1" x14ac:dyDescent="0.2">
      <c r="A57" s="172"/>
      <c r="B57" s="73" t="s">
        <v>25</v>
      </c>
      <c r="C57" s="176"/>
      <c r="D57" s="71">
        <v>0</v>
      </c>
      <c r="E57" s="67">
        <v>0</v>
      </c>
      <c r="F57" s="67">
        <v>0</v>
      </c>
      <c r="G57" s="67">
        <v>0</v>
      </c>
      <c r="H57" s="67">
        <v>0</v>
      </c>
      <c r="I57" s="67">
        <v>0</v>
      </c>
      <c r="J57" s="90"/>
    </row>
    <row r="58" spans="1:10" ht="18" customHeight="1" x14ac:dyDescent="0.2">
      <c r="A58" s="172" t="s">
        <v>179</v>
      </c>
      <c r="B58" s="73" t="s">
        <v>2</v>
      </c>
      <c r="C58" s="174" t="s">
        <v>14</v>
      </c>
      <c r="D58" s="71">
        <f>SUM(E58:I58)</f>
        <v>21000</v>
      </c>
      <c r="E58" s="71">
        <f>SUM(E59:E62)</f>
        <v>1000</v>
      </c>
      <c r="F58" s="71">
        <v>10000</v>
      </c>
      <c r="G58" s="71">
        <v>10000</v>
      </c>
      <c r="H58" s="67">
        <f t="shared" ref="H58:I58" si="0">SUM(H59:H62)</f>
        <v>0</v>
      </c>
      <c r="I58" s="71">
        <f t="shared" si="0"/>
        <v>0</v>
      </c>
      <c r="J58" s="85"/>
    </row>
    <row r="59" spans="1:10" ht="29.25" customHeight="1" x14ac:dyDescent="0.2">
      <c r="A59" s="172"/>
      <c r="B59" s="73" t="s">
        <v>1</v>
      </c>
      <c r="C59" s="175"/>
      <c r="D59" s="71">
        <v>0</v>
      </c>
      <c r="E59" s="67">
        <v>0</v>
      </c>
      <c r="F59" s="67">
        <v>0</v>
      </c>
      <c r="G59" s="67">
        <v>0</v>
      </c>
      <c r="H59" s="67">
        <v>0</v>
      </c>
      <c r="I59" s="67">
        <v>0</v>
      </c>
      <c r="J59" s="85"/>
    </row>
    <row r="60" spans="1:10" ht="30.75" customHeight="1" x14ac:dyDescent="0.2">
      <c r="A60" s="172"/>
      <c r="B60" s="73" t="s">
        <v>6</v>
      </c>
      <c r="C60" s="175"/>
      <c r="D60" s="71">
        <v>0</v>
      </c>
      <c r="E60" s="67">
        <v>0</v>
      </c>
      <c r="F60" s="67">
        <v>0</v>
      </c>
      <c r="G60" s="67">
        <v>0</v>
      </c>
      <c r="H60" s="67">
        <v>0</v>
      </c>
      <c r="I60" s="67">
        <v>0</v>
      </c>
      <c r="J60" s="90"/>
    </row>
    <row r="61" spans="1:10" ht="46.5" customHeight="1" x14ac:dyDescent="0.2">
      <c r="A61" s="172"/>
      <c r="B61" s="73" t="s">
        <v>10</v>
      </c>
      <c r="C61" s="175"/>
      <c r="D61" s="71">
        <v>10500</v>
      </c>
      <c r="E61" s="67">
        <v>500</v>
      </c>
      <c r="F61" s="67">
        <v>5000</v>
      </c>
      <c r="G61" s="67">
        <v>5000</v>
      </c>
      <c r="H61" s="67">
        <v>0</v>
      </c>
      <c r="I61" s="67">
        <v>0</v>
      </c>
      <c r="J61" s="90"/>
    </row>
    <row r="62" spans="1:10" ht="18" customHeight="1" x14ac:dyDescent="0.2">
      <c r="A62" s="172"/>
      <c r="B62" s="73" t="s">
        <v>25</v>
      </c>
      <c r="C62" s="176"/>
      <c r="D62" s="71">
        <v>10500</v>
      </c>
      <c r="E62" s="67">
        <v>500</v>
      </c>
      <c r="F62" s="67">
        <v>5000</v>
      </c>
      <c r="G62" s="67">
        <v>5000</v>
      </c>
      <c r="H62" s="67">
        <v>0</v>
      </c>
      <c r="I62" s="67">
        <v>0</v>
      </c>
      <c r="J62" s="90"/>
    </row>
    <row r="63" spans="1:10" ht="22.5" customHeight="1" x14ac:dyDescent="0.2">
      <c r="A63" s="177" t="s">
        <v>247</v>
      </c>
      <c r="B63" s="73" t="s">
        <v>2</v>
      </c>
      <c r="C63" s="174" t="s">
        <v>14</v>
      </c>
      <c r="D63" s="71">
        <f>SUM(E63:I63)</f>
        <v>40000</v>
      </c>
      <c r="E63" s="67">
        <v>0</v>
      </c>
      <c r="F63" s="67">
        <v>20000</v>
      </c>
      <c r="G63" s="67">
        <v>20000</v>
      </c>
      <c r="H63" s="67">
        <v>0</v>
      </c>
      <c r="I63" s="67">
        <v>0</v>
      </c>
      <c r="J63" s="91"/>
    </row>
    <row r="64" spans="1:10" ht="30" customHeight="1" x14ac:dyDescent="0.2">
      <c r="A64" s="178"/>
      <c r="B64" s="73" t="s">
        <v>1</v>
      </c>
      <c r="C64" s="175"/>
      <c r="D64" s="71"/>
      <c r="E64" s="67">
        <v>0</v>
      </c>
      <c r="F64" s="67">
        <v>0</v>
      </c>
      <c r="G64" s="67">
        <v>0</v>
      </c>
      <c r="H64" s="67">
        <v>0</v>
      </c>
      <c r="I64" s="67">
        <v>0</v>
      </c>
      <c r="J64" s="91"/>
    </row>
    <row r="65" spans="1:10" ht="28.5" customHeight="1" x14ac:dyDescent="0.2">
      <c r="A65" s="178"/>
      <c r="B65" s="73" t="s">
        <v>6</v>
      </c>
      <c r="C65" s="175"/>
      <c r="D65" s="71">
        <v>0</v>
      </c>
      <c r="E65" s="67">
        <v>0</v>
      </c>
      <c r="F65" s="67">
        <v>0</v>
      </c>
      <c r="G65" s="67">
        <v>0</v>
      </c>
      <c r="H65" s="67">
        <v>0</v>
      </c>
      <c r="I65" s="67">
        <v>0</v>
      </c>
      <c r="J65" s="91"/>
    </row>
    <row r="66" spans="1:10" ht="45" customHeight="1" x14ac:dyDescent="0.2">
      <c r="A66" s="178"/>
      <c r="B66" s="73" t="s">
        <v>10</v>
      </c>
      <c r="C66" s="175"/>
      <c r="D66" s="71">
        <f>SUM(E66:I66)</f>
        <v>20000</v>
      </c>
      <c r="E66" s="67">
        <v>0</v>
      </c>
      <c r="F66" s="67">
        <v>10000</v>
      </c>
      <c r="G66" s="67">
        <v>10000</v>
      </c>
      <c r="H66" s="67">
        <v>0</v>
      </c>
      <c r="I66" s="67">
        <v>0</v>
      </c>
      <c r="J66" s="91"/>
    </row>
    <row r="67" spans="1:10" ht="18" customHeight="1" x14ac:dyDescent="0.2">
      <c r="A67" s="179"/>
      <c r="B67" s="73" t="s">
        <v>25</v>
      </c>
      <c r="C67" s="176"/>
      <c r="D67" s="71">
        <v>20000</v>
      </c>
      <c r="E67" s="67">
        <v>0</v>
      </c>
      <c r="F67" s="67">
        <v>10000</v>
      </c>
      <c r="G67" s="67">
        <v>10000</v>
      </c>
      <c r="H67" s="67">
        <v>0</v>
      </c>
      <c r="I67" s="67">
        <v>0</v>
      </c>
      <c r="J67" s="91"/>
    </row>
    <row r="68" spans="1:10" ht="22.5" customHeight="1" x14ac:dyDescent="0.2">
      <c r="A68" s="177" t="s">
        <v>246</v>
      </c>
      <c r="B68" s="73" t="s">
        <v>2</v>
      </c>
      <c r="C68" s="174" t="s">
        <v>14</v>
      </c>
      <c r="D68" s="71">
        <v>0</v>
      </c>
      <c r="E68" s="67">
        <v>0</v>
      </c>
      <c r="F68" s="67">
        <v>0</v>
      </c>
      <c r="G68" s="67">
        <v>0</v>
      </c>
      <c r="H68" s="67">
        <v>0</v>
      </c>
      <c r="I68" s="67">
        <v>0</v>
      </c>
      <c r="J68" s="91"/>
    </row>
    <row r="69" spans="1:10" ht="30" customHeight="1" x14ac:dyDescent="0.2">
      <c r="A69" s="178"/>
      <c r="B69" s="73" t="s">
        <v>1</v>
      </c>
      <c r="C69" s="175"/>
      <c r="D69" s="71">
        <v>0</v>
      </c>
      <c r="E69" s="67">
        <v>0</v>
      </c>
      <c r="F69" s="67">
        <v>0</v>
      </c>
      <c r="G69" s="67">
        <v>0</v>
      </c>
      <c r="H69" s="67">
        <v>0</v>
      </c>
      <c r="I69" s="67">
        <v>0</v>
      </c>
      <c r="J69" s="91"/>
    </row>
    <row r="70" spans="1:10" ht="28.5" customHeight="1" x14ac:dyDescent="0.2">
      <c r="A70" s="178"/>
      <c r="B70" s="73" t="s">
        <v>6</v>
      </c>
      <c r="C70" s="175"/>
      <c r="D70" s="71">
        <v>0</v>
      </c>
      <c r="E70" s="67">
        <v>0</v>
      </c>
      <c r="F70" s="67">
        <v>0</v>
      </c>
      <c r="G70" s="67">
        <v>0</v>
      </c>
      <c r="H70" s="67">
        <v>0</v>
      </c>
      <c r="I70" s="67">
        <v>0</v>
      </c>
      <c r="J70" s="91"/>
    </row>
    <row r="71" spans="1:10" ht="45" customHeight="1" x14ac:dyDescent="0.2">
      <c r="A71" s="178"/>
      <c r="B71" s="73" t="s">
        <v>10</v>
      </c>
      <c r="C71" s="175"/>
      <c r="D71" s="71">
        <v>0</v>
      </c>
      <c r="E71" s="67">
        <v>0</v>
      </c>
      <c r="F71" s="67">
        <v>0</v>
      </c>
      <c r="G71" s="67">
        <v>0</v>
      </c>
      <c r="H71" s="67">
        <v>0</v>
      </c>
      <c r="I71" s="67">
        <v>0</v>
      </c>
      <c r="J71" s="91"/>
    </row>
    <row r="72" spans="1:10" ht="18" customHeight="1" x14ac:dyDescent="0.2">
      <c r="A72" s="179"/>
      <c r="B72" s="73" t="s">
        <v>25</v>
      </c>
      <c r="C72" s="176"/>
      <c r="D72" s="71">
        <v>0</v>
      </c>
      <c r="E72" s="67">
        <v>0</v>
      </c>
      <c r="F72" s="67">
        <v>0</v>
      </c>
      <c r="G72" s="67">
        <v>0</v>
      </c>
      <c r="H72" s="67">
        <v>0</v>
      </c>
      <c r="I72" s="67">
        <v>0</v>
      </c>
      <c r="J72" s="91"/>
    </row>
    <row r="73" spans="1:10" s="63" customFormat="1" ht="93.75" customHeight="1" x14ac:dyDescent="0.2">
      <c r="A73" s="111" t="s">
        <v>162</v>
      </c>
      <c r="B73" s="84"/>
      <c r="C73" s="84"/>
      <c r="D73" s="69"/>
      <c r="E73" s="87"/>
      <c r="F73" s="87"/>
      <c r="G73" s="87"/>
      <c r="H73" s="88"/>
      <c r="I73" s="88"/>
      <c r="J73" s="89"/>
    </row>
    <row r="74" spans="1:10" ht="18" customHeight="1" x14ac:dyDescent="0.2">
      <c r="A74" s="172" t="s">
        <v>245</v>
      </c>
      <c r="B74" s="73" t="s">
        <v>2</v>
      </c>
      <c r="C74" s="174" t="s">
        <v>14</v>
      </c>
      <c r="D74" s="71">
        <f t="shared" ref="D74:D77" si="1">SUM(E74:I74)</f>
        <v>0</v>
      </c>
      <c r="E74" s="71">
        <v>0</v>
      </c>
      <c r="F74" s="71">
        <v>0</v>
      </c>
      <c r="G74" s="71">
        <v>0</v>
      </c>
      <c r="H74" s="71">
        <v>0</v>
      </c>
      <c r="I74" s="71">
        <v>0</v>
      </c>
      <c r="J74" s="89"/>
    </row>
    <row r="75" spans="1:10" ht="29.25" customHeight="1" x14ac:dyDescent="0.2">
      <c r="A75" s="172"/>
      <c r="B75" s="73" t="s">
        <v>1</v>
      </c>
      <c r="C75" s="175"/>
      <c r="D75" s="71">
        <f t="shared" si="1"/>
        <v>0</v>
      </c>
      <c r="E75" s="67">
        <v>0</v>
      </c>
      <c r="F75" s="67">
        <v>0</v>
      </c>
      <c r="G75" s="67">
        <v>0</v>
      </c>
      <c r="H75" s="67">
        <v>0</v>
      </c>
      <c r="I75" s="67">
        <v>0</v>
      </c>
      <c r="J75" s="89"/>
    </row>
    <row r="76" spans="1:10" ht="30.75" customHeight="1" x14ac:dyDescent="0.2">
      <c r="A76" s="172"/>
      <c r="B76" s="73" t="s">
        <v>6</v>
      </c>
      <c r="C76" s="175"/>
      <c r="D76" s="71">
        <f t="shared" si="1"/>
        <v>0</v>
      </c>
      <c r="E76" s="67">
        <v>0</v>
      </c>
      <c r="F76" s="67">
        <v>0</v>
      </c>
      <c r="G76" s="67">
        <v>0</v>
      </c>
      <c r="H76" s="67">
        <v>0</v>
      </c>
      <c r="I76" s="67">
        <v>0</v>
      </c>
      <c r="J76" s="69"/>
    </row>
    <row r="77" spans="1:10" ht="46.5" customHeight="1" x14ac:dyDescent="0.2">
      <c r="A77" s="172"/>
      <c r="B77" s="73" t="s">
        <v>10</v>
      </c>
      <c r="C77" s="175"/>
      <c r="D77" s="71">
        <f t="shared" si="1"/>
        <v>0</v>
      </c>
      <c r="E77" s="67">
        <v>0</v>
      </c>
      <c r="F77" s="67">
        <v>0</v>
      </c>
      <c r="G77" s="67">
        <v>0</v>
      </c>
      <c r="H77" s="67">
        <v>0</v>
      </c>
      <c r="I77" s="67">
        <v>0</v>
      </c>
      <c r="J77" s="69"/>
    </row>
    <row r="78" spans="1:10" ht="18" customHeight="1" x14ac:dyDescent="0.2">
      <c r="A78" s="172"/>
      <c r="B78" s="73" t="s">
        <v>25</v>
      </c>
      <c r="C78" s="176"/>
      <c r="D78" s="71">
        <v>0</v>
      </c>
      <c r="E78" s="67">
        <v>0</v>
      </c>
      <c r="F78" s="67">
        <v>0</v>
      </c>
      <c r="G78" s="67">
        <v>0</v>
      </c>
      <c r="H78" s="67">
        <v>0</v>
      </c>
      <c r="I78" s="67">
        <v>0</v>
      </c>
      <c r="J78" s="69"/>
    </row>
    <row r="79" spans="1:10" ht="15.75" customHeight="1" x14ac:dyDescent="0.2">
      <c r="A79" s="183" t="s">
        <v>85</v>
      </c>
      <c r="B79" s="183"/>
      <c r="C79" s="183"/>
      <c r="D79" s="183"/>
      <c r="E79" s="183"/>
      <c r="F79" s="183"/>
      <c r="G79" s="183"/>
      <c r="H79" s="183"/>
      <c r="I79" s="183"/>
      <c r="J79" s="183"/>
    </row>
    <row r="80" spans="1:10" ht="150.75" customHeight="1" x14ac:dyDescent="0.2">
      <c r="A80" s="112" t="s">
        <v>169</v>
      </c>
      <c r="B80" s="92"/>
      <c r="C80" s="93"/>
      <c r="D80" s="91"/>
      <c r="E80" s="91"/>
      <c r="F80" s="91"/>
      <c r="G80" s="91"/>
      <c r="H80" s="91"/>
      <c r="I80" s="91"/>
      <c r="J80" s="91"/>
    </row>
    <row r="81" spans="1:10" s="63" customFormat="1" ht="15" customHeight="1" x14ac:dyDescent="0.2">
      <c r="A81" s="172" t="s">
        <v>244</v>
      </c>
      <c r="B81" s="73" t="s">
        <v>2</v>
      </c>
      <c r="C81" s="174" t="s">
        <v>14</v>
      </c>
      <c r="D81" s="71">
        <v>0</v>
      </c>
      <c r="E81" s="71">
        <v>0</v>
      </c>
      <c r="F81" s="71">
        <v>0</v>
      </c>
      <c r="G81" s="71">
        <v>0</v>
      </c>
      <c r="H81" s="71">
        <v>0</v>
      </c>
      <c r="I81" s="71">
        <v>0</v>
      </c>
      <c r="J81" s="91"/>
    </row>
    <row r="82" spans="1:10" s="63" customFormat="1" ht="30" customHeight="1" x14ac:dyDescent="0.2">
      <c r="A82" s="172"/>
      <c r="B82" s="73" t="s">
        <v>1</v>
      </c>
      <c r="C82" s="175"/>
      <c r="D82" s="71">
        <v>0</v>
      </c>
      <c r="E82" s="67">
        <v>0</v>
      </c>
      <c r="F82" s="67">
        <v>0</v>
      </c>
      <c r="G82" s="67">
        <v>0</v>
      </c>
      <c r="H82" s="67">
        <v>0</v>
      </c>
      <c r="I82" s="67">
        <v>0</v>
      </c>
      <c r="J82" s="91"/>
    </row>
    <row r="83" spans="1:10" s="63" customFormat="1" ht="30" customHeight="1" x14ac:dyDescent="0.2">
      <c r="A83" s="172"/>
      <c r="B83" s="73" t="s">
        <v>6</v>
      </c>
      <c r="C83" s="175"/>
      <c r="D83" s="71">
        <v>0</v>
      </c>
      <c r="E83" s="67">
        <v>0</v>
      </c>
      <c r="F83" s="67">
        <v>0</v>
      </c>
      <c r="G83" s="67">
        <v>0</v>
      </c>
      <c r="H83" s="67">
        <v>0</v>
      </c>
      <c r="I83" s="67">
        <v>0</v>
      </c>
      <c r="J83" s="91"/>
    </row>
    <row r="84" spans="1:10" s="63" customFormat="1" ht="48" customHeight="1" x14ac:dyDescent="0.2">
      <c r="A84" s="172"/>
      <c r="B84" s="73" t="s">
        <v>10</v>
      </c>
      <c r="C84" s="175"/>
      <c r="D84" s="71">
        <v>0</v>
      </c>
      <c r="E84" s="67">
        <v>0</v>
      </c>
      <c r="F84" s="67">
        <v>0</v>
      </c>
      <c r="G84" s="67">
        <v>0</v>
      </c>
      <c r="H84" s="67">
        <v>0</v>
      </c>
      <c r="I84" s="67">
        <v>0</v>
      </c>
      <c r="J84" s="91"/>
    </row>
    <row r="85" spans="1:10" s="63" customFormat="1" ht="17.25" customHeight="1" x14ac:dyDescent="0.2">
      <c r="A85" s="172"/>
      <c r="B85" s="73" t="s">
        <v>25</v>
      </c>
      <c r="C85" s="176"/>
      <c r="D85" s="71">
        <v>0</v>
      </c>
      <c r="E85" s="67">
        <v>0</v>
      </c>
      <c r="F85" s="67">
        <v>0</v>
      </c>
      <c r="G85" s="67">
        <v>0</v>
      </c>
      <c r="H85" s="67">
        <v>0</v>
      </c>
      <c r="I85" s="67">
        <v>0</v>
      </c>
      <c r="J85" s="91"/>
    </row>
    <row r="86" spans="1:10" s="63" customFormat="1" ht="15" customHeight="1" x14ac:dyDescent="0.2">
      <c r="A86" s="172" t="s">
        <v>196</v>
      </c>
      <c r="B86" s="73" t="s">
        <v>2</v>
      </c>
      <c r="C86" s="174" t="s">
        <v>14</v>
      </c>
      <c r="D86" s="71">
        <v>356688</v>
      </c>
      <c r="E86" s="67">
        <v>0</v>
      </c>
      <c r="F86" s="67">
        <v>356688</v>
      </c>
      <c r="G86" s="67">
        <v>0</v>
      </c>
      <c r="H86" s="67">
        <v>0</v>
      </c>
      <c r="I86" s="71">
        <v>0</v>
      </c>
      <c r="J86" s="94"/>
    </row>
    <row r="87" spans="1:10" s="63" customFormat="1" ht="30" customHeight="1" x14ac:dyDescent="0.2">
      <c r="A87" s="172"/>
      <c r="B87" s="73" t="s">
        <v>1</v>
      </c>
      <c r="C87" s="175"/>
      <c r="D87" s="71">
        <v>0</v>
      </c>
      <c r="E87" s="67">
        <v>0</v>
      </c>
      <c r="F87" s="67">
        <v>0</v>
      </c>
      <c r="G87" s="67">
        <v>0</v>
      </c>
      <c r="H87" s="67">
        <v>0</v>
      </c>
      <c r="I87" s="67">
        <v>0</v>
      </c>
      <c r="J87" s="94"/>
    </row>
    <row r="88" spans="1:10" s="63" customFormat="1" ht="30" customHeight="1" x14ac:dyDescent="0.2">
      <c r="A88" s="172"/>
      <c r="B88" s="73" t="s">
        <v>6</v>
      </c>
      <c r="C88" s="175"/>
      <c r="D88" s="71">
        <v>0</v>
      </c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94"/>
    </row>
    <row r="89" spans="1:10" s="63" customFormat="1" ht="48" customHeight="1" x14ac:dyDescent="0.2">
      <c r="A89" s="172"/>
      <c r="B89" s="73" t="s">
        <v>10</v>
      </c>
      <c r="C89" s="175"/>
      <c r="D89" s="71">
        <v>356688</v>
      </c>
      <c r="E89" s="67">
        <v>0</v>
      </c>
      <c r="F89" s="67">
        <v>356688</v>
      </c>
      <c r="G89" s="67">
        <v>0</v>
      </c>
      <c r="H89" s="67">
        <v>0</v>
      </c>
      <c r="I89" s="67">
        <v>0</v>
      </c>
      <c r="J89" s="94"/>
    </row>
    <row r="90" spans="1:10" s="63" customFormat="1" ht="17.25" customHeight="1" x14ac:dyDescent="0.2">
      <c r="A90" s="172"/>
      <c r="B90" s="73" t="s">
        <v>25</v>
      </c>
      <c r="C90" s="176"/>
      <c r="D90" s="71">
        <v>0</v>
      </c>
      <c r="E90" s="67">
        <v>0</v>
      </c>
      <c r="F90" s="67">
        <v>0</v>
      </c>
      <c r="G90" s="67">
        <v>0</v>
      </c>
      <c r="H90" s="67">
        <v>0</v>
      </c>
      <c r="I90" s="67">
        <v>0</v>
      </c>
      <c r="J90" s="94"/>
    </row>
    <row r="91" spans="1:10" ht="150" customHeight="1" x14ac:dyDescent="0.2">
      <c r="A91" s="113" t="s">
        <v>182</v>
      </c>
      <c r="B91" s="92"/>
      <c r="C91" s="93"/>
      <c r="D91" s="91"/>
      <c r="E91" s="91"/>
      <c r="F91" s="91"/>
      <c r="G91" s="91"/>
      <c r="H91" s="91"/>
      <c r="I91" s="91"/>
      <c r="J91" s="91"/>
    </row>
    <row r="92" spans="1:10" ht="15" customHeight="1" x14ac:dyDescent="0.2">
      <c r="A92" s="172" t="s">
        <v>243</v>
      </c>
      <c r="B92" s="73" t="s">
        <v>2</v>
      </c>
      <c r="C92" s="174" t="s">
        <v>14</v>
      </c>
      <c r="D92" s="71">
        <f>E92+F92+G92+H92+I92</f>
        <v>103288.9</v>
      </c>
      <c r="E92" s="71">
        <v>0</v>
      </c>
      <c r="F92" s="71">
        <v>0</v>
      </c>
      <c r="G92" s="67">
        <f>SUM(G93:G96)</f>
        <v>31000</v>
      </c>
      <c r="H92" s="67">
        <f>SUM(H93:H96)</f>
        <v>72288.899999999994</v>
      </c>
      <c r="I92" s="71">
        <v>0</v>
      </c>
      <c r="J92" s="91"/>
    </row>
    <row r="93" spans="1:10" ht="30" x14ac:dyDescent="0.2">
      <c r="A93" s="172"/>
      <c r="B93" s="73" t="s">
        <v>1</v>
      </c>
      <c r="C93" s="175"/>
      <c r="D93" s="71">
        <v>0</v>
      </c>
      <c r="E93" s="67">
        <v>0</v>
      </c>
      <c r="F93" s="67">
        <v>0</v>
      </c>
      <c r="G93" s="67">
        <v>0</v>
      </c>
      <c r="H93" s="67">
        <v>0</v>
      </c>
      <c r="I93" s="67">
        <v>0</v>
      </c>
      <c r="J93" s="91"/>
    </row>
    <row r="94" spans="1:10" ht="30" x14ac:dyDescent="0.2">
      <c r="A94" s="172"/>
      <c r="B94" s="73" t="s">
        <v>6</v>
      </c>
      <c r="C94" s="175"/>
      <c r="D94" s="71">
        <f>E94+F94+G94+H94+I94</f>
        <v>98124.5</v>
      </c>
      <c r="E94" s="67">
        <v>0</v>
      </c>
      <c r="F94" s="67">
        <v>0</v>
      </c>
      <c r="G94" s="67">
        <v>29450</v>
      </c>
      <c r="H94" s="67">
        <v>68674.5</v>
      </c>
      <c r="I94" s="67">
        <v>0</v>
      </c>
      <c r="J94" s="91"/>
    </row>
    <row r="95" spans="1:10" ht="45" x14ac:dyDescent="0.2">
      <c r="A95" s="172"/>
      <c r="B95" s="73" t="s">
        <v>10</v>
      </c>
      <c r="C95" s="175"/>
      <c r="D95" s="71">
        <f>E95+F95+G95+H95+I95</f>
        <v>5164.3999999999996</v>
      </c>
      <c r="E95" s="67">
        <v>0</v>
      </c>
      <c r="F95" s="67">
        <v>0</v>
      </c>
      <c r="G95" s="67">
        <v>1550</v>
      </c>
      <c r="H95" s="67">
        <v>3614.4</v>
      </c>
      <c r="I95" s="67">
        <v>0</v>
      </c>
      <c r="J95" s="91"/>
    </row>
    <row r="96" spans="1:10" ht="15" x14ac:dyDescent="0.2">
      <c r="A96" s="172"/>
      <c r="B96" s="73" t="s">
        <v>25</v>
      </c>
      <c r="C96" s="176"/>
      <c r="D96" s="71">
        <v>0</v>
      </c>
      <c r="E96" s="67">
        <v>0</v>
      </c>
      <c r="F96" s="67">
        <v>0</v>
      </c>
      <c r="G96" s="67">
        <v>0</v>
      </c>
      <c r="H96" s="67">
        <v>0</v>
      </c>
      <c r="I96" s="67">
        <v>0</v>
      </c>
      <c r="J96" s="91"/>
    </row>
    <row r="97" spans="1:10" ht="24" customHeight="1" x14ac:dyDescent="0.2">
      <c r="A97" s="172" t="s">
        <v>242</v>
      </c>
      <c r="B97" s="73" t="s">
        <v>2</v>
      </c>
      <c r="C97" s="174" t="s">
        <v>14</v>
      </c>
      <c r="D97" s="71">
        <v>0</v>
      </c>
      <c r="E97" s="71">
        <v>0</v>
      </c>
      <c r="F97" s="71">
        <v>0</v>
      </c>
      <c r="G97" s="67">
        <v>0</v>
      </c>
      <c r="H97" s="67">
        <v>0</v>
      </c>
      <c r="I97" s="71">
        <v>0</v>
      </c>
      <c r="J97" s="91"/>
    </row>
    <row r="98" spans="1:10" ht="30" x14ac:dyDescent="0.2">
      <c r="A98" s="172"/>
      <c r="B98" s="73" t="s">
        <v>1</v>
      </c>
      <c r="C98" s="175"/>
      <c r="D98" s="71">
        <v>0</v>
      </c>
      <c r="E98" s="67">
        <v>0</v>
      </c>
      <c r="F98" s="67">
        <v>0</v>
      </c>
      <c r="G98" s="67">
        <v>0</v>
      </c>
      <c r="H98" s="67">
        <v>0</v>
      </c>
      <c r="I98" s="67">
        <v>0</v>
      </c>
      <c r="J98" s="91"/>
    </row>
    <row r="99" spans="1:10" ht="30" x14ac:dyDescent="0.2">
      <c r="A99" s="172"/>
      <c r="B99" s="73" t="s">
        <v>6</v>
      </c>
      <c r="C99" s="175"/>
      <c r="D99" s="71">
        <v>0</v>
      </c>
      <c r="E99" s="67">
        <v>0</v>
      </c>
      <c r="F99" s="67">
        <v>0</v>
      </c>
      <c r="G99" s="67">
        <v>0</v>
      </c>
      <c r="H99" s="67">
        <v>0</v>
      </c>
      <c r="I99" s="67">
        <v>0</v>
      </c>
      <c r="J99" s="91"/>
    </row>
    <row r="100" spans="1:10" ht="45" x14ac:dyDescent="0.2">
      <c r="A100" s="172"/>
      <c r="B100" s="73" t="s">
        <v>10</v>
      </c>
      <c r="C100" s="175"/>
      <c r="D100" s="71">
        <v>0</v>
      </c>
      <c r="E100" s="67">
        <v>0</v>
      </c>
      <c r="F100" s="67">
        <v>0</v>
      </c>
      <c r="G100" s="67">
        <v>0</v>
      </c>
      <c r="H100" s="67">
        <v>0</v>
      </c>
      <c r="I100" s="67">
        <v>0</v>
      </c>
      <c r="J100" s="91"/>
    </row>
    <row r="101" spans="1:10" ht="23.25" customHeight="1" x14ac:dyDescent="0.2">
      <c r="A101" s="172"/>
      <c r="B101" s="73" t="s">
        <v>25</v>
      </c>
      <c r="C101" s="176"/>
      <c r="D101" s="71">
        <v>0</v>
      </c>
      <c r="E101" s="67">
        <v>0</v>
      </c>
      <c r="F101" s="67">
        <v>0</v>
      </c>
      <c r="G101" s="67">
        <v>0</v>
      </c>
      <c r="H101" s="67">
        <v>0</v>
      </c>
      <c r="I101" s="67">
        <v>0</v>
      </c>
      <c r="J101" s="91"/>
    </row>
    <row r="102" spans="1:10" ht="150" customHeight="1" x14ac:dyDescent="0.2">
      <c r="A102" s="114" t="s">
        <v>241</v>
      </c>
      <c r="B102" s="73"/>
      <c r="C102" s="95"/>
      <c r="D102" s="71"/>
      <c r="E102" s="67"/>
      <c r="F102" s="67"/>
      <c r="G102" s="67"/>
      <c r="H102" s="67"/>
      <c r="I102" s="67"/>
      <c r="J102" s="91"/>
    </row>
    <row r="103" spans="1:10" ht="21.75" customHeight="1" x14ac:dyDescent="0.2">
      <c r="A103" s="177" t="s">
        <v>240</v>
      </c>
      <c r="B103" s="73" t="s">
        <v>2</v>
      </c>
      <c r="C103" s="174"/>
      <c r="D103" s="71">
        <v>10000</v>
      </c>
      <c r="E103" s="67">
        <v>10000</v>
      </c>
      <c r="F103" s="67">
        <v>0</v>
      </c>
      <c r="G103" s="67">
        <v>0</v>
      </c>
      <c r="H103" s="67">
        <v>0</v>
      </c>
      <c r="I103" s="67">
        <v>0</v>
      </c>
      <c r="J103" s="91"/>
    </row>
    <row r="104" spans="1:10" ht="33.75" customHeight="1" x14ac:dyDescent="0.2">
      <c r="A104" s="178"/>
      <c r="B104" s="73" t="s">
        <v>1</v>
      </c>
      <c r="C104" s="180"/>
      <c r="D104" s="71">
        <v>0</v>
      </c>
      <c r="E104" s="67">
        <v>0</v>
      </c>
      <c r="F104" s="67">
        <v>0</v>
      </c>
      <c r="G104" s="67">
        <v>0</v>
      </c>
      <c r="H104" s="67">
        <v>0</v>
      </c>
      <c r="I104" s="67">
        <v>0</v>
      </c>
      <c r="J104" s="91"/>
    </row>
    <row r="105" spans="1:10" ht="30.75" customHeight="1" x14ac:dyDescent="0.2">
      <c r="A105" s="178"/>
      <c r="B105" s="73" t="s">
        <v>6</v>
      </c>
      <c r="C105" s="180"/>
      <c r="D105" s="71">
        <v>10000</v>
      </c>
      <c r="E105" s="67">
        <v>10000</v>
      </c>
      <c r="F105" s="67">
        <v>0</v>
      </c>
      <c r="G105" s="67">
        <v>0</v>
      </c>
      <c r="H105" s="67">
        <v>0</v>
      </c>
      <c r="I105" s="67">
        <v>0</v>
      </c>
      <c r="J105" s="91"/>
    </row>
    <row r="106" spans="1:10" ht="45" customHeight="1" x14ac:dyDescent="0.2">
      <c r="A106" s="178"/>
      <c r="B106" s="73" t="s">
        <v>10</v>
      </c>
      <c r="C106" s="180"/>
      <c r="D106" s="71">
        <v>0</v>
      </c>
      <c r="E106" s="67">
        <v>0</v>
      </c>
      <c r="F106" s="67">
        <v>0</v>
      </c>
      <c r="G106" s="67">
        <v>0</v>
      </c>
      <c r="H106" s="67">
        <v>0</v>
      </c>
      <c r="I106" s="67">
        <v>0</v>
      </c>
      <c r="J106" s="91"/>
    </row>
    <row r="107" spans="1:10" ht="273" customHeight="1" x14ac:dyDescent="0.2">
      <c r="A107" s="179"/>
      <c r="B107" s="73" t="s">
        <v>25</v>
      </c>
      <c r="C107" s="181"/>
      <c r="D107" s="71">
        <v>0</v>
      </c>
      <c r="E107" s="67">
        <v>0</v>
      </c>
      <c r="F107" s="67">
        <v>0</v>
      </c>
      <c r="G107" s="67">
        <v>0</v>
      </c>
      <c r="H107" s="67">
        <v>0</v>
      </c>
      <c r="I107" s="67">
        <v>0</v>
      </c>
      <c r="J107" s="91"/>
    </row>
    <row r="108" spans="1:10" ht="143.25" customHeight="1" x14ac:dyDescent="0.2">
      <c r="A108" s="114" t="s">
        <v>184</v>
      </c>
      <c r="B108" s="96"/>
      <c r="C108" s="97"/>
      <c r="D108" s="98"/>
      <c r="E108" s="99"/>
      <c r="F108" s="99"/>
      <c r="G108" s="99"/>
      <c r="H108" s="99"/>
      <c r="I108" s="99"/>
      <c r="J108" s="91"/>
    </row>
    <row r="109" spans="1:10" ht="20.25" customHeight="1" x14ac:dyDescent="0.2">
      <c r="A109" s="177" t="s">
        <v>239</v>
      </c>
      <c r="B109" s="73" t="s">
        <v>2</v>
      </c>
      <c r="C109" s="174" t="s">
        <v>14</v>
      </c>
      <c r="D109" s="71">
        <v>2000</v>
      </c>
      <c r="E109" s="67">
        <v>0</v>
      </c>
      <c r="F109" s="67">
        <v>0</v>
      </c>
      <c r="G109" s="67">
        <v>1000</v>
      </c>
      <c r="H109" s="67">
        <v>1000</v>
      </c>
      <c r="I109" s="67">
        <v>0</v>
      </c>
      <c r="J109" s="91"/>
    </row>
    <row r="110" spans="1:10" ht="32.25" customHeight="1" x14ac:dyDescent="0.2">
      <c r="A110" s="178"/>
      <c r="B110" s="73" t="s">
        <v>1</v>
      </c>
      <c r="C110" s="175"/>
      <c r="D110" s="71">
        <v>0</v>
      </c>
      <c r="E110" s="67">
        <v>0</v>
      </c>
      <c r="F110" s="67">
        <v>0</v>
      </c>
      <c r="G110" s="67">
        <v>0</v>
      </c>
      <c r="H110" s="67">
        <v>0</v>
      </c>
      <c r="I110" s="67">
        <v>0</v>
      </c>
      <c r="J110" s="91"/>
    </row>
    <row r="111" spans="1:10" ht="28.5" customHeight="1" x14ac:dyDescent="0.2">
      <c r="A111" s="178"/>
      <c r="B111" s="73" t="s">
        <v>6</v>
      </c>
      <c r="C111" s="175"/>
      <c r="D111" s="71">
        <v>0</v>
      </c>
      <c r="E111" s="67">
        <v>0</v>
      </c>
      <c r="F111" s="67">
        <v>0</v>
      </c>
      <c r="G111" s="67">
        <v>0</v>
      </c>
      <c r="H111" s="67">
        <v>0</v>
      </c>
      <c r="I111" s="67">
        <v>0</v>
      </c>
      <c r="J111" s="91"/>
    </row>
    <row r="112" spans="1:10" ht="45.75" customHeight="1" x14ac:dyDescent="0.2">
      <c r="A112" s="178"/>
      <c r="B112" s="73" t="s">
        <v>10</v>
      </c>
      <c r="C112" s="175"/>
      <c r="D112" s="71">
        <v>2000</v>
      </c>
      <c r="E112" s="67">
        <v>0</v>
      </c>
      <c r="F112" s="67">
        <v>0</v>
      </c>
      <c r="G112" s="67">
        <v>1000</v>
      </c>
      <c r="H112" s="67">
        <v>1000</v>
      </c>
      <c r="I112" s="67">
        <v>0</v>
      </c>
      <c r="J112" s="91"/>
    </row>
    <row r="113" spans="1:10" ht="15.75" customHeight="1" x14ac:dyDescent="0.2">
      <c r="A113" s="179"/>
      <c r="B113" s="73" t="s">
        <v>25</v>
      </c>
      <c r="C113" s="176"/>
      <c r="D113" s="71">
        <v>0</v>
      </c>
      <c r="E113" s="67">
        <v>0</v>
      </c>
      <c r="F113" s="67">
        <v>0</v>
      </c>
      <c r="G113" s="67">
        <v>0</v>
      </c>
      <c r="H113" s="67">
        <v>0</v>
      </c>
      <c r="I113" s="67">
        <v>0</v>
      </c>
      <c r="J113" s="91"/>
    </row>
    <row r="114" spans="1:10" ht="18" customHeight="1" x14ac:dyDescent="0.2">
      <c r="A114" s="177" t="s">
        <v>238</v>
      </c>
      <c r="B114" s="73" t="s">
        <v>2</v>
      </c>
      <c r="C114" s="174" t="s">
        <v>14</v>
      </c>
      <c r="D114" s="71">
        <v>2000</v>
      </c>
      <c r="E114" s="67">
        <v>0</v>
      </c>
      <c r="F114" s="67">
        <v>0</v>
      </c>
      <c r="G114" s="67">
        <v>1000</v>
      </c>
      <c r="H114" s="67">
        <v>1000</v>
      </c>
      <c r="I114" s="67">
        <v>0</v>
      </c>
      <c r="J114" s="91"/>
    </row>
    <row r="115" spans="1:10" ht="30.75" customHeight="1" x14ac:dyDescent="0.2">
      <c r="A115" s="178"/>
      <c r="B115" s="73" t="s">
        <v>1</v>
      </c>
      <c r="C115" s="175"/>
      <c r="D115" s="71">
        <v>0</v>
      </c>
      <c r="E115" s="67">
        <v>0</v>
      </c>
      <c r="F115" s="67">
        <v>0</v>
      </c>
      <c r="G115" s="67">
        <v>0</v>
      </c>
      <c r="H115" s="67">
        <v>0</v>
      </c>
      <c r="I115" s="67">
        <v>0</v>
      </c>
      <c r="J115" s="91"/>
    </row>
    <row r="116" spans="1:10" ht="32.25" customHeight="1" x14ac:dyDescent="0.2">
      <c r="A116" s="178"/>
      <c r="B116" s="73" t="s">
        <v>6</v>
      </c>
      <c r="C116" s="175"/>
      <c r="D116" s="71">
        <v>0</v>
      </c>
      <c r="E116" s="67">
        <v>0</v>
      </c>
      <c r="F116" s="67">
        <v>0</v>
      </c>
      <c r="G116" s="67">
        <v>1000</v>
      </c>
      <c r="H116" s="67">
        <v>1000</v>
      </c>
      <c r="I116" s="67">
        <v>0</v>
      </c>
      <c r="J116" s="91"/>
    </row>
    <row r="117" spans="1:10" ht="45.75" customHeight="1" x14ac:dyDescent="0.2">
      <c r="A117" s="178"/>
      <c r="B117" s="73" t="s">
        <v>10</v>
      </c>
      <c r="C117" s="175"/>
      <c r="D117" s="71">
        <v>2000</v>
      </c>
      <c r="E117" s="67">
        <v>0</v>
      </c>
      <c r="F117" s="67">
        <v>0</v>
      </c>
      <c r="G117" s="67">
        <v>0</v>
      </c>
      <c r="H117" s="67">
        <v>0</v>
      </c>
      <c r="I117" s="67">
        <v>0</v>
      </c>
      <c r="J117" s="91"/>
    </row>
    <row r="118" spans="1:10" ht="17.25" customHeight="1" x14ac:dyDescent="0.2">
      <c r="A118" s="179"/>
      <c r="B118" s="73" t="s">
        <v>25</v>
      </c>
      <c r="C118" s="176"/>
      <c r="D118" s="71">
        <v>0</v>
      </c>
      <c r="E118" s="67">
        <v>0</v>
      </c>
      <c r="F118" s="67">
        <v>0</v>
      </c>
      <c r="G118" s="67">
        <v>0</v>
      </c>
      <c r="H118" s="67">
        <v>0</v>
      </c>
      <c r="I118" s="67">
        <v>0</v>
      </c>
      <c r="J118" s="91"/>
    </row>
    <row r="119" spans="1:10" ht="22.5" customHeight="1" x14ac:dyDescent="0.2">
      <c r="A119" s="177" t="s">
        <v>237</v>
      </c>
      <c r="B119" s="73" t="s">
        <v>2</v>
      </c>
      <c r="C119" s="174" t="s">
        <v>14</v>
      </c>
      <c r="D119" s="71">
        <v>3720</v>
      </c>
      <c r="E119" s="67">
        <v>0</v>
      </c>
      <c r="F119" s="67">
        <v>0</v>
      </c>
      <c r="G119" s="67">
        <v>1860</v>
      </c>
      <c r="H119" s="67">
        <v>1860</v>
      </c>
      <c r="I119" s="67">
        <v>0</v>
      </c>
      <c r="J119" s="91"/>
    </row>
    <row r="120" spans="1:10" ht="30" customHeight="1" x14ac:dyDescent="0.2">
      <c r="A120" s="178"/>
      <c r="B120" s="73" t="s">
        <v>1</v>
      </c>
      <c r="C120" s="175"/>
      <c r="D120" s="71">
        <v>0</v>
      </c>
      <c r="E120" s="67">
        <v>0</v>
      </c>
      <c r="F120" s="67">
        <v>0</v>
      </c>
      <c r="G120" s="67">
        <v>0</v>
      </c>
      <c r="H120" s="67">
        <v>0</v>
      </c>
      <c r="I120" s="67">
        <v>0</v>
      </c>
      <c r="J120" s="91"/>
    </row>
    <row r="121" spans="1:10" ht="28.5" customHeight="1" x14ac:dyDescent="0.2">
      <c r="A121" s="178"/>
      <c r="B121" s="73" t="s">
        <v>6</v>
      </c>
      <c r="C121" s="175"/>
      <c r="D121" s="71">
        <v>0</v>
      </c>
      <c r="E121" s="67">
        <v>0</v>
      </c>
      <c r="F121" s="67">
        <v>0</v>
      </c>
      <c r="G121" s="67">
        <v>0</v>
      </c>
      <c r="H121" s="67">
        <v>0</v>
      </c>
      <c r="I121" s="67">
        <v>0</v>
      </c>
      <c r="J121" s="91"/>
    </row>
    <row r="122" spans="1:10" ht="45" customHeight="1" x14ac:dyDescent="0.2">
      <c r="A122" s="178"/>
      <c r="B122" s="73" t="s">
        <v>10</v>
      </c>
      <c r="C122" s="175"/>
      <c r="D122" s="71">
        <v>3720</v>
      </c>
      <c r="E122" s="67">
        <v>0</v>
      </c>
      <c r="F122" s="67">
        <v>0</v>
      </c>
      <c r="G122" s="67">
        <v>1860</v>
      </c>
      <c r="H122" s="67">
        <v>1860</v>
      </c>
      <c r="I122" s="67">
        <v>0</v>
      </c>
      <c r="J122" s="91"/>
    </row>
    <row r="123" spans="1:10" ht="18" customHeight="1" x14ac:dyDescent="0.2">
      <c r="A123" s="179"/>
      <c r="B123" s="73" t="s">
        <v>25</v>
      </c>
      <c r="C123" s="176"/>
      <c r="D123" s="71">
        <v>0</v>
      </c>
      <c r="E123" s="67">
        <v>0</v>
      </c>
      <c r="F123" s="67">
        <v>0</v>
      </c>
      <c r="G123" s="67">
        <v>0</v>
      </c>
      <c r="H123" s="67">
        <v>0</v>
      </c>
      <c r="I123" s="67">
        <v>0</v>
      </c>
      <c r="J123" s="91"/>
    </row>
    <row r="124" spans="1:10" ht="22.5" customHeight="1" x14ac:dyDescent="0.2">
      <c r="A124" s="177" t="s">
        <v>236</v>
      </c>
      <c r="B124" s="73" t="s">
        <v>2</v>
      </c>
      <c r="C124" s="174" t="s">
        <v>14</v>
      </c>
      <c r="D124" s="71">
        <v>0</v>
      </c>
      <c r="E124" s="67">
        <v>0</v>
      </c>
      <c r="F124" s="67">
        <v>0</v>
      </c>
      <c r="G124" s="67">
        <v>0</v>
      </c>
      <c r="H124" s="67">
        <v>0</v>
      </c>
      <c r="I124" s="67">
        <v>0</v>
      </c>
      <c r="J124" s="91"/>
    </row>
    <row r="125" spans="1:10" ht="30" customHeight="1" x14ac:dyDescent="0.2">
      <c r="A125" s="178"/>
      <c r="B125" s="73" t="s">
        <v>1</v>
      </c>
      <c r="C125" s="175"/>
      <c r="D125" s="71">
        <v>0</v>
      </c>
      <c r="E125" s="67">
        <v>0</v>
      </c>
      <c r="F125" s="67">
        <v>0</v>
      </c>
      <c r="G125" s="67">
        <v>0</v>
      </c>
      <c r="H125" s="67">
        <v>0</v>
      </c>
      <c r="I125" s="67">
        <v>0</v>
      </c>
      <c r="J125" s="91"/>
    </row>
    <row r="126" spans="1:10" ht="28.5" customHeight="1" x14ac:dyDescent="0.2">
      <c r="A126" s="178"/>
      <c r="B126" s="73" t="s">
        <v>6</v>
      </c>
      <c r="C126" s="175"/>
      <c r="D126" s="71">
        <v>0</v>
      </c>
      <c r="E126" s="67">
        <v>0</v>
      </c>
      <c r="F126" s="67">
        <v>0</v>
      </c>
      <c r="G126" s="67">
        <v>0</v>
      </c>
      <c r="H126" s="67">
        <v>0</v>
      </c>
      <c r="I126" s="67">
        <v>0</v>
      </c>
      <c r="J126" s="91"/>
    </row>
    <row r="127" spans="1:10" ht="45" customHeight="1" x14ac:dyDescent="0.2">
      <c r="A127" s="178"/>
      <c r="B127" s="73" t="s">
        <v>10</v>
      </c>
      <c r="C127" s="175"/>
      <c r="D127" s="71">
        <v>0</v>
      </c>
      <c r="E127" s="67">
        <v>0</v>
      </c>
      <c r="F127" s="67">
        <v>0</v>
      </c>
      <c r="G127" s="67">
        <v>0</v>
      </c>
      <c r="H127" s="67">
        <v>0</v>
      </c>
      <c r="I127" s="67">
        <v>0</v>
      </c>
      <c r="J127" s="91"/>
    </row>
    <row r="128" spans="1:10" ht="18" customHeight="1" x14ac:dyDescent="0.2">
      <c r="A128" s="179"/>
      <c r="B128" s="73" t="s">
        <v>25</v>
      </c>
      <c r="C128" s="176"/>
      <c r="D128" s="71">
        <v>0</v>
      </c>
      <c r="E128" s="67">
        <v>0</v>
      </c>
      <c r="F128" s="67">
        <v>0</v>
      </c>
      <c r="G128" s="67">
        <v>0</v>
      </c>
      <c r="H128" s="67">
        <v>0</v>
      </c>
      <c r="I128" s="67">
        <v>0</v>
      </c>
      <c r="J128" s="91"/>
    </row>
    <row r="129" spans="1:10" ht="33" customHeight="1" x14ac:dyDescent="0.2">
      <c r="A129" s="183" t="s">
        <v>67</v>
      </c>
      <c r="B129" s="183"/>
      <c r="C129" s="183"/>
      <c r="D129" s="183"/>
      <c r="E129" s="183"/>
      <c r="F129" s="183"/>
      <c r="G129" s="183"/>
      <c r="H129" s="183"/>
      <c r="I129" s="183"/>
      <c r="J129" s="183"/>
    </row>
    <row r="130" spans="1:10" ht="90" customHeight="1" x14ac:dyDescent="0.2">
      <c r="A130" s="113" t="s">
        <v>202</v>
      </c>
      <c r="B130" s="92"/>
      <c r="C130" s="92"/>
      <c r="D130" s="91"/>
      <c r="E130" s="91"/>
      <c r="F130" s="91"/>
      <c r="G130" s="91"/>
      <c r="H130" s="91"/>
      <c r="I130" s="91"/>
      <c r="J130" s="91"/>
    </row>
    <row r="131" spans="1:10" s="52" customFormat="1" ht="19.5" customHeight="1" x14ac:dyDescent="0.2">
      <c r="A131" s="172" t="s">
        <v>235</v>
      </c>
      <c r="B131" s="73" t="s">
        <v>2</v>
      </c>
      <c r="C131" s="174" t="s">
        <v>14</v>
      </c>
      <c r="D131" s="71">
        <f t="shared" ref="D131:D140" si="2">SUM(E131:I131)</f>
        <v>0</v>
      </c>
      <c r="E131" s="71">
        <f>SUM(E134:E135)</f>
        <v>0</v>
      </c>
      <c r="F131" s="71">
        <f>SUM(F134:F135)</f>
        <v>0</v>
      </c>
      <c r="G131" s="71">
        <f>SUM(G134:G135)</f>
        <v>0</v>
      </c>
      <c r="H131" s="71">
        <f>SUM(H134:H135)</f>
        <v>0</v>
      </c>
      <c r="I131" s="71">
        <f>SUM(I134:I135)</f>
        <v>0</v>
      </c>
      <c r="J131" s="91"/>
    </row>
    <row r="132" spans="1:10" s="52" customFormat="1" ht="32.25" customHeight="1" x14ac:dyDescent="0.2">
      <c r="A132" s="172"/>
      <c r="B132" s="73" t="s">
        <v>1</v>
      </c>
      <c r="C132" s="175"/>
      <c r="D132" s="71">
        <v>0</v>
      </c>
      <c r="E132" s="71">
        <v>0</v>
      </c>
      <c r="F132" s="71">
        <v>0</v>
      </c>
      <c r="G132" s="71">
        <v>0</v>
      </c>
      <c r="H132" s="71">
        <v>0</v>
      </c>
      <c r="I132" s="71">
        <v>0</v>
      </c>
      <c r="J132" s="91"/>
    </row>
    <row r="133" spans="1:10" s="52" customFormat="1" ht="31.5" customHeight="1" x14ac:dyDescent="0.2">
      <c r="A133" s="172"/>
      <c r="B133" s="73" t="s">
        <v>6</v>
      </c>
      <c r="C133" s="175"/>
      <c r="D133" s="71">
        <v>0</v>
      </c>
      <c r="E133" s="71">
        <v>0</v>
      </c>
      <c r="F133" s="71">
        <v>0</v>
      </c>
      <c r="G133" s="71">
        <v>0</v>
      </c>
      <c r="H133" s="71">
        <v>0</v>
      </c>
      <c r="I133" s="71">
        <v>0</v>
      </c>
      <c r="J133" s="91"/>
    </row>
    <row r="134" spans="1:10" s="52" customFormat="1" ht="45.75" customHeight="1" x14ac:dyDescent="0.2">
      <c r="A134" s="173"/>
      <c r="B134" s="73" t="s">
        <v>10</v>
      </c>
      <c r="C134" s="175"/>
      <c r="D134" s="71">
        <f t="shared" si="2"/>
        <v>0</v>
      </c>
      <c r="E134" s="67">
        <v>0</v>
      </c>
      <c r="F134" s="67">
        <v>0</v>
      </c>
      <c r="G134" s="67">
        <v>0</v>
      </c>
      <c r="H134" s="67">
        <v>0</v>
      </c>
      <c r="I134" s="67">
        <v>0</v>
      </c>
      <c r="J134" s="91"/>
    </row>
    <row r="135" spans="1:10" s="52" customFormat="1" ht="18.75" customHeight="1" x14ac:dyDescent="0.2">
      <c r="A135" s="173"/>
      <c r="B135" s="73" t="s">
        <v>25</v>
      </c>
      <c r="C135" s="176"/>
      <c r="D135" s="71">
        <f t="shared" si="2"/>
        <v>0</v>
      </c>
      <c r="E135" s="67">
        <v>0</v>
      </c>
      <c r="F135" s="67">
        <v>0</v>
      </c>
      <c r="G135" s="67">
        <v>0</v>
      </c>
      <c r="H135" s="67">
        <v>0</v>
      </c>
      <c r="I135" s="67">
        <v>0</v>
      </c>
      <c r="J135" s="91"/>
    </row>
    <row r="136" spans="1:10" s="52" customFormat="1" ht="19.5" customHeight="1" x14ac:dyDescent="0.2">
      <c r="A136" s="172" t="s">
        <v>234</v>
      </c>
      <c r="B136" s="73" t="s">
        <v>2</v>
      </c>
      <c r="C136" s="174" t="s">
        <v>14</v>
      </c>
      <c r="D136" s="71">
        <f t="shared" si="2"/>
        <v>0</v>
      </c>
      <c r="E136" s="71">
        <f>SUM(E139:E140)</f>
        <v>0</v>
      </c>
      <c r="F136" s="71">
        <f>SUM(F139:F140)</f>
        <v>0</v>
      </c>
      <c r="G136" s="71">
        <f>SUM(G139:G140)</f>
        <v>0</v>
      </c>
      <c r="H136" s="71">
        <f>SUM(H139:H140)</f>
        <v>0</v>
      </c>
      <c r="I136" s="71">
        <f>SUM(I139:I140)</f>
        <v>0</v>
      </c>
      <c r="J136" s="91"/>
    </row>
    <row r="137" spans="1:10" s="52" customFormat="1" ht="30.75" customHeight="1" x14ac:dyDescent="0.2">
      <c r="A137" s="172"/>
      <c r="B137" s="73" t="s">
        <v>1</v>
      </c>
      <c r="C137" s="175"/>
      <c r="D137" s="71">
        <v>0</v>
      </c>
      <c r="E137" s="71">
        <v>0</v>
      </c>
      <c r="F137" s="71">
        <v>0</v>
      </c>
      <c r="G137" s="71">
        <v>0</v>
      </c>
      <c r="H137" s="71">
        <v>0</v>
      </c>
      <c r="I137" s="71">
        <v>0</v>
      </c>
      <c r="J137" s="91"/>
    </row>
    <row r="138" spans="1:10" s="52" customFormat="1" ht="31.5" customHeight="1" x14ac:dyDescent="0.2">
      <c r="A138" s="172"/>
      <c r="B138" s="73" t="s">
        <v>6</v>
      </c>
      <c r="C138" s="175"/>
      <c r="D138" s="71">
        <v>0</v>
      </c>
      <c r="E138" s="71">
        <v>0</v>
      </c>
      <c r="F138" s="71">
        <v>0</v>
      </c>
      <c r="G138" s="71">
        <v>0</v>
      </c>
      <c r="H138" s="71">
        <v>0</v>
      </c>
      <c r="I138" s="71">
        <v>0</v>
      </c>
      <c r="J138" s="91"/>
    </row>
    <row r="139" spans="1:10" s="52" customFormat="1" ht="45.75" customHeight="1" x14ac:dyDescent="0.2">
      <c r="A139" s="173"/>
      <c r="B139" s="73" t="s">
        <v>10</v>
      </c>
      <c r="C139" s="175"/>
      <c r="D139" s="71">
        <f t="shared" si="2"/>
        <v>0</v>
      </c>
      <c r="E139" s="67">
        <v>0</v>
      </c>
      <c r="F139" s="67">
        <v>0</v>
      </c>
      <c r="G139" s="67">
        <v>0</v>
      </c>
      <c r="H139" s="67">
        <v>0</v>
      </c>
      <c r="I139" s="67">
        <v>0</v>
      </c>
      <c r="J139" s="91"/>
    </row>
    <row r="140" spans="1:10" s="52" customFormat="1" ht="18.75" customHeight="1" x14ac:dyDescent="0.2">
      <c r="A140" s="173"/>
      <c r="B140" s="73" t="s">
        <v>25</v>
      </c>
      <c r="C140" s="176"/>
      <c r="D140" s="71">
        <f t="shared" si="2"/>
        <v>0</v>
      </c>
      <c r="E140" s="67">
        <v>0</v>
      </c>
      <c r="F140" s="67">
        <v>0</v>
      </c>
      <c r="G140" s="67">
        <v>0</v>
      </c>
      <c r="H140" s="67">
        <v>0</v>
      </c>
      <c r="I140" s="67">
        <v>0</v>
      </c>
      <c r="J140" s="91"/>
    </row>
    <row r="141" spans="1:10" s="52" customFormat="1" ht="19.5" customHeight="1" x14ac:dyDescent="0.2">
      <c r="A141" s="172" t="s">
        <v>233</v>
      </c>
      <c r="B141" s="73" t="s">
        <v>2</v>
      </c>
      <c r="C141" s="174" t="s">
        <v>14</v>
      </c>
      <c r="D141" s="71">
        <f t="shared" ref="D141:I141" si="3">SUM(D144:D145)</f>
        <v>0</v>
      </c>
      <c r="E141" s="71">
        <f t="shared" si="3"/>
        <v>0</v>
      </c>
      <c r="F141" s="71">
        <f t="shared" si="3"/>
        <v>0</v>
      </c>
      <c r="G141" s="71">
        <f t="shared" si="3"/>
        <v>0</v>
      </c>
      <c r="H141" s="71">
        <f t="shared" si="3"/>
        <v>0</v>
      </c>
      <c r="I141" s="71">
        <f t="shared" si="3"/>
        <v>0</v>
      </c>
      <c r="J141" s="91"/>
    </row>
    <row r="142" spans="1:10" s="52" customFormat="1" ht="33.75" customHeight="1" x14ac:dyDescent="0.2">
      <c r="A142" s="172"/>
      <c r="B142" s="73" t="s">
        <v>1</v>
      </c>
      <c r="C142" s="175"/>
      <c r="D142" s="71">
        <v>0</v>
      </c>
      <c r="E142" s="71">
        <v>0</v>
      </c>
      <c r="F142" s="71">
        <v>0</v>
      </c>
      <c r="G142" s="71">
        <v>0</v>
      </c>
      <c r="H142" s="71">
        <v>0</v>
      </c>
      <c r="I142" s="71">
        <v>0</v>
      </c>
      <c r="J142" s="91"/>
    </row>
    <row r="143" spans="1:10" s="52" customFormat="1" ht="33" customHeight="1" x14ac:dyDescent="0.2">
      <c r="A143" s="172"/>
      <c r="B143" s="73" t="s">
        <v>6</v>
      </c>
      <c r="C143" s="175"/>
      <c r="D143" s="71">
        <v>0</v>
      </c>
      <c r="E143" s="71">
        <v>0</v>
      </c>
      <c r="F143" s="71">
        <v>0</v>
      </c>
      <c r="G143" s="71">
        <v>0</v>
      </c>
      <c r="H143" s="71">
        <v>0</v>
      </c>
      <c r="I143" s="71">
        <v>0</v>
      </c>
      <c r="J143" s="91"/>
    </row>
    <row r="144" spans="1:10" s="52" customFormat="1" ht="45.75" customHeight="1" x14ac:dyDescent="0.2">
      <c r="A144" s="172"/>
      <c r="B144" s="73" t="s">
        <v>10</v>
      </c>
      <c r="C144" s="175"/>
      <c r="D144" s="71">
        <f>SUM(E144:I144)</f>
        <v>0</v>
      </c>
      <c r="E144" s="67">
        <v>0</v>
      </c>
      <c r="F144" s="67">
        <v>0</v>
      </c>
      <c r="G144" s="67">
        <v>0</v>
      </c>
      <c r="H144" s="67">
        <v>0</v>
      </c>
      <c r="I144" s="67">
        <v>0</v>
      </c>
      <c r="J144" s="91"/>
    </row>
    <row r="145" spans="1:10" s="52" customFormat="1" ht="18.75" customHeight="1" x14ac:dyDescent="0.2">
      <c r="A145" s="172"/>
      <c r="B145" s="73" t="s">
        <v>25</v>
      </c>
      <c r="C145" s="176"/>
      <c r="D145" s="71">
        <f>SUM(E145:I145)</f>
        <v>0</v>
      </c>
      <c r="E145" s="67">
        <v>0</v>
      </c>
      <c r="F145" s="67">
        <v>0</v>
      </c>
      <c r="G145" s="67">
        <v>0</v>
      </c>
      <c r="H145" s="67">
        <v>0</v>
      </c>
      <c r="I145" s="67">
        <v>0</v>
      </c>
      <c r="J145" s="91"/>
    </row>
    <row r="146" spans="1:10" s="52" customFormat="1" ht="19.5" customHeight="1" x14ac:dyDescent="0.2">
      <c r="A146" s="172" t="s">
        <v>232</v>
      </c>
      <c r="B146" s="73" t="s">
        <v>2</v>
      </c>
      <c r="C146" s="174" t="s">
        <v>14</v>
      </c>
      <c r="D146" s="71">
        <f t="shared" ref="D146:I146" si="4">SUM(D149:D150)</f>
        <v>0</v>
      </c>
      <c r="E146" s="71">
        <f t="shared" si="4"/>
        <v>0</v>
      </c>
      <c r="F146" s="71">
        <f t="shared" si="4"/>
        <v>0</v>
      </c>
      <c r="G146" s="71">
        <f t="shared" si="4"/>
        <v>0</v>
      </c>
      <c r="H146" s="71">
        <f t="shared" si="4"/>
        <v>0</v>
      </c>
      <c r="I146" s="71">
        <f t="shared" si="4"/>
        <v>0</v>
      </c>
      <c r="J146" s="91"/>
    </row>
    <row r="147" spans="1:10" s="52" customFormat="1" ht="30" customHeight="1" x14ac:dyDescent="0.2">
      <c r="A147" s="172"/>
      <c r="B147" s="73" t="s">
        <v>1</v>
      </c>
      <c r="C147" s="175"/>
      <c r="D147" s="71">
        <v>0</v>
      </c>
      <c r="E147" s="71">
        <v>0</v>
      </c>
      <c r="F147" s="71">
        <v>0</v>
      </c>
      <c r="G147" s="71">
        <v>0</v>
      </c>
      <c r="H147" s="71">
        <v>0</v>
      </c>
      <c r="I147" s="71">
        <v>0</v>
      </c>
      <c r="J147" s="91"/>
    </row>
    <row r="148" spans="1:10" s="52" customFormat="1" ht="28.5" customHeight="1" x14ac:dyDescent="0.2">
      <c r="A148" s="172"/>
      <c r="B148" s="73" t="s">
        <v>6</v>
      </c>
      <c r="C148" s="175"/>
      <c r="D148" s="71">
        <v>0</v>
      </c>
      <c r="E148" s="71">
        <v>0</v>
      </c>
      <c r="F148" s="71">
        <v>0</v>
      </c>
      <c r="G148" s="71">
        <v>0</v>
      </c>
      <c r="H148" s="71">
        <v>0</v>
      </c>
      <c r="I148" s="71">
        <v>0</v>
      </c>
      <c r="J148" s="91"/>
    </row>
    <row r="149" spans="1:10" s="52" customFormat="1" ht="45.75" customHeight="1" x14ac:dyDescent="0.2">
      <c r="A149" s="173"/>
      <c r="B149" s="73" t="s">
        <v>10</v>
      </c>
      <c r="C149" s="175"/>
      <c r="D149" s="71">
        <f>SUM(E149:I149)</f>
        <v>0</v>
      </c>
      <c r="E149" s="67">
        <v>0</v>
      </c>
      <c r="F149" s="67">
        <v>0</v>
      </c>
      <c r="G149" s="67">
        <v>0</v>
      </c>
      <c r="H149" s="67">
        <v>0</v>
      </c>
      <c r="I149" s="67">
        <v>0</v>
      </c>
      <c r="J149" s="91"/>
    </row>
    <row r="150" spans="1:10" s="52" customFormat="1" ht="18.75" customHeight="1" x14ac:dyDescent="0.2">
      <c r="A150" s="173"/>
      <c r="B150" s="73" t="s">
        <v>25</v>
      </c>
      <c r="C150" s="176"/>
      <c r="D150" s="71">
        <f>SUM(E150:I150)</f>
        <v>0</v>
      </c>
      <c r="E150" s="67">
        <v>0</v>
      </c>
      <c r="F150" s="67">
        <v>0</v>
      </c>
      <c r="G150" s="67">
        <v>0</v>
      </c>
      <c r="H150" s="67">
        <v>0</v>
      </c>
      <c r="I150" s="67">
        <v>0</v>
      </c>
      <c r="J150" s="91"/>
    </row>
    <row r="151" spans="1:10" s="52" customFormat="1" ht="19.5" customHeight="1" x14ac:dyDescent="0.2">
      <c r="A151" s="172" t="s">
        <v>231</v>
      </c>
      <c r="B151" s="73" t="s">
        <v>2</v>
      </c>
      <c r="C151" s="174" t="s">
        <v>14</v>
      </c>
      <c r="D151" s="71">
        <f t="shared" ref="D151:I151" si="5">SUM(D154:D155)</f>
        <v>0</v>
      </c>
      <c r="E151" s="71">
        <f t="shared" si="5"/>
        <v>0</v>
      </c>
      <c r="F151" s="71">
        <f t="shared" si="5"/>
        <v>0</v>
      </c>
      <c r="G151" s="71">
        <f t="shared" si="5"/>
        <v>0</v>
      </c>
      <c r="H151" s="71">
        <f t="shared" si="5"/>
        <v>0</v>
      </c>
      <c r="I151" s="71">
        <f t="shared" si="5"/>
        <v>0</v>
      </c>
      <c r="J151" s="91"/>
    </row>
    <row r="152" spans="1:10" s="52" customFormat="1" ht="30.75" customHeight="1" x14ac:dyDescent="0.2">
      <c r="A152" s="172"/>
      <c r="B152" s="73" t="s">
        <v>1</v>
      </c>
      <c r="C152" s="175"/>
      <c r="D152" s="71">
        <v>0</v>
      </c>
      <c r="E152" s="71">
        <v>0</v>
      </c>
      <c r="F152" s="71">
        <v>0</v>
      </c>
      <c r="G152" s="71">
        <v>0</v>
      </c>
      <c r="H152" s="71">
        <v>0</v>
      </c>
      <c r="I152" s="71">
        <v>0</v>
      </c>
      <c r="J152" s="91"/>
    </row>
    <row r="153" spans="1:10" s="52" customFormat="1" ht="30" customHeight="1" x14ac:dyDescent="0.2">
      <c r="A153" s="172"/>
      <c r="B153" s="73" t="s">
        <v>6</v>
      </c>
      <c r="C153" s="175"/>
      <c r="D153" s="71">
        <v>0</v>
      </c>
      <c r="E153" s="71">
        <v>0</v>
      </c>
      <c r="F153" s="71">
        <v>0</v>
      </c>
      <c r="G153" s="71">
        <v>0</v>
      </c>
      <c r="H153" s="71">
        <v>0</v>
      </c>
      <c r="I153" s="71">
        <v>0</v>
      </c>
      <c r="J153" s="91"/>
    </row>
    <row r="154" spans="1:10" s="52" customFormat="1" ht="45.75" customHeight="1" x14ac:dyDescent="0.2">
      <c r="A154" s="173"/>
      <c r="B154" s="73" t="s">
        <v>10</v>
      </c>
      <c r="C154" s="175"/>
      <c r="D154" s="71">
        <f>SUM(E154:I154)</f>
        <v>0</v>
      </c>
      <c r="E154" s="67">
        <v>0</v>
      </c>
      <c r="F154" s="67">
        <v>0</v>
      </c>
      <c r="G154" s="67">
        <v>0</v>
      </c>
      <c r="H154" s="67">
        <v>0</v>
      </c>
      <c r="I154" s="67">
        <v>0</v>
      </c>
      <c r="J154" s="91"/>
    </row>
    <row r="155" spans="1:10" s="52" customFormat="1" ht="18.75" customHeight="1" x14ac:dyDescent="0.2">
      <c r="A155" s="173"/>
      <c r="B155" s="73" t="s">
        <v>25</v>
      </c>
      <c r="C155" s="176"/>
      <c r="D155" s="71">
        <f>SUM(E155:I155)</f>
        <v>0</v>
      </c>
      <c r="E155" s="67">
        <v>0</v>
      </c>
      <c r="F155" s="67">
        <v>0</v>
      </c>
      <c r="G155" s="67">
        <v>0</v>
      </c>
      <c r="H155" s="67">
        <v>0</v>
      </c>
      <c r="I155" s="67">
        <v>0</v>
      </c>
      <c r="J155" s="91"/>
    </row>
    <row r="156" spans="1:10" s="52" customFormat="1" ht="19.5" customHeight="1" x14ac:dyDescent="0.2">
      <c r="A156" s="172" t="s">
        <v>230</v>
      </c>
      <c r="B156" s="73" t="s">
        <v>2</v>
      </c>
      <c r="C156" s="174" t="s">
        <v>14</v>
      </c>
      <c r="D156" s="71">
        <f t="shared" ref="D156:I156" si="6">SUM(D159:D160)</f>
        <v>0</v>
      </c>
      <c r="E156" s="71">
        <f t="shared" si="6"/>
        <v>0</v>
      </c>
      <c r="F156" s="71">
        <f t="shared" si="6"/>
        <v>0</v>
      </c>
      <c r="G156" s="71">
        <f t="shared" si="6"/>
        <v>0</v>
      </c>
      <c r="H156" s="71">
        <f t="shared" si="6"/>
        <v>0</v>
      </c>
      <c r="I156" s="71">
        <f t="shared" si="6"/>
        <v>0</v>
      </c>
      <c r="J156" s="91"/>
    </row>
    <row r="157" spans="1:10" s="52" customFormat="1" ht="33" customHeight="1" x14ac:dyDescent="0.2">
      <c r="A157" s="172"/>
      <c r="B157" s="73" t="s">
        <v>1</v>
      </c>
      <c r="C157" s="175"/>
      <c r="D157" s="71">
        <v>0</v>
      </c>
      <c r="E157" s="71">
        <v>0</v>
      </c>
      <c r="F157" s="71">
        <v>0</v>
      </c>
      <c r="G157" s="71">
        <v>0</v>
      </c>
      <c r="H157" s="71">
        <v>0</v>
      </c>
      <c r="I157" s="71">
        <v>0</v>
      </c>
      <c r="J157" s="91"/>
    </row>
    <row r="158" spans="1:10" s="52" customFormat="1" ht="30" customHeight="1" x14ac:dyDescent="0.2">
      <c r="A158" s="172"/>
      <c r="B158" s="73" t="s">
        <v>6</v>
      </c>
      <c r="C158" s="175"/>
      <c r="D158" s="71">
        <v>0</v>
      </c>
      <c r="E158" s="71">
        <v>0</v>
      </c>
      <c r="F158" s="71">
        <v>0</v>
      </c>
      <c r="G158" s="71">
        <v>0</v>
      </c>
      <c r="H158" s="71">
        <v>0</v>
      </c>
      <c r="I158" s="71">
        <v>0</v>
      </c>
      <c r="J158" s="91"/>
    </row>
    <row r="159" spans="1:10" s="52" customFormat="1" ht="45.75" customHeight="1" x14ac:dyDescent="0.2">
      <c r="A159" s="173"/>
      <c r="B159" s="73" t="s">
        <v>10</v>
      </c>
      <c r="C159" s="175"/>
      <c r="D159" s="71">
        <f>SUM(E159:I159)</f>
        <v>0</v>
      </c>
      <c r="E159" s="67">
        <v>0</v>
      </c>
      <c r="F159" s="67">
        <v>0</v>
      </c>
      <c r="G159" s="67">
        <v>0</v>
      </c>
      <c r="H159" s="67">
        <v>0</v>
      </c>
      <c r="I159" s="67">
        <v>0</v>
      </c>
      <c r="J159" s="91"/>
    </row>
    <row r="160" spans="1:10" s="52" customFormat="1" ht="18.75" customHeight="1" x14ac:dyDescent="0.2">
      <c r="A160" s="173"/>
      <c r="B160" s="73" t="s">
        <v>25</v>
      </c>
      <c r="C160" s="176"/>
      <c r="D160" s="71">
        <f>SUM(E160:I160)</f>
        <v>0</v>
      </c>
      <c r="E160" s="67">
        <v>0</v>
      </c>
      <c r="F160" s="67">
        <v>0</v>
      </c>
      <c r="G160" s="67">
        <v>0</v>
      </c>
      <c r="H160" s="67">
        <v>0</v>
      </c>
      <c r="I160" s="67">
        <v>0</v>
      </c>
      <c r="J160" s="91"/>
    </row>
    <row r="161" spans="1:10" s="52" customFormat="1" ht="15" customHeight="1" x14ac:dyDescent="0.2">
      <c r="A161" s="172" t="s">
        <v>229</v>
      </c>
      <c r="B161" s="73" t="s">
        <v>2</v>
      </c>
      <c r="C161" s="174" t="s">
        <v>14</v>
      </c>
      <c r="D161" s="71">
        <f t="shared" ref="D161:I161" si="7">SUM(D164:D165)</f>
        <v>0</v>
      </c>
      <c r="E161" s="71">
        <f t="shared" si="7"/>
        <v>0</v>
      </c>
      <c r="F161" s="71">
        <f t="shared" si="7"/>
        <v>0</v>
      </c>
      <c r="G161" s="71">
        <f t="shared" si="7"/>
        <v>0</v>
      </c>
      <c r="H161" s="71">
        <f t="shared" si="7"/>
        <v>0</v>
      </c>
      <c r="I161" s="71">
        <f t="shared" si="7"/>
        <v>0</v>
      </c>
      <c r="J161" s="91"/>
    </row>
    <row r="162" spans="1:10" s="52" customFormat="1" ht="33" customHeight="1" x14ac:dyDescent="0.2">
      <c r="A162" s="172"/>
      <c r="B162" s="73" t="s">
        <v>1</v>
      </c>
      <c r="C162" s="175"/>
      <c r="D162" s="71">
        <v>0</v>
      </c>
      <c r="E162" s="71">
        <v>0</v>
      </c>
      <c r="F162" s="71">
        <v>0</v>
      </c>
      <c r="G162" s="71">
        <v>0</v>
      </c>
      <c r="H162" s="71">
        <v>0</v>
      </c>
      <c r="I162" s="71">
        <v>0</v>
      </c>
      <c r="J162" s="91"/>
    </row>
    <row r="163" spans="1:10" s="52" customFormat="1" ht="29.25" customHeight="1" x14ac:dyDescent="0.2">
      <c r="A163" s="172"/>
      <c r="B163" s="73" t="s">
        <v>6</v>
      </c>
      <c r="C163" s="175"/>
      <c r="D163" s="71">
        <v>0</v>
      </c>
      <c r="E163" s="71">
        <v>0</v>
      </c>
      <c r="F163" s="71">
        <v>0</v>
      </c>
      <c r="G163" s="71">
        <v>0</v>
      </c>
      <c r="H163" s="71">
        <v>0</v>
      </c>
      <c r="I163" s="71">
        <v>0</v>
      </c>
      <c r="J163" s="91"/>
    </row>
    <row r="164" spans="1:10" s="52" customFormat="1" ht="45.75" customHeight="1" x14ac:dyDescent="0.2">
      <c r="A164" s="173"/>
      <c r="B164" s="73" t="s">
        <v>10</v>
      </c>
      <c r="C164" s="175"/>
      <c r="D164" s="71">
        <f>SUM(E164:I164)</f>
        <v>0</v>
      </c>
      <c r="E164" s="67">
        <v>0</v>
      </c>
      <c r="F164" s="67">
        <v>0</v>
      </c>
      <c r="G164" s="67">
        <v>0</v>
      </c>
      <c r="H164" s="67">
        <v>0</v>
      </c>
      <c r="I164" s="67">
        <v>0</v>
      </c>
      <c r="J164" s="91"/>
    </row>
    <row r="165" spans="1:10" s="52" customFormat="1" ht="18.75" customHeight="1" x14ac:dyDescent="0.2">
      <c r="A165" s="173"/>
      <c r="B165" s="73" t="s">
        <v>25</v>
      </c>
      <c r="C165" s="176"/>
      <c r="D165" s="71">
        <f>SUM(E165:I165)</f>
        <v>0</v>
      </c>
      <c r="E165" s="67">
        <v>0</v>
      </c>
      <c r="F165" s="67">
        <v>0</v>
      </c>
      <c r="G165" s="67">
        <v>0</v>
      </c>
      <c r="H165" s="67">
        <v>0</v>
      </c>
      <c r="I165" s="67">
        <v>0</v>
      </c>
      <c r="J165" s="91"/>
    </row>
    <row r="166" spans="1:10" s="52" customFormat="1" ht="14.25" customHeight="1" x14ac:dyDescent="0.2">
      <c r="A166" s="172" t="s">
        <v>228</v>
      </c>
      <c r="B166" s="73" t="s">
        <v>2</v>
      </c>
      <c r="C166" s="174" t="s">
        <v>14</v>
      </c>
      <c r="D166" s="71">
        <f t="shared" ref="D166:I166" si="8">SUM(D169:D170)</f>
        <v>0</v>
      </c>
      <c r="E166" s="71">
        <f t="shared" si="8"/>
        <v>0</v>
      </c>
      <c r="F166" s="71">
        <f t="shared" si="8"/>
        <v>0</v>
      </c>
      <c r="G166" s="71">
        <f t="shared" si="8"/>
        <v>0</v>
      </c>
      <c r="H166" s="71">
        <f t="shared" si="8"/>
        <v>0</v>
      </c>
      <c r="I166" s="71">
        <f t="shared" si="8"/>
        <v>0</v>
      </c>
      <c r="J166" s="91"/>
    </row>
    <row r="167" spans="1:10" s="52" customFormat="1" ht="29.25" customHeight="1" x14ac:dyDescent="0.2">
      <c r="A167" s="172"/>
      <c r="B167" s="73" t="s">
        <v>1</v>
      </c>
      <c r="C167" s="175"/>
      <c r="D167" s="71">
        <v>0</v>
      </c>
      <c r="E167" s="71">
        <v>0</v>
      </c>
      <c r="F167" s="71">
        <v>0</v>
      </c>
      <c r="G167" s="71">
        <v>0</v>
      </c>
      <c r="H167" s="71">
        <v>0</v>
      </c>
      <c r="I167" s="71">
        <v>0</v>
      </c>
      <c r="J167" s="91"/>
    </row>
    <row r="168" spans="1:10" s="52" customFormat="1" ht="36" customHeight="1" x14ac:dyDescent="0.2">
      <c r="A168" s="172"/>
      <c r="B168" s="73" t="s">
        <v>6</v>
      </c>
      <c r="C168" s="175"/>
      <c r="D168" s="71">
        <v>0</v>
      </c>
      <c r="E168" s="71">
        <v>0</v>
      </c>
      <c r="F168" s="71">
        <v>0</v>
      </c>
      <c r="G168" s="71">
        <v>0</v>
      </c>
      <c r="H168" s="71">
        <v>0</v>
      </c>
      <c r="I168" s="71">
        <v>0</v>
      </c>
      <c r="J168" s="91"/>
    </row>
    <row r="169" spans="1:10" s="52" customFormat="1" ht="45.75" customHeight="1" x14ac:dyDescent="0.2">
      <c r="A169" s="173"/>
      <c r="B169" s="73" t="s">
        <v>10</v>
      </c>
      <c r="C169" s="175"/>
      <c r="D169" s="71">
        <f>SUM(E169:I169)</f>
        <v>0</v>
      </c>
      <c r="E169" s="67">
        <v>0</v>
      </c>
      <c r="F169" s="67">
        <v>0</v>
      </c>
      <c r="G169" s="67">
        <v>0</v>
      </c>
      <c r="H169" s="67">
        <v>0</v>
      </c>
      <c r="I169" s="67">
        <v>0</v>
      </c>
      <c r="J169" s="91"/>
    </row>
    <row r="170" spans="1:10" s="52" customFormat="1" ht="18.75" customHeight="1" x14ac:dyDescent="0.2">
      <c r="A170" s="173"/>
      <c r="B170" s="73" t="s">
        <v>25</v>
      </c>
      <c r="C170" s="176"/>
      <c r="D170" s="71">
        <f>SUM(E170:I170)</f>
        <v>0</v>
      </c>
      <c r="E170" s="67">
        <v>0</v>
      </c>
      <c r="F170" s="67">
        <v>0</v>
      </c>
      <c r="G170" s="67">
        <v>0</v>
      </c>
      <c r="H170" s="67">
        <v>0</v>
      </c>
      <c r="I170" s="67">
        <v>0</v>
      </c>
      <c r="J170" s="91"/>
    </row>
    <row r="171" spans="1:10" s="52" customFormat="1" ht="19.5" customHeight="1" x14ac:dyDescent="0.2">
      <c r="A171" s="172" t="s">
        <v>227</v>
      </c>
      <c r="B171" s="73" t="s">
        <v>2</v>
      </c>
      <c r="C171" s="174" t="s">
        <v>14</v>
      </c>
      <c r="D171" s="71">
        <f t="shared" ref="D171:I171" si="9">SUM(D174:D175)</f>
        <v>0</v>
      </c>
      <c r="E171" s="71">
        <f t="shared" si="9"/>
        <v>0</v>
      </c>
      <c r="F171" s="71">
        <f t="shared" si="9"/>
        <v>0</v>
      </c>
      <c r="G171" s="71">
        <f t="shared" si="9"/>
        <v>0</v>
      </c>
      <c r="H171" s="71">
        <f t="shared" si="9"/>
        <v>0</v>
      </c>
      <c r="I171" s="71">
        <f t="shared" si="9"/>
        <v>0</v>
      </c>
      <c r="J171" s="91"/>
    </row>
    <row r="172" spans="1:10" s="52" customFormat="1" ht="32.25" customHeight="1" x14ac:dyDescent="0.2">
      <c r="A172" s="172"/>
      <c r="B172" s="73" t="s">
        <v>1</v>
      </c>
      <c r="C172" s="175"/>
      <c r="D172" s="71">
        <v>0</v>
      </c>
      <c r="E172" s="71">
        <v>0</v>
      </c>
      <c r="F172" s="71">
        <v>0</v>
      </c>
      <c r="G172" s="71">
        <v>0</v>
      </c>
      <c r="H172" s="71">
        <v>0</v>
      </c>
      <c r="I172" s="71">
        <v>0</v>
      </c>
      <c r="J172" s="91"/>
    </row>
    <row r="173" spans="1:10" s="52" customFormat="1" ht="30.75" customHeight="1" x14ac:dyDescent="0.2">
      <c r="A173" s="172"/>
      <c r="B173" s="73" t="s">
        <v>6</v>
      </c>
      <c r="C173" s="175"/>
      <c r="D173" s="71">
        <v>0</v>
      </c>
      <c r="E173" s="71">
        <v>0</v>
      </c>
      <c r="F173" s="71">
        <v>0</v>
      </c>
      <c r="G173" s="71">
        <v>0</v>
      </c>
      <c r="H173" s="71">
        <v>0</v>
      </c>
      <c r="I173" s="71">
        <v>0</v>
      </c>
      <c r="J173" s="91"/>
    </row>
    <row r="174" spans="1:10" s="52" customFormat="1" ht="45.75" customHeight="1" x14ac:dyDescent="0.2">
      <c r="A174" s="173"/>
      <c r="B174" s="73" t="s">
        <v>10</v>
      </c>
      <c r="C174" s="175"/>
      <c r="D174" s="71">
        <f>SUM(E174:I174)</f>
        <v>0</v>
      </c>
      <c r="E174" s="67">
        <v>0</v>
      </c>
      <c r="F174" s="67">
        <v>0</v>
      </c>
      <c r="G174" s="67">
        <v>0</v>
      </c>
      <c r="H174" s="67">
        <v>0</v>
      </c>
      <c r="I174" s="67">
        <v>0</v>
      </c>
      <c r="J174" s="91"/>
    </row>
    <row r="175" spans="1:10" s="52" customFormat="1" ht="18.75" customHeight="1" x14ac:dyDescent="0.2">
      <c r="A175" s="173"/>
      <c r="B175" s="73" t="s">
        <v>25</v>
      </c>
      <c r="C175" s="176"/>
      <c r="D175" s="71">
        <f>SUM(E175:I175)</f>
        <v>0</v>
      </c>
      <c r="E175" s="67">
        <v>0</v>
      </c>
      <c r="F175" s="67">
        <v>0</v>
      </c>
      <c r="G175" s="67">
        <v>0</v>
      </c>
      <c r="H175" s="67">
        <v>0</v>
      </c>
      <c r="I175" s="67">
        <v>0</v>
      </c>
      <c r="J175" s="91"/>
    </row>
    <row r="176" spans="1:10" ht="15" customHeight="1" x14ac:dyDescent="0.2">
      <c r="A176" s="172" t="s">
        <v>226</v>
      </c>
      <c r="B176" s="73" t="s">
        <v>2</v>
      </c>
      <c r="C176" s="174" t="s">
        <v>14</v>
      </c>
      <c r="D176" s="71">
        <f t="shared" ref="D176:I176" si="10">SUM(D179:D180)</f>
        <v>0</v>
      </c>
      <c r="E176" s="71">
        <f t="shared" si="10"/>
        <v>0</v>
      </c>
      <c r="F176" s="71">
        <f t="shared" si="10"/>
        <v>0</v>
      </c>
      <c r="G176" s="71">
        <f t="shared" si="10"/>
        <v>0</v>
      </c>
      <c r="H176" s="71">
        <f t="shared" si="10"/>
        <v>0</v>
      </c>
      <c r="I176" s="71">
        <f t="shared" si="10"/>
        <v>0</v>
      </c>
      <c r="J176" s="91"/>
    </row>
    <row r="177" spans="1:10" ht="30" x14ac:dyDescent="0.2">
      <c r="A177" s="172"/>
      <c r="B177" s="73" t="s">
        <v>1</v>
      </c>
      <c r="C177" s="175"/>
      <c r="D177" s="71">
        <v>0</v>
      </c>
      <c r="E177" s="71">
        <v>0</v>
      </c>
      <c r="F177" s="71">
        <v>0</v>
      </c>
      <c r="G177" s="71">
        <v>0</v>
      </c>
      <c r="H177" s="71">
        <v>0</v>
      </c>
      <c r="I177" s="71">
        <v>0</v>
      </c>
      <c r="J177" s="91"/>
    </row>
    <row r="178" spans="1:10" ht="30" x14ac:dyDescent="0.2">
      <c r="A178" s="172"/>
      <c r="B178" s="73" t="s">
        <v>6</v>
      </c>
      <c r="C178" s="175"/>
      <c r="D178" s="71">
        <v>0</v>
      </c>
      <c r="E178" s="71">
        <v>0</v>
      </c>
      <c r="F178" s="71">
        <v>0</v>
      </c>
      <c r="G178" s="71">
        <v>0</v>
      </c>
      <c r="H178" s="71">
        <v>0</v>
      </c>
      <c r="I178" s="71">
        <v>0</v>
      </c>
      <c r="J178" s="91"/>
    </row>
    <row r="179" spans="1:10" ht="45" x14ac:dyDescent="0.2">
      <c r="A179" s="173"/>
      <c r="B179" s="73" t="s">
        <v>10</v>
      </c>
      <c r="C179" s="175"/>
      <c r="D179" s="71">
        <f>SUM(E179:I179)</f>
        <v>0</v>
      </c>
      <c r="E179" s="67">
        <v>0</v>
      </c>
      <c r="F179" s="67">
        <v>0</v>
      </c>
      <c r="G179" s="67">
        <v>0</v>
      </c>
      <c r="H179" s="67">
        <v>0</v>
      </c>
      <c r="I179" s="67">
        <v>0</v>
      </c>
      <c r="J179" s="91"/>
    </row>
    <row r="180" spans="1:10" ht="15" x14ac:dyDescent="0.2">
      <c r="A180" s="173"/>
      <c r="B180" s="73" t="s">
        <v>25</v>
      </c>
      <c r="C180" s="176"/>
      <c r="D180" s="71">
        <f>SUM(E180:I180)</f>
        <v>0</v>
      </c>
      <c r="E180" s="67">
        <v>0</v>
      </c>
      <c r="F180" s="67">
        <v>0</v>
      </c>
      <c r="G180" s="67">
        <v>0</v>
      </c>
      <c r="H180" s="67">
        <v>0</v>
      </c>
      <c r="I180" s="67">
        <v>0</v>
      </c>
      <c r="J180" s="91"/>
    </row>
    <row r="181" spans="1:10" ht="63" x14ac:dyDescent="0.2">
      <c r="A181" s="114" t="s">
        <v>212</v>
      </c>
      <c r="B181" s="73"/>
      <c r="C181" s="100"/>
      <c r="D181" s="71"/>
      <c r="E181" s="67"/>
      <c r="F181" s="67"/>
      <c r="G181" s="67"/>
      <c r="H181" s="67"/>
      <c r="I181" s="67"/>
      <c r="J181" s="91"/>
    </row>
    <row r="182" spans="1:10" ht="15" customHeight="1" x14ac:dyDescent="0.2">
      <c r="A182" s="172" t="s">
        <v>225</v>
      </c>
      <c r="B182" s="73" t="s">
        <v>2</v>
      </c>
      <c r="C182" s="174" t="s">
        <v>14</v>
      </c>
      <c r="D182" s="71">
        <f t="shared" ref="D182:I182" si="11">SUM(D185:D186)</f>
        <v>0</v>
      </c>
      <c r="E182" s="71">
        <f t="shared" si="11"/>
        <v>0</v>
      </c>
      <c r="F182" s="71">
        <f t="shared" si="11"/>
        <v>0</v>
      </c>
      <c r="G182" s="71">
        <f t="shared" si="11"/>
        <v>0</v>
      </c>
      <c r="H182" s="71">
        <f t="shared" si="11"/>
        <v>0</v>
      </c>
      <c r="I182" s="71">
        <f t="shared" si="11"/>
        <v>0</v>
      </c>
      <c r="J182" s="91"/>
    </row>
    <row r="183" spans="1:10" ht="30" x14ac:dyDescent="0.2">
      <c r="A183" s="172"/>
      <c r="B183" s="73" t="s">
        <v>1</v>
      </c>
      <c r="C183" s="175"/>
      <c r="D183" s="71">
        <v>0</v>
      </c>
      <c r="E183" s="71">
        <v>0</v>
      </c>
      <c r="F183" s="71">
        <v>0</v>
      </c>
      <c r="G183" s="71">
        <v>0</v>
      </c>
      <c r="H183" s="71">
        <v>0</v>
      </c>
      <c r="I183" s="71">
        <v>0</v>
      </c>
      <c r="J183" s="91"/>
    </row>
    <row r="184" spans="1:10" ht="30" x14ac:dyDescent="0.2">
      <c r="A184" s="172"/>
      <c r="B184" s="73" t="s">
        <v>6</v>
      </c>
      <c r="C184" s="175"/>
      <c r="D184" s="71">
        <v>0</v>
      </c>
      <c r="E184" s="71">
        <v>0</v>
      </c>
      <c r="F184" s="71">
        <v>0</v>
      </c>
      <c r="G184" s="71">
        <v>0</v>
      </c>
      <c r="H184" s="71">
        <v>0</v>
      </c>
      <c r="I184" s="71">
        <v>0</v>
      </c>
      <c r="J184" s="91"/>
    </row>
    <row r="185" spans="1:10" ht="45" x14ac:dyDescent="0.2">
      <c r="A185" s="173"/>
      <c r="B185" s="73" t="s">
        <v>10</v>
      </c>
      <c r="C185" s="175"/>
      <c r="D185" s="71">
        <f>SUM(E185:I185)</f>
        <v>0</v>
      </c>
      <c r="E185" s="67">
        <v>0</v>
      </c>
      <c r="F185" s="67">
        <v>0</v>
      </c>
      <c r="G185" s="67">
        <v>0</v>
      </c>
      <c r="H185" s="67">
        <v>0</v>
      </c>
      <c r="I185" s="67">
        <v>0</v>
      </c>
      <c r="J185" s="91"/>
    </row>
    <row r="186" spans="1:10" ht="15" x14ac:dyDescent="0.2">
      <c r="A186" s="173"/>
      <c r="B186" s="73" t="s">
        <v>25</v>
      </c>
      <c r="C186" s="176"/>
      <c r="D186" s="71">
        <f>SUM(E186:I186)</f>
        <v>0</v>
      </c>
      <c r="E186" s="67">
        <v>0</v>
      </c>
      <c r="F186" s="67">
        <v>0</v>
      </c>
      <c r="G186" s="67">
        <v>0</v>
      </c>
      <c r="H186" s="67">
        <v>0</v>
      </c>
      <c r="I186" s="67">
        <v>0</v>
      </c>
      <c r="J186" s="91"/>
    </row>
    <row r="187" spans="1:10" ht="63" x14ac:dyDescent="0.2">
      <c r="A187" s="114" t="s">
        <v>187</v>
      </c>
      <c r="B187" s="73"/>
      <c r="C187" s="100"/>
      <c r="D187" s="71"/>
      <c r="E187" s="67"/>
      <c r="F187" s="67"/>
      <c r="G187" s="67"/>
      <c r="H187" s="67"/>
      <c r="I187" s="67"/>
      <c r="J187" s="91"/>
    </row>
    <row r="188" spans="1:10" ht="15" customHeight="1" x14ac:dyDescent="0.2">
      <c r="A188" s="172" t="s">
        <v>224</v>
      </c>
      <c r="B188" s="73" t="s">
        <v>2</v>
      </c>
      <c r="C188" s="174" t="s">
        <v>14</v>
      </c>
      <c r="D188" s="71">
        <f t="shared" ref="D188:I188" si="12">SUM(D191:D192)</f>
        <v>0</v>
      </c>
      <c r="E188" s="71">
        <f t="shared" si="12"/>
        <v>0</v>
      </c>
      <c r="F188" s="71">
        <f t="shared" si="12"/>
        <v>0</v>
      </c>
      <c r="G188" s="71">
        <f t="shared" si="12"/>
        <v>0</v>
      </c>
      <c r="H188" s="71">
        <f t="shared" si="12"/>
        <v>0</v>
      </c>
      <c r="I188" s="71">
        <f t="shared" si="12"/>
        <v>0</v>
      </c>
      <c r="J188" s="91"/>
    </row>
    <row r="189" spans="1:10" ht="30" x14ac:dyDescent="0.2">
      <c r="A189" s="172"/>
      <c r="B189" s="73" t="s">
        <v>1</v>
      </c>
      <c r="C189" s="175"/>
      <c r="D189" s="71">
        <v>0</v>
      </c>
      <c r="E189" s="71">
        <v>0</v>
      </c>
      <c r="F189" s="71">
        <v>0</v>
      </c>
      <c r="G189" s="71">
        <v>0</v>
      </c>
      <c r="H189" s="71">
        <v>0</v>
      </c>
      <c r="I189" s="71">
        <v>0</v>
      </c>
      <c r="J189" s="91"/>
    </row>
    <row r="190" spans="1:10" ht="30" x14ac:dyDescent="0.2">
      <c r="A190" s="172"/>
      <c r="B190" s="73" t="s">
        <v>6</v>
      </c>
      <c r="C190" s="175"/>
      <c r="D190" s="71">
        <v>0</v>
      </c>
      <c r="E190" s="71">
        <v>0</v>
      </c>
      <c r="F190" s="71">
        <v>0</v>
      </c>
      <c r="G190" s="71">
        <v>0</v>
      </c>
      <c r="H190" s="71">
        <v>0</v>
      </c>
      <c r="I190" s="71">
        <v>0</v>
      </c>
      <c r="J190" s="91"/>
    </row>
    <row r="191" spans="1:10" ht="45" x14ac:dyDescent="0.2">
      <c r="A191" s="173"/>
      <c r="B191" s="73" t="s">
        <v>10</v>
      </c>
      <c r="C191" s="175"/>
      <c r="D191" s="71">
        <f>SUM(E191:I191)</f>
        <v>0</v>
      </c>
      <c r="E191" s="67">
        <v>0</v>
      </c>
      <c r="F191" s="67">
        <v>0</v>
      </c>
      <c r="G191" s="67">
        <v>0</v>
      </c>
      <c r="H191" s="67">
        <v>0</v>
      </c>
      <c r="I191" s="67">
        <v>0</v>
      </c>
      <c r="J191" s="91"/>
    </row>
    <row r="192" spans="1:10" ht="15" x14ac:dyDescent="0.2">
      <c r="A192" s="173"/>
      <c r="B192" s="73" t="s">
        <v>25</v>
      </c>
      <c r="C192" s="176"/>
      <c r="D192" s="71">
        <f>SUM(E192:I192)</f>
        <v>0</v>
      </c>
      <c r="E192" s="67">
        <v>0</v>
      </c>
      <c r="F192" s="67">
        <v>0</v>
      </c>
      <c r="G192" s="67">
        <v>0</v>
      </c>
      <c r="H192" s="67">
        <v>0</v>
      </c>
      <c r="I192" s="67">
        <v>0</v>
      </c>
      <c r="J192" s="91"/>
    </row>
    <row r="193" spans="1:10" ht="15.75" customHeight="1" x14ac:dyDescent="0.2">
      <c r="A193" s="183" t="s">
        <v>73</v>
      </c>
      <c r="B193" s="183"/>
      <c r="C193" s="183"/>
      <c r="D193" s="183"/>
      <c r="E193" s="183"/>
      <c r="F193" s="183"/>
      <c r="G193" s="183"/>
      <c r="H193" s="183"/>
      <c r="I193" s="183"/>
      <c r="J193" s="183"/>
    </row>
    <row r="194" spans="1:10" ht="63" x14ac:dyDescent="0.2">
      <c r="A194" s="113" t="s">
        <v>267</v>
      </c>
      <c r="B194" s="92"/>
      <c r="C194" s="92"/>
      <c r="D194" s="91"/>
      <c r="E194" s="91"/>
      <c r="F194" s="91"/>
      <c r="G194" s="91"/>
      <c r="H194" s="91"/>
      <c r="I194" s="91"/>
      <c r="J194" s="91"/>
    </row>
    <row r="195" spans="1:10" ht="15" customHeight="1" x14ac:dyDescent="0.2">
      <c r="A195" s="172" t="s">
        <v>223</v>
      </c>
      <c r="B195" s="73" t="s">
        <v>2</v>
      </c>
      <c r="C195" s="174" t="s">
        <v>14</v>
      </c>
      <c r="D195" s="71">
        <f>SUM(E195:I195)</f>
        <v>0</v>
      </c>
      <c r="E195" s="71">
        <f>SUM(E198:E199)</f>
        <v>0</v>
      </c>
      <c r="F195" s="71">
        <f>SUM(F198:F199)</f>
        <v>0</v>
      </c>
      <c r="G195" s="71">
        <f>SUM(G198:G199)</f>
        <v>0</v>
      </c>
      <c r="H195" s="71">
        <f>SUM(H198:H199)</f>
        <v>0</v>
      </c>
      <c r="I195" s="71">
        <f>SUM(I198:I199)</f>
        <v>0</v>
      </c>
      <c r="J195" s="91"/>
    </row>
    <row r="196" spans="1:10" ht="30" x14ac:dyDescent="0.2">
      <c r="A196" s="172"/>
      <c r="B196" s="73" t="s">
        <v>1</v>
      </c>
      <c r="C196" s="175"/>
      <c r="D196" s="71">
        <v>0</v>
      </c>
      <c r="E196" s="71">
        <v>0</v>
      </c>
      <c r="F196" s="71">
        <v>0</v>
      </c>
      <c r="G196" s="71">
        <v>0</v>
      </c>
      <c r="H196" s="71">
        <v>0</v>
      </c>
      <c r="I196" s="71">
        <v>0</v>
      </c>
      <c r="J196" s="91"/>
    </row>
    <row r="197" spans="1:10" ht="30" x14ac:dyDescent="0.2">
      <c r="A197" s="172"/>
      <c r="B197" s="73" t="s">
        <v>6</v>
      </c>
      <c r="C197" s="175"/>
      <c r="D197" s="71">
        <v>0</v>
      </c>
      <c r="E197" s="71">
        <v>0</v>
      </c>
      <c r="F197" s="71">
        <v>0</v>
      </c>
      <c r="G197" s="71">
        <v>0</v>
      </c>
      <c r="H197" s="71">
        <v>0</v>
      </c>
      <c r="I197" s="71">
        <v>0</v>
      </c>
      <c r="J197" s="91"/>
    </row>
    <row r="198" spans="1:10" ht="45" x14ac:dyDescent="0.2">
      <c r="A198" s="173"/>
      <c r="B198" s="73" t="s">
        <v>10</v>
      </c>
      <c r="C198" s="175"/>
      <c r="D198" s="71">
        <v>0</v>
      </c>
      <c r="E198" s="67">
        <v>0</v>
      </c>
      <c r="F198" s="67">
        <v>0</v>
      </c>
      <c r="G198" s="67">
        <v>0</v>
      </c>
      <c r="H198" s="67">
        <v>0</v>
      </c>
      <c r="I198" s="67">
        <v>0</v>
      </c>
      <c r="J198" s="91"/>
    </row>
    <row r="199" spans="1:10" ht="15" x14ac:dyDescent="0.2">
      <c r="A199" s="173"/>
      <c r="B199" s="73" t="s">
        <v>25</v>
      </c>
      <c r="C199" s="176"/>
      <c r="D199" s="71">
        <f>SUM(E199:I199)</f>
        <v>0</v>
      </c>
      <c r="E199" s="67">
        <v>0</v>
      </c>
      <c r="F199" s="67">
        <v>0</v>
      </c>
      <c r="G199" s="67">
        <v>0</v>
      </c>
      <c r="H199" s="67">
        <v>0</v>
      </c>
      <c r="I199" s="67">
        <v>0</v>
      </c>
      <c r="J199" s="91"/>
    </row>
    <row r="200" spans="1:10" ht="15" customHeight="1" x14ac:dyDescent="0.2">
      <c r="A200" s="172" t="s">
        <v>222</v>
      </c>
      <c r="B200" s="73" t="s">
        <v>2</v>
      </c>
      <c r="C200" s="174" t="s">
        <v>14</v>
      </c>
      <c r="D200" s="71">
        <v>2657.7</v>
      </c>
      <c r="E200" s="71">
        <v>2657.7</v>
      </c>
      <c r="F200" s="71">
        <f>SUM(F203:F204)</f>
        <v>0</v>
      </c>
      <c r="G200" s="71">
        <f>SUM(G203:G204)</f>
        <v>0</v>
      </c>
      <c r="H200" s="71">
        <f>SUM(H203:H204)</f>
        <v>0</v>
      </c>
      <c r="I200" s="71">
        <f>SUM(I203:I204)</f>
        <v>0</v>
      </c>
      <c r="J200" s="91"/>
    </row>
    <row r="201" spans="1:10" ht="30" x14ac:dyDescent="0.2">
      <c r="A201" s="172"/>
      <c r="B201" s="73" t="s">
        <v>1</v>
      </c>
      <c r="C201" s="175"/>
      <c r="D201" s="71">
        <v>0</v>
      </c>
      <c r="E201" s="71">
        <v>0</v>
      </c>
      <c r="F201" s="71">
        <v>0</v>
      </c>
      <c r="G201" s="71">
        <v>0</v>
      </c>
      <c r="H201" s="71">
        <v>0</v>
      </c>
      <c r="I201" s="71">
        <v>0</v>
      </c>
      <c r="J201" s="91"/>
    </row>
    <row r="202" spans="1:10" ht="30" x14ac:dyDescent="0.2">
      <c r="A202" s="172"/>
      <c r="B202" s="73" t="s">
        <v>6</v>
      </c>
      <c r="C202" s="175"/>
      <c r="D202" s="71">
        <v>0</v>
      </c>
      <c r="E202" s="71">
        <v>0</v>
      </c>
      <c r="F202" s="71">
        <v>0</v>
      </c>
      <c r="G202" s="71">
        <v>0</v>
      </c>
      <c r="H202" s="71">
        <v>0</v>
      </c>
      <c r="I202" s="71">
        <v>0</v>
      </c>
      <c r="J202" s="91"/>
    </row>
    <row r="203" spans="1:10" ht="45" x14ac:dyDescent="0.2">
      <c r="A203" s="173"/>
      <c r="B203" s="73" t="s">
        <v>10</v>
      </c>
      <c r="C203" s="175"/>
      <c r="D203" s="71">
        <v>2657.7</v>
      </c>
      <c r="E203" s="67">
        <v>2657.7</v>
      </c>
      <c r="F203" s="67">
        <v>0</v>
      </c>
      <c r="G203" s="67">
        <v>0</v>
      </c>
      <c r="H203" s="67">
        <v>0</v>
      </c>
      <c r="I203" s="67">
        <v>0</v>
      </c>
      <c r="J203" s="91"/>
    </row>
    <row r="204" spans="1:10" ht="15" x14ac:dyDescent="0.2">
      <c r="A204" s="173"/>
      <c r="B204" s="73" t="s">
        <v>25</v>
      </c>
      <c r="C204" s="176"/>
      <c r="D204" s="71">
        <f>SUM(E204:I204)</f>
        <v>0</v>
      </c>
      <c r="E204" s="67">
        <v>0</v>
      </c>
      <c r="F204" s="67">
        <v>0</v>
      </c>
      <c r="G204" s="67">
        <v>0</v>
      </c>
      <c r="H204" s="67">
        <v>0</v>
      </c>
      <c r="I204" s="67">
        <v>0</v>
      </c>
      <c r="J204" s="91"/>
    </row>
    <row r="205" spans="1:10" ht="15.75" customHeight="1" x14ac:dyDescent="0.2">
      <c r="A205" s="183" t="s">
        <v>74</v>
      </c>
      <c r="B205" s="183"/>
      <c r="C205" s="183"/>
      <c r="D205" s="183"/>
      <c r="E205" s="183"/>
      <c r="F205" s="183"/>
      <c r="G205" s="183"/>
      <c r="H205" s="183"/>
      <c r="I205" s="183"/>
      <c r="J205" s="183"/>
    </row>
    <row r="206" spans="1:10" ht="66" customHeight="1" x14ac:dyDescent="0.2">
      <c r="A206" s="113" t="s">
        <v>217</v>
      </c>
      <c r="B206" s="92"/>
      <c r="C206" s="92"/>
      <c r="D206" s="91"/>
      <c r="E206" s="91"/>
      <c r="F206" s="91"/>
      <c r="G206" s="91"/>
      <c r="H206" s="91"/>
      <c r="I206" s="91"/>
      <c r="J206" s="91"/>
    </row>
    <row r="207" spans="1:10" ht="15" customHeight="1" x14ac:dyDescent="0.2">
      <c r="A207" s="172" t="s">
        <v>221</v>
      </c>
      <c r="B207" s="73" t="s">
        <v>2</v>
      </c>
      <c r="C207" s="174" t="s">
        <v>14</v>
      </c>
      <c r="D207" s="71">
        <f>(D209+D210)</f>
        <v>6141.1</v>
      </c>
      <c r="E207" s="71">
        <f>SUM(E209+E210)</f>
        <v>1218.7</v>
      </c>
      <c r="F207" s="71">
        <v>1230.9000000000001</v>
      </c>
      <c r="G207" s="71">
        <v>1230.5</v>
      </c>
      <c r="H207" s="71">
        <v>1230.5</v>
      </c>
      <c r="I207" s="71">
        <f>SUM(I209+I210)</f>
        <v>1230.5</v>
      </c>
      <c r="J207" s="91"/>
    </row>
    <row r="208" spans="1:10" ht="30" x14ac:dyDescent="0.2">
      <c r="A208" s="172"/>
      <c r="B208" s="73" t="s">
        <v>1</v>
      </c>
      <c r="C208" s="175"/>
      <c r="D208" s="71">
        <v>0</v>
      </c>
      <c r="E208" s="71">
        <v>0</v>
      </c>
      <c r="F208" s="71">
        <v>0</v>
      </c>
      <c r="G208" s="71">
        <v>0</v>
      </c>
      <c r="H208" s="71">
        <v>0</v>
      </c>
      <c r="I208" s="71">
        <v>0</v>
      </c>
      <c r="J208" s="91"/>
    </row>
    <row r="209" spans="1:10" ht="30" x14ac:dyDescent="0.2">
      <c r="A209" s="172"/>
      <c r="B209" s="73" t="s">
        <v>6</v>
      </c>
      <c r="C209" s="175"/>
      <c r="D209" s="71">
        <f>(E209+F209+G209+H209+I209)</f>
        <v>3280</v>
      </c>
      <c r="E209" s="71">
        <v>632</v>
      </c>
      <c r="F209" s="71">
        <v>662</v>
      </c>
      <c r="G209" s="71">
        <v>662</v>
      </c>
      <c r="H209" s="71">
        <v>662</v>
      </c>
      <c r="I209" s="71">
        <v>662</v>
      </c>
      <c r="J209" s="91"/>
    </row>
    <row r="210" spans="1:10" ht="45" x14ac:dyDescent="0.2">
      <c r="A210" s="173"/>
      <c r="B210" s="73" t="s">
        <v>10</v>
      </c>
      <c r="C210" s="175"/>
      <c r="D210" s="71">
        <f>(E210+F210+G210+H210+I210)</f>
        <v>2861.1</v>
      </c>
      <c r="E210" s="67">
        <v>586.70000000000005</v>
      </c>
      <c r="F210" s="67">
        <v>568.9</v>
      </c>
      <c r="G210" s="67">
        <v>568.5</v>
      </c>
      <c r="H210" s="67">
        <v>568.5</v>
      </c>
      <c r="I210" s="67">
        <v>568.5</v>
      </c>
      <c r="J210" s="91"/>
    </row>
    <row r="211" spans="1:10" ht="15" x14ac:dyDescent="0.2">
      <c r="A211" s="173"/>
      <c r="B211" s="73" t="s">
        <v>25</v>
      </c>
      <c r="C211" s="176"/>
      <c r="D211" s="71">
        <f>SUM(E211:I211)</f>
        <v>0</v>
      </c>
      <c r="E211" s="67">
        <v>0</v>
      </c>
      <c r="F211" s="67">
        <v>0</v>
      </c>
      <c r="G211" s="67">
        <v>0</v>
      </c>
      <c r="H211" s="67">
        <v>0</v>
      </c>
      <c r="I211" s="67">
        <v>0</v>
      </c>
      <c r="J211" s="91"/>
    </row>
  </sheetData>
  <mergeCells count="83">
    <mergeCell ref="A166:A170"/>
    <mergeCell ref="C166:C170"/>
    <mergeCell ref="C156:C160"/>
    <mergeCell ref="C124:C128"/>
    <mergeCell ref="A119:A123"/>
    <mergeCell ref="C119:C123"/>
    <mergeCell ref="A156:A160"/>
    <mergeCell ref="A161:A165"/>
    <mergeCell ref="A151:A155"/>
    <mergeCell ref="C131:C135"/>
    <mergeCell ref="A131:A135"/>
    <mergeCell ref="C136:C140"/>
    <mergeCell ref="A146:A150"/>
    <mergeCell ref="A129:J129"/>
    <mergeCell ref="C161:C165"/>
    <mergeCell ref="C146:C150"/>
    <mergeCell ref="A205:J205"/>
    <mergeCell ref="A207:A211"/>
    <mergeCell ref="C207:C211"/>
    <mergeCell ref="A200:A204"/>
    <mergeCell ref="C200:C204"/>
    <mergeCell ref="A193:J193"/>
    <mergeCell ref="A195:A199"/>
    <mergeCell ref="C195:C199"/>
    <mergeCell ref="A171:A175"/>
    <mergeCell ref="C171:C175"/>
    <mergeCell ref="A188:A192"/>
    <mergeCell ref="C188:C192"/>
    <mergeCell ref="A182:A186"/>
    <mergeCell ref="C182:C186"/>
    <mergeCell ref="A176:A180"/>
    <mergeCell ref="C176:C180"/>
    <mergeCell ref="A15:A16"/>
    <mergeCell ref="C92:C96"/>
    <mergeCell ref="C97:C101"/>
    <mergeCell ref="A68:A72"/>
    <mergeCell ref="C20:C24"/>
    <mergeCell ref="C15:C16"/>
    <mergeCell ref="C53:C57"/>
    <mergeCell ref="C68:C72"/>
    <mergeCell ref="A74:A78"/>
    <mergeCell ref="A63:A67"/>
    <mergeCell ref="A92:A96"/>
    <mergeCell ref="C58:C62"/>
    <mergeCell ref="A42:A46"/>
    <mergeCell ref="C42:C46"/>
    <mergeCell ref="C86:C90"/>
    <mergeCell ref="A37:A41"/>
    <mergeCell ref="J15:J16"/>
    <mergeCell ref="A86:A90"/>
    <mergeCell ref="E12:H12"/>
    <mergeCell ref="A18:J18"/>
    <mergeCell ref="A79:J79"/>
    <mergeCell ref="B15:B16"/>
    <mergeCell ref="A13:J13"/>
    <mergeCell ref="A20:A24"/>
    <mergeCell ref="A81:A85"/>
    <mergeCell ref="A58:A62"/>
    <mergeCell ref="D15:I15"/>
    <mergeCell ref="A48:A52"/>
    <mergeCell ref="C81:C85"/>
    <mergeCell ref="A30:J30"/>
    <mergeCell ref="A25:A29"/>
    <mergeCell ref="C25:C29"/>
    <mergeCell ref="A32:A36"/>
    <mergeCell ref="C32:C36"/>
    <mergeCell ref="C37:C41"/>
    <mergeCell ref="A114:A118"/>
    <mergeCell ref="A53:A57"/>
    <mergeCell ref="A97:A101"/>
    <mergeCell ref="C48:C52"/>
    <mergeCell ref="A109:A113"/>
    <mergeCell ref="C74:C78"/>
    <mergeCell ref="C63:C67"/>
    <mergeCell ref="C109:C113"/>
    <mergeCell ref="A136:A140"/>
    <mergeCell ref="C141:C145"/>
    <mergeCell ref="A141:A145"/>
    <mergeCell ref="C151:C155"/>
    <mergeCell ref="A103:A107"/>
    <mergeCell ref="C103:C107"/>
    <mergeCell ref="C114:C118"/>
    <mergeCell ref="A124:A128"/>
  </mergeCells>
  <pageMargins left="0.38" right="0.17" top="0.17" bottom="0.27" header="0.17" footer="0.17"/>
  <pageSetup paperSize="9" scale="72" orientation="landscape" r:id="rId1"/>
  <rowBreaks count="1" manualBreakCount="1">
    <brk id="29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9"/>
  <sheetViews>
    <sheetView view="pageBreakPreview" zoomScale="95" zoomScaleNormal="60" zoomScaleSheetLayoutView="95" workbookViewId="0">
      <selection activeCell="E3" sqref="E3"/>
    </sheetView>
  </sheetViews>
  <sheetFormatPr defaultRowHeight="12.75" x14ac:dyDescent="0.2"/>
  <cols>
    <col min="1" max="1" width="6" style="103" customWidth="1"/>
    <col min="2" max="2" width="31.28515625" style="52" customWidth="1"/>
    <col min="3" max="3" width="13" style="53" customWidth="1"/>
    <col min="4" max="4" width="15.85546875" style="52" customWidth="1"/>
    <col min="5" max="5" width="15.140625" style="104" customWidth="1"/>
    <col min="6" max="6" width="18" style="108" customWidth="1"/>
    <col min="7" max="7" width="18.85546875" style="115" customWidth="1"/>
    <col min="8" max="8" width="15.42578125" style="148" customWidth="1"/>
    <col min="9" max="9" width="13" style="115" customWidth="1"/>
    <col min="10" max="10" width="15.5703125" style="148" customWidth="1"/>
    <col min="11" max="11" width="13.42578125" style="115" customWidth="1"/>
    <col min="12" max="12" width="22.85546875" style="53" customWidth="1"/>
    <col min="13" max="13" width="24.28515625" style="107" customWidth="1"/>
    <col min="14" max="16384" width="9.140625" style="52"/>
  </cols>
  <sheetData>
    <row r="1" spans="1:13" x14ac:dyDescent="0.2">
      <c r="F1" s="115"/>
      <c r="H1" s="115"/>
      <c r="J1" s="115"/>
    </row>
    <row r="2" spans="1:13" ht="15" x14ac:dyDescent="0.25">
      <c r="F2" s="115"/>
      <c r="G2" s="115" t="s">
        <v>120</v>
      </c>
      <c r="H2" s="151" t="s">
        <v>264</v>
      </c>
      <c r="I2" s="151"/>
      <c r="J2" s="152"/>
      <c r="K2" s="152"/>
      <c r="L2" s="153"/>
      <c r="M2" s="153"/>
    </row>
    <row r="3" spans="1:13" ht="15" x14ac:dyDescent="0.25">
      <c r="F3" s="115"/>
      <c r="H3" s="154" t="s">
        <v>261</v>
      </c>
      <c r="I3" s="154"/>
      <c r="J3" s="154"/>
      <c r="K3" s="154"/>
      <c r="L3" s="154"/>
      <c r="M3" s="154"/>
    </row>
    <row r="4" spans="1:13" ht="15" x14ac:dyDescent="0.25">
      <c r="F4" s="115"/>
      <c r="H4" s="154" t="s">
        <v>263</v>
      </c>
      <c r="I4" s="154"/>
      <c r="J4" s="154"/>
      <c r="K4" s="154"/>
      <c r="L4" s="154"/>
      <c r="M4" s="153"/>
    </row>
    <row r="5" spans="1:13" ht="15" x14ac:dyDescent="0.25">
      <c r="F5" s="115"/>
      <c r="H5" s="154" t="s">
        <v>262</v>
      </c>
      <c r="I5" s="154"/>
      <c r="J5" s="154"/>
      <c r="K5" s="154"/>
      <c r="L5" s="154"/>
      <c r="M5" s="154"/>
    </row>
    <row r="6" spans="1:13" x14ac:dyDescent="0.2">
      <c r="F6" s="115"/>
      <c r="H6" s="149"/>
      <c r="I6" s="149"/>
      <c r="J6" s="149"/>
      <c r="K6" s="149"/>
      <c r="L6" s="149"/>
      <c r="M6" s="149"/>
    </row>
    <row r="7" spans="1:13" x14ac:dyDescent="0.2">
      <c r="F7" s="115"/>
      <c r="H7" s="150" t="s">
        <v>269</v>
      </c>
      <c r="J7" s="115"/>
    </row>
    <row r="8" spans="1:13" ht="29.25" customHeight="1" x14ac:dyDescent="0.25">
      <c r="F8" s="115"/>
      <c r="G8" s="116"/>
      <c r="H8" s="115"/>
      <c r="I8" s="117" t="s">
        <v>18</v>
      </c>
      <c r="J8" s="118"/>
      <c r="K8" s="119"/>
      <c r="L8" s="59"/>
      <c r="M8" s="120"/>
    </row>
    <row r="9" spans="1:13" ht="15" x14ac:dyDescent="0.25">
      <c r="F9" s="115"/>
      <c r="G9" s="116"/>
      <c r="H9" s="115"/>
      <c r="I9" s="117" t="s">
        <v>19</v>
      </c>
      <c r="J9" s="118"/>
      <c r="K9" s="119"/>
      <c r="L9" s="59"/>
      <c r="M9" s="120"/>
    </row>
    <row r="10" spans="1:13" ht="15" x14ac:dyDescent="0.25">
      <c r="F10" s="115"/>
      <c r="G10" s="116"/>
      <c r="H10" s="115"/>
      <c r="I10" s="121" t="s">
        <v>62</v>
      </c>
      <c r="J10" s="121"/>
      <c r="K10" s="121"/>
      <c r="L10" s="62"/>
      <c r="M10" s="63"/>
    </row>
    <row r="11" spans="1:13" ht="15" x14ac:dyDescent="0.25">
      <c r="F11" s="115"/>
      <c r="G11" s="116"/>
      <c r="H11" s="115"/>
      <c r="I11" s="121" t="s">
        <v>79</v>
      </c>
      <c r="J11" s="121"/>
      <c r="K11" s="121"/>
      <c r="L11" s="62"/>
      <c r="M11" s="63"/>
    </row>
    <row r="12" spans="1:13" ht="15" x14ac:dyDescent="0.25">
      <c r="F12" s="115"/>
      <c r="G12" s="116"/>
      <c r="H12" s="115"/>
      <c r="I12" s="121" t="s">
        <v>15</v>
      </c>
      <c r="J12" s="121"/>
      <c r="K12" s="121"/>
      <c r="L12" s="62"/>
      <c r="M12" s="77"/>
    </row>
    <row r="13" spans="1:13" ht="15" customHeight="1" x14ac:dyDescent="0.25">
      <c r="F13" s="115"/>
      <c r="G13" s="116"/>
      <c r="H13" s="115"/>
      <c r="I13" s="182" t="s">
        <v>153</v>
      </c>
      <c r="J13" s="182"/>
      <c r="K13" s="182"/>
      <c r="L13" s="182"/>
      <c r="M13" s="122"/>
    </row>
    <row r="14" spans="1:13" x14ac:dyDescent="0.2">
      <c r="F14" s="115"/>
      <c r="G14" s="116"/>
      <c r="H14" s="115"/>
      <c r="I14" s="118"/>
      <c r="J14" s="123"/>
      <c r="K14" s="118"/>
      <c r="L14" s="124"/>
      <c r="M14" s="125"/>
    </row>
    <row r="15" spans="1:13" s="105" customFormat="1" ht="15.75" customHeight="1" x14ac:dyDescent="0.25">
      <c r="A15" s="232" t="s">
        <v>21</v>
      </c>
      <c r="B15" s="232"/>
      <c r="C15" s="232"/>
      <c r="D15" s="232"/>
      <c r="E15" s="232"/>
      <c r="F15" s="232"/>
      <c r="G15" s="232"/>
      <c r="H15" s="232"/>
      <c r="I15" s="232"/>
      <c r="J15" s="232"/>
      <c r="K15" s="232"/>
      <c r="L15" s="232"/>
      <c r="M15" s="232"/>
    </row>
    <row r="16" spans="1:13" s="105" customFormat="1" ht="15.75" customHeight="1" x14ac:dyDescent="0.2">
      <c r="A16" s="258" t="s">
        <v>61</v>
      </c>
      <c r="B16" s="258"/>
      <c r="C16" s="258"/>
      <c r="D16" s="258"/>
      <c r="E16" s="258"/>
      <c r="F16" s="258"/>
      <c r="G16" s="258"/>
      <c r="H16" s="258"/>
      <c r="I16" s="258"/>
      <c r="J16" s="258"/>
      <c r="K16" s="258"/>
      <c r="L16" s="258"/>
      <c r="M16" s="258"/>
    </row>
    <row r="17" spans="1:16" s="105" customFormat="1" ht="10.5" customHeight="1" x14ac:dyDescent="0.2">
      <c r="A17" s="126"/>
      <c r="B17" s="79"/>
      <c r="C17" s="79"/>
      <c r="D17" s="79"/>
      <c r="E17" s="127"/>
      <c r="F17" s="128"/>
      <c r="G17" s="128"/>
      <c r="H17" s="128"/>
      <c r="I17" s="128"/>
      <c r="J17" s="128"/>
      <c r="K17" s="128"/>
      <c r="L17" s="129"/>
      <c r="M17" s="129"/>
    </row>
    <row r="18" spans="1:16" ht="15" customHeight="1" x14ac:dyDescent="0.2">
      <c r="A18" s="199" t="s">
        <v>4</v>
      </c>
      <c r="B18" s="199" t="s">
        <v>40</v>
      </c>
      <c r="C18" s="199" t="s">
        <v>41</v>
      </c>
      <c r="D18" s="199" t="s">
        <v>7</v>
      </c>
      <c r="E18" s="254" t="s">
        <v>42</v>
      </c>
      <c r="F18" s="243" t="s">
        <v>43</v>
      </c>
      <c r="G18" s="239" t="s">
        <v>8</v>
      </c>
      <c r="H18" s="240"/>
      <c r="I18" s="240"/>
      <c r="J18" s="240"/>
      <c r="K18" s="241"/>
      <c r="L18" s="199" t="s">
        <v>159</v>
      </c>
      <c r="M18" s="211" t="s">
        <v>9</v>
      </c>
    </row>
    <row r="19" spans="1:16" ht="141.75" customHeight="1" x14ac:dyDescent="0.2">
      <c r="A19" s="199"/>
      <c r="B19" s="199"/>
      <c r="C19" s="199"/>
      <c r="D19" s="199"/>
      <c r="E19" s="254"/>
      <c r="F19" s="243"/>
      <c r="G19" s="143" t="s">
        <v>16</v>
      </c>
      <c r="H19" s="143" t="s">
        <v>17</v>
      </c>
      <c r="I19" s="143" t="s">
        <v>24</v>
      </c>
      <c r="J19" s="143" t="s">
        <v>47</v>
      </c>
      <c r="K19" s="143" t="s">
        <v>46</v>
      </c>
      <c r="L19" s="199"/>
      <c r="M19" s="213"/>
    </row>
    <row r="20" spans="1:16" ht="15" x14ac:dyDescent="0.2">
      <c r="A20" s="139">
        <v>1</v>
      </c>
      <c r="B20" s="139">
        <v>2</v>
      </c>
      <c r="C20" s="139">
        <v>3</v>
      </c>
      <c r="D20" s="139">
        <v>4</v>
      </c>
      <c r="E20" s="66">
        <v>5</v>
      </c>
      <c r="F20" s="66">
        <v>6</v>
      </c>
      <c r="G20" s="66">
        <v>7</v>
      </c>
      <c r="H20" s="66">
        <v>8</v>
      </c>
      <c r="I20" s="66">
        <v>9</v>
      </c>
      <c r="J20" s="66">
        <v>10</v>
      </c>
      <c r="K20" s="66">
        <v>11</v>
      </c>
      <c r="L20" s="139">
        <v>12</v>
      </c>
      <c r="M20" s="139">
        <v>13</v>
      </c>
    </row>
    <row r="21" spans="1:16" ht="18" customHeight="1" x14ac:dyDescent="0.2">
      <c r="A21" s="192" t="s">
        <v>83</v>
      </c>
      <c r="B21" s="193"/>
      <c r="C21" s="193"/>
      <c r="D21" s="193"/>
      <c r="E21" s="193"/>
      <c r="F21" s="193"/>
      <c r="G21" s="193"/>
      <c r="H21" s="193"/>
      <c r="I21" s="193"/>
      <c r="J21" s="193"/>
      <c r="K21" s="193"/>
      <c r="L21" s="193"/>
      <c r="M21" s="194"/>
    </row>
    <row r="22" spans="1:16" ht="17.25" customHeight="1" x14ac:dyDescent="0.2">
      <c r="A22" s="141" t="s">
        <v>38</v>
      </c>
      <c r="B22" s="255" t="s">
        <v>176</v>
      </c>
      <c r="C22" s="211" t="s">
        <v>60</v>
      </c>
      <c r="D22" s="137" t="s">
        <v>2</v>
      </c>
      <c r="E22" s="106">
        <v>0</v>
      </c>
      <c r="F22" s="130">
        <f>SUM(G22:J22)</f>
        <v>104023.7</v>
      </c>
      <c r="G22" s="130">
        <v>1000</v>
      </c>
      <c r="H22" s="130">
        <v>103023.7</v>
      </c>
      <c r="I22" s="131">
        <f t="shared" ref="I22:J22" si="0">SUM(I23:I26)</f>
        <v>0</v>
      </c>
      <c r="J22" s="131">
        <f t="shared" si="0"/>
        <v>0</v>
      </c>
      <c r="K22" s="132">
        <v>0</v>
      </c>
      <c r="L22" s="259" t="s">
        <v>22</v>
      </c>
      <c r="M22" s="214" t="s">
        <v>174</v>
      </c>
    </row>
    <row r="23" spans="1:16" ht="43.5" customHeight="1" x14ac:dyDescent="0.2">
      <c r="A23" s="141"/>
      <c r="B23" s="178"/>
      <c r="C23" s="212"/>
      <c r="D23" s="137" t="s">
        <v>1</v>
      </c>
      <c r="E23" s="106">
        <v>0</v>
      </c>
      <c r="F23" s="130">
        <f>F28+F33</f>
        <v>0</v>
      </c>
      <c r="G23" s="130">
        <v>0</v>
      </c>
      <c r="H23" s="130">
        <v>0</v>
      </c>
      <c r="I23" s="130">
        <v>0</v>
      </c>
      <c r="J23" s="130">
        <v>0</v>
      </c>
      <c r="K23" s="132">
        <v>0</v>
      </c>
      <c r="L23" s="260"/>
      <c r="M23" s="219"/>
    </row>
    <row r="24" spans="1:16" ht="62.25" customHeight="1" x14ac:dyDescent="0.2">
      <c r="A24" s="141"/>
      <c r="B24" s="178"/>
      <c r="C24" s="212"/>
      <c r="D24" s="137" t="s">
        <v>6</v>
      </c>
      <c r="E24" s="106">
        <v>0</v>
      </c>
      <c r="F24" s="130">
        <f>F29+F34</f>
        <v>0</v>
      </c>
      <c r="G24" s="130">
        <v>0</v>
      </c>
      <c r="H24" s="130">
        <v>0</v>
      </c>
      <c r="I24" s="130">
        <v>0</v>
      </c>
      <c r="J24" s="130">
        <v>0</v>
      </c>
      <c r="K24" s="132">
        <v>0</v>
      </c>
      <c r="L24" s="260"/>
      <c r="M24" s="219"/>
    </row>
    <row r="25" spans="1:16" ht="73.5" customHeight="1" x14ac:dyDescent="0.2">
      <c r="A25" s="141"/>
      <c r="B25" s="178"/>
      <c r="C25" s="212"/>
      <c r="D25" s="137" t="s">
        <v>10</v>
      </c>
      <c r="E25" s="106">
        <v>0</v>
      </c>
      <c r="F25" s="130">
        <f>F30+F35</f>
        <v>104023.7</v>
      </c>
      <c r="G25" s="130">
        <f>G30+G35</f>
        <v>1000</v>
      </c>
      <c r="H25" s="130">
        <f>H30+H35</f>
        <v>103023.7</v>
      </c>
      <c r="I25" s="130">
        <f>I30+I35</f>
        <v>0</v>
      </c>
      <c r="J25" s="130">
        <f>J30+J35</f>
        <v>0</v>
      </c>
      <c r="K25" s="132">
        <v>0</v>
      </c>
      <c r="L25" s="260"/>
      <c r="M25" s="219"/>
    </row>
    <row r="26" spans="1:16" ht="30" customHeight="1" x14ac:dyDescent="0.2">
      <c r="A26" s="141"/>
      <c r="B26" s="179"/>
      <c r="C26" s="213"/>
      <c r="D26" s="137" t="s">
        <v>25</v>
      </c>
      <c r="E26" s="106">
        <v>0</v>
      </c>
      <c r="F26" s="130">
        <f>F31+F36</f>
        <v>0</v>
      </c>
      <c r="G26" s="130">
        <v>0</v>
      </c>
      <c r="H26" s="130">
        <v>0</v>
      </c>
      <c r="I26" s="130">
        <v>0</v>
      </c>
      <c r="J26" s="130">
        <v>0</v>
      </c>
      <c r="K26" s="132">
        <v>0</v>
      </c>
      <c r="L26" s="261"/>
      <c r="M26" s="220"/>
    </row>
    <row r="27" spans="1:16" ht="18.75" customHeight="1" x14ac:dyDescent="0.2">
      <c r="A27" s="208" t="s">
        <v>51</v>
      </c>
      <c r="B27" s="177" t="s">
        <v>188</v>
      </c>
      <c r="C27" s="211" t="s">
        <v>60</v>
      </c>
      <c r="D27" s="137" t="s">
        <v>2</v>
      </c>
      <c r="E27" s="68">
        <v>0</v>
      </c>
      <c r="F27" s="131">
        <f>SUM(F28:F31)</f>
        <v>103023.7</v>
      </c>
      <c r="G27" s="131">
        <f t="shared" ref="G27:K27" si="1">SUM(G28:G31)</f>
        <v>0</v>
      </c>
      <c r="H27" s="131">
        <f t="shared" si="1"/>
        <v>103023.7</v>
      </c>
      <c r="I27" s="131">
        <f t="shared" si="1"/>
        <v>0</v>
      </c>
      <c r="J27" s="131">
        <f t="shared" si="1"/>
        <v>0</v>
      </c>
      <c r="K27" s="131">
        <f t="shared" si="1"/>
        <v>0</v>
      </c>
      <c r="L27" s="199" t="s">
        <v>22</v>
      </c>
      <c r="M27" s="217"/>
    </row>
    <row r="28" spans="1:16" ht="48.75" customHeight="1" x14ac:dyDescent="0.2">
      <c r="A28" s="209"/>
      <c r="B28" s="185"/>
      <c r="C28" s="212"/>
      <c r="D28" s="137" t="s">
        <v>1</v>
      </c>
      <c r="E28" s="68">
        <v>0</v>
      </c>
      <c r="F28" s="69">
        <f>SUM(G28:K28)</f>
        <v>0</v>
      </c>
      <c r="G28" s="69">
        <v>0</v>
      </c>
      <c r="H28" s="69">
        <v>0</v>
      </c>
      <c r="I28" s="69">
        <v>0</v>
      </c>
      <c r="J28" s="69">
        <v>0</v>
      </c>
      <c r="K28" s="131">
        <v>0</v>
      </c>
      <c r="L28" s="199"/>
      <c r="M28" s="219"/>
      <c r="P28" s="146"/>
    </row>
    <row r="29" spans="1:16" ht="63" customHeight="1" x14ac:dyDescent="0.2">
      <c r="A29" s="209"/>
      <c r="B29" s="185"/>
      <c r="C29" s="212"/>
      <c r="D29" s="137" t="s">
        <v>6</v>
      </c>
      <c r="E29" s="68">
        <v>0</v>
      </c>
      <c r="F29" s="69">
        <f t="shared" ref="F29:F31" si="2">SUM(G29:K29)</f>
        <v>0</v>
      </c>
      <c r="G29" s="69">
        <v>0</v>
      </c>
      <c r="H29" s="69">
        <v>0</v>
      </c>
      <c r="I29" s="69">
        <v>0</v>
      </c>
      <c r="J29" s="69">
        <v>0</v>
      </c>
      <c r="K29" s="131">
        <v>0</v>
      </c>
      <c r="L29" s="199"/>
      <c r="M29" s="219"/>
    </row>
    <row r="30" spans="1:16" ht="75.75" customHeight="1" x14ac:dyDescent="0.2">
      <c r="A30" s="209"/>
      <c r="B30" s="185"/>
      <c r="C30" s="212"/>
      <c r="D30" s="137" t="s">
        <v>10</v>
      </c>
      <c r="E30" s="68">
        <v>0</v>
      </c>
      <c r="F30" s="69">
        <f t="shared" si="2"/>
        <v>103023.7</v>
      </c>
      <c r="G30" s="69">
        <v>0</v>
      </c>
      <c r="H30" s="69">
        <v>103023.7</v>
      </c>
      <c r="I30" s="69">
        <v>0</v>
      </c>
      <c r="J30" s="69">
        <v>0</v>
      </c>
      <c r="K30" s="131">
        <v>0</v>
      </c>
      <c r="L30" s="199"/>
      <c r="M30" s="219"/>
    </row>
    <row r="31" spans="1:16" ht="40.5" customHeight="1" x14ac:dyDescent="0.2">
      <c r="A31" s="210"/>
      <c r="B31" s="186"/>
      <c r="C31" s="213"/>
      <c r="D31" s="137" t="s">
        <v>25</v>
      </c>
      <c r="E31" s="68">
        <v>0</v>
      </c>
      <c r="F31" s="69">
        <f t="shared" si="2"/>
        <v>0</v>
      </c>
      <c r="G31" s="69">
        <v>0</v>
      </c>
      <c r="H31" s="69">
        <v>0</v>
      </c>
      <c r="I31" s="69">
        <v>0</v>
      </c>
      <c r="J31" s="69">
        <v>0</v>
      </c>
      <c r="K31" s="131">
        <v>0</v>
      </c>
      <c r="L31" s="199"/>
      <c r="M31" s="220"/>
    </row>
    <row r="32" spans="1:16" ht="18.75" customHeight="1" x14ac:dyDescent="0.2">
      <c r="A32" s="208" t="s">
        <v>122</v>
      </c>
      <c r="B32" s="177" t="s">
        <v>189</v>
      </c>
      <c r="C32" s="211" t="s">
        <v>60</v>
      </c>
      <c r="D32" s="137" t="s">
        <v>2</v>
      </c>
      <c r="E32" s="68">
        <v>0</v>
      </c>
      <c r="F32" s="131">
        <f>G32+H32+I32+J32+K32</f>
        <v>1000</v>
      </c>
      <c r="G32" s="131">
        <f>SUM(G33:G36)</f>
        <v>1000</v>
      </c>
      <c r="H32" s="131">
        <v>0</v>
      </c>
      <c r="I32" s="131">
        <f>SUM(I33:I36)</f>
        <v>0</v>
      </c>
      <c r="J32" s="131">
        <f>SUM(J33:J36)</f>
        <v>0</v>
      </c>
      <c r="K32" s="131">
        <f>SUM(K33:K36)</f>
        <v>0</v>
      </c>
      <c r="L32" s="199" t="s">
        <v>22</v>
      </c>
      <c r="M32" s="252"/>
    </row>
    <row r="33" spans="1:14" ht="48.75" customHeight="1" x14ac:dyDescent="0.2">
      <c r="A33" s="209"/>
      <c r="B33" s="185"/>
      <c r="C33" s="212"/>
      <c r="D33" s="137" t="s">
        <v>1</v>
      </c>
      <c r="E33" s="68">
        <v>0</v>
      </c>
      <c r="F33" s="68">
        <v>0</v>
      </c>
      <c r="G33" s="69">
        <v>0</v>
      </c>
      <c r="H33" s="69">
        <v>0</v>
      </c>
      <c r="I33" s="69">
        <v>0</v>
      </c>
      <c r="J33" s="69">
        <v>0</v>
      </c>
      <c r="K33" s="131">
        <v>0</v>
      </c>
      <c r="L33" s="199"/>
      <c r="M33" s="256"/>
    </row>
    <row r="34" spans="1:14" ht="63" customHeight="1" x14ac:dyDescent="0.2">
      <c r="A34" s="209"/>
      <c r="B34" s="185"/>
      <c r="C34" s="212"/>
      <c r="D34" s="137" t="s">
        <v>6</v>
      </c>
      <c r="E34" s="68">
        <v>0</v>
      </c>
      <c r="F34" s="68">
        <v>0</v>
      </c>
      <c r="G34" s="69">
        <v>0</v>
      </c>
      <c r="H34" s="69">
        <v>0</v>
      </c>
      <c r="I34" s="69">
        <v>0</v>
      </c>
      <c r="J34" s="69">
        <v>0</v>
      </c>
      <c r="K34" s="131">
        <v>0</v>
      </c>
      <c r="L34" s="199"/>
      <c r="M34" s="256"/>
      <c r="N34" s="145"/>
    </row>
    <row r="35" spans="1:14" ht="75.75" customHeight="1" x14ac:dyDescent="0.2">
      <c r="A35" s="209"/>
      <c r="B35" s="185"/>
      <c r="C35" s="212"/>
      <c r="D35" s="137" t="s">
        <v>10</v>
      </c>
      <c r="E35" s="68">
        <v>0</v>
      </c>
      <c r="F35" s="68">
        <f>SUM(G35:J35)</f>
        <v>1000</v>
      </c>
      <c r="G35" s="68">
        <v>1000</v>
      </c>
      <c r="H35" s="68">
        <v>0</v>
      </c>
      <c r="I35" s="68">
        <v>0</v>
      </c>
      <c r="J35" s="68">
        <v>0</v>
      </c>
      <c r="K35" s="131">
        <v>0</v>
      </c>
      <c r="L35" s="199"/>
      <c r="M35" s="256"/>
    </row>
    <row r="36" spans="1:14" ht="33" customHeight="1" x14ac:dyDescent="0.2">
      <c r="A36" s="210"/>
      <c r="B36" s="186"/>
      <c r="C36" s="213"/>
      <c r="D36" s="137" t="s">
        <v>25</v>
      </c>
      <c r="E36" s="68">
        <v>0</v>
      </c>
      <c r="F36" s="68">
        <v>0</v>
      </c>
      <c r="G36" s="69">
        <v>0</v>
      </c>
      <c r="H36" s="69">
        <v>0</v>
      </c>
      <c r="I36" s="69">
        <v>0</v>
      </c>
      <c r="J36" s="69">
        <v>0</v>
      </c>
      <c r="K36" s="131">
        <v>0</v>
      </c>
      <c r="L36" s="199"/>
      <c r="M36" s="257"/>
    </row>
    <row r="37" spans="1:14" ht="15" customHeight="1" x14ac:dyDescent="0.2">
      <c r="A37" s="205"/>
      <c r="B37" s="206" t="s">
        <v>121</v>
      </c>
      <c r="C37" s="206"/>
      <c r="D37" s="138" t="s">
        <v>2</v>
      </c>
      <c r="E37" s="106">
        <v>0</v>
      </c>
      <c r="F37" s="133">
        <f>G37+H37+I37+J37+K37</f>
        <v>104023.7</v>
      </c>
      <c r="G37" s="134">
        <f>SUM(G38:G41)</f>
        <v>1000</v>
      </c>
      <c r="H37" s="134">
        <f>SUM(H38:H41)</f>
        <v>103023.7</v>
      </c>
      <c r="I37" s="134">
        <f>SUM(I38:I41)</f>
        <v>0</v>
      </c>
      <c r="J37" s="134">
        <f>SUM(J38:J41)</f>
        <v>0</v>
      </c>
      <c r="K37" s="134">
        <f>SUM(K38:K41)</f>
        <v>0</v>
      </c>
      <c r="L37" s="191"/>
      <c r="M37" s="191"/>
    </row>
    <row r="38" spans="1:14" ht="46.5" customHeight="1" x14ac:dyDescent="0.2">
      <c r="A38" s="205"/>
      <c r="B38" s="206"/>
      <c r="C38" s="206"/>
      <c r="D38" s="138" t="s">
        <v>1</v>
      </c>
      <c r="E38" s="106">
        <v>0</v>
      </c>
      <c r="F38" s="134">
        <f t="shared" ref="F38:K38" si="3">F28+F33</f>
        <v>0</v>
      </c>
      <c r="G38" s="134">
        <f t="shared" si="3"/>
        <v>0</v>
      </c>
      <c r="H38" s="134">
        <f t="shared" si="3"/>
        <v>0</v>
      </c>
      <c r="I38" s="134">
        <f t="shared" si="3"/>
        <v>0</v>
      </c>
      <c r="J38" s="134">
        <f t="shared" si="3"/>
        <v>0</v>
      </c>
      <c r="K38" s="134">
        <f t="shared" si="3"/>
        <v>0</v>
      </c>
      <c r="L38" s="191"/>
      <c r="M38" s="191"/>
    </row>
    <row r="39" spans="1:14" ht="58.5" customHeight="1" x14ac:dyDescent="0.2">
      <c r="A39" s="205"/>
      <c r="B39" s="206"/>
      <c r="C39" s="206"/>
      <c r="D39" s="138" t="s">
        <v>6</v>
      </c>
      <c r="E39" s="106">
        <v>0</v>
      </c>
      <c r="F39" s="134">
        <f t="shared" ref="F39" si="4">F29+F34</f>
        <v>0</v>
      </c>
      <c r="G39" s="134">
        <f t="shared" ref="G39" si="5">G29+G34</f>
        <v>0</v>
      </c>
      <c r="H39" s="134">
        <f t="shared" ref="H39" si="6">H29+H34</f>
        <v>0</v>
      </c>
      <c r="I39" s="134">
        <f t="shared" ref="I39" si="7">I29+I34</f>
        <v>0</v>
      </c>
      <c r="J39" s="134">
        <f t="shared" ref="J39:K41" si="8">J29+J34</f>
        <v>0</v>
      </c>
      <c r="K39" s="134">
        <f t="shared" si="8"/>
        <v>0</v>
      </c>
      <c r="L39" s="191"/>
      <c r="M39" s="191"/>
    </row>
    <row r="40" spans="1:14" ht="72" customHeight="1" x14ac:dyDescent="0.2">
      <c r="A40" s="205"/>
      <c r="B40" s="206"/>
      <c r="C40" s="206"/>
      <c r="D40" s="138" t="s">
        <v>10</v>
      </c>
      <c r="E40" s="106">
        <v>0</v>
      </c>
      <c r="F40" s="134">
        <f>F30+F35</f>
        <v>104023.7</v>
      </c>
      <c r="G40" s="134">
        <f t="shared" ref="G40" si="9">G30+G35</f>
        <v>1000</v>
      </c>
      <c r="H40" s="134">
        <f t="shared" ref="H40" si="10">H30+H35</f>
        <v>103023.7</v>
      </c>
      <c r="I40" s="134">
        <f t="shared" ref="I40" si="11">I30+I35</f>
        <v>0</v>
      </c>
      <c r="J40" s="134">
        <f t="shared" si="8"/>
        <v>0</v>
      </c>
      <c r="K40" s="134">
        <f t="shared" si="8"/>
        <v>0</v>
      </c>
      <c r="L40" s="191"/>
      <c r="M40" s="191"/>
    </row>
    <row r="41" spans="1:14" ht="31.5" customHeight="1" x14ac:dyDescent="0.2">
      <c r="A41" s="205"/>
      <c r="B41" s="206"/>
      <c r="C41" s="206"/>
      <c r="D41" s="138" t="s">
        <v>25</v>
      </c>
      <c r="E41" s="106">
        <v>0</v>
      </c>
      <c r="F41" s="134">
        <f t="shared" ref="F41" si="12">F31+F36</f>
        <v>0</v>
      </c>
      <c r="G41" s="134">
        <f t="shared" ref="G41" si="13">G31+G36</f>
        <v>0</v>
      </c>
      <c r="H41" s="134">
        <f t="shared" ref="H41" si="14">H31+H36</f>
        <v>0</v>
      </c>
      <c r="I41" s="134">
        <f t="shared" ref="I41" si="15">I31+I36</f>
        <v>0</v>
      </c>
      <c r="J41" s="134">
        <f t="shared" si="8"/>
        <v>0</v>
      </c>
      <c r="K41" s="134">
        <f t="shared" si="8"/>
        <v>0</v>
      </c>
      <c r="L41" s="191"/>
      <c r="M41" s="191"/>
    </row>
    <row r="42" spans="1:14" ht="23.25" customHeight="1" x14ac:dyDescent="0.2">
      <c r="A42" s="188" t="s">
        <v>66</v>
      </c>
      <c r="B42" s="189"/>
      <c r="C42" s="189"/>
      <c r="D42" s="189"/>
      <c r="E42" s="189"/>
      <c r="F42" s="189"/>
      <c r="G42" s="189"/>
      <c r="H42" s="189"/>
      <c r="I42" s="189"/>
      <c r="J42" s="189"/>
      <c r="K42" s="189"/>
      <c r="L42" s="189"/>
      <c r="M42" s="190"/>
    </row>
    <row r="43" spans="1:14" s="75" customFormat="1" ht="13.5" customHeight="1" x14ac:dyDescent="0.2">
      <c r="A43" s="195" t="s">
        <v>86</v>
      </c>
      <c r="B43" s="196" t="s">
        <v>177</v>
      </c>
      <c r="C43" s="198" t="s">
        <v>60</v>
      </c>
      <c r="D43" s="138" t="s">
        <v>2</v>
      </c>
      <c r="E43" s="70">
        <v>0</v>
      </c>
      <c r="F43" s="70">
        <f>SUM(F44:F47)</f>
        <v>180800</v>
      </c>
      <c r="G43" s="70">
        <f>SUM(G44:G47)</f>
        <v>90900</v>
      </c>
      <c r="H43" s="70">
        <f>SUM(H44:H47)</f>
        <v>27000</v>
      </c>
      <c r="I43" s="70">
        <f t="shared" ref="I43:K43" si="16">SUM(I44:I47)</f>
        <v>62900</v>
      </c>
      <c r="J43" s="70">
        <f t="shared" si="16"/>
        <v>0</v>
      </c>
      <c r="K43" s="70">
        <f t="shared" si="16"/>
        <v>0</v>
      </c>
      <c r="L43" s="242"/>
      <c r="M43" s="263" t="s">
        <v>255</v>
      </c>
    </row>
    <row r="44" spans="1:14" s="75" customFormat="1" ht="45.75" customHeight="1" x14ac:dyDescent="0.2">
      <c r="A44" s="195"/>
      <c r="B44" s="196"/>
      <c r="C44" s="198"/>
      <c r="D44" s="138" t="s">
        <v>1</v>
      </c>
      <c r="E44" s="70"/>
      <c r="F44" s="70">
        <f>G44+H44+I44+J44+K44</f>
        <v>0</v>
      </c>
      <c r="G44" s="133">
        <f>G49+G54+G59</f>
        <v>0</v>
      </c>
      <c r="H44" s="133">
        <f>H49+H54+H59</f>
        <v>0</v>
      </c>
      <c r="I44" s="133">
        <f>I49+I54+I59</f>
        <v>0</v>
      </c>
      <c r="J44" s="133">
        <f>J49+J54+J59</f>
        <v>0</v>
      </c>
      <c r="K44" s="133">
        <f>K49+K54+K59</f>
        <v>0</v>
      </c>
      <c r="L44" s="242"/>
      <c r="M44" s="264"/>
    </row>
    <row r="45" spans="1:14" s="75" customFormat="1" ht="60" customHeight="1" x14ac:dyDescent="0.2">
      <c r="A45" s="195"/>
      <c r="B45" s="196"/>
      <c r="C45" s="198"/>
      <c r="D45" s="138" t="s">
        <v>6</v>
      </c>
      <c r="E45" s="70">
        <v>0</v>
      </c>
      <c r="F45" s="70">
        <f t="shared" ref="F45:F47" si="17">G45+H45+I45+J45+K45</f>
        <v>89900</v>
      </c>
      <c r="G45" s="133">
        <f t="shared" ref="G45:G47" si="18">G50+G55+G60</f>
        <v>89900</v>
      </c>
      <c r="H45" s="133">
        <f t="shared" ref="H45:I47" si="19">H50+H55+H60</f>
        <v>0</v>
      </c>
      <c r="I45" s="133">
        <f t="shared" si="19"/>
        <v>0</v>
      </c>
      <c r="J45" s="133">
        <f t="shared" ref="J45" si="20">J50+J55+J60</f>
        <v>0</v>
      </c>
      <c r="K45" s="133">
        <f t="shared" ref="K45" si="21">K50+K55+K60</f>
        <v>0</v>
      </c>
      <c r="L45" s="242"/>
      <c r="M45" s="264"/>
    </row>
    <row r="46" spans="1:14" s="75" customFormat="1" ht="44.25" customHeight="1" x14ac:dyDescent="0.2">
      <c r="A46" s="195"/>
      <c r="B46" s="196"/>
      <c r="C46" s="198"/>
      <c r="D46" s="138" t="s">
        <v>10</v>
      </c>
      <c r="E46" s="70">
        <v>0</v>
      </c>
      <c r="F46" s="70">
        <f t="shared" si="17"/>
        <v>90900</v>
      </c>
      <c r="G46" s="133">
        <f t="shared" si="18"/>
        <v>1000</v>
      </c>
      <c r="H46" s="133">
        <f t="shared" si="19"/>
        <v>27000</v>
      </c>
      <c r="I46" s="133">
        <f t="shared" si="19"/>
        <v>62900</v>
      </c>
      <c r="J46" s="133">
        <f t="shared" ref="J46" si="22">J51+J56+J61</f>
        <v>0</v>
      </c>
      <c r="K46" s="133">
        <f t="shared" ref="K46" si="23">K51+K56+K61</f>
        <v>0</v>
      </c>
      <c r="L46" s="242"/>
      <c r="M46" s="264"/>
    </row>
    <row r="47" spans="1:14" s="75" customFormat="1" ht="50.25" customHeight="1" x14ac:dyDescent="0.2">
      <c r="A47" s="195"/>
      <c r="B47" s="196"/>
      <c r="C47" s="198"/>
      <c r="D47" s="138" t="s">
        <v>25</v>
      </c>
      <c r="E47" s="70">
        <v>0</v>
      </c>
      <c r="F47" s="70">
        <f t="shared" si="17"/>
        <v>0</v>
      </c>
      <c r="G47" s="133">
        <f t="shared" si="18"/>
        <v>0</v>
      </c>
      <c r="H47" s="133">
        <f t="shared" si="19"/>
        <v>0</v>
      </c>
      <c r="I47" s="133">
        <f t="shared" si="19"/>
        <v>0</v>
      </c>
      <c r="J47" s="133">
        <f t="shared" ref="J47" si="24">J52+J57+J62</f>
        <v>0</v>
      </c>
      <c r="K47" s="133">
        <f t="shared" ref="K47" si="25">K52+K57+K62</f>
        <v>0</v>
      </c>
      <c r="L47" s="242"/>
      <c r="M47" s="265"/>
    </row>
    <row r="48" spans="1:14" ht="18" customHeight="1" x14ac:dyDescent="0.2">
      <c r="A48" s="203" t="s">
        <v>55</v>
      </c>
      <c r="B48" s="196" t="s">
        <v>190</v>
      </c>
      <c r="C48" s="244" t="s">
        <v>60</v>
      </c>
      <c r="D48" s="138" t="s">
        <v>2</v>
      </c>
      <c r="E48" s="70">
        <v>0</v>
      </c>
      <c r="F48" s="70">
        <f>K48+J48+I48+H48+G48</f>
        <v>0</v>
      </c>
      <c r="G48" s="70">
        <v>0</v>
      </c>
      <c r="H48" s="70">
        <v>0</v>
      </c>
      <c r="I48" s="70">
        <v>0</v>
      </c>
      <c r="J48" s="70">
        <f t="shared" ref="J48:K48" si="26">SUM(J49:J52)</f>
        <v>0</v>
      </c>
      <c r="K48" s="70">
        <f t="shared" si="26"/>
        <v>0</v>
      </c>
      <c r="L48" s="262" t="s">
        <v>22</v>
      </c>
      <c r="M48" s="269"/>
    </row>
    <row r="49" spans="1:13" ht="45.75" customHeight="1" x14ac:dyDescent="0.2">
      <c r="A49" s="203"/>
      <c r="B49" s="196"/>
      <c r="C49" s="244"/>
      <c r="D49" s="138" t="s">
        <v>1</v>
      </c>
      <c r="E49" s="70">
        <v>0</v>
      </c>
      <c r="F49" s="70">
        <f>K49+J49+I49+H49+G49</f>
        <v>0</v>
      </c>
      <c r="G49" s="133">
        <v>0</v>
      </c>
      <c r="H49" s="133">
        <v>0</v>
      </c>
      <c r="I49" s="133">
        <v>0</v>
      </c>
      <c r="J49" s="133">
        <v>0</v>
      </c>
      <c r="K49" s="133">
        <v>0</v>
      </c>
      <c r="L49" s="262"/>
      <c r="M49" s="269"/>
    </row>
    <row r="50" spans="1:13" ht="60" customHeight="1" x14ac:dyDescent="0.2">
      <c r="A50" s="203"/>
      <c r="B50" s="196"/>
      <c r="C50" s="244"/>
      <c r="D50" s="138" t="s">
        <v>6</v>
      </c>
      <c r="E50" s="70">
        <v>0</v>
      </c>
      <c r="F50" s="70">
        <f>K50+J50+I50+H50+G50</f>
        <v>0</v>
      </c>
      <c r="G50" s="133">
        <v>0</v>
      </c>
      <c r="H50" s="133">
        <v>0</v>
      </c>
      <c r="I50" s="133">
        <v>0</v>
      </c>
      <c r="J50" s="133">
        <v>0</v>
      </c>
      <c r="K50" s="133">
        <v>0</v>
      </c>
      <c r="L50" s="262"/>
      <c r="M50" s="269"/>
    </row>
    <row r="51" spans="1:13" ht="74.25" customHeight="1" x14ac:dyDescent="0.2">
      <c r="A51" s="203"/>
      <c r="B51" s="196"/>
      <c r="C51" s="244"/>
      <c r="D51" s="138" t="s">
        <v>10</v>
      </c>
      <c r="E51" s="70">
        <v>0</v>
      </c>
      <c r="F51" s="70">
        <f>K51+J51+I51+H51+G51</f>
        <v>0</v>
      </c>
      <c r="G51" s="133">
        <v>0</v>
      </c>
      <c r="H51" s="133">
        <v>0</v>
      </c>
      <c r="I51" s="133">
        <v>0</v>
      </c>
      <c r="J51" s="133">
        <v>0</v>
      </c>
      <c r="K51" s="133">
        <v>0</v>
      </c>
      <c r="L51" s="262"/>
      <c r="M51" s="269"/>
    </row>
    <row r="52" spans="1:13" ht="31.5" customHeight="1" x14ac:dyDescent="0.2">
      <c r="A52" s="203"/>
      <c r="B52" s="196"/>
      <c r="C52" s="244"/>
      <c r="D52" s="138" t="s">
        <v>25</v>
      </c>
      <c r="E52" s="70">
        <v>0</v>
      </c>
      <c r="F52" s="70">
        <f>K52+J52+I52+H52+G52</f>
        <v>0</v>
      </c>
      <c r="G52" s="133">
        <v>0</v>
      </c>
      <c r="H52" s="133">
        <v>0</v>
      </c>
      <c r="I52" s="133">
        <v>0</v>
      </c>
      <c r="J52" s="133">
        <v>0</v>
      </c>
      <c r="K52" s="133">
        <v>0</v>
      </c>
      <c r="L52" s="262"/>
      <c r="M52" s="269"/>
    </row>
    <row r="53" spans="1:13" ht="18" customHeight="1" x14ac:dyDescent="0.2">
      <c r="A53" s="203" t="s">
        <v>87</v>
      </c>
      <c r="B53" s="172" t="s">
        <v>191</v>
      </c>
      <c r="C53" s="199" t="s">
        <v>60</v>
      </c>
      <c r="D53" s="137" t="s">
        <v>2</v>
      </c>
      <c r="E53" s="68">
        <v>0</v>
      </c>
      <c r="F53" s="68">
        <f>SUM(F54:F57)</f>
        <v>89900</v>
      </c>
      <c r="G53" s="68">
        <v>0</v>
      </c>
      <c r="H53" s="68">
        <v>27000</v>
      </c>
      <c r="I53" s="68">
        <f>I57+I56+I55+I54</f>
        <v>62900</v>
      </c>
      <c r="J53" s="68">
        <f t="shared" ref="J53:K53" si="27">SUM(J54:J57)</f>
        <v>0</v>
      </c>
      <c r="K53" s="68">
        <f t="shared" si="27"/>
        <v>0</v>
      </c>
      <c r="L53" s="204" t="s">
        <v>22</v>
      </c>
      <c r="M53" s="221"/>
    </row>
    <row r="54" spans="1:13" ht="45.75" customHeight="1" x14ac:dyDescent="0.2">
      <c r="A54" s="203"/>
      <c r="B54" s="172"/>
      <c r="C54" s="199"/>
      <c r="D54" s="137" t="s">
        <v>1</v>
      </c>
      <c r="E54" s="68">
        <v>0</v>
      </c>
      <c r="F54" s="68">
        <f t="shared" ref="F54:F62" si="28">K54+J54+I54+H54+G54</f>
        <v>0</v>
      </c>
      <c r="G54" s="69">
        <v>0</v>
      </c>
      <c r="H54" s="69">
        <v>0</v>
      </c>
      <c r="I54" s="69">
        <v>0</v>
      </c>
      <c r="J54" s="69">
        <v>0</v>
      </c>
      <c r="K54" s="69">
        <v>0</v>
      </c>
      <c r="L54" s="204"/>
      <c r="M54" s="221"/>
    </row>
    <row r="55" spans="1:13" ht="60" customHeight="1" x14ac:dyDescent="0.2">
      <c r="A55" s="203"/>
      <c r="B55" s="172"/>
      <c r="C55" s="199"/>
      <c r="D55" s="137" t="s">
        <v>6</v>
      </c>
      <c r="E55" s="68">
        <v>0</v>
      </c>
      <c r="F55" s="68">
        <f t="shared" si="28"/>
        <v>0</v>
      </c>
      <c r="G55" s="69">
        <v>0</v>
      </c>
      <c r="H55" s="69">
        <v>0</v>
      </c>
      <c r="I55" s="69">
        <v>0</v>
      </c>
      <c r="J55" s="69">
        <v>0</v>
      </c>
      <c r="K55" s="69">
        <v>0</v>
      </c>
      <c r="L55" s="204"/>
      <c r="M55" s="221"/>
    </row>
    <row r="56" spans="1:13" ht="74.25" customHeight="1" x14ac:dyDescent="0.2">
      <c r="A56" s="203"/>
      <c r="B56" s="172"/>
      <c r="C56" s="199"/>
      <c r="D56" s="137" t="s">
        <v>10</v>
      </c>
      <c r="E56" s="68">
        <v>0</v>
      </c>
      <c r="F56" s="68">
        <f>K56+J56+I56+H56+G56</f>
        <v>89900</v>
      </c>
      <c r="G56" s="69">
        <v>0</v>
      </c>
      <c r="H56" s="69">
        <v>27000</v>
      </c>
      <c r="I56" s="69">
        <v>62900</v>
      </c>
      <c r="J56" s="69">
        <v>0</v>
      </c>
      <c r="K56" s="69">
        <v>0</v>
      </c>
      <c r="L56" s="204"/>
      <c r="M56" s="221"/>
    </row>
    <row r="57" spans="1:13" ht="31.5" customHeight="1" x14ac:dyDescent="0.2">
      <c r="A57" s="203"/>
      <c r="B57" s="172"/>
      <c r="C57" s="199"/>
      <c r="D57" s="137" t="s">
        <v>25</v>
      </c>
      <c r="E57" s="68">
        <v>0</v>
      </c>
      <c r="F57" s="68">
        <f t="shared" si="28"/>
        <v>0</v>
      </c>
      <c r="G57" s="69">
        <v>0</v>
      </c>
      <c r="H57" s="69">
        <v>0</v>
      </c>
      <c r="I57" s="69">
        <v>0</v>
      </c>
      <c r="J57" s="69">
        <v>0</v>
      </c>
      <c r="K57" s="69">
        <v>0</v>
      </c>
      <c r="L57" s="204"/>
      <c r="M57" s="221"/>
    </row>
    <row r="58" spans="1:13" ht="18" customHeight="1" x14ac:dyDescent="0.2">
      <c r="A58" s="203" t="s">
        <v>166</v>
      </c>
      <c r="B58" s="172" t="s">
        <v>192</v>
      </c>
      <c r="C58" s="199" t="s">
        <v>60</v>
      </c>
      <c r="D58" s="137" t="s">
        <v>2</v>
      </c>
      <c r="E58" s="68">
        <v>0</v>
      </c>
      <c r="F58" s="68">
        <f t="shared" si="28"/>
        <v>90900</v>
      </c>
      <c r="G58" s="68">
        <f>G62+G61+G60+G59</f>
        <v>90900</v>
      </c>
      <c r="H58" s="68">
        <v>0</v>
      </c>
      <c r="I58" s="68">
        <f>I62+I61+I60+I59</f>
        <v>0</v>
      </c>
      <c r="J58" s="68">
        <f>J62+J61+J60+J59</f>
        <v>0</v>
      </c>
      <c r="K58" s="68">
        <f>K62+K61+K60+K59</f>
        <v>0</v>
      </c>
      <c r="L58" s="204" t="s">
        <v>167</v>
      </c>
      <c r="M58" s="221"/>
    </row>
    <row r="59" spans="1:13" ht="45.75" customHeight="1" x14ac:dyDescent="0.2">
      <c r="A59" s="203"/>
      <c r="B59" s="172"/>
      <c r="C59" s="199"/>
      <c r="D59" s="137" t="s">
        <v>1</v>
      </c>
      <c r="E59" s="68">
        <v>0</v>
      </c>
      <c r="F59" s="68">
        <f t="shared" si="28"/>
        <v>0</v>
      </c>
      <c r="G59" s="69">
        <v>0</v>
      </c>
      <c r="H59" s="69">
        <v>0</v>
      </c>
      <c r="I59" s="69">
        <v>0</v>
      </c>
      <c r="J59" s="69">
        <v>0</v>
      </c>
      <c r="K59" s="69">
        <v>0</v>
      </c>
      <c r="L59" s="204"/>
      <c r="M59" s="221"/>
    </row>
    <row r="60" spans="1:13" ht="60" customHeight="1" x14ac:dyDescent="0.2">
      <c r="A60" s="203"/>
      <c r="B60" s="172"/>
      <c r="C60" s="199"/>
      <c r="D60" s="137" t="s">
        <v>6</v>
      </c>
      <c r="E60" s="68">
        <v>0</v>
      </c>
      <c r="F60" s="68">
        <f t="shared" si="28"/>
        <v>89900</v>
      </c>
      <c r="G60" s="69">
        <v>89900</v>
      </c>
      <c r="H60" s="69">
        <v>0</v>
      </c>
      <c r="I60" s="69">
        <v>0</v>
      </c>
      <c r="J60" s="69">
        <v>0</v>
      </c>
      <c r="K60" s="69">
        <v>0</v>
      </c>
      <c r="L60" s="204"/>
      <c r="M60" s="221"/>
    </row>
    <row r="61" spans="1:13" ht="74.25" customHeight="1" x14ac:dyDescent="0.2">
      <c r="A61" s="203"/>
      <c r="B61" s="172"/>
      <c r="C61" s="199"/>
      <c r="D61" s="137" t="s">
        <v>10</v>
      </c>
      <c r="E61" s="68">
        <v>0</v>
      </c>
      <c r="F61" s="68">
        <f t="shared" si="28"/>
        <v>1000</v>
      </c>
      <c r="G61" s="69">
        <v>1000</v>
      </c>
      <c r="H61" s="69">
        <v>0</v>
      </c>
      <c r="I61" s="69">
        <v>0</v>
      </c>
      <c r="J61" s="69">
        <v>0</v>
      </c>
      <c r="K61" s="69">
        <v>0</v>
      </c>
      <c r="L61" s="204"/>
      <c r="M61" s="221"/>
    </row>
    <row r="62" spans="1:13" ht="31.5" customHeight="1" x14ac:dyDescent="0.2">
      <c r="A62" s="203"/>
      <c r="B62" s="172"/>
      <c r="C62" s="199"/>
      <c r="D62" s="137" t="s">
        <v>25</v>
      </c>
      <c r="E62" s="68">
        <v>0</v>
      </c>
      <c r="F62" s="68">
        <f t="shared" si="28"/>
        <v>0</v>
      </c>
      <c r="G62" s="69">
        <v>0</v>
      </c>
      <c r="H62" s="69">
        <v>0</v>
      </c>
      <c r="I62" s="69">
        <v>0</v>
      </c>
      <c r="J62" s="69">
        <v>0</v>
      </c>
      <c r="K62" s="69">
        <v>0</v>
      </c>
      <c r="L62" s="204"/>
      <c r="M62" s="221"/>
    </row>
    <row r="63" spans="1:13" s="75" customFormat="1" ht="13.5" customHeight="1" x14ac:dyDescent="0.2">
      <c r="A63" s="195" t="s">
        <v>124</v>
      </c>
      <c r="B63" s="196" t="s">
        <v>178</v>
      </c>
      <c r="C63" s="198" t="s">
        <v>60</v>
      </c>
      <c r="D63" s="138" t="s">
        <v>2</v>
      </c>
      <c r="E63" s="70">
        <v>10200</v>
      </c>
      <c r="F63" s="70">
        <f>K63+J63+I63+H63+G63</f>
        <v>64550</v>
      </c>
      <c r="G63" s="70">
        <f>SUM(G64:G67)</f>
        <v>4550</v>
      </c>
      <c r="H63" s="70">
        <f>SUM(H64:H67)</f>
        <v>30000</v>
      </c>
      <c r="I63" s="70">
        <f>SUM(I64:I67)</f>
        <v>30000</v>
      </c>
      <c r="J63" s="70">
        <f>SUM(J64:J67)</f>
        <v>0</v>
      </c>
      <c r="K63" s="70">
        <f>SUM(K67+K66+K65+K64)</f>
        <v>0</v>
      </c>
      <c r="L63" s="242"/>
      <c r="M63" s="214" t="s">
        <v>256</v>
      </c>
    </row>
    <row r="64" spans="1:13" s="75" customFormat="1" ht="45.75" customHeight="1" x14ac:dyDescent="0.2">
      <c r="A64" s="195"/>
      <c r="B64" s="196"/>
      <c r="C64" s="198"/>
      <c r="D64" s="138" t="s">
        <v>1</v>
      </c>
      <c r="E64" s="70">
        <v>0</v>
      </c>
      <c r="F64" s="70">
        <f t="shared" ref="F64:K64" si="29">F69+F74+F79+F84+F89</f>
        <v>0</v>
      </c>
      <c r="G64" s="70">
        <f t="shared" si="29"/>
        <v>0</v>
      </c>
      <c r="H64" s="70">
        <f t="shared" si="29"/>
        <v>0</v>
      </c>
      <c r="I64" s="70">
        <f t="shared" si="29"/>
        <v>0</v>
      </c>
      <c r="J64" s="70">
        <f t="shared" si="29"/>
        <v>0</v>
      </c>
      <c r="K64" s="70">
        <f t="shared" si="29"/>
        <v>0</v>
      </c>
      <c r="L64" s="242"/>
      <c r="M64" s="219"/>
    </row>
    <row r="65" spans="1:13" s="75" customFormat="1" ht="60" customHeight="1" x14ac:dyDescent="0.2">
      <c r="A65" s="195"/>
      <c r="B65" s="196"/>
      <c r="C65" s="198"/>
      <c r="D65" s="138" t="s">
        <v>6</v>
      </c>
      <c r="E65" s="70">
        <v>0</v>
      </c>
      <c r="F65" s="70">
        <f>F70+F75+F80+F85+F90</f>
        <v>0</v>
      </c>
      <c r="G65" s="70">
        <f t="shared" ref="G65" si="30">G70+G75+G80+G85+G90</f>
        <v>0</v>
      </c>
      <c r="H65" s="70">
        <f t="shared" ref="H65:I67" si="31">H70+H75+H80+H85+H90</f>
        <v>0</v>
      </c>
      <c r="I65" s="70">
        <f t="shared" si="31"/>
        <v>0</v>
      </c>
      <c r="J65" s="70">
        <f t="shared" ref="J65" si="32">J70+J75+J80+J85+J90</f>
        <v>0</v>
      </c>
      <c r="K65" s="70">
        <f t="shared" ref="K65:K67" si="33">K70+K75+K80+K84+K90</f>
        <v>0</v>
      </c>
      <c r="L65" s="242"/>
      <c r="M65" s="219"/>
    </row>
    <row r="66" spans="1:13" s="75" customFormat="1" ht="44.25" customHeight="1" x14ac:dyDescent="0.2">
      <c r="A66" s="195"/>
      <c r="B66" s="196"/>
      <c r="C66" s="198"/>
      <c r="D66" s="138" t="s">
        <v>10</v>
      </c>
      <c r="E66" s="70">
        <v>5100</v>
      </c>
      <c r="F66" s="70">
        <f>F71+F76+F81+F86+F91</f>
        <v>34050</v>
      </c>
      <c r="G66" s="70">
        <f t="shared" ref="G66" si="34">G71+G76+G81+G86+G91</f>
        <v>4050</v>
      </c>
      <c r="H66" s="70">
        <f t="shared" si="31"/>
        <v>15000</v>
      </c>
      <c r="I66" s="70">
        <f t="shared" si="31"/>
        <v>15000</v>
      </c>
      <c r="J66" s="70">
        <f t="shared" ref="J66" si="35">J71+J76+J81+J86+J91</f>
        <v>0</v>
      </c>
      <c r="K66" s="70">
        <f t="shared" si="33"/>
        <v>0</v>
      </c>
      <c r="L66" s="242"/>
      <c r="M66" s="219"/>
    </row>
    <row r="67" spans="1:13" s="75" customFormat="1" ht="30" customHeight="1" x14ac:dyDescent="0.2">
      <c r="A67" s="195"/>
      <c r="B67" s="196"/>
      <c r="C67" s="198"/>
      <c r="D67" s="138" t="s">
        <v>25</v>
      </c>
      <c r="E67" s="70">
        <v>5100</v>
      </c>
      <c r="F67" s="70">
        <f>F72+F77+F82+F87+F92</f>
        <v>30500</v>
      </c>
      <c r="G67" s="70">
        <f t="shared" ref="G67" si="36">G72+G77+G82+G87+G92</f>
        <v>500</v>
      </c>
      <c r="H67" s="70">
        <f t="shared" si="31"/>
        <v>15000</v>
      </c>
      <c r="I67" s="70">
        <f t="shared" si="31"/>
        <v>15000</v>
      </c>
      <c r="J67" s="70">
        <f>J72+J77+J82+J87+J92</f>
        <v>0</v>
      </c>
      <c r="K67" s="70">
        <f t="shared" si="33"/>
        <v>0</v>
      </c>
      <c r="L67" s="242"/>
      <c r="M67" s="220"/>
    </row>
    <row r="68" spans="1:13" ht="17.25" customHeight="1" x14ac:dyDescent="0.2">
      <c r="A68" s="203" t="s">
        <v>56</v>
      </c>
      <c r="B68" s="172" t="s">
        <v>219</v>
      </c>
      <c r="C68" s="199" t="s">
        <v>60</v>
      </c>
      <c r="D68" s="137" t="s">
        <v>2</v>
      </c>
      <c r="E68" s="68">
        <v>0</v>
      </c>
      <c r="F68" s="68">
        <f>SUM(K68+J68+I68+H68+G68)</f>
        <v>0</v>
      </c>
      <c r="G68" s="68">
        <f>SUM(G72+G71+G70+G69)</f>
        <v>0</v>
      </c>
      <c r="H68" s="68">
        <f>SUM(H72+H71+H70+H69)</f>
        <v>0</v>
      </c>
      <c r="I68" s="68">
        <f>SUM(I72+I71+I70+I69)</f>
        <v>0</v>
      </c>
      <c r="J68" s="68">
        <f>SUM(J72+J71+J70+J69)</f>
        <v>0</v>
      </c>
      <c r="K68" s="68">
        <f>SUM(K72+K71+K70+K69)</f>
        <v>0</v>
      </c>
      <c r="L68" s="204" t="s">
        <v>22</v>
      </c>
      <c r="M68" s="222"/>
    </row>
    <row r="69" spans="1:13" ht="45.75" customHeight="1" x14ac:dyDescent="0.2">
      <c r="A69" s="203"/>
      <c r="B69" s="172"/>
      <c r="C69" s="199"/>
      <c r="D69" s="137" t="s">
        <v>1</v>
      </c>
      <c r="E69" s="68">
        <v>0</v>
      </c>
      <c r="F69" s="68">
        <f>K69+J69+I69+H69+G69</f>
        <v>0</v>
      </c>
      <c r="G69" s="69">
        <v>0</v>
      </c>
      <c r="H69" s="69">
        <v>0</v>
      </c>
      <c r="I69" s="69">
        <v>0</v>
      </c>
      <c r="J69" s="69">
        <v>0</v>
      </c>
      <c r="K69" s="69">
        <v>0</v>
      </c>
      <c r="L69" s="204"/>
      <c r="M69" s="222"/>
    </row>
    <row r="70" spans="1:13" ht="60" customHeight="1" x14ac:dyDescent="0.2">
      <c r="A70" s="203"/>
      <c r="B70" s="172"/>
      <c r="C70" s="199"/>
      <c r="D70" s="137" t="s">
        <v>6</v>
      </c>
      <c r="E70" s="68">
        <v>0</v>
      </c>
      <c r="F70" s="68">
        <f>K70+J70+I70+H70+G70</f>
        <v>0</v>
      </c>
      <c r="G70" s="69">
        <v>0</v>
      </c>
      <c r="H70" s="69">
        <v>0</v>
      </c>
      <c r="I70" s="69">
        <v>0</v>
      </c>
      <c r="J70" s="69">
        <v>0</v>
      </c>
      <c r="K70" s="69">
        <v>0</v>
      </c>
      <c r="L70" s="204"/>
      <c r="M70" s="222"/>
    </row>
    <row r="71" spans="1:13" ht="74.25" customHeight="1" x14ac:dyDescent="0.2">
      <c r="A71" s="203"/>
      <c r="B71" s="172"/>
      <c r="C71" s="199"/>
      <c r="D71" s="137" t="s">
        <v>10</v>
      </c>
      <c r="E71" s="68">
        <v>0</v>
      </c>
      <c r="F71" s="68">
        <f>K71+J71+I71+H71+G71</f>
        <v>0</v>
      </c>
      <c r="G71" s="69">
        <v>0</v>
      </c>
      <c r="H71" s="69">
        <v>0</v>
      </c>
      <c r="I71" s="69">
        <v>0</v>
      </c>
      <c r="J71" s="69">
        <v>0</v>
      </c>
      <c r="K71" s="69">
        <v>0</v>
      </c>
      <c r="L71" s="204"/>
      <c r="M71" s="222"/>
    </row>
    <row r="72" spans="1:13" ht="31.5" customHeight="1" x14ac:dyDescent="0.2">
      <c r="A72" s="203"/>
      <c r="B72" s="172"/>
      <c r="C72" s="199"/>
      <c r="D72" s="137" t="s">
        <v>25</v>
      </c>
      <c r="E72" s="68">
        <v>0</v>
      </c>
      <c r="F72" s="68">
        <f>K72+J72+I72+H72+G72</f>
        <v>0</v>
      </c>
      <c r="G72" s="69">
        <v>0</v>
      </c>
      <c r="H72" s="69">
        <v>0</v>
      </c>
      <c r="I72" s="69">
        <v>0</v>
      </c>
      <c r="J72" s="69">
        <v>0</v>
      </c>
      <c r="K72" s="69">
        <v>0</v>
      </c>
      <c r="L72" s="204"/>
      <c r="M72" s="222"/>
    </row>
    <row r="73" spans="1:13" ht="17.25" customHeight="1" x14ac:dyDescent="0.2">
      <c r="A73" s="203" t="s">
        <v>133</v>
      </c>
      <c r="B73" s="172" t="s">
        <v>193</v>
      </c>
      <c r="C73" s="199" t="s">
        <v>23</v>
      </c>
      <c r="D73" s="137" t="s">
        <v>2</v>
      </c>
      <c r="E73" s="68">
        <v>0</v>
      </c>
      <c r="F73" s="68">
        <f>SUM(K73+J73+I73+H73+G73)</f>
        <v>3550</v>
      </c>
      <c r="G73" s="68">
        <v>3550</v>
      </c>
      <c r="H73" s="68">
        <v>0</v>
      </c>
      <c r="I73" s="68">
        <v>0</v>
      </c>
      <c r="J73" s="68">
        <v>0</v>
      </c>
      <c r="K73" s="68">
        <f>SUM(K77+K76+K75+K74)</f>
        <v>0</v>
      </c>
      <c r="L73" s="199" t="s">
        <v>22</v>
      </c>
      <c r="M73" s="247"/>
    </row>
    <row r="74" spans="1:13" ht="45.75" customHeight="1" x14ac:dyDescent="0.2">
      <c r="A74" s="203"/>
      <c r="B74" s="172"/>
      <c r="C74" s="199"/>
      <c r="D74" s="137" t="s">
        <v>1</v>
      </c>
      <c r="E74" s="68">
        <v>0</v>
      </c>
      <c r="F74" s="68">
        <f>K74+J74+I74+H74+G74</f>
        <v>0</v>
      </c>
      <c r="G74" s="69">
        <v>0</v>
      </c>
      <c r="H74" s="69">
        <v>0</v>
      </c>
      <c r="I74" s="69">
        <v>0</v>
      </c>
      <c r="J74" s="69">
        <v>0</v>
      </c>
      <c r="K74" s="69">
        <v>0</v>
      </c>
      <c r="L74" s="199"/>
      <c r="M74" s="248"/>
    </row>
    <row r="75" spans="1:13" ht="60" customHeight="1" x14ac:dyDescent="0.2">
      <c r="A75" s="203"/>
      <c r="B75" s="172"/>
      <c r="C75" s="199"/>
      <c r="D75" s="137" t="s">
        <v>6</v>
      </c>
      <c r="E75" s="68">
        <v>0</v>
      </c>
      <c r="F75" s="68">
        <f>K75+J75+I75+H75+G75</f>
        <v>0</v>
      </c>
      <c r="G75" s="69">
        <v>0</v>
      </c>
      <c r="H75" s="69">
        <v>0</v>
      </c>
      <c r="I75" s="69">
        <v>0</v>
      </c>
      <c r="J75" s="69">
        <v>0</v>
      </c>
      <c r="K75" s="69">
        <v>0</v>
      </c>
      <c r="L75" s="199"/>
      <c r="M75" s="248"/>
    </row>
    <row r="76" spans="1:13" ht="74.25" customHeight="1" x14ac:dyDescent="0.2">
      <c r="A76" s="203"/>
      <c r="B76" s="172"/>
      <c r="C76" s="199"/>
      <c r="D76" s="137" t="s">
        <v>10</v>
      </c>
      <c r="E76" s="68">
        <v>0</v>
      </c>
      <c r="F76" s="68">
        <f>K76+J76+I76+H76+G76</f>
        <v>3550</v>
      </c>
      <c r="G76" s="69">
        <v>3550</v>
      </c>
      <c r="H76" s="69">
        <v>0</v>
      </c>
      <c r="I76" s="69">
        <v>0</v>
      </c>
      <c r="J76" s="69">
        <v>0</v>
      </c>
      <c r="K76" s="69">
        <v>0</v>
      </c>
      <c r="L76" s="199"/>
      <c r="M76" s="248"/>
    </row>
    <row r="77" spans="1:13" ht="31.5" customHeight="1" x14ac:dyDescent="0.2">
      <c r="A77" s="203"/>
      <c r="B77" s="172"/>
      <c r="C77" s="199"/>
      <c r="D77" s="137" t="s">
        <v>25</v>
      </c>
      <c r="E77" s="68">
        <v>0</v>
      </c>
      <c r="F77" s="68">
        <f>K77+J77+I77+H77+G77</f>
        <v>0</v>
      </c>
      <c r="G77" s="69">
        <v>0</v>
      </c>
      <c r="H77" s="69">
        <v>0</v>
      </c>
      <c r="I77" s="69">
        <v>0</v>
      </c>
      <c r="J77" s="69">
        <v>0</v>
      </c>
      <c r="K77" s="69">
        <v>0</v>
      </c>
      <c r="L77" s="199"/>
      <c r="M77" s="249"/>
    </row>
    <row r="78" spans="1:13" ht="31.5" customHeight="1" x14ac:dyDescent="0.2">
      <c r="A78" s="203" t="s">
        <v>134</v>
      </c>
      <c r="B78" s="172" t="s">
        <v>179</v>
      </c>
      <c r="C78" s="199" t="s">
        <v>60</v>
      </c>
      <c r="D78" s="137" t="s">
        <v>2</v>
      </c>
      <c r="E78" s="68">
        <v>0</v>
      </c>
      <c r="F78" s="68">
        <v>21000</v>
      </c>
      <c r="G78" s="68">
        <f>G79+G80+G81+G82</f>
        <v>1000</v>
      </c>
      <c r="H78" s="68">
        <f>H79+H80+H81+H82</f>
        <v>10000</v>
      </c>
      <c r="I78" s="68">
        <v>10000</v>
      </c>
      <c r="J78" s="68">
        <v>0</v>
      </c>
      <c r="K78" s="68">
        <f>SUM(K82+K81+K80+K79)</f>
        <v>0</v>
      </c>
      <c r="L78" s="199" t="s">
        <v>22</v>
      </c>
      <c r="M78" s="221"/>
    </row>
    <row r="79" spans="1:13" ht="45" customHeight="1" x14ac:dyDescent="0.2">
      <c r="A79" s="203"/>
      <c r="B79" s="172"/>
      <c r="C79" s="199"/>
      <c r="D79" s="137" t="s">
        <v>1</v>
      </c>
      <c r="E79" s="68">
        <v>0</v>
      </c>
      <c r="F79" s="68">
        <f>G79+H79+I79+J79+K79</f>
        <v>0</v>
      </c>
      <c r="G79" s="69">
        <v>0</v>
      </c>
      <c r="H79" s="69">
        <v>0</v>
      </c>
      <c r="I79" s="69">
        <v>0</v>
      </c>
      <c r="J79" s="69">
        <v>0</v>
      </c>
      <c r="K79" s="69">
        <v>0</v>
      </c>
      <c r="L79" s="199"/>
      <c r="M79" s="221"/>
    </row>
    <row r="80" spans="1:13" ht="65.25" customHeight="1" x14ac:dyDescent="0.2">
      <c r="A80" s="203"/>
      <c r="B80" s="172"/>
      <c r="C80" s="199"/>
      <c r="D80" s="137" t="s">
        <v>6</v>
      </c>
      <c r="E80" s="68">
        <v>0</v>
      </c>
      <c r="F80" s="68">
        <f>G80+H80+I80+J80+K80</f>
        <v>0</v>
      </c>
      <c r="G80" s="69">
        <v>0</v>
      </c>
      <c r="H80" s="69">
        <v>0</v>
      </c>
      <c r="I80" s="69">
        <v>0</v>
      </c>
      <c r="J80" s="69">
        <v>0</v>
      </c>
      <c r="K80" s="69">
        <v>0</v>
      </c>
      <c r="L80" s="199"/>
      <c r="M80" s="221"/>
    </row>
    <row r="81" spans="1:13" ht="76.5" customHeight="1" x14ac:dyDescent="0.2">
      <c r="A81" s="203"/>
      <c r="B81" s="172"/>
      <c r="C81" s="199"/>
      <c r="D81" s="137" t="s">
        <v>10</v>
      </c>
      <c r="E81" s="68">
        <v>0</v>
      </c>
      <c r="F81" s="68">
        <f>G81+H81+I81+J81+K81</f>
        <v>10500</v>
      </c>
      <c r="G81" s="69">
        <v>500</v>
      </c>
      <c r="H81" s="69">
        <v>5000</v>
      </c>
      <c r="I81" s="69">
        <v>5000</v>
      </c>
      <c r="J81" s="69">
        <v>0</v>
      </c>
      <c r="K81" s="69">
        <v>0</v>
      </c>
      <c r="L81" s="199"/>
      <c r="M81" s="221"/>
    </row>
    <row r="82" spans="1:13" ht="31.5" customHeight="1" x14ac:dyDescent="0.2">
      <c r="A82" s="203"/>
      <c r="B82" s="172"/>
      <c r="C82" s="199"/>
      <c r="D82" s="137" t="s">
        <v>25</v>
      </c>
      <c r="E82" s="68">
        <v>0</v>
      </c>
      <c r="F82" s="68">
        <f>G82+H82+I82+J82+K82</f>
        <v>10500</v>
      </c>
      <c r="G82" s="69">
        <v>500</v>
      </c>
      <c r="H82" s="69">
        <v>5000</v>
      </c>
      <c r="I82" s="69">
        <v>5000</v>
      </c>
      <c r="J82" s="69">
        <v>0</v>
      </c>
      <c r="K82" s="69">
        <v>0</v>
      </c>
      <c r="L82" s="199"/>
      <c r="M82" s="221"/>
    </row>
    <row r="83" spans="1:13" ht="31.5" customHeight="1" x14ac:dyDescent="0.2">
      <c r="A83" s="203" t="s">
        <v>135</v>
      </c>
      <c r="B83" s="172" t="s">
        <v>180</v>
      </c>
      <c r="C83" s="199" t="s">
        <v>60</v>
      </c>
      <c r="D83" s="137" t="s">
        <v>2</v>
      </c>
      <c r="E83" s="68">
        <v>10200</v>
      </c>
      <c r="F83" s="68">
        <f>K83+J83+I83+H83+G83</f>
        <v>40000</v>
      </c>
      <c r="G83" s="68">
        <f>SUM(G87+G86+G85+G84)</f>
        <v>0</v>
      </c>
      <c r="H83" s="68">
        <f>SUM(H87+H86+H85+H84)</f>
        <v>20000</v>
      </c>
      <c r="I83" s="68">
        <f>SUM(I87+I86+I85+I84)</f>
        <v>20000</v>
      </c>
      <c r="J83" s="68">
        <f>SUM(J87+J86+J85+J84)</f>
        <v>0</v>
      </c>
      <c r="K83" s="68">
        <f>SUM(K87+K86+K85+K84)</f>
        <v>0</v>
      </c>
      <c r="L83" s="199" t="s">
        <v>22</v>
      </c>
      <c r="M83" s="221"/>
    </row>
    <row r="84" spans="1:13" ht="45" customHeight="1" x14ac:dyDescent="0.2">
      <c r="A84" s="203"/>
      <c r="B84" s="172"/>
      <c r="C84" s="199"/>
      <c r="D84" s="137" t="s">
        <v>1</v>
      </c>
      <c r="E84" s="68">
        <v>0</v>
      </c>
      <c r="F84" s="68">
        <f t="shared" ref="F84:F92" si="37">G84+H84+I84+J84+K84</f>
        <v>0</v>
      </c>
      <c r="G84" s="69">
        <v>0</v>
      </c>
      <c r="H84" s="69">
        <v>0</v>
      </c>
      <c r="I84" s="69">
        <v>0</v>
      </c>
      <c r="J84" s="69">
        <v>0</v>
      </c>
      <c r="K84" s="69">
        <v>0</v>
      </c>
      <c r="L84" s="199"/>
      <c r="M84" s="221"/>
    </row>
    <row r="85" spans="1:13" ht="65.25" customHeight="1" x14ac:dyDescent="0.2">
      <c r="A85" s="203"/>
      <c r="B85" s="172"/>
      <c r="C85" s="199"/>
      <c r="D85" s="137" t="s">
        <v>6</v>
      </c>
      <c r="E85" s="68">
        <v>0</v>
      </c>
      <c r="F85" s="68">
        <f t="shared" si="37"/>
        <v>0</v>
      </c>
      <c r="G85" s="69">
        <v>0</v>
      </c>
      <c r="H85" s="69">
        <v>0</v>
      </c>
      <c r="I85" s="69">
        <v>0</v>
      </c>
      <c r="J85" s="69">
        <v>0</v>
      </c>
      <c r="K85" s="69">
        <v>0</v>
      </c>
      <c r="L85" s="199"/>
      <c r="M85" s="221"/>
    </row>
    <row r="86" spans="1:13" ht="76.5" customHeight="1" x14ac:dyDescent="0.2">
      <c r="A86" s="203"/>
      <c r="B86" s="172"/>
      <c r="C86" s="199"/>
      <c r="D86" s="137" t="s">
        <v>10</v>
      </c>
      <c r="E86" s="68">
        <v>5100</v>
      </c>
      <c r="F86" s="68">
        <f t="shared" si="37"/>
        <v>20000</v>
      </c>
      <c r="G86" s="69">
        <v>0</v>
      </c>
      <c r="H86" s="69">
        <v>10000</v>
      </c>
      <c r="I86" s="69">
        <v>10000</v>
      </c>
      <c r="J86" s="69">
        <v>0</v>
      </c>
      <c r="K86" s="69">
        <v>0</v>
      </c>
      <c r="L86" s="199"/>
      <c r="M86" s="221"/>
    </row>
    <row r="87" spans="1:13" ht="31.5" customHeight="1" x14ac:dyDescent="0.2">
      <c r="A87" s="203"/>
      <c r="B87" s="172"/>
      <c r="C87" s="199"/>
      <c r="D87" s="137" t="s">
        <v>25</v>
      </c>
      <c r="E87" s="68">
        <v>5100</v>
      </c>
      <c r="F87" s="68">
        <f t="shared" si="37"/>
        <v>20000</v>
      </c>
      <c r="G87" s="69">
        <v>0</v>
      </c>
      <c r="H87" s="69">
        <v>10000</v>
      </c>
      <c r="I87" s="69">
        <v>10000</v>
      </c>
      <c r="J87" s="69">
        <v>0</v>
      </c>
      <c r="K87" s="69">
        <v>0</v>
      </c>
      <c r="L87" s="199"/>
      <c r="M87" s="221"/>
    </row>
    <row r="88" spans="1:13" ht="31.5" customHeight="1" x14ac:dyDescent="0.2">
      <c r="A88" s="203" t="s">
        <v>161</v>
      </c>
      <c r="B88" s="172" t="s">
        <v>181</v>
      </c>
      <c r="C88" s="199" t="s">
        <v>60</v>
      </c>
      <c r="D88" s="137" t="s">
        <v>2</v>
      </c>
      <c r="E88" s="68">
        <v>0</v>
      </c>
      <c r="F88" s="68">
        <f t="shared" si="37"/>
        <v>0</v>
      </c>
      <c r="G88" s="68">
        <f>SUM(G92+G91+G90+G89)</f>
        <v>0</v>
      </c>
      <c r="H88" s="68">
        <f>SUM(H92+H91+H90+H89)</f>
        <v>0</v>
      </c>
      <c r="I88" s="68">
        <f>SUM(I92+I91+I90+I89)</f>
        <v>0</v>
      </c>
      <c r="J88" s="68">
        <f>SUM(J92+J91+J90+J89)</f>
        <v>0</v>
      </c>
      <c r="K88" s="68">
        <f>SUM(K92+K91+K90+K89)</f>
        <v>0</v>
      </c>
      <c r="L88" s="199" t="s">
        <v>22</v>
      </c>
      <c r="M88" s="221"/>
    </row>
    <row r="89" spans="1:13" ht="45" customHeight="1" x14ac:dyDescent="0.2">
      <c r="A89" s="203"/>
      <c r="B89" s="172"/>
      <c r="C89" s="199"/>
      <c r="D89" s="137" t="s">
        <v>1</v>
      </c>
      <c r="E89" s="68">
        <v>0</v>
      </c>
      <c r="F89" s="68">
        <f t="shared" si="37"/>
        <v>0</v>
      </c>
      <c r="G89" s="69">
        <v>0</v>
      </c>
      <c r="H89" s="69">
        <v>0</v>
      </c>
      <c r="I89" s="69">
        <v>0</v>
      </c>
      <c r="J89" s="69">
        <v>0</v>
      </c>
      <c r="K89" s="69">
        <v>0</v>
      </c>
      <c r="L89" s="199"/>
      <c r="M89" s="221"/>
    </row>
    <row r="90" spans="1:13" ht="65.25" customHeight="1" x14ac:dyDescent="0.2">
      <c r="A90" s="203"/>
      <c r="B90" s="172"/>
      <c r="C90" s="199"/>
      <c r="D90" s="137" t="s">
        <v>6</v>
      </c>
      <c r="E90" s="68">
        <v>0</v>
      </c>
      <c r="F90" s="68">
        <f t="shared" si="37"/>
        <v>0</v>
      </c>
      <c r="G90" s="69">
        <v>0</v>
      </c>
      <c r="H90" s="69">
        <v>0</v>
      </c>
      <c r="I90" s="69">
        <v>0</v>
      </c>
      <c r="J90" s="69">
        <v>0</v>
      </c>
      <c r="K90" s="69">
        <v>0</v>
      </c>
      <c r="L90" s="199"/>
      <c r="M90" s="221"/>
    </row>
    <row r="91" spans="1:13" ht="76.5" customHeight="1" x14ac:dyDescent="0.2">
      <c r="A91" s="203"/>
      <c r="B91" s="172"/>
      <c r="C91" s="199"/>
      <c r="D91" s="137" t="s">
        <v>10</v>
      </c>
      <c r="E91" s="68">
        <v>0</v>
      </c>
      <c r="F91" s="68">
        <f t="shared" si="37"/>
        <v>0</v>
      </c>
      <c r="G91" s="69">
        <v>0</v>
      </c>
      <c r="H91" s="69">
        <v>0</v>
      </c>
      <c r="I91" s="69">
        <v>0</v>
      </c>
      <c r="J91" s="69">
        <v>0</v>
      </c>
      <c r="K91" s="69">
        <v>0</v>
      </c>
      <c r="L91" s="199"/>
      <c r="M91" s="221"/>
    </row>
    <row r="92" spans="1:13" ht="31.5" customHeight="1" x14ac:dyDescent="0.2">
      <c r="A92" s="203"/>
      <c r="B92" s="172"/>
      <c r="C92" s="199"/>
      <c r="D92" s="137" t="s">
        <v>25</v>
      </c>
      <c r="E92" s="68">
        <v>0</v>
      </c>
      <c r="F92" s="68">
        <f t="shared" si="37"/>
        <v>0</v>
      </c>
      <c r="G92" s="69">
        <v>0</v>
      </c>
      <c r="H92" s="69">
        <v>0</v>
      </c>
      <c r="I92" s="69">
        <v>0</v>
      </c>
      <c r="J92" s="69">
        <v>0</v>
      </c>
      <c r="K92" s="69">
        <v>0</v>
      </c>
      <c r="L92" s="199"/>
      <c r="M92" s="221"/>
    </row>
    <row r="93" spans="1:13" s="75" customFormat="1" ht="19.5" customHeight="1" x14ac:dyDescent="0.2">
      <c r="A93" s="195" t="s">
        <v>39</v>
      </c>
      <c r="B93" s="196" t="s">
        <v>160</v>
      </c>
      <c r="C93" s="244" t="s">
        <v>132</v>
      </c>
      <c r="D93" s="138" t="s">
        <v>2</v>
      </c>
      <c r="E93" s="70">
        <v>0</v>
      </c>
      <c r="F93" s="106">
        <f t="shared" ref="F93:K93" si="38">SUM(F97+F96+F95+F94)</f>
        <v>0</v>
      </c>
      <c r="G93" s="106">
        <f t="shared" si="38"/>
        <v>0</v>
      </c>
      <c r="H93" s="106">
        <f t="shared" si="38"/>
        <v>0</v>
      </c>
      <c r="I93" s="106">
        <f t="shared" si="38"/>
        <v>0</v>
      </c>
      <c r="J93" s="106">
        <f t="shared" si="38"/>
        <v>0</v>
      </c>
      <c r="K93" s="106">
        <f t="shared" si="38"/>
        <v>0</v>
      </c>
      <c r="L93" s="211" t="s">
        <v>22</v>
      </c>
      <c r="M93" s="214" t="s">
        <v>258</v>
      </c>
    </row>
    <row r="94" spans="1:13" s="75" customFormat="1" ht="45.75" customHeight="1" x14ac:dyDescent="0.2">
      <c r="A94" s="195"/>
      <c r="B94" s="196"/>
      <c r="C94" s="244"/>
      <c r="D94" s="138" t="s">
        <v>1</v>
      </c>
      <c r="E94" s="70">
        <v>0</v>
      </c>
      <c r="F94" s="106">
        <v>0</v>
      </c>
      <c r="G94" s="130">
        <v>0</v>
      </c>
      <c r="H94" s="130">
        <v>0</v>
      </c>
      <c r="I94" s="130">
        <v>0</v>
      </c>
      <c r="J94" s="130">
        <v>0</v>
      </c>
      <c r="K94" s="130">
        <v>0</v>
      </c>
      <c r="L94" s="245"/>
      <c r="M94" s="219"/>
    </row>
    <row r="95" spans="1:13" s="75" customFormat="1" ht="60" customHeight="1" x14ac:dyDescent="0.2">
      <c r="A95" s="195"/>
      <c r="B95" s="196"/>
      <c r="C95" s="244"/>
      <c r="D95" s="138" t="s">
        <v>6</v>
      </c>
      <c r="E95" s="70">
        <v>0</v>
      </c>
      <c r="F95" s="106">
        <v>0</v>
      </c>
      <c r="G95" s="130">
        <v>0</v>
      </c>
      <c r="H95" s="130">
        <v>0</v>
      </c>
      <c r="I95" s="130">
        <v>0</v>
      </c>
      <c r="J95" s="130">
        <v>0</v>
      </c>
      <c r="K95" s="130">
        <v>0</v>
      </c>
      <c r="L95" s="245"/>
      <c r="M95" s="219"/>
    </row>
    <row r="96" spans="1:13" s="75" customFormat="1" ht="44.25" customHeight="1" x14ac:dyDescent="0.2">
      <c r="A96" s="195"/>
      <c r="B96" s="196"/>
      <c r="C96" s="244"/>
      <c r="D96" s="138" t="s">
        <v>10</v>
      </c>
      <c r="E96" s="70">
        <v>0</v>
      </c>
      <c r="F96" s="106">
        <v>0</v>
      </c>
      <c r="G96" s="130">
        <v>0</v>
      </c>
      <c r="H96" s="130">
        <v>0</v>
      </c>
      <c r="I96" s="130">
        <v>0</v>
      </c>
      <c r="J96" s="130">
        <v>0</v>
      </c>
      <c r="K96" s="130">
        <v>0</v>
      </c>
      <c r="L96" s="245"/>
      <c r="M96" s="219"/>
    </row>
    <row r="97" spans="1:14" s="75" customFormat="1" ht="30" customHeight="1" x14ac:dyDescent="0.2">
      <c r="A97" s="195"/>
      <c r="B97" s="196"/>
      <c r="C97" s="244"/>
      <c r="D97" s="138" t="s">
        <v>25</v>
      </c>
      <c r="E97" s="70">
        <v>0</v>
      </c>
      <c r="F97" s="106">
        <v>0</v>
      </c>
      <c r="G97" s="130">
        <v>0</v>
      </c>
      <c r="H97" s="130">
        <v>0</v>
      </c>
      <c r="I97" s="130">
        <v>0</v>
      </c>
      <c r="J97" s="130">
        <v>0</v>
      </c>
      <c r="K97" s="130">
        <v>0</v>
      </c>
      <c r="L97" s="246"/>
      <c r="M97" s="220"/>
    </row>
    <row r="98" spans="1:14" ht="31.5" customHeight="1" x14ac:dyDescent="0.2">
      <c r="A98" s="203" t="s">
        <v>91</v>
      </c>
      <c r="B98" s="172" t="s">
        <v>194</v>
      </c>
      <c r="C98" s="199" t="s">
        <v>132</v>
      </c>
      <c r="D98" s="137" t="s">
        <v>2</v>
      </c>
      <c r="E98" s="68">
        <f>SUM(E102+E101+E100+E99)</f>
        <v>0</v>
      </c>
      <c r="F98" s="71">
        <f>SUM(K98+J98+I98+H98+G98)</f>
        <v>0</v>
      </c>
      <c r="G98" s="71">
        <f>SUM(G102+G101+G100+G99)</f>
        <v>0</v>
      </c>
      <c r="H98" s="71">
        <f>SUM(H102+H101+H100+H99)</f>
        <v>0</v>
      </c>
      <c r="I98" s="71">
        <f>SUM(I102+I101+I100+I99)</f>
        <v>0</v>
      </c>
      <c r="J98" s="71">
        <f>SUM(J102+J101+J100+J99)</f>
        <v>0</v>
      </c>
      <c r="K98" s="71">
        <f>SUM(K102+K101+K100+K99)</f>
        <v>0</v>
      </c>
      <c r="L98" s="211" t="s">
        <v>22</v>
      </c>
      <c r="M98" s="221"/>
    </row>
    <row r="99" spans="1:14" ht="45" customHeight="1" x14ac:dyDescent="0.2">
      <c r="A99" s="203"/>
      <c r="B99" s="172"/>
      <c r="C99" s="199"/>
      <c r="D99" s="137" t="s">
        <v>1</v>
      </c>
      <c r="E99" s="68">
        <v>0</v>
      </c>
      <c r="F99" s="71">
        <f>K99+J99+I99+H99+G99</f>
        <v>0</v>
      </c>
      <c r="G99" s="67">
        <f>SUM(G102+G101+G100)</f>
        <v>0</v>
      </c>
      <c r="H99" s="67">
        <f>SUM(H102+H101+H100)</f>
        <v>0</v>
      </c>
      <c r="I99" s="67">
        <f>SUM(I102+I101+I100)</f>
        <v>0</v>
      </c>
      <c r="J99" s="67">
        <f>SUM(J102+J101+J100)</f>
        <v>0</v>
      </c>
      <c r="K99" s="67">
        <f>SUM(K102+K101+K100)</f>
        <v>0</v>
      </c>
      <c r="L99" s="212"/>
      <c r="M99" s="221"/>
    </row>
    <row r="100" spans="1:14" ht="65.25" customHeight="1" x14ac:dyDescent="0.2">
      <c r="A100" s="203"/>
      <c r="B100" s="172"/>
      <c r="C100" s="199"/>
      <c r="D100" s="137" t="s">
        <v>6</v>
      </c>
      <c r="E100" s="68">
        <v>0</v>
      </c>
      <c r="F100" s="71">
        <f>K100+J100+I100+H100+G100</f>
        <v>0</v>
      </c>
      <c r="G100" s="67">
        <v>0</v>
      </c>
      <c r="H100" s="67">
        <v>0</v>
      </c>
      <c r="I100" s="67">
        <v>0</v>
      </c>
      <c r="J100" s="67">
        <v>0</v>
      </c>
      <c r="K100" s="67">
        <v>0</v>
      </c>
      <c r="L100" s="212"/>
      <c r="M100" s="221"/>
    </row>
    <row r="101" spans="1:14" ht="76.5" customHeight="1" x14ac:dyDescent="0.2">
      <c r="A101" s="203"/>
      <c r="B101" s="172"/>
      <c r="C101" s="199"/>
      <c r="D101" s="137" t="s">
        <v>10</v>
      </c>
      <c r="E101" s="68">
        <v>0</v>
      </c>
      <c r="F101" s="71">
        <f>K101+J101+I101+H101+G101</f>
        <v>0</v>
      </c>
      <c r="G101" s="67">
        <v>0</v>
      </c>
      <c r="H101" s="67">
        <v>0</v>
      </c>
      <c r="I101" s="67">
        <v>0</v>
      </c>
      <c r="J101" s="67">
        <v>0</v>
      </c>
      <c r="K101" s="67">
        <v>0</v>
      </c>
      <c r="L101" s="212"/>
      <c r="M101" s="221"/>
    </row>
    <row r="102" spans="1:14" ht="31.5" customHeight="1" x14ac:dyDescent="0.2">
      <c r="A102" s="203"/>
      <c r="B102" s="172"/>
      <c r="C102" s="199"/>
      <c r="D102" s="137" t="s">
        <v>25</v>
      </c>
      <c r="E102" s="68"/>
      <c r="F102" s="71">
        <f>K102+J102+I102+H102+G102</f>
        <v>0</v>
      </c>
      <c r="G102" s="67">
        <v>0</v>
      </c>
      <c r="H102" s="67">
        <v>0</v>
      </c>
      <c r="I102" s="67">
        <v>0</v>
      </c>
      <c r="J102" s="67">
        <v>0</v>
      </c>
      <c r="K102" s="67">
        <v>0</v>
      </c>
      <c r="L102" s="213"/>
      <c r="M102" s="221"/>
    </row>
    <row r="103" spans="1:14" ht="15" customHeight="1" x14ac:dyDescent="0.2">
      <c r="A103" s="205"/>
      <c r="B103" s="206" t="s">
        <v>84</v>
      </c>
      <c r="C103" s="206"/>
      <c r="D103" s="106" t="s">
        <v>2</v>
      </c>
      <c r="E103" s="70">
        <v>10200</v>
      </c>
      <c r="F103" s="70">
        <f t="shared" ref="F103:K103" si="39">SUM(F104:F107)</f>
        <v>245350</v>
      </c>
      <c r="G103" s="70">
        <f t="shared" si="39"/>
        <v>95450</v>
      </c>
      <c r="H103" s="70">
        <f t="shared" si="39"/>
        <v>57000</v>
      </c>
      <c r="I103" s="70">
        <f t="shared" si="39"/>
        <v>92900</v>
      </c>
      <c r="J103" s="70">
        <f t="shared" si="39"/>
        <v>0</v>
      </c>
      <c r="K103" s="70">
        <f t="shared" si="39"/>
        <v>0</v>
      </c>
      <c r="L103" s="191"/>
      <c r="M103" s="191"/>
    </row>
    <row r="104" spans="1:14" ht="46.5" customHeight="1" x14ac:dyDescent="0.2">
      <c r="A104" s="205"/>
      <c r="B104" s="206"/>
      <c r="C104" s="206"/>
      <c r="D104" s="106" t="s">
        <v>1</v>
      </c>
      <c r="E104" s="70">
        <v>0</v>
      </c>
      <c r="F104" s="70">
        <f>SUM(G104:K104)</f>
        <v>0</v>
      </c>
      <c r="G104" s="70">
        <f>G44+G64+G94</f>
        <v>0</v>
      </c>
      <c r="H104" s="70">
        <f>H44+H64+H94</f>
        <v>0</v>
      </c>
      <c r="I104" s="70">
        <f>I44+I64+I94</f>
        <v>0</v>
      </c>
      <c r="J104" s="70">
        <f>J44+J64+J94</f>
        <v>0</v>
      </c>
      <c r="K104" s="70">
        <f>K44+K64+K94</f>
        <v>0</v>
      </c>
      <c r="L104" s="191"/>
      <c r="M104" s="191"/>
    </row>
    <row r="105" spans="1:14" ht="58.5" customHeight="1" x14ac:dyDescent="0.2">
      <c r="A105" s="205"/>
      <c r="B105" s="206"/>
      <c r="C105" s="206"/>
      <c r="D105" s="106" t="s">
        <v>6</v>
      </c>
      <c r="E105" s="70">
        <v>0</v>
      </c>
      <c r="F105" s="70">
        <f t="shared" ref="F105:F107" si="40">SUM(G105:K105)</f>
        <v>89900</v>
      </c>
      <c r="G105" s="70">
        <f>G45+G65+G95</f>
        <v>89900</v>
      </c>
      <c r="H105" s="70">
        <f t="shared" ref="H105" si="41">H45+H65+H95</f>
        <v>0</v>
      </c>
      <c r="I105" s="70">
        <f t="shared" ref="I105" si="42">I45+I65+I95</f>
        <v>0</v>
      </c>
      <c r="J105" s="70">
        <f t="shared" ref="J105:K107" si="43">J45+J65+J95</f>
        <v>0</v>
      </c>
      <c r="K105" s="70">
        <f t="shared" si="43"/>
        <v>0</v>
      </c>
      <c r="L105" s="191"/>
      <c r="M105" s="191"/>
    </row>
    <row r="106" spans="1:14" ht="72" customHeight="1" x14ac:dyDescent="0.2">
      <c r="A106" s="205"/>
      <c r="B106" s="206"/>
      <c r="C106" s="206"/>
      <c r="D106" s="106" t="s">
        <v>10</v>
      </c>
      <c r="E106" s="70">
        <v>5100</v>
      </c>
      <c r="F106" s="70">
        <f t="shared" si="40"/>
        <v>124950</v>
      </c>
      <c r="G106" s="70">
        <f>G46+G66+G96</f>
        <v>5050</v>
      </c>
      <c r="H106" s="70">
        <f>H46+H66+H96</f>
        <v>42000</v>
      </c>
      <c r="I106" s="70">
        <f>I46+I66+I96</f>
        <v>77900</v>
      </c>
      <c r="J106" s="70">
        <f t="shared" si="43"/>
        <v>0</v>
      </c>
      <c r="K106" s="70">
        <f t="shared" si="43"/>
        <v>0</v>
      </c>
      <c r="L106" s="191"/>
      <c r="M106" s="191"/>
    </row>
    <row r="107" spans="1:14" ht="31.5" customHeight="1" x14ac:dyDescent="0.2">
      <c r="A107" s="205"/>
      <c r="B107" s="206"/>
      <c r="C107" s="206"/>
      <c r="D107" s="106" t="s">
        <v>25</v>
      </c>
      <c r="E107" s="70">
        <v>5100</v>
      </c>
      <c r="F107" s="70">
        <f t="shared" si="40"/>
        <v>30500</v>
      </c>
      <c r="G107" s="70">
        <f t="shared" ref="G107" si="44">G47+G67+G97</f>
        <v>500</v>
      </c>
      <c r="H107" s="70">
        <f t="shared" ref="H107" si="45">H47+H67+H97</f>
        <v>15000</v>
      </c>
      <c r="I107" s="70">
        <f t="shared" ref="I107" si="46">I47+I67+I97</f>
        <v>15000</v>
      </c>
      <c r="J107" s="70">
        <v>0</v>
      </c>
      <c r="K107" s="70">
        <f t="shared" si="43"/>
        <v>0</v>
      </c>
      <c r="L107" s="191"/>
      <c r="M107" s="191"/>
    </row>
    <row r="108" spans="1:14" ht="28.5" customHeight="1" x14ac:dyDescent="0.2">
      <c r="A108" s="188" t="s">
        <v>85</v>
      </c>
      <c r="B108" s="189"/>
      <c r="C108" s="189"/>
      <c r="D108" s="189"/>
      <c r="E108" s="189"/>
      <c r="F108" s="189"/>
      <c r="G108" s="189"/>
      <c r="H108" s="189"/>
      <c r="I108" s="189"/>
      <c r="J108" s="189"/>
      <c r="K108" s="189"/>
      <c r="L108" s="189"/>
      <c r="M108" s="190"/>
    </row>
    <row r="109" spans="1:14" s="75" customFormat="1" ht="15" customHeight="1" x14ac:dyDescent="0.2">
      <c r="A109" s="250" t="s">
        <v>92</v>
      </c>
      <c r="B109" s="196" t="s">
        <v>257</v>
      </c>
      <c r="C109" s="244" t="s">
        <v>60</v>
      </c>
      <c r="D109" s="138" t="s">
        <v>2</v>
      </c>
      <c r="E109" s="70">
        <v>171332</v>
      </c>
      <c r="F109" s="70">
        <f>SUM(G109:K109)</f>
        <v>356688</v>
      </c>
      <c r="G109" s="70">
        <v>0</v>
      </c>
      <c r="H109" s="70">
        <f>SUM(H110:H113)</f>
        <v>356688</v>
      </c>
      <c r="I109" s="70">
        <v>0</v>
      </c>
      <c r="J109" s="70">
        <v>0</v>
      </c>
      <c r="K109" s="70">
        <v>0</v>
      </c>
      <c r="L109" s="242"/>
      <c r="M109" s="214" t="s">
        <v>266</v>
      </c>
      <c r="N109" s="147"/>
    </row>
    <row r="110" spans="1:14" s="75" customFormat="1" ht="48.75" customHeight="1" x14ac:dyDescent="0.2">
      <c r="A110" s="250"/>
      <c r="B110" s="197"/>
      <c r="C110" s="244"/>
      <c r="D110" s="138" t="s">
        <v>1</v>
      </c>
      <c r="E110" s="70">
        <v>0</v>
      </c>
      <c r="F110" s="70">
        <f>F115+F120</f>
        <v>0</v>
      </c>
      <c r="G110" s="70">
        <v>0</v>
      </c>
      <c r="H110" s="70">
        <f>H115+H120</f>
        <v>0</v>
      </c>
      <c r="I110" s="70">
        <f>I115+I120</f>
        <v>0</v>
      </c>
      <c r="J110" s="70">
        <v>0</v>
      </c>
      <c r="K110" s="70">
        <v>0</v>
      </c>
      <c r="L110" s="242"/>
      <c r="M110" s="219"/>
      <c r="N110" s="147"/>
    </row>
    <row r="111" spans="1:14" s="75" customFormat="1" ht="59.25" customHeight="1" x14ac:dyDescent="0.2">
      <c r="A111" s="250"/>
      <c r="B111" s="197"/>
      <c r="C111" s="244"/>
      <c r="D111" s="138" t="s">
        <v>6</v>
      </c>
      <c r="E111" s="70">
        <v>0</v>
      </c>
      <c r="F111" s="70">
        <f>F116+F121</f>
        <v>0</v>
      </c>
      <c r="G111" s="70">
        <v>0</v>
      </c>
      <c r="H111" s="70">
        <f t="shared" ref="H111:I113" si="47">H116+H121</f>
        <v>0</v>
      </c>
      <c r="I111" s="70">
        <f t="shared" si="47"/>
        <v>0</v>
      </c>
      <c r="J111" s="70">
        <v>0</v>
      </c>
      <c r="K111" s="70">
        <v>0</v>
      </c>
      <c r="L111" s="242"/>
      <c r="M111" s="219"/>
      <c r="N111" s="147"/>
    </row>
    <row r="112" spans="1:14" s="75" customFormat="1" ht="77.25" customHeight="1" x14ac:dyDescent="0.2">
      <c r="A112" s="250"/>
      <c r="B112" s="197"/>
      <c r="C112" s="244"/>
      <c r="D112" s="138" t="s">
        <v>10</v>
      </c>
      <c r="E112" s="70">
        <v>171332</v>
      </c>
      <c r="F112" s="70">
        <f>SUM(G112:K112)</f>
        <v>356688</v>
      </c>
      <c r="G112" s="70">
        <v>0</v>
      </c>
      <c r="H112" s="70">
        <f t="shared" si="47"/>
        <v>356688</v>
      </c>
      <c r="I112" s="69">
        <v>0</v>
      </c>
      <c r="J112" s="70">
        <v>0</v>
      </c>
      <c r="K112" s="70">
        <v>0</v>
      </c>
      <c r="L112" s="242"/>
      <c r="M112" s="219"/>
      <c r="N112" s="147"/>
    </row>
    <row r="113" spans="1:14" s="75" customFormat="1" ht="30.75" customHeight="1" x14ac:dyDescent="0.2">
      <c r="A113" s="250"/>
      <c r="B113" s="197"/>
      <c r="C113" s="244"/>
      <c r="D113" s="138" t="s">
        <v>25</v>
      </c>
      <c r="E113" s="70">
        <v>0</v>
      </c>
      <c r="F113" s="70">
        <f>F118+F123</f>
        <v>0</v>
      </c>
      <c r="G113" s="70">
        <v>0</v>
      </c>
      <c r="H113" s="70">
        <f t="shared" si="47"/>
        <v>0</v>
      </c>
      <c r="I113" s="70">
        <f t="shared" si="47"/>
        <v>0</v>
      </c>
      <c r="J113" s="70">
        <v>0</v>
      </c>
      <c r="K113" s="70">
        <v>0</v>
      </c>
      <c r="L113" s="242"/>
      <c r="M113" s="220"/>
      <c r="N113" s="147"/>
    </row>
    <row r="114" spans="1:14" ht="15" customHeight="1" x14ac:dyDescent="0.2">
      <c r="A114" s="227" t="s">
        <v>76</v>
      </c>
      <c r="B114" s="236" t="s">
        <v>195</v>
      </c>
      <c r="C114" s="204" t="s">
        <v>60</v>
      </c>
      <c r="D114" s="142" t="s">
        <v>2</v>
      </c>
      <c r="E114" s="72">
        <v>0</v>
      </c>
      <c r="F114" s="72">
        <f>SUM(K114+J114+I114+H114+G114)</f>
        <v>0</v>
      </c>
      <c r="G114" s="72">
        <f>SUM(G118+G117+G116+G115)</f>
        <v>0</v>
      </c>
      <c r="H114" s="72">
        <f>SUM(H118+H117+H116+H115)</f>
        <v>0</v>
      </c>
      <c r="I114" s="72">
        <f>SUM(I118+I117+I116+I115)</f>
        <v>0</v>
      </c>
      <c r="J114" s="72">
        <f>SUM(J118+J117+J116+J115)</f>
        <v>0</v>
      </c>
      <c r="K114" s="72">
        <f>SUM(K118+K117+K116+K115)</f>
        <v>0</v>
      </c>
      <c r="L114" s="204" t="s">
        <v>22</v>
      </c>
      <c r="M114" s="207"/>
    </row>
    <row r="115" spans="1:14" ht="46.5" customHeight="1" x14ac:dyDescent="0.2">
      <c r="A115" s="227"/>
      <c r="B115" s="236"/>
      <c r="C115" s="204"/>
      <c r="D115" s="142" t="s">
        <v>1</v>
      </c>
      <c r="E115" s="72">
        <v>0</v>
      </c>
      <c r="F115" s="72">
        <f>G115+H115+I115+J115+K115</f>
        <v>0</v>
      </c>
      <c r="G115" s="135">
        <v>0</v>
      </c>
      <c r="H115" s="135">
        <v>0</v>
      </c>
      <c r="I115" s="135">
        <v>0</v>
      </c>
      <c r="J115" s="135">
        <v>0</v>
      </c>
      <c r="K115" s="135">
        <v>0</v>
      </c>
      <c r="L115" s="204"/>
      <c r="M115" s="207"/>
    </row>
    <row r="116" spans="1:14" ht="60.75" customHeight="1" x14ac:dyDescent="0.2">
      <c r="A116" s="227"/>
      <c r="B116" s="236"/>
      <c r="C116" s="204"/>
      <c r="D116" s="142" t="s">
        <v>6</v>
      </c>
      <c r="E116" s="72">
        <v>0</v>
      </c>
      <c r="F116" s="72">
        <f>G116+H116+I116+J116+K116</f>
        <v>0</v>
      </c>
      <c r="G116" s="135">
        <v>0</v>
      </c>
      <c r="H116" s="135">
        <v>0</v>
      </c>
      <c r="I116" s="135">
        <v>0</v>
      </c>
      <c r="J116" s="135">
        <v>0</v>
      </c>
      <c r="K116" s="135">
        <v>0</v>
      </c>
      <c r="L116" s="204"/>
      <c r="M116" s="207"/>
    </row>
    <row r="117" spans="1:14" ht="75" customHeight="1" x14ac:dyDescent="0.2">
      <c r="A117" s="227"/>
      <c r="B117" s="236"/>
      <c r="C117" s="204"/>
      <c r="D117" s="142" t="s">
        <v>10</v>
      </c>
      <c r="E117" s="72">
        <v>0</v>
      </c>
      <c r="F117" s="72">
        <f>G117+H117+I117+J117+K117</f>
        <v>0</v>
      </c>
      <c r="G117" s="135">
        <v>0</v>
      </c>
      <c r="H117" s="135">
        <v>0</v>
      </c>
      <c r="I117" s="135">
        <v>0</v>
      </c>
      <c r="J117" s="135">
        <v>0</v>
      </c>
      <c r="K117" s="135">
        <v>0</v>
      </c>
      <c r="L117" s="204"/>
      <c r="M117" s="207"/>
    </row>
    <row r="118" spans="1:14" ht="28.5" customHeight="1" x14ac:dyDescent="0.2">
      <c r="A118" s="227"/>
      <c r="B118" s="236"/>
      <c r="C118" s="204"/>
      <c r="D118" s="142" t="s">
        <v>25</v>
      </c>
      <c r="E118" s="72">
        <v>0</v>
      </c>
      <c r="F118" s="72">
        <f>G118+H118+I118+J118+K118</f>
        <v>0</v>
      </c>
      <c r="G118" s="135">
        <v>0</v>
      </c>
      <c r="H118" s="135">
        <v>0</v>
      </c>
      <c r="I118" s="135">
        <v>0</v>
      </c>
      <c r="J118" s="135">
        <v>0</v>
      </c>
      <c r="K118" s="135">
        <v>0</v>
      </c>
      <c r="L118" s="204"/>
      <c r="M118" s="207"/>
    </row>
    <row r="119" spans="1:14" ht="15.75" customHeight="1" x14ac:dyDescent="0.2">
      <c r="A119" s="203" t="s">
        <v>77</v>
      </c>
      <c r="B119" s="172" t="s">
        <v>196</v>
      </c>
      <c r="C119" s="199" t="s">
        <v>23</v>
      </c>
      <c r="D119" s="137" t="s">
        <v>2</v>
      </c>
      <c r="E119" s="68">
        <v>171332</v>
      </c>
      <c r="F119" s="136">
        <f>SUM(G119:K119)</f>
        <v>356688</v>
      </c>
      <c r="G119" s="68">
        <f>SUM(G123+G122+G121+G120)</f>
        <v>0</v>
      </c>
      <c r="H119" s="68">
        <f>SUM(H123+H122+H121+H120)</f>
        <v>356688</v>
      </c>
      <c r="I119" s="69">
        <v>0</v>
      </c>
      <c r="J119" s="68">
        <f>SUM(J123+J122+J121+J120)</f>
        <v>0</v>
      </c>
      <c r="K119" s="68">
        <f>SUM(K123+K122+K121+K120)</f>
        <v>0</v>
      </c>
      <c r="L119" s="199" t="s">
        <v>22</v>
      </c>
      <c r="M119" s="221"/>
    </row>
    <row r="120" spans="1:14" ht="46.5" customHeight="1" x14ac:dyDescent="0.2">
      <c r="A120" s="203"/>
      <c r="B120" s="172"/>
      <c r="C120" s="199"/>
      <c r="D120" s="137" t="s">
        <v>1</v>
      </c>
      <c r="E120" s="68">
        <v>0</v>
      </c>
      <c r="F120" s="68">
        <f>K120+J120+I120+H120+G120</f>
        <v>0</v>
      </c>
      <c r="G120" s="69">
        <v>0</v>
      </c>
      <c r="H120" s="69">
        <v>0</v>
      </c>
      <c r="I120" s="69">
        <v>0</v>
      </c>
      <c r="J120" s="69">
        <v>0</v>
      </c>
      <c r="K120" s="69">
        <v>0</v>
      </c>
      <c r="L120" s="199"/>
      <c r="M120" s="221"/>
    </row>
    <row r="121" spans="1:14" ht="60.75" customHeight="1" x14ac:dyDescent="0.2">
      <c r="A121" s="203"/>
      <c r="B121" s="172"/>
      <c r="C121" s="199"/>
      <c r="D121" s="137" t="s">
        <v>6</v>
      </c>
      <c r="E121" s="68">
        <v>0</v>
      </c>
      <c r="F121" s="68">
        <f>G121+H121+I121+J121+K121</f>
        <v>0</v>
      </c>
      <c r="G121" s="69">
        <v>0</v>
      </c>
      <c r="H121" s="69">
        <v>0</v>
      </c>
      <c r="I121" s="69">
        <v>0</v>
      </c>
      <c r="J121" s="69">
        <v>0</v>
      </c>
      <c r="K121" s="69">
        <v>0</v>
      </c>
      <c r="L121" s="199"/>
      <c r="M121" s="221"/>
    </row>
    <row r="122" spans="1:14" ht="75" customHeight="1" x14ac:dyDescent="0.2">
      <c r="A122" s="203"/>
      <c r="B122" s="172"/>
      <c r="C122" s="199"/>
      <c r="D122" s="137" t="s">
        <v>10</v>
      </c>
      <c r="E122" s="68">
        <v>171332</v>
      </c>
      <c r="F122" s="68">
        <f>G122+H122+I122+J122+K122</f>
        <v>356688</v>
      </c>
      <c r="G122" s="69">
        <v>0</v>
      </c>
      <c r="H122" s="69">
        <v>356688</v>
      </c>
      <c r="I122" s="69">
        <v>0</v>
      </c>
      <c r="J122" s="69">
        <v>0</v>
      </c>
      <c r="K122" s="69">
        <v>0</v>
      </c>
      <c r="L122" s="199"/>
      <c r="M122" s="221"/>
    </row>
    <row r="123" spans="1:14" ht="28.5" customHeight="1" x14ac:dyDescent="0.2">
      <c r="A123" s="203"/>
      <c r="B123" s="172"/>
      <c r="C123" s="199"/>
      <c r="D123" s="137" t="s">
        <v>25</v>
      </c>
      <c r="E123" s="68">
        <v>0</v>
      </c>
      <c r="F123" s="68">
        <f>G123+H123+J123+I123+K123</f>
        <v>0</v>
      </c>
      <c r="G123" s="69">
        <v>0</v>
      </c>
      <c r="H123" s="69">
        <v>0</v>
      </c>
      <c r="I123" s="69">
        <v>0</v>
      </c>
      <c r="J123" s="69">
        <v>0</v>
      </c>
      <c r="K123" s="69">
        <v>0</v>
      </c>
      <c r="L123" s="199"/>
      <c r="M123" s="221"/>
    </row>
    <row r="124" spans="1:14" ht="31.5" customHeight="1" x14ac:dyDescent="0.2">
      <c r="A124" s="250" t="s">
        <v>93</v>
      </c>
      <c r="B124" s="268" t="s">
        <v>182</v>
      </c>
      <c r="C124" s="198" t="s">
        <v>60</v>
      </c>
      <c r="D124" s="138" t="s">
        <v>2</v>
      </c>
      <c r="E124" s="70">
        <v>0</v>
      </c>
      <c r="F124" s="74">
        <f>SUM(G124:K124)</f>
        <v>103288.89</v>
      </c>
      <c r="G124" s="70">
        <v>0</v>
      </c>
      <c r="H124" s="70">
        <f>SUM(H125:H128)</f>
        <v>0</v>
      </c>
      <c r="I124" s="70">
        <f>SUM(I125:I128)</f>
        <v>31000</v>
      </c>
      <c r="J124" s="70">
        <f>SUM(J125:J128)</f>
        <v>72288.89</v>
      </c>
      <c r="K124" s="70">
        <v>0</v>
      </c>
      <c r="L124" s="204" t="s">
        <v>22</v>
      </c>
      <c r="M124" s="237" t="s">
        <v>259</v>
      </c>
    </row>
    <row r="125" spans="1:14" ht="44.25" customHeight="1" x14ac:dyDescent="0.2">
      <c r="A125" s="250"/>
      <c r="B125" s="268"/>
      <c r="C125" s="198"/>
      <c r="D125" s="138" t="s">
        <v>1</v>
      </c>
      <c r="E125" s="70">
        <v>0</v>
      </c>
      <c r="F125" s="70">
        <f>F130+F135+F140+F145</f>
        <v>0</v>
      </c>
      <c r="G125" s="70">
        <v>0</v>
      </c>
      <c r="H125" s="70">
        <f>H130+H135</f>
        <v>0</v>
      </c>
      <c r="I125" s="70">
        <f>I130+I135</f>
        <v>0</v>
      </c>
      <c r="J125" s="70">
        <f>J130+J135</f>
        <v>0</v>
      </c>
      <c r="K125" s="70">
        <v>0</v>
      </c>
      <c r="L125" s="204"/>
      <c r="M125" s="238"/>
    </row>
    <row r="126" spans="1:14" ht="63.75" customHeight="1" x14ac:dyDescent="0.2">
      <c r="A126" s="250"/>
      <c r="B126" s="268"/>
      <c r="C126" s="198"/>
      <c r="D126" s="138" t="s">
        <v>6</v>
      </c>
      <c r="E126" s="70">
        <v>0</v>
      </c>
      <c r="F126" s="74">
        <f>F131+F136+F141+F146</f>
        <v>118124.45</v>
      </c>
      <c r="G126" s="70">
        <v>0</v>
      </c>
      <c r="H126" s="70">
        <f t="shared" ref="H126" si="48">H131+H136</f>
        <v>0</v>
      </c>
      <c r="I126" s="70">
        <f t="shared" ref="I126:J128" si="49">I131+I136</f>
        <v>29450</v>
      </c>
      <c r="J126" s="70">
        <f t="shared" si="49"/>
        <v>68674.45</v>
      </c>
      <c r="K126" s="70">
        <v>0</v>
      </c>
      <c r="L126" s="204"/>
      <c r="M126" s="238"/>
    </row>
    <row r="127" spans="1:14" ht="75.75" customHeight="1" x14ac:dyDescent="0.2">
      <c r="A127" s="250"/>
      <c r="B127" s="268"/>
      <c r="C127" s="198"/>
      <c r="D127" s="138" t="s">
        <v>10</v>
      </c>
      <c r="E127" s="70">
        <v>0</v>
      </c>
      <c r="F127" s="74">
        <f>SUM(G127:K127)</f>
        <v>5164.4400000000005</v>
      </c>
      <c r="G127" s="70">
        <v>0</v>
      </c>
      <c r="H127" s="70">
        <f t="shared" ref="H127" si="50">H132+H137</f>
        <v>0</v>
      </c>
      <c r="I127" s="70">
        <f t="shared" si="49"/>
        <v>1550</v>
      </c>
      <c r="J127" s="70">
        <f t="shared" si="49"/>
        <v>3614.44</v>
      </c>
      <c r="K127" s="70">
        <v>0</v>
      </c>
      <c r="L127" s="204"/>
      <c r="M127" s="238"/>
    </row>
    <row r="128" spans="1:14" ht="31.5" customHeight="1" x14ac:dyDescent="0.2">
      <c r="A128" s="250"/>
      <c r="B128" s="268"/>
      <c r="C128" s="198"/>
      <c r="D128" s="138" t="s">
        <v>25</v>
      </c>
      <c r="E128" s="70">
        <v>0</v>
      </c>
      <c r="F128" s="70">
        <f>G128+H128+I128+J128+K128</f>
        <v>0</v>
      </c>
      <c r="G128" s="70">
        <v>0</v>
      </c>
      <c r="H128" s="70">
        <f t="shared" ref="H128" si="51">H133+H138</f>
        <v>0</v>
      </c>
      <c r="I128" s="70">
        <f t="shared" si="49"/>
        <v>0</v>
      </c>
      <c r="J128" s="70">
        <f t="shared" si="49"/>
        <v>0</v>
      </c>
      <c r="K128" s="70">
        <v>0</v>
      </c>
      <c r="L128" s="204"/>
      <c r="M128" s="238"/>
    </row>
    <row r="129" spans="1:13" ht="31.5" customHeight="1" x14ac:dyDescent="0.2">
      <c r="A129" s="227" t="s">
        <v>94</v>
      </c>
      <c r="B129" s="236" t="s">
        <v>197</v>
      </c>
      <c r="C129" s="199" t="s">
        <v>60</v>
      </c>
      <c r="D129" s="137" t="s">
        <v>2</v>
      </c>
      <c r="E129" s="72">
        <v>0</v>
      </c>
      <c r="F129" s="72">
        <f>SUM(G129:K129)</f>
        <v>103288.89</v>
      </c>
      <c r="G129" s="72">
        <f>SUM(G133+G132+G131+G130)</f>
        <v>0</v>
      </c>
      <c r="H129" s="72">
        <f>SUM(H133+H132+H131+H130)</f>
        <v>0</v>
      </c>
      <c r="I129" s="72">
        <f>SUM(I133+I132+I131+I130)</f>
        <v>31000</v>
      </c>
      <c r="J129" s="72">
        <f>SUM(J133+J132+J131+J130)</f>
        <v>72288.89</v>
      </c>
      <c r="K129" s="72">
        <f>SUM(K133+K132+K131+K130)</f>
        <v>0</v>
      </c>
      <c r="L129" s="204" t="s">
        <v>22</v>
      </c>
      <c r="M129" s="222"/>
    </row>
    <row r="130" spans="1:13" ht="47.25" customHeight="1" x14ac:dyDescent="0.2">
      <c r="A130" s="227"/>
      <c r="B130" s="236"/>
      <c r="C130" s="199"/>
      <c r="D130" s="137" t="s">
        <v>1</v>
      </c>
      <c r="E130" s="72">
        <v>0</v>
      </c>
      <c r="F130" s="72">
        <f>G130+H130+I130+J130+K130</f>
        <v>0</v>
      </c>
      <c r="G130" s="135">
        <v>0</v>
      </c>
      <c r="H130" s="135">
        <v>0</v>
      </c>
      <c r="I130" s="135">
        <v>0</v>
      </c>
      <c r="J130" s="135">
        <v>0</v>
      </c>
      <c r="K130" s="135">
        <v>0</v>
      </c>
      <c r="L130" s="204"/>
      <c r="M130" s="222"/>
    </row>
    <row r="131" spans="1:13" ht="60.75" customHeight="1" x14ac:dyDescent="0.2">
      <c r="A131" s="227"/>
      <c r="B131" s="236"/>
      <c r="C131" s="199"/>
      <c r="D131" s="137" t="s">
        <v>6</v>
      </c>
      <c r="E131" s="72">
        <v>0</v>
      </c>
      <c r="F131" s="72">
        <f>G131+H131+I131+J131+K131</f>
        <v>98124.45</v>
      </c>
      <c r="G131" s="135">
        <v>0</v>
      </c>
      <c r="H131" s="135">
        <v>0</v>
      </c>
      <c r="I131" s="135">
        <v>29450</v>
      </c>
      <c r="J131" s="135">
        <v>68674.45</v>
      </c>
      <c r="K131" s="135">
        <v>0</v>
      </c>
      <c r="L131" s="204"/>
      <c r="M131" s="222"/>
    </row>
    <row r="132" spans="1:13" ht="61.5" customHeight="1" x14ac:dyDescent="0.2">
      <c r="A132" s="227"/>
      <c r="B132" s="236"/>
      <c r="C132" s="199"/>
      <c r="D132" s="137" t="s">
        <v>10</v>
      </c>
      <c r="E132" s="72">
        <v>0</v>
      </c>
      <c r="F132" s="72">
        <f>SUM(G132:K132)</f>
        <v>5164.4400000000005</v>
      </c>
      <c r="G132" s="135">
        <v>0</v>
      </c>
      <c r="H132" s="135">
        <v>0</v>
      </c>
      <c r="I132" s="135">
        <v>1550</v>
      </c>
      <c r="J132" s="135">
        <v>3614.44</v>
      </c>
      <c r="K132" s="135">
        <v>0</v>
      </c>
      <c r="L132" s="204"/>
      <c r="M132" s="222"/>
    </row>
    <row r="133" spans="1:13" ht="31.5" customHeight="1" x14ac:dyDescent="0.2">
      <c r="A133" s="227"/>
      <c r="B133" s="236"/>
      <c r="C133" s="199"/>
      <c r="D133" s="137" t="s">
        <v>25</v>
      </c>
      <c r="E133" s="72">
        <v>0</v>
      </c>
      <c r="F133" s="72">
        <f t="shared" ref="F133" si="52">G133+H133+I133+J133+K133</f>
        <v>0</v>
      </c>
      <c r="G133" s="135">
        <v>0</v>
      </c>
      <c r="H133" s="135">
        <v>0</v>
      </c>
      <c r="I133" s="135">
        <v>0</v>
      </c>
      <c r="J133" s="135">
        <v>0</v>
      </c>
      <c r="K133" s="135">
        <v>0</v>
      </c>
      <c r="L133" s="204"/>
      <c r="M133" s="222"/>
    </row>
    <row r="134" spans="1:13" ht="31.5" customHeight="1" x14ac:dyDescent="0.2">
      <c r="A134" s="227" t="s">
        <v>95</v>
      </c>
      <c r="B134" s="236" t="s">
        <v>198</v>
      </c>
      <c r="C134" s="199" t="s">
        <v>60</v>
      </c>
      <c r="D134" s="137" t="s">
        <v>2</v>
      </c>
      <c r="E134" s="72">
        <v>0</v>
      </c>
      <c r="F134" s="72">
        <v>0</v>
      </c>
      <c r="G134" s="72">
        <f>SUM(G138+G137+G136+G135)</f>
        <v>0</v>
      </c>
      <c r="H134" s="72">
        <f>SUM(H138+H137+H136+H135)</f>
        <v>0</v>
      </c>
      <c r="I134" s="72">
        <v>0</v>
      </c>
      <c r="J134" s="72">
        <v>0</v>
      </c>
      <c r="K134" s="72">
        <f>SUM(K138+K137+K136+K135)</f>
        <v>0</v>
      </c>
      <c r="L134" s="204" t="s">
        <v>22</v>
      </c>
      <c r="M134" s="222"/>
    </row>
    <row r="135" spans="1:13" ht="45.75" customHeight="1" x14ac:dyDescent="0.2">
      <c r="A135" s="227"/>
      <c r="B135" s="236"/>
      <c r="C135" s="199"/>
      <c r="D135" s="137" t="s">
        <v>1</v>
      </c>
      <c r="E135" s="72">
        <v>0</v>
      </c>
      <c r="F135" s="72">
        <f>G135+H135+I135+J135+K135</f>
        <v>0</v>
      </c>
      <c r="G135" s="135">
        <v>0</v>
      </c>
      <c r="H135" s="135">
        <v>0</v>
      </c>
      <c r="I135" s="135">
        <v>0</v>
      </c>
      <c r="J135" s="135">
        <v>0</v>
      </c>
      <c r="K135" s="135">
        <v>0</v>
      </c>
      <c r="L135" s="204"/>
      <c r="M135" s="222"/>
    </row>
    <row r="136" spans="1:13" ht="62.25" customHeight="1" x14ac:dyDescent="0.2">
      <c r="A136" s="227"/>
      <c r="B136" s="236"/>
      <c r="C136" s="199"/>
      <c r="D136" s="137" t="s">
        <v>6</v>
      </c>
      <c r="E136" s="72">
        <v>0</v>
      </c>
      <c r="F136" s="72">
        <v>0</v>
      </c>
      <c r="G136" s="135">
        <v>0</v>
      </c>
      <c r="H136" s="135">
        <v>0</v>
      </c>
      <c r="I136" s="135">
        <v>0</v>
      </c>
      <c r="J136" s="135">
        <v>0</v>
      </c>
      <c r="K136" s="135">
        <v>0</v>
      </c>
      <c r="L136" s="204"/>
      <c r="M136" s="222"/>
    </row>
    <row r="137" spans="1:13" ht="62.25" customHeight="1" x14ac:dyDescent="0.2">
      <c r="A137" s="227"/>
      <c r="B137" s="236"/>
      <c r="C137" s="199"/>
      <c r="D137" s="137" t="s">
        <v>10</v>
      </c>
      <c r="E137" s="72">
        <v>0</v>
      </c>
      <c r="F137" s="72">
        <v>0</v>
      </c>
      <c r="G137" s="135">
        <v>0</v>
      </c>
      <c r="H137" s="135">
        <v>0</v>
      </c>
      <c r="I137" s="135">
        <v>0</v>
      </c>
      <c r="J137" s="135">
        <v>0</v>
      </c>
      <c r="K137" s="135">
        <v>0</v>
      </c>
      <c r="L137" s="204"/>
      <c r="M137" s="222"/>
    </row>
    <row r="138" spans="1:13" ht="32.25" customHeight="1" x14ac:dyDescent="0.2">
      <c r="A138" s="227"/>
      <c r="B138" s="236"/>
      <c r="C138" s="199"/>
      <c r="D138" s="137" t="s">
        <v>25</v>
      </c>
      <c r="E138" s="72">
        <v>0</v>
      </c>
      <c r="F138" s="72">
        <f t="shared" ref="F138:F143" si="53">G138+H138+I138+J138+K138</f>
        <v>0</v>
      </c>
      <c r="G138" s="135">
        <v>0</v>
      </c>
      <c r="H138" s="135">
        <v>0</v>
      </c>
      <c r="I138" s="135">
        <v>0</v>
      </c>
      <c r="J138" s="135">
        <v>0</v>
      </c>
      <c r="K138" s="135">
        <v>0</v>
      </c>
      <c r="L138" s="204"/>
      <c r="M138" s="222"/>
    </row>
    <row r="139" spans="1:13" ht="53.25" customHeight="1" x14ac:dyDescent="0.2">
      <c r="A139" s="228"/>
      <c r="B139" s="266" t="s">
        <v>183</v>
      </c>
      <c r="C139" s="211"/>
      <c r="D139" s="138" t="s">
        <v>2</v>
      </c>
      <c r="E139" s="74">
        <v>0</v>
      </c>
      <c r="F139" s="74">
        <f t="shared" si="53"/>
        <v>10000</v>
      </c>
      <c r="G139" s="74">
        <f>G140+G141+G142+G143</f>
        <v>10000</v>
      </c>
      <c r="H139" s="74">
        <f>H140+H141+H142+H143</f>
        <v>0</v>
      </c>
      <c r="I139" s="74">
        <f>I140+I141+I142+I143</f>
        <v>0</v>
      </c>
      <c r="J139" s="74">
        <f>J140+J141+J142+J143</f>
        <v>0</v>
      </c>
      <c r="K139" s="74">
        <f>K140+K141+K142+K143</f>
        <v>0</v>
      </c>
      <c r="L139" s="140"/>
      <c r="M139" s="237"/>
    </row>
    <row r="140" spans="1:13" ht="32.25" customHeight="1" x14ac:dyDescent="0.2">
      <c r="A140" s="260"/>
      <c r="B140" s="225"/>
      <c r="C140" s="260"/>
      <c r="D140" s="138" t="s">
        <v>1</v>
      </c>
      <c r="E140" s="74">
        <v>0</v>
      </c>
      <c r="F140" s="74">
        <f t="shared" si="53"/>
        <v>0</v>
      </c>
      <c r="G140" s="74">
        <v>0</v>
      </c>
      <c r="H140" s="74">
        <v>0</v>
      </c>
      <c r="I140" s="74">
        <v>0</v>
      </c>
      <c r="J140" s="74">
        <v>0</v>
      </c>
      <c r="K140" s="74">
        <v>0</v>
      </c>
      <c r="L140" s="140"/>
      <c r="M140" s="238"/>
    </row>
    <row r="141" spans="1:13" ht="72" customHeight="1" x14ac:dyDescent="0.2">
      <c r="A141" s="260"/>
      <c r="B141" s="225"/>
      <c r="C141" s="260"/>
      <c r="D141" s="138" t="s">
        <v>6</v>
      </c>
      <c r="E141" s="74">
        <v>0</v>
      </c>
      <c r="F141" s="74">
        <f t="shared" si="53"/>
        <v>10000</v>
      </c>
      <c r="G141" s="74">
        <v>10000</v>
      </c>
      <c r="H141" s="74">
        <v>0</v>
      </c>
      <c r="I141" s="74">
        <v>0</v>
      </c>
      <c r="J141" s="74">
        <v>0</v>
      </c>
      <c r="K141" s="74">
        <v>0</v>
      </c>
      <c r="L141" s="140"/>
      <c r="M141" s="238"/>
    </row>
    <row r="142" spans="1:13" ht="58.5" customHeight="1" x14ac:dyDescent="0.2">
      <c r="A142" s="260"/>
      <c r="B142" s="225"/>
      <c r="C142" s="260"/>
      <c r="D142" s="138" t="s">
        <v>10</v>
      </c>
      <c r="E142" s="74">
        <v>0</v>
      </c>
      <c r="F142" s="74">
        <f t="shared" si="53"/>
        <v>0</v>
      </c>
      <c r="G142" s="74">
        <v>0</v>
      </c>
      <c r="H142" s="74">
        <v>0</v>
      </c>
      <c r="I142" s="74">
        <v>0</v>
      </c>
      <c r="J142" s="74">
        <v>0</v>
      </c>
      <c r="K142" s="74">
        <v>0</v>
      </c>
      <c r="L142" s="140"/>
      <c r="M142" s="238"/>
    </row>
    <row r="143" spans="1:13" ht="68.25" customHeight="1" x14ac:dyDescent="0.2">
      <c r="A143" s="261"/>
      <c r="B143" s="226"/>
      <c r="C143" s="261"/>
      <c r="D143" s="138" t="s">
        <v>25</v>
      </c>
      <c r="E143" s="74">
        <v>0</v>
      </c>
      <c r="F143" s="74">
        <f t="shared" si="53"/>
        <v>0</v>
      </c>
      <c r="G143" s="74">
        <v>0</v>
      </c>
      <c r="H143" s="74">
        <v>0</v>
      </c>
      <c r="I143" s="74">
        <v>0</v>
      </c>
      <c r="J143" s="74">
        <v>0</v>
      </c>
      <c r="K143" s="74">
        <v>0</v>
      </c>
      <c r="L143" s="140"/>
      <c r="M143" s="238"/>
    </row>
    <row r="144" spans="1:13" ht="32.25" customHeight="1" x14ac:dyDescent="0.2">
      <c r="A144" s="228"/>
      <c r="B144" s="267" t="s">
        <v>199</v>
      </c>
      <c r="C144" s="211"/>
      <c r="D144" s="137" t="s">
        <v>2</v>
      </c>
      <c r="E144" s="72">
        <v>0</v>
      </c>
      <c r="F144" s="72">
        <f>K144+J144+I144+H144+G144</f>
        <v>10000</v>
      </c>
      <c r="G144" s="72">
        <f>G145+G146+G147+G148</f>
        <v>10000</v>
      </c>
      <c r="H144" s="72">
        <f>H145+H146+H147+H148</f>
        <v>0</v>
      </c>
      <c r="I144" s="72">
        <f>I145+I146+I147+I148</f>
        <v>0</v>
      </c>
      <c r="J144" s="72">
        <f>J145+J146+J147+J148</f>
        <v>0</v>
      </c>
      <c r="K144" s="72">
        <f>K145+K146+K147+K148</f>
        <v>0</v>
      </c>
      <c r="L144" s="140"/>
      <c r="M144" s="270" t="s">
        <v>175</v>
      </c>
    </row>
    <row r="145" spans="1:13" ht="69.75" customHeight="1" x14ac:dyDescent="0.2">
      <c r="A145" s="260"/>
      <c r="B145" s="178"/>
      <c r="C145" s="260"/>
      <c r="D145" s="137" t="s">
        <v>1</v>
      </c>
      <c r="E145" s="72">
        <v>0</v>
      </c>
      <c r="F145" s="72">
        <f>K145+J145+I145+H145+G145</f>
        <v>0</v>
      </c>
      <c r="G145" s="72">
        <v>0</v>
      </c>
      <c r="H145" s="72">
        <v>0</v>
      </c>
      <c r="I145" s="72">
        <v>0</v>
      </c>
      <c r="J145" s="72">
        <v>0</v>
      </c>
      <c r="K145" s="72">
        <v>0</v>
      </c>
      <c r="L145" s="140"/>
      <c r="M145" s="271"/>
    </row>
    <row r="146" spans="1:13" ht="74.25" customHeight="1" x14ac:dyDescent="0.2">
      <c r="A146" s="260"/>
      <c r="B146" s="178"/>
      <c r="C146" s="260"/>
      <c r="D146" s="137" t="s">
        <v>6</v>
      </c>
      <c r="E146" s="72">
        <v>0</v>
      </c>
      <c r="F146" s="72">
        <f>K146+J146+I146+H146+G146</f>
        <v>10000</v>
      </c>
      <c r="G146" s="72">
        <v>10000</v>
      </c>
      <c r="H146" s="72">
        <v>0</v>
      </c>
      <c r="I146" s="72">
        <v>0</v>
      </c>
      <c r="J146" s="72">
        <v>0</v>
      </c>
      <c r="K146" s="72">
        <v>0</v>
      </c>
      <c r="L146" s="140"/>
      <c r="M146" s="271"/>
    </row>
    <row r="147" spans="1:13" ht="96" customHeight="1" x14ac:dyDescent="0.2">
      <c r="A147" s="260"/>
      <c r="B147" s="178"/>
      <c r="C147" s="260"/>
      <c r="D147" s="137" t="s">
        <v>10</v>
      </c>
      <c r="E147" s="72">
        <v>0</v>
      </c>
      <c r="F147" s="72">
        <f>G147+H147+I147+J147+K147</f>
        <v>0</v>
      </c>
      <c r="G147" s="72">
        <v>0</v>
      </c>
      <c r="H147" s="72">
        <v>0</v>
      </c>
      <c r="I147" s="72">
        <v>0</v>
      </c>
      <c r="J147" s="72">
        <v>0</v>
      </c>
      <c r="K147" s="72">
        <v>0</v>
      </c>
      <c r="L147" s="140"/>
      <c r="M147" s="271"/>
    </row>
    <row r="148" spans="1:13" ht="177" customHeight="1" x14ac:dyDescent="0.2">
      <c r="A148" s="261"/>
      <c r="B148" s="179"/>
      <c r="C148" s="261"/>
      <c r="D148" s="137" t="s">
        <v>25</v>
      </c>
      <c r="E148" s="72">
        <v>0</v>
      </c>
      <c r="F148" s="72">
        <f>G148+H148+I148+J148+K148</f>
        <v>0</v>
      </c>
      <c r="G148" s="72">
        <v>0</v>
      </c>
      <c r="H148" s="72">
        <v>0</v>
      </c>
      <c r="I148" s="72">
        <v>0</v>
      </c>
      <c r="J148" s="72">
        <v>0</v>
      </c>
      <c r="K148" s="72">
        <v>0</v>
      </c>
      <c r="L148" s="140"/>
      <c r="M148" s="272"/>
    </row>
    <row r="149" spans="1:13" ht="23.25" customHeight="1" x14ac:dyDescent="0.2">
      <c r="A149" s="250" t="s">
        <v>96</v>
      </c>
      <c r="B149" s="196" t="s">
        <v>184</v>
      </c>
      <c r="C149" s="198" t="s">
        <v>60</v>
      </c>
      <c r="D149" s="138" t="s">
        <v>2</v>
      </c>
      <c r="E149" s="70">
        <v>440</v>
      </c>
      <c r="F149" s="70">
        <f>K149+J149+I149+H149+G149</f>
        <v>7720</v>
      </c>
      <c r="G149" s="70">
        <v>0</v>
      </c>
      <c r="H149" s="70">
        <v>0</v>
      </c>
      <c r="I149" s="70">
        <v>3860</v>
      </c>
      <c r="J149" s="70">
        <v>3860</v>
      </c>
      <c r="K149" s="70">
        <v>0</v>
      </c>
      <c r="L149" s="199" t="s">
        <v>22</v>
      </c>
      <c r="M149" s="234" t="s">
        <v>88</v>
      </c>
    </row>
    <row r="150" spans="1:13" ht="48.75" customHeight="1" x14ac:dyDescent="0.2">
      <c r="A150" s="250"/>
      <c r="B150" s="196"/>
      <c r="C150" s="198"/>
      <c r="D150" s="138" t="s">
        <v>1</v>
      </c>
      <c r="E150" s="70">
        <v>0</v>
      </c>
      <c r="F150" s="70">
        <f>F155+F165+F170+F160</f>
        <v>0</v>
      </c>
      <c r="G150" s="70">
        <v>0</v>
      </c>
      <c r="H150" s="70">
        <v>0</v>
      </c>
      <c r="I150" s="70">
        <v>0</v>
      </c>
      <c r="J150" s="70">
        <v>0</v>
      </c>
      <c r="K150" s="70">
        <v>0</v>
      </c>
      <c r="L150" s="199"/>
      <c r="M150" s="235"/>
    </row>
    <row r="151" spans="1:13" ht="57.75" customHeight="1" x14ac:dyDescent="0.2">
      <c r="A151" s="250"/>
      <c r="B151" s="196"/>
      <c r="C151" s="198"/>
      <c r="D151" s="138" t="s">
        <v>6</v>
      </c>
      <c r="E151" s="70">
        <v>0</v>
      </c>
      <c r="F151" s="70">
        <f>F156+F161+F166+F171</f>
        <v>0</v>
      </c>
      <c r="G151" s="70">
        <v>0</v>
      </c>
      <c r="H151" s="70">
        <v>0</v>
      </c>
      <c r="I151" s="70">
        <v>0</v>
      </c>
      <c r="J151" s="70">
        <v>0</v>
      </c>
      <c r="K151" s="70">
        <v>0</v>
      </c>
      <c r="L151" s="199"/>
      <c r="M151" s="235"/>
    </row>
    <row r="152" spans="1:13" ht="72" customHeight="1" x14ac:dyDescent="0.2">
      <c r="A152" s="250"/>
      <c r="B152" s="196"/>
      <c r="C152" s="198"/>
      <c r="D152" s="138" t="s">
        <v>10</v>
      </c>
      <c r="E152" s="70">
        <v>440</v>
      </c>
      <c r="F152" s="70">
        <f>F157+F162+F167+F172</f>
        <v>7720</v>
      </c>
      <c r="G152" s="70">
        <v>0</v>
      </c>
      <c r="H152" s="70">
        <v>0</v>
      </c>
      <c r="I152" s="70">
        <v>3860</v>
      </c>
      <c r="J152" s="70">
        <v>3860</v>
      </c>
      <c r="K152" s="70">
        <v>0</v>
      </c>
      <c r="L152" s="199"/>
      <c r="M152" s="235"/>
    </row>
    <row r="153" spans="1:13" ht="30" customHeight="1" x14ac:dyDescent="0.2">
      <c r="A153" s="250"/>
      <c r="B153" s="196"/>
      <c r="C153" s="198"/>
      <c r="D153" s="138" t="s">
        <v>25</v>
      </c>
      <c r="E153" s="70">
        <v>0</v>
      </c>
      <c r="F153" s="70">
        <f>F158+F163+F168+F173</f>
        <v>0</v>
      </c>
      <c r="G153" s="70">
        <v>0</v>
      </c>
      <c r="H153" s="70">
        <v>0</v>
      </c>
      <c r="I153" s="70">
        <v>0</v>
      </c>
      <c r="J153" s="70">
        <v>0</v>
      </c>
      <c r="K153" s="70">
        <v>0</v>
      </c>
      <c r="L153" s="199"/>
      <c r="M153" s="235"/>
    </row>
    <row r="154" spans="1:13" ht="31.5" customHeight="1" x14ac:dyDescent="0.2">
      <c r="A154" s="227" t="s">
        <v>97</v>
      </c>
      <c r="B154" s="172" t="s">
        <v>220</v>
      </c>
      <c r="C154" s="199" t="s">
        <v>60</v>
      </c>
      <c r="D154" s="137" t="s">
        <v>2</v>
      </c>
      <c r="E154" s="68">
        <v>440</v>
      </c>
      <c r="F154" s="68">
        <f>SUM(K154+J154+I154+H154+G154)</f>
        <v>2000</v>
      </c>
      <c r="G154" s="68">
        <f>SUM(G158+G157+G156+G155)</f>
        <v>0</v>
      </c>
      <c r="H154" s="68">
        <f>SUM(H158+H157+H156+H155)</f>
        <v>0</v>
      </c>
      <c r="I154" s="68">
        <f>SUM(I158+I157+I156+I155)</f>
        <v>1000</v>
      </c>
      <c r="J154" s="68">
        <f>SUM(J158+J157+J156+J155)</f>
        <v>1000</v>
      </c>
      <c r="K154" s="68">
        <f>SUM(K158+K157+K156+K155)</f>
        <v>0</v>
      </c>
      <c r="L154" s="199" t="s">
        <v>22</v>
      </c>
      <c r="M154" s="222"/>
    </row>
    <row r="155" spans="1:13" ht="44.25" customHeight="1" x14ac:dyDescent="0.2">
      <c r="A155" s="227"/>
      <c r="B155" s="172"/>
      <c r="C155" s="199"/>
      <c r="D155" s="137" t="s">
        <v>1</v>
      </c>
      <c r="E155" s="68">
        <v>0</v>
      </c>
      <c r="F155" s="68">
        <f>G155+H155+I155+J155+K155</f>
        <v>0</v>
      </c>
      <c r="G155" s="69">
        <v>0</v>
      </c>
      <c r="H155" s="69">
        <v>0</v>
      </c>
      <c r="I155" s="69">
        <v>0</v>
      </c>
      <c r="J155" s="69">
        <v>0</v>
      </c>
      <c r="K155" s="69">
        <v>0</v>
      </c>
      <c r="L155" s="199"/>
      <c r="M155" s="222"/>
    </row>
    <row r="156" spans="1:13" ht="62.25" customHeight="1" x14ac:dyDescent="0.2">
      <c r="A156" s="227"/>
      <c r="B156" s="172"/>
      <c r="C156" s="199"/>
      <c r="D156" s="137" t="s">
        <v>6</v>
      </c>
      <c r="E156" s="68">
        <v>0</v>
      </c>
      <c r="F156" s="68">
        <f>G156+H156+I156+J156+K156</f>
        <v>0</v>
      </c>
      <c r="G156" s="69">
        <v>0</v>
      </c>
      <c r="H156" s="69">
        <v>0</v>
      </c>
      <c r="I156" s="69">
        <v>0</v>
      </c>
      <c r="J156" s="69">
        <v>0</v>
      </c>
      <c r="K156" s="69">
        <v>0</v>
      </c>
      <c r="L156" s="199"/>
      <c r="M156" s="222"/>
    </row>
    <row r="157" spans="1:13" ht="77.25" customHeight="1" x14ac:dyDescent="0.2">
      <c r="A157" s="227"/>
      <c r="B157" s="172"/>
      <c r="C157" s="199"/>
      <c r="D157" s="137" t="s">
        <v>10</v>
      </c>
      <c r="E157" s="68">
        <v>440</v>
      </c>
      <c r="F157" s="68">
        <f>G157+H157+I157+J157+K157</f>
        <v>2000</v>
      </c>
      <c r="G157" s="69">
        <v>0</v>
      </c>
      <c r="H157" s="69">
        <v>0</v>
      </c>
      <c r="I157" s="69">
        <v>1000</v>
      </c>
      <c r="J157" s="69">
        <v>1000</v>
      </c>
      <c r="K157" s="69">
        <v>0</v>
      </c>
      <c r="L157" s="199"/>
      <c r="M157" s="222"/>
    </row>
    <row r="158" spans="1:13" ht="31.5" customHeight="1" x14ac:dyDescent="0.2">
      <c r="A158" s="227"/>
      <c r="B158" s="172"/>
      <c r="C158" s="199"/>
      <c r="D158" s="137" t="s">
        <v>25</v>
      </c>
      <c r="E158" s="68">
        <v>0</v>
      </c>
      <c r="F158" s="68">
        <f>G158+H158+I158+J158+K158</f>
        <v>0</v>
      </c>
      <c r="G158" s="69">
        <v>0</v>
      </c>
      <c r="H158" s="69">
        <v>0</v>
      </c>
      <c r="I158" s="69">
        <v>0</v>
      </c>
      <c r="J158" s="69">
        <v>0</v>
      </c>
      <c r="K158" s="69">
        <v>0</v>
      </c>
      <c r="L158" s="199"/>
      <c r="M158" s="222"/>
    </row>
    <row r="159" spans="1:13" ht="31.5" customHeight="1" x14ac:dyDescent="0.2">
      <c r="A159" s="228" t="s">
        <v>127</v>
      </c>
      <c r="B159" s="177" t="s">
        <v>200</v>
      </c>
      <c r="C159" s="199" t="s">
        <v>60</v>
      </c>
      <c r="D159" s="137" t="s">
        <v>2</v>
      </c>
      <c r="E159" s="68">
        <v>0</v>
      </c>
      <c r="F159" s="68">
        <f>SUM(K159+J159+I159+H159+G159)</f>
        <v>2000</v>
      </c>
      <c r="G159" s="68">
        <f>SUM(G163+G162+G161+G160)</f>
        <v>0</v>
      </c>
      <c r="H159" s="68">
        <f>SUM(H163+H162+H161+H160)</f>
        <v>0</v>
      </c>
      <c r="I159" s="68">
        <f>SUM(I163+I162+I161+I160)</f>
        <v>1000</v>
      </c>
      <c r="J159" s="68">
        <f>SUM(J163+J162+J161+J160)</f>
        <v>1000</v>
      </c>
      <c r="K159" s="68">
        <f>SUM(K163+K162+K161+K160)</f>
        <v>0</v>
      </c>
      <c r="L159" s="199" t="s">
        <v>22</v>
      </c>
      <c r="M159" s="252"/>
    </row>
    <row r="160" spans="1:13" ht="31.5" customHeight="1" x14ac:dyDescent="0.2">
      <c r="A160" s="230"/>
      <c r="B160" s="178"/>
      <c r="C160" s="199"/>
      <c r="D160" s="137" t="s">
        <v>1</v>
      </c>
      <c r="E160" s="68">
        <v>0</v>
      </c>
      <c r="F160" s="68">
        <f>G160+H160+I160+J160+K160</f>
        <v>0</v>
      </c>
      <c r="G160" s="69">
        <v>0</v>
      </c>
      <c r="H160" s="69">
        <v>0</v>
      </c>
      <c r="I160" s="69">
        <v>0</v>
      </c>
      <c r="J160" s="69">
        <v>0</v>
      </c>
      <c r="K160" s="69">
        <v>0</v>
      </c>
      <c r="L160" s="199"/>
      <c r="M160" s="219"/>
    </row>
    <row r="161" spans="1:13" ht="68.25" customHeight="1" x14ac:dyDescent="0.2">
      <c r="A161" s="230"/>
      <c r="B161" s="178"/>
      <c r="C161" s="199"/>
      <c r="D161" s="137" t="s">
        <v>6</v>
      </c>
      <c r="E161" s="68">
        <v>0</v>
      </c>
      <c r="F161" s="68">
        <f>K161+J161+I161+H161+G161</f>
        <v>0</v>
      </c>
      <c r="G161" s="69">
        <v>0</v>
      </c>
      <c r="H161" s="69">
        <v>0</v>
      </c>
      <c r="I161" s="69">
        <v>0</v>
      </c>
      <c r="J161" s="69">
        <v>0</v>
      </c>
      <c r="K161" s="69">
        <v>0</v>
      </c>
      <c r="L161" s="199"/>
      <c r="M161" s="219"/>
    </row>
    <row r="162" spans="1:13" ht="79.5" customHeight="1" x14ac:dyDescent="0.2">
      <c r="A162" s="230"/>
      <c r="B162" s="178"/>
      <c r="C162" s="199"/>
      <c r="D162" s="137" t="s">
        <v>10</v>
      </c>
      <c r="E162" s="68">
        <v>0</v>
      </c>
      <c r="F162" s="68">
        <f>G162+H162+I162+J162+K162</f>
        <v>2000</v>
      </c>
      <c r="G162" s="69">
        <v>0</v>
      </c>
      <c r="H162" s="69">
        <v>0</v>
      </c>
      <c r="I162" s="69">
        <v>1000</v>
      </c>
      <c r="J162" s="69">
        <v>1000</v>
      </c>
      <c r="K162" s="69">
        <v>0</v>
      </c>
      <c r="L162" s="199"/>
      <c r="M162" s="219"/>
    </row>
    <row r="163" spans="1:13" ht="31.5" customHeight="1" x14ac:dyDescent="0.2">
      <c r="A163" s="231"/>
      <c r="B163" s="179"/>
      <c r="C163" s="199"/>
      <c r="D163" s="137" t="s">
        <v>25</v>
      </c>
      <c r="E163" s="68">
        <v>0</v>
      </c>
      <c r="F163" s="68">
        <f>G163+H163+I163+J163+K163</f>
        <v>0</v>
      </c>
      <c r="G163" s="69">
        <v>0</v>
      </c>
      <c r="H163" s="69">
        <v>0</v>
      </c>
      <c r="I163" s="69">
        <v>0</v>
      </c>
      <c r="J163" s="69">
        <v>0</v>
      </c>
      <c r="K163" s="69">
        <v>0</v>
      </c>
      <c r="L163" s="199"/>
      <c r="M163" s="220"/>
    </row>
    <row r="164" spans="1:13" ht="31.5" customHeight="1" x14ac:dyDescent="0.2">
      <c r="A164" s="227" t="s">
        <v>128</v>
      </c>
      <c r="B164" s="172" t="s">
        <v>201</v>
      </c>
      <c r="C164" s="199" t="s">
        <v>60</v>
      </c>
      <c r="D164" s="137" t="s">
        <v>2</v>
      </c>
      <c r="E164" s="68">
        <v>0</v>
      </c>
      <c r="F164" s="72">
        <f>SUM(K164+J164+I164+H164+G164)</f>
        <v>3720</v>
      </c>
      <c r="G164" s="72">
        <f>SUM(G168+G167+G166+G165)</f>
        <v>0</v>
      </c>
      <c r="H164" s="72">
        <f>SUM(H168+H167+H166+H165)</f>
        <v>0</v>
      </c>
      <c r="I164" s="72">
        <f>SUM(I168+I167+I166+I165)</f>
        <v>1860</v>
      </c>
      <c r="J164" s="72">
        <f>SUM(J168+J167+J166+J165)</f>
        <v>1860</v>
      </c>
      <c r="K164" s="72">
        <f>SUM(K168+K167+K166+K165)</f>
        <v>0</v>
      </c>
      <c r="L164" s="204" t="s">
        <v>22</v>
      </c>
      <c r="M164" s="222"/>
    </row>
    <row r="165" spans="1:13" ht="43.5" customHeight="1" x14ac:dyDescent="0.2">
      <c r="A165" s="227"/>
      <c r="B165" s="173"/>
      <c r="C165" s="199"/>
      <c r="D165" s="137" t="s">
        <v>1</v>
      </c>
      <c r="E165" s="68">
        <v>0</v>
      </c>
      <c r="F165" s="72">
        <f>G165+H165+I165+J165+K165</f>
        <v>0</v>
      </c>
      <c r="G165" s="135">
        <v>0</v>
      </c>
      <c r="H165" s="135">
        <v>0</v>
      </c>
      <c r="I165" s="135">
        <v>0</v>
      </c>
      <c r="J165" s="135">
        <v>0</v>
      </c>
      <c r="K165" s="135">
        <v>0</v>
      </c>
      <c r="L165" s="204"/>
      <c r="M165" s="222"/>
    </row>
    <row r="166" spans="1:13" ht="57.75" customHeight="1" x14ac:dyDescent="0.2">
      <c r="A166" s="227"/>
      <c r="B166" s="173"/>
      <c r="C166" s="199"/>
      <c r="D166" s="137" t="s">
        <v>6</v>
      </c>
      <c r="E166" s="68">
        <v>0</v>
      </c>
      <c r="F166" s="72">
        <f>G166+H166+I166+J166+K166</f>
        <v>0</v>
      </c>
      <c r="G166" s="135">
        <v>0</v>
      </c>
      <c r="H166" s="135">
        <v>0</v>
      </c>
      <c r="I166" s="135">
        <v>0</v>
      </c>
      <c r="J166" s="135">
        <v>0</v>
      </c>
      <c r="K166" s="135">
        <v>0</v>
      </c>
      <c r="L166" s="204"/>
      <c r="M166" s="222"/>
    </row>
    <row r="167" spans="1:13" ht="73.5" customHeight="1" x14ac:dyDescent="0.2">
      <c r="A167" s="227"/>
      <c r="B167" s="173"/>
      <c r="C167" s="199"/>
      <c r="D167" s="137" t="s">
        <v>10</v>
      </c>
      <c r="E167" s="68">
        <v>0</v>
      </c>
      <c r="F167" s="72">
        <f>G167+H167+I167+J167+K167</f>
        <v>3720</v>
      </c>
      <c r="G167" s="135">
        <v>0</v>
      </c>
      <c r="H167" s="135">
        <v>0</v>
      </c>
      <c r="I167" s="135">
        <v>1860</v>
      </c>
      <c r="J167" s="135">
        <v>1860</v>
      </c>
      <c r="K167" s="135">
        <v>0</v>
      </c>
      <c r="L167" s="204"/>
      <c r="M167" s="222"/>
    </row>
    <row r="168" spans="1:13" ht="31.5" customHeight="1" x14ac:dyDescent="0.2">
      <c r="A168" s="227"/>
      <c r="B168" s="173"/>
      <c r="C168" s="199"/>
      <c r="D168" s="137" t="s">
        <v>25</v>
      </c>
      <c r="E168" s="68">
        <v>0</v>
      </c>
      <c r="F168" s="72">
        <f>G168+H168+I168+J168+K168</f>
        <v>0</v>
      </c>
      <c r="G168" s="135">
        <v>0</v>
      </c>
      <c r="H168" s="135">
        <v>0</v>
      </c>
      <c r="I168" s="135">
        <v>0</v>
      </c>
      <c r="J168" s="135">
        <v>0</v>
      </c>
      <c r="K168" s="135">
        <v>0</v>
      </c>
      <c r="L168" s="204"/>
      <c r="M168" s="222"/>
    </row>
    <row r="169" spans="1:13" ht="31.5" customHeight="1" x14ac:dyDescent="0.2">
      <c r="A169" s="203" t="s">
        <v>155</v>
      </c>
      <c r="B169" s="172" t="s">
        <v>185</v>
      </c>
      <c r="C169" s="199" t="s">
        <v>60</v>
      </c>
      <c r="D169" s="137" t="s">
        <v>2</v>
      </c>
      <c r="E169" s="68">
        <v>10200</v>
      </c>
      <c r="F169" s="68">
        <f>SUM(K169+J169+I169+H169+G169)</f>
        <v>0</v>
      </c>
      <c r="G169" s="68">
        <f>SUM(G173+G172+G171+G170)</f>
        <v>0</v>
      </c>
      <c r="H169" s="68">
        <f>SUM(H173+H172+H171+H170)</f>
        <v>0</v>
      </c>
      <c r="I169" s="68">
        <f>SUM(I173+I172+I171+I170)</f>
        <v>0</v>
      </c>
      <c r="J169" s="68">
        <f>SUM(J173+J172+J171+J170)</f>
        <v>0</v>
      </c>
      <c r="K169" s="68">
        <f>SUM(K173+K172+K171+K170)</f>
        <v>0</v>
      </c>
      <c r="L169" s="199" t="s">
        <v>22</v>
      </c>
      <c r="M169" s="221"/>
    </row>
    <row r="170" spans="1:13" ht="45" customHeight="1" x14ac:dyDescent="0.2">
      <c r="A170" s="203"/>
      <c r="B170" s="172"/>
      <c r="C170" s="199"/>
      <c r="D170" s="137" t="s">
        <v>1</v>
      </c>
      <c r="E170" s="68">
        <v>0</v>
      </c>
      <c r="F170" s="68">
        <f>G170+H170+I170+J170+K170</f>
        <v>0</v>
      </c>
      <c r="G170" s="69">
        <v>0</v>
      </c>
      <c r="H170" s="69">
        <v>0</v>
      </c>
      <c r="I170" s="69">
        <v>0</v>
      </c>
      <c r="J170" s="69">
        <v>0</v>
      </c>
      <c r="K170" s="69">
        <v>0</v>
      </c>
      <c r="L170" s="199"/>
      <c r="M170" s="221"/>
    </row>
    <row r="171" spans="1:13" ht="65.25" customHeight="1" x14ac:dyDescent="0.2">
      <c r="A171" s="203"/>
      <c r="B171" s="172"/>
      <c r="C171" s="199"/>
      <c r="D171" s="137" t="s">
        <v>6</v>
      </c>
      <c r="E171" s="68">
        <v>0</v>
      </c>
      <c r="F171" s="68">
        <f>G171+H171+I171+J171+K171</f>
        <v>0</v>
      </c>
      <c r="G171" s="69">
        <v>0</v>
      </c>
      <c r="H171" s="69">
        <v>0</v>
      </c>
      <c r="I171" s="69">
        <v>0</v>
      </c>
      <c r="J171" s="69">
        <v>0</v>
      </c>
      <c r="K171" s="69">
        <v>0</v>
      </c>
      <c r="L171" s="199"/>
      <c r="M171" s="221"/>
    </row>
    <row r="172" spans="1:13" ht="76.5" customHeight="1" x14ac:dyDescent="0.2">
      <c r="A172" s="203"/>
      <c r="B172" s="172"/>
      <c r="C172" s="199"/>
      <c r="D172" s="137" t="s">
        <v>10</v>
      </c>
      <c r="E172" s="68">
        <v>5100</v>
      </c>
      <c r="F172" s="68">
        <f>G172+H172+I172+J172+K172</f>
        <v>0</v>
      </c>
      <c r="G172" s="69">
        <v>0</v>
      </c>
      <c r="H172" s="69">
        <v>0</v>
      </c>
      <c r="I172" s="69">
        <v>0</v>
      </c>
      <c r="J172" s="69">
        <v>0</v>
      </c>
      <c r="K172" s="69">
        <v>0</v>
      </c>
      <c r="L172" s="199"/>
      <c r="M172" s="221"/>
    </row>
    <row r="173" spans="1:13" ht="31.5" customHeight="1" x14ac:dyDescent="0.2">
      <c r="A173" s="203"/>
      <c r="B173" s="172"/>
      <c r="C173" s="199"/>
      <c r="D173" s="137" t="s">
        <v>25</v>
      </c>
      <c r="E173" s="68">
        <v>5100</v>
      </c>
      <c r="F173" s="68">
        <f>G173+H173+I173+J173+K173</f>
        <v>0</v>
      </c>
      <c r="G173" s="69">
        <v>0</v>
      </c>
      <c r="H173" s="69">
        <v>0</v>
      </c>
      <c r="I173" s="69">
        <v>0</v>
      </c>
      <c r="J173" s="69">
        <v>0</v>
      </c>
      <c r="K173" s="69">
        <v>0</v>
      </c>
      <c r="L173" s="199"/>
      <c r="M173" s="221"/>
    </row>
    <row r="174" spans="1:13" ht="31.5" customHeight="1" x14ac:dyDescent="0.2">
      <c r="A174" s="205"/>
      <c r="B174" s="206" t="s">
        <v>89</v>
      </c>
      <c r="C174" s="206"/>
      <c r="D174" s="138" t="s">
        <v>2</v>
      </c>
      <c r="E174" s="70">
        <v>171772</v>
      </c>
      <c r="F174" s="70">
        <f>SUM(G174:K174)</f>
        <v>477696.89</v>
      </c>
      <c r="G174" s="70">
        <f>SUM(G175:G178)</f>
        <v>10000</v>
      </c>
      <c r="H174" s="70">
        <f>SUM(H175:H178)</f>
        <v>356688</v>
      </c>
      <c r="I174" s="70">
        <f>SUM(I175:I178)</f>
        <v>34860</v>
      </c>
      <c r="J174" s="70">
        <f>SUM(J175:J178)</f>
        <v>76148.89</v>
      </c>
      <c r="K174" s="70">
        <v>0</v>
      </c>
      <c r="L174" s="204" t="s">
        <v>22</v>
      </c>
      <c r="M174" s="191"/>
    </row>
    <row r="175" spans="1:13" ht="40.5" customHeight="1" x14ac:dyDescent="0.2">
      <c r="A175" s="205"/>
      <c r="B175" s="206"/>
      <c r="C175" s="206"/>
      <c r="D175" s="138" t="s">
        <v>1</v>
      </c>
      <c r="E175" s="70">
        <v>0</v>
      </c>
      <c r="F175" s="70">
        <f t="shared" ref="F175:F178" si="54">SUM(G175:K175)</f>
        <v>0</v>
      </c>
      <c r="G175" s="70">
        <f>G110+G125+G140+G150</f>
        <v>0</v>
      </c>
      <c r="H175" s="70">
        <f>H110+H125+H140+H150</f>
        <v>0</v>
      </c>
      <c r="I175" s="70">
        <f>I110+I125+I140+I150</f>
        <v>0</v>
      </c>
      <c r="J175" s="70">
        <f>J110+J125+J140+J150</f>
        <v>0</v>
      </c>
      <c r="K175" s="70">
        <f>K110+K125+K140+K150</f>
        <v>0</v>
      </c>
      <c r="L175" s="204"/>
      <c r="M175" s="191"/>
    </row>
    <row r="176" spans="1:13" ht="57" customHeight="1" x14ac:dyDescent="0.2">
      <c r="A176" s="205"/>
      <c r="B176" s="206"/>
      <c r="C176" s="206"/>
      <c r="D176" s="138" t="s">
        <v>6</v>
      </c>
      <c r="E176" s="70">
        <v>0</v>
      </c>
      <c r="F176" s="70">
        <f t="shared" si="54"/>
        <v>108124.45</v>
      </c>
      <c r="G176" s="70">
        <f t="shared" ref="G176" si="55">G111+G126+G141+G151</f>
        <v>10000</v>
      </c>
      <c r="H176" s="70">
        <f t="shared" ref="H176" si="56">H111+H126+H141+H151</f>
        <v>0</v>
      </c>
      <c r="I176" s="70">
        <f t="shared" ref="I176" si="57">I111+I126+I141+I151</f>
        <v>29450</v>
      </c>
      <c r="J176" s="70">
        <f t="shared" ref="J176:K178" si="58">J111+J126+J141+J151</f>
        <v>68674.45</v>
      </c>
      <c r="K176" s="70">
        <f t="shared" si="58"/>
        <v>0</v>
      </c>
      <c r="L176" s="204"/>
      <c r="M176" s="191"/>
    </row>
    <row r="177" spans="1:13" ht="75.75" customHeight="1" x14ac:dyDescent="0.2">
      <c r="A177" s="205"/>
      <c r="B177" s="206"/>
      <c r="C177" s="206"/>
      <c r="D177" s="138" t="s">
        <v>10</v>
      </c>
      <c r="E177" s="70">
        <v>171772</v>
      </c>
      <c r="F177" s="70">
        <f t="shared" si="54"/>
        <v>369572.44</v>
      </c>
      <c r="G177" s="70">
        <f t="shared" ref="G177" si="59">G112+G127+G142+G152</f>
        <v>0</v>
      </c>
      <c r="H177" s="70">
        <f t="shared" ref="H177" si="60">H112+H127+H142+H152</f>
        <v>356688</v>
      </c>
      <c r="I177" s="70">
        <f t="shared" ref="I177" si="61">I112+I127+I142+I152</f>
        <v>5410</v>
      </c>
      <c r="J177" s="70">
        <f t="shared" si="58"/>
        <v>7474.4400000000005</v>
      </c>
      <c r="K177" s="70">
        <f t="shared" si="58"/>
        <v>0</v>
      </c>
      <c r="L177" s="204"/>
      <c r="M177" s="191"/>
    </row>
    <row r="178" spans="1:13" ht="31.5" customHeight="1" x14ac:dyDescent="0.2">
      <c r="A178" s="205"/>
      <c r="B178" s="206"/>
      <c r="C178" s="206"/>
      <c r="D178" s="144" t="s">
        <v>25</v>
      </c>
      <c r="E178" s="70">
        <v>0</v>
      </c>
      <c r="F178" s="70">
        <f t="shared" si="54"/>
        <v>0</v>
      </c>
      <c r="G178" s="70">
        <f t="shared" ref="G178" si="62">G113+G128+G143+G153</f>
        <v>0</v>
      </c>
      <c r="H178" s="70">
        <f t="shared" ref="H178" si="63">H113+H128+H143+H153</f>
        <v>0</v>
      </c>
      <c r="I178" s="70">
        <f t="shared" ref="I178" si="64">I113+I128+I143+I153</f>
        <v>0</v>
      </c>
      <c r="J178" s="70">
        <f t="shared" si="58"/>
        <v>0</v>
      </c>
      <c r="K178" s="70">
        <f t="shared" si="58"/>
        <v>0</v>
      </c>
      <c r="L178" s="204"/>
      <c r="M178" s="191"/>
    </row>
    <row r="179" spans="1:13" ht="28.5" customHeight="1" x14ac:dyDescent="0.2">
      <c r="A179" s="188" t="s">
        <v>67</v>
      </c>
      <c r="B179" s="189"/>
      <c r="C179" s="189"/>
      <c r="D179" s="189"/>
      <c r="E179" s="189"/>
      <c r="F179" s="189"/>
      <c r="G179" s="189"/>
      <c r="H179" s="189"/>
      <c r="I179" s="189"/>
      <c r="J179" s="189"/>
      <c r="K179" s="189"/>
      <c r="L179" s="189"/>
      <c r="M179" s="190"/>
    </row>
    <row r="180" spans="1:13" s="75" customFormat="1" ht="15" customHeight="1" x14ac:dyDescent="0.2">
      <c r="A180" s="233" t="s">
        <v>98</v>
      </c>
      <c r="B180" s="196" t="s">
        <v>202</v>
      </c>
      <c r="C180" s="244" t="s">
        <v>60</v>
      </c>
      <c r="D180" s="138" t="s">
        <v>2</v>
      </c>
      <c r="E180" s="70">
        <v>0</v>
      </c>
      <c r="F180" s="70">
        <f>G180+H180+I180+J180+K180</f>
        <v>0</v>
      </c>
      <c r="G180" s="70">
        <f t="shared" ref="G180:K180" si="65">G185</f>
        <v>0</v>
      </c>
      <c r="H180" s="70">
        <f t="shared" si="65"/>
        <v>0</v>
      </c>
      <c r="I180" s="70">
        <f t="shared" si="65"/>
        <v>0</v>
      </c>
      <c r="J180" s="70">
        <f t="shared" si="65"/>
        <v>0</v>
      </c>
      <c r="K180" s="70">
        <f t="shared" si="65"/>
        <v>0</v>
      </c>
      <c r="L180" s="204" t="s">
        <v>103</v>
      </c>
      <c r="M180" s="247" t="s">
        <v>90</v>
      </c>
    </row>
    <row r="181" spans="1:13" s="75" customFormat="1" ht="42.75" x14ac:dyDescent="0.2">
      <c r="A181" s="233"/>
      <c r="B181" s="196"/>
      <c r="C181" s="244"/>
      <c r="D181" s="138" t="s">
        <v>1</v>
      </c>
      <c r="E181" s="70">
        <v>0</v>
      </c>
      <c r="F181" s="70">
        <f>F186+F191+F201+F206+F211+F216+F221+F226+F231</f>
        <v>0</v>
      </c>
      <c r="G181" s="70">
        <v>0</v>
      </c>
      <c r="H181" s="70">
        <v>0</v>
      </c>
      <c r="I181" s="70">
        <v>0</v>
      </c>
      <c r="J181" s="70">
        <v>0</v>
      </c>
      <c r="K181" s="70">
        <v>0</v>
      </c>
      <c r="L181" s="204"/>
      <c r="M181" s="248"/>
    </row>
    <row r="182" spans="1:13" s="75" customFormat="1" ht="57" x14ac:dyDescent="0.2">
      <c r="A182" s="233"/>
      <c r="B182" s="196"/>
      <c r="C182" s="244"/>
      <c r="D182" s="138" t="s">
        <v>6</v>
      </c>
      <c r="E182" s="70">
        <v>0</v>
      </c>
      <c r="F182" s="70">
        <f>F187+F192+F197+F202+F207+F212+F217+F222+F227+F232</f>
        <v>0</v>
      </c>
      <c r="G182" s="70">
        <v>0</v>
      </c>
      <c r="H182" s="70">
        <v>0</v>
      </c>
      <c r="I182" s="70">
        <v>0</v>
      </c>
      <c r="J182" s="70">
        <v>0</v>
      </c>
      <c r="K182" s="70">
        <v>0</v>
      </c>
      <c r="L182" s="204"/>
      <c r="M182" s="248"/>
    </row>
    <row r="183" spans="1:13" s="75" customFormat="1" ht="77.25" customHeight="1" x14ac:dyDescent="0.2">
      <c r="A183" s="233"/>
      <c r="B183" s="196"/>
      <c r="C183" s="244"/>
      <c r="D183" s="138" t="s">
        <v>10</v>
      </c>
      <c r="E183" s="70">
        <f t="shared" ref="E183:K184" si="66">E188</f>
        <v>0</v>
      </c>
      <c r="F183" s="70">
        <f>F188+F193+F203+F208+F213+F218+F223+F228+F233</f>
        <v>0</v>
      </c>
      <c r="G183" s="70">
        <f t="shared" si="66"/>
        <v>0</v>
      </c>
      <c r="H183" s="70">
        <f t="shared" si="66"/>
        <v>0</v>
      </c>
      <c r="I183" s="70">
        <f t="shared" si="66"/>
        <v>0</v>
      </c>
      <c r="J183" s="70">
        <f t="shared" si="66"/>
        <v>0</v>
      </c>
      <c r="K183" s="70">
        <f t="shared" si="66"/>
        <v>0</v>
      </c>
      <c r="L183" s="204"/>
      <c r="M183" s="248"/>
    </row>
    <row r="184" spans="1:13" s="75" customFormat="1" ht="204.75" customHeight="1" x14ac:dyDescent="0.2">
      <c r="A184" s="233"/>
      <c r="B184" s="196"/>
      <c r="C184" s="244"/>
      <c r="D184" s="138" t="s">
        <v>25</v>
      </c>
      <c r="E184" s="70">
        <f t="shared" si="66"/>
        <v>0</v>
      </c>
      <c r="F184" s="70">
        <f>F189+F194+F204+F199+F209+F214+F219+F224+F229+F234</f>
        <v>0</v>
      </c>
      <c r="G184" s="70">
        <f t="shared" si="66"/>
        <v>0</v>
      </c>
      <c r="H184" s="70">
        <f t="shared" si="66"/>
        <v>0</v>
      </c>
      <c r="I184" s="70">
        <f t="shared" si="66"/>
        <v>0</v>
      </c>
      <c r="J184" s="70">
        <f t="shared" si="66"/>
        <v>0</v>
      </c>
      <c r="K184" s="70">
        <f t="shared" si="66"/>
        <v>0</v>
      </c>
      <c r="L184" s="204"/>
      <c r="M184" s="249"/>
    </row>
    <row r="185" spans="1:13" s="75" customFormat="1" ht="15" customHeight="1" x14ac:dyDescent="0.2">
      <c r="A185" s="203" t="s">
        <v>99</v>
      </c>
      <c r="B185" s="172" t="s">
        <v>203</v>
      </c>
      <c r="C185" s="199" t="s">
        <v>60</v>
      </c>
      <c r="D185" s="137" t="s">
        <v>2</v>
      </c>
      <c r="E185" s="68">
        <f t="shared" ref="E185:K186" si="67">SUM(E188:E189)</f>
        <v>0</v>
      </c>
      <c r="F185" s="68">
        <f>G185+H185+I185+J185+K185</f>
        <v>0</v>
      </c>
      <c r="G185" s="68">
        <f>G186+G187+G188+G189</f>
        <v>0</v>
      </c>
      <c r="H185" s="68">
        <f>H186+H187+H188+H189</f>
        <v>0</v>
      </c>
      <c r="I185" s="68">
        <f>I186+I187+I188+I189</f>
        <v>0</v>
      </c>
      <c r="J185" s="68">
        <f>J186+J187+J188+J189</f>
        <v>0</v>
      </c>
      <c r="K185" s="68">
        <f>K186+K187+K188+K189</f>
        <v>0</v>
      </c>
      <c r="L185" s="204" t="s">
        <v>103</v>
      </c>
      <c r="M185" s="222"/>
    </row>
    <row r="186" spans="1:13" s="75" customFormat="1" ht="44.25" customHeight="1" x14ac:dyDescent="0.2">
      <c r="A186" s="203"/>
      <c r="B186" s="172"/>
      <c r="C186" s="199"/>
      <c r="D186" s="137" t="s">
        <v>1</v>
      </c>
      <c r="E186" s="68">
        <f t="shared" si="67"/>
        <v>0</v>
      </c>
      <c r="F186" s="68">
        <f>G186+H186+I186+J186+K186</f>
        <v>0</v>
      </c>
      <c r="G186" s="68">
        <f t="shared" si="67"/>
        <v>0</v>
      </c>
      <c r="H186" s="68">
        <f t="shared" si="67"/>
        <v>0</v>
      </c>
      <c r="I186" s="68">
        <f t="shared" si="67"/>
        <v>0</v>
      </c>
      <c r="J186" s="68">
        <f t="shared" si="67"/>
        <v>0</v>
      </c>
      <c r="K186" s="68">
        <f t="shared" si="67"/>
        <v>0</v>
      </c>
      <c r="L186" s="204"/>
      <c r="M186" s="222"/>
    </row>
    <row r="187" spans="1:13" s="75" customFormat="1" ht="58.5" customHeight="1" x14ac:dyDescent="0.2">
      <c r="A187" s="203"/>
      <c r="B187" s="172"/>
      <c r="C187" s="199"/>
      <c r="D187" s="137" t="s">
        <v>6</v>
      </c>
      <c r="E187" s="68">
        <f t="shared" ref="E187:K187" si="68">SUM(E190:E193)</f>
        <v>0</v>
      </c>
      <c r="F187" s="68">
        <f>G187+H187+I187+J187+K187</f>
        <v>0</v>
      </c>
      <c r="G187" s="68">
        <f t="shared" si="68"/>
        <v>0</v>
      </c>
      <c r="H187" s="68">
        <f t="shared" si="68"/>
        <v>0</v>
      </c>
      <c r="I187" s="68">
        <f t="shared" si="68"/>
        <v>0</v>
      </c>
      <c r="J187" s="68">
        <f t="shared" si="68"/>
        <v>0</v>
      </c>
      <c r="K187" s="68">
        <f t="shared" si="68"/>
        <v>0</v>
      </c>
      <c r="L187" s="204"/>
      <c r="M187" s="222"/>
    </row>
    <row r="188" spans="1:13" s="75" customFormat="1" ht="77.25" customHeight="1" x14ac:dyDescent="0.2">
      <c r="A188" s="203"/>
      <c r="B188" s="172"/>
      <c r="C188" s="199"/>
      <c r="D188" s="137" t="s">
        <v>10</v>
      </c>
      <c r="E188" s="68">
        <v>0</v>
      </c>
      <c r="F188" s="68">
        <f>G188+H188+I188+J188+K188</f>
        <v>0</v>
      </c>
      <c r="G188" s="69">
        <v>0</v>
      </c>
      <c r="H188" s="69">
        <v>0</v>
      </c>
      <c r="I188" s="69">
        <v>0</v>
      </c>
      <c r="J188" s="69">
        <v>0</v>
      </c>
      <c r="K188" s="69">
        <v>0</v>
      </c>
      <c r="L188" s="204"/>
      <c r="M188" s="222"/>
    </row>
    <row r="189" spans="1:13" s="75" customFormat="1" ht="30.75" customHeight="1" x14ac:dyDescent="0.2">
      <c r="A189" s="203"/>
      <c r="B189" s="172"/>
      <c r="C189" s="199"/>
      <c r="D189" s="137" t="s">
        <v>25</v>
      </c>
      <c r="E189" s="68">
        <v>0</v>
      </c>
      <c r="F189" s="68">
        <f>G189+H189+I189+J189+K189</f>
        <v>0</v>
      </c>
      <c r="G189" s="69">
        <v>0</v>
      </c>
      <c r="H189" s="69">
        <v>0</v>
      </c>
      <c r="I189" s="69">
        <v>0</v>
      </c>
      <c r="J189" s="69">
        <v>0</v>
      </c>
      <c r="K189" s="69">
        <v>0</v>
      </c>
      <c r="L189" s="204"/>
      <c r="M189" s="222"/>
    </row>
    <row r="190" spans="1:13" s="75" customFormat="1" ht="15" customHeight="1" x14ac:dyDescent="0.2">
      <c r="A190" s="203" t="s">
        <v>137</v>
      </c>
      <c r="B190" s="172" t="s">
        <v>186</v>
      </c>
      <c r="C190" s="199" t="s">
        <v>60</v>
      </c>
      <c r="D190" s="137" t="s">
        <v>2</v>
      </c>
      <c r="E190" s="68">
        <f>E195</f>
        <v>0</v>
      </c>
      <c r="F190" s="68">
        <f>SUM(K190+J190+I190+H190+G190)</f>
        <v>0</v>
      </c>
      <c r="G190" s="68">
        <f>SUM(G194+G193+G192+G191)</f>
        <v>0</v>
      </c>
      <c r="H190" s="68">
        <f>SUM(H194+H193+H192+H191)</f>
        <v>0</v>
      </c>
      <c r="I190" s="68">
        <f>SUM(I194+I193+I192+I191)</f>
        <v>0</v>
      </c>
      <c r="J190" s="68">
        <f>SUM(J194+J193+J192+J191)</f>
        <v>0</v>
      </c>
      <c r="K190" s="68">
        <f>SUM(K194+K193+K192+K191)</f>
        <v>0</v>
      </c>
      <c r="L190" s="204" t="s">
        <v>103</v>
      </c>
      <c r="M190" s="251"/>
    </row>
    <row r="191" spans="1:13" s="75" customFormat="1" ht="63.75" customHeight="1" x14ac:dyDescent="0.2">
      <c r="A191" s="203"/>
      <c r="B191" s="172"/>
      <c r="C191" s="199"/>
      <c r="D191" s="137" t="s">
        <v>1</v>
      </c>
      <c r="E191" s="68">
        <f t="shared" ref="E191:K191" si="69">SUM(E194:E195)</f>
        <v>0</v>
      </c>
      <c r="F191" s="68">
        <f>G191+H191+I191+J191+K191</f>
        <v>0</v>
      </c>
      <c r="G191" s="68">
        <f t="shared" si="69"/>
        <v>0</v>
      </c>
      <c r="H191" s="68">
        <f t="shared" si="69"/>
        <v>0</v>
      </c>
      <c r="I191" s="68">
        <f t="shared" si="69"/>
        <v>0</v>
      </c>
      <c r="J191" s="68">
        <f t="shared" si="69"/>
        <v>0</v>
      </c>
      <c r="K191" s="68">
        <f t="shared" si="69"/>
        <v>0</v>
      </c>
      <c r="L191" s="204"/>
      <c r="M191" s="251"/>
    </row>
    <row r="192" spans="1:13" s="75" customFormat="1" ht="75" customHeight="1" x14ac:dyDescent="0.2">
      <c r="A192" s="203"/>
      <c r="B192" s="172"/>
      <c r="C192" s="199"/>
      <c r="D192" s="137" t="s">
        <v>6</v>
      </c>
      <c r="E192" s="68">
        <f t="shared" ref="E192:K192" si="70">SUM(E195:E200)</f>
        <v>0</v>
      </c>
      <c r="F192" s="68">
        <f>G192+H192+I192+J192+K192</f>
        <v>0</v>
      </c>
      <c r="G192" s="68">
        <f t="shared" si="70"/>
        <v>0</v>
      </c>
      <c r="H192" s="68">
        <f t="shared" si="70"/>
        <v>0</v>
      </c>
      <c r="I192" s="68">
        <f t="shared" si="70"/>
        <v>0</v>
      </c>
      <c r="J192" s="68">
        <f t="shared" si="70"/>
        <v>0</v>
      </c>
      <c r="K192" s="68">
        <f t="shared" si="70"/>
        <v>0</v>
      </c>
      <c r="L192" s="204"/>
      <c r="M192" s="251"/>
    </row>
    <row r="193" spans="1:13" s="75" customFormat="1" ht="77.25" customHeight="1" x14ac:dyDescent="0.2">
      <c r="A193" s="203"/>
      <c r="B193" s="172"/>
      <c r="C193" s="199"/>
      <c r="D193" s="137" t="s">
        <v>10</v>
      </c>
      <c r="E193" s="68">
        <f t="shared" ref="E193:K194" si="71">E198</f>
        <v>0</v>
      </c>
      <c r="F193" s="68">
        <f>G193+H193+I193+J193+K193</f>
        <v>0</v>
      </c>
      <c r="G193" s="68">
        <f t="shared" si="71"/>
        <v>0</v>
      </c>
      <c r="H193" s="68">
        <f t="shared" si="71"/>
        <v>0</v>
      </c>
      <c r="I193" s="68">
        <f t="shared" si="71"/>
        <v>0</v>
      </c>
      <c r="J193" s="68">
        <f t="shared" si="71"/>
        <v>0</v>
      </c>
      <c r="K193" s="68">
        <f t="shared" si="71"/>
        <v>0</v>
      </c>
      <c r="L193" s="204"/>
      <c r="M193" s="251"/>
    </row>
    <row r="194" spans="1:13" s="75" customFormat="1" ht="30.75" customHeight="1" x14ac:dyDescent="0.2">
      <c r="A194" s="203"/>
      <c r="B194" s="172"/>
      <c r="C194" s="199"/>
      <c r="D194" s="137" t="s">
        <v>25</v>
      </c>
      <c r="E194" s="68">
        <f t="shared" si="71"/>
        <v>0</v>
      </c>
      <c r="F194" s="68">
        <f>G194+H194+I194+J194+K194</f>
        <v>0</v>
      </c>
      <c r="G194" s="68">
        <f t="shared" si="71"/>
        <v>0</v>
      </c>
      <c r="H194" s="68">
        <f t="shared" si="71"/>
        <v>0</v>
      </c>
      <c r="I194" s="68">
        <f t="shared" si="71"/>
        <v>0</v>
      </c>
      <c r="J194" s="68">
        <f t="shared" si="71"/>
        <v>0</v>
      </c>
      <c r="K194" s="68">
        <f t="shared" si="71"/>
        <v>0</v>
      </c>
      <c r="L194" s="204"/>
      <c r="M194" s="251"/>
    </row>
    <row r="195" spans="1:13" s="75" customFormat="1" ht="15" customHeight="1" x14ac:dyDescent="0.2">
      <c r="A195" s="227" t="s">
        <v>136</v>
      </c>
      <c r="B195" s="172" t="s">
        <v>204</v>
      </c>
      <c r="C195" s="199" t="s">
        <v>60</v>
      </c>
      <c r="D195" s="137" t="s">
        <v>2</v>
      </c>
      <c r="E195" s="68">
        <f t="shared" ref="E195:K196" si="72">SUM(E198:E199)</f>
        <v>0</v>
      </c>
      <c r="F195" s="68">
        <f>SUM(K195+J195+I195+H195+G195)</f>
        <v>0</v>
      </c>
      <c r="G195" s="68">
        <f>SUM(G199+G198+G197+G196)</f>
        <v>0</v>
      </c>
      <c r="H195" s="68">
        <f>SUM(H199+H198+H197+H196)</f>
        <v>0</v>
      </c>
      <c r="I195" s="68">
        <f>SUM(I199+I198+I197+I196)</f>
        <v>0</v>
      </c>
      <c r="J195" s="68">
        <f>SUM(J199+J198+J197+J196)</f>
        <v>0</v>
      </c>
      <c r="K195" s="68">
        <f>SUM(K199+K198+K197+K196)</f>
        <v>0</v>
      </c>
      <c r="L195" s="204" t="s">
        <v>103</v>
      </c>
      <c r="M195" s="222"/>
    </row>
    <row r="196" spans="1:13" s="75" customFormat="1" ht="49.5" customHeight="1" x14ac:dyDescent="0.2">
      <c r="A196" s="227"/>
      <c r="B196" s="172"/>
      <c r="C196" s="199"/>
      <c r="D196" s="137" t="s">
        <v>1</v>
      </c>
      <c r="E196" s="68">
        <f t="shared" si="72"/>
        <v>0</v>
      </c>
      <c r="F196" s="68">
        <f>G196+H196+I196+J196+K196</f>
        <v>0</v>
      </c>
      <c r="G196" s="68">
        <f t="shared" si="72"/>
        <v>0</v>
      </c>
      <c r="H196" s="68">
        <f t="shared" si="72"/>
        <v>0</v>
      </c>
      <c r="I196" s="68">
        <f t="shared" si="72"/>
        <v>0</v>
      </c>
      <c r="J196" s="68">
        <f t="shared" si="72"/>
        <v>0</v>
      </c>
      <c r="K196" s="68">
        <f t="shared" si="72"/>
        <v>0</v>
      </c>
      <c r="L196" s="204"/>
      <c r="M196" s="222"/>
    </row>
    <row r="197" spans="1:13" s="75" customFormat="1" ht="62.25" customHeight="1" x14ac:dyDescent="0.2">
      <c r="A197" s="227"/>
      <c r="B197" s="172"/>
      <c r="C197" s="199"/>
      <c r="D197" s="137" t="s">
        <v>6</v>
      </c>
      <c r="E197" s="68">
        <v>0</v>
      </c>
      <c r="F197" s="68">
        <f>G197+H197+I197+J197+K197</f>
        <v>0</v>
      </c>
      <c r="G197" s="68">
        <v>0</v>
      </c>
      <c r="H197" s="68">
        <v>0</v>
      </c>
      <c r="I197" s="68">
        <v>0</v>
      </c>
      <c r="J197" s="68">
        <v>0</v>
      </c>
      <c r="K197" s="68">
        <v>0</v>
      </c>
      <c r="L197" s="204"/>
      <c r="M197" s="222"/>
    </row>
    <row r="198" spans="1:13" s="75" customFormat="1" ht="77.25" customHeight="1" x14ac:dyDescent="0.2">
      <c r="A198" s="227"/>
      <c r="B198" s="172"/>
      <c r="C198" s="199"/>
      <c r="D198" s="137" t="s">
        <v>10</v>
      </c>
      <c r="E198" s="68">
        <v>0</v>
      </c>
      <c r="F198" s="68">
        <f>G198+H198+I198+J198+K198</f>
        <v>0</v>
      </c>
      <c r="G198" s="69">
        <v>0</v>
      </c>
      <c r="H198" s="69">
        <v>0</v>
      </c>
      <c r="I198" s="69">
        <v>0</v>
      </c>
      <c r="J198" s="69">
        <v>0</v>
      </c>
      <c r="K198" s="69">
        <v>0</v>
      </c>
      <c r="L198" s="204"/>
      <c r="M198" s="222"/>
    </row>
    <row r="199" spans="1:13" s="75" customFormat="1" ht="30.75" customHeight="1" x14ac:dyDescent="0.2">
      <c r="A199" s="227"/>
      <c r="B199" s="172"/>
      <c r="C199" s="199"/>
      <c r="D199" s="137" t="s">
        <v>25</v>
      </c>
      <c r="E199" s="68">
        <v>0</v>
      </c>
      <c r="F199" s="68">
        <f>G199+H199+I199+J199+K199</f>
        <v>0</v>
      </c>
      <c r="G199" s="69">
        <v>0</v>
      </c>
      <c r="H199" s="69">
        <v>0</v>
      </c>
      <c r="I199" s="69">
        <v>0</v>
      </c>
      <c r="J199" s="69">
        <v>0</v>
      </c>
      <c r="K199" s="69">
        <v>0</v>
      </c>
      <c r="L199" s="204"/>
      <c r="M199" s="222"/>
    </row>
    <row r="200" spans="1:13" s="75" customFormat="1" ht="28.5" customHeight="1" x14ac:dyDescent="0.2">
      <c r="A200" s="227" t="s">
        <v>138</v>
      </c>
      <c r="B200" s="172" t="s">
        <v>205</v>
      </c>
      <c r="C200" s="199" t="s">
        <v>60</v>
      </c>
      <c r="D200" s="137" t="s">
        <v>2</v>
      </c>
      <c r="E200" s="68">
        <f t="shared" ref="E200" si="73">E205+E210+E215+E220+E225+E230+E250</f>
        <v>0</v>
      </c>
      <c r="F200" s="68">
        <f>SUM(K200+J200+I200+H200+G200)</f>
        <v>0</v>
      </c>
      <c r="G200" s="68">
        <f>SUM(G204+G203+G202+G201)</f>
        <v>0</v>
      </c>
      <c r="H200" s="68">
        <f>SUM(H204+H203+H202+H201)</f>
        <v>0</v>
      </c>
      <c r="I200" s="68">
        <f>SUM(I204+I203+I202+I201)</f>
        <v>0</v>
      </c>
      <c r="J200" s="68">
        <f>SUM(J204+J203+J202+J201)</f>
        <v>0</v>
      </c>
      <c r="K200" s="68">
        <f>SUM(K204+K203+K202+K201)</f>
        <v>0</v>
      </c>
      <c r="L200" s="204" t="s">
        <v>103</v>
      </c>
      <c r="M200" s="222"/>
    </row>
    <row r="201" spans="1:13" s="75" customFormat="1" ht="48" customHeight="1" x14ac:dyDescent="0.2">
      <c r="A201" s="227"/>
      <c r="B201" s="172"/>
      <c r="C201" s="199"/>
      <c r="D201" s="137" t="s">
        <v>1</v>
      </c>
      <c r="E201" s="68">
        <f t="shared" ref="E201:K201" si="74">SUM(E204:E205)</f>
        <v>0</v>
      </c>
      <c r="F201" s="68">
        <f>G201+H201+I201+J201+K201</f>
        <v>0</v>
      </c>
      <c r="G201" s="68">
        <f t="shared" si="74"/>
        <v>0</v>
      </c>
      <c r="H201" s="68">
        <f t="shared" si="74"/>
        <v>0</v>
      </c>
      <c r="I201" s="68">
        <f t="shared" si="74"/>
        <v>0</v>
      </c>
      <c r="J201" s="68">
        <f t="shared" si="74"/>
        <v>0</v>
      </c>
      <c r="K201" s="68">
        <f t="shared" si="74"/>
        <v>0</v>
      </c>
      <c r="L201" s="204"/>
      <c r="M201" s="222"/>
    </row>
    <row r="202" spans="1:13" s="75" customFormat="1" ht="58.5" customHeight="1" x14ac:dyDescent="0.2">
      <c r="A202" s="227"/>
      <c r="B202" s="172"/>
      <c r="C202" s="199"/>
      <c r="D202" s="137" t="s">
        <v>6</v>
      </c>
      <c r="E202" s="68">
        <v>0</v>
      </c>
      <c r="F202" s="68">
        <f>G202+H202+I202+J202+K202</f>
        <v>0</v>
      </c>
      <c r="G202" s="68">
        <v>0</v>
      </c>
      <c r="H202" s="68">
        <v>0</v>
      </c>
      <c r="I202" s="68">
        <v>0</v>
      </c>
      <c r="J202" s="68">
        <v>0</v>
      </c>
      <c r="K202" s="68">
        <v>0</v>
      </c>
      <c r="L202" s="204"/>
      <c r="M202" s="222"/>
    </row>
    <row r="203" spans="1:13" s="75" customFormat="1" ht="78.75" customHeight="1" x14ac:dyDescent="0.2">
      <c r="A203" s="227"/>
      <c r="B203" s="253"/>
      <c r="C203" s="199"/>
      <c r="D203" s="137" t="s">
        <v>10</v>
      </c>
      <c r="E203" s="68">
        <f>E208+E213+E218+E223+E228+E233+E253</f>
        <v>0</v>
      </c>
      <c r="F203" s="68">
        <f>G203+H203+I203+J203+K203</f>
        <v>0</v>
      </c>
      <c r="G203" s="68">
        <f t="shared" ref="G203:K204" si="75">G208+G213+G218+G223+G228+G233+G253</f>
        <v>0</v>
      </c>
      <c r="H203" s="68">
        <f t="shared" si="75"/>
        <v>0</v>
      </c>
      <c r="I203" s="68">
        <f t="shared" si="75"/>
        <v>0</v>
      </c>
      <c r="J203" s="68">
        <f t="shared" si="75"/>
        <v>0</v>
      </c>
      <c r="K203" s="68">
        <f t="shared" si="75"/>
        <v>0</v>
      </c>
      <c r="L203" s="204"/>
      <c r="M203" s="222"/>
    </row>
    <row r="204" spans="1:13" s="75" customFormat="1" ht="36" customHeight="1" x14ac:dyDescent="0.2">
      <c r="A204" s="227"/>
      <c r="B204" s="253"/>
      <c r="C204" s="199"/>
      <c r="D204" s="137" t="s">
        <v>25</v>
      </c>
      <c r="E204" s="68">
        <f>E209+E214+E219+E224+E229+E234+E254</f>
        <v>0</v>
      </c>
      <c r="F204" s="68">
        <f>G204+H204+I204+J204+K204</f>
        <v>0</v>
      </c>
      <c r="G204" s="68">
        <f t="shared" si="75"/>
        <v>0</v>
      </c>
      <c r="H204" s="68">
        <f t="shared" si="75"/>
        <v>0</v>
      </c>
      <c r="I204" s="68">
        <f t="shared" si="75"/>
        <v>0</v>
      </c>
      <c r="J204" s="68">
        <f t="shared" si="75"/>
        <v>0</v>
      </c>
      <c r="K204" s="68">
        <f t="shared" si="75"/>
        <v>0</v>
      </c>
      <c r="L204" s="204"/>
      <c r="M204" s="222"/>
    </row>
    <row r="205" spans="1:13" s="75" customFormat="1" ht="15" customHeight="1" x14ac:dyDescent="0.2">
      <c r="A205" s="203" t="s">
        <v>139</v>
      </c>
      <c r="B205" s="172" t="s">
        <v>206</v>
      </c>
      <c r="C205" s="199" t="s">
        <v>60</v>
      </c>
      <c r="D205" s="137" t="s">
        <v>2</v>
      </c>
      <c r="E205" s="68">
        <f t="shared" ref="E205" si="76">SUM(E208:E209)</f>
        <v>0</v>
      </c>
      <c r="F205" s="68">
        <f>SUM(K205+J205+I205+H205+G205)</f>
        <v>0</v>
      </c>
      <c r="G205" s="68">
        <f>SUM(G209+G208+G207+G206)</f>
        <v>0</v>
      </c>
      <c r="H205" s="68">
        <f>SUM(H209+H208+H207+H206)</f>
        <v>0</v>
      </c>
      <c r="I205" s="68">
        <f>SUM(I209+I208+I207+I206)</f>
        <v>0</v>
      </c>
      <c r="J205" s="68">
        <f>SUM(J209+J208+J207+J206)</f>
        <v>0</v>
      </c>
      <c r="K205" s="68">
        <f>SUM(K209+K208+K207+K206)</f>
        <v>0</v>
      </c>
      <c r="L205" s="204" t="s">
        <v>103</v>
      </c>
      <c r="M205" s="222"/>
    </row>
    <row r="206" spans="1:13" s="75" customFormat="1" ht="48" customHeight="1" x14ac:dyDescent="0.2">
      <c r="A206" s="203"/>
      <c r="B206" s="172"/>
      <c r="C206" s="199"/>
      <c r="D206" s="137" t="s">
        <v>1</v>
      </c>
      <c r="E206" s="68">
        <f t="shared" ref="E206:K206" si="77">SUM(E209:E210)</f>
        <v>0</v>
      </c>
      <c r="F206" s="68">
        <f>G206+H206+I206+J206+K206</f>
        <v>0</v>
      </c>
      <c r="G206" s="68">
        <f t="shared" si="77"/>
        <v>0</v>
      </c>
      <c r="H206" s="68">
        <f t="shared" si="77"/>
        <v>0</v>
      </c>
      <c r="I206" s="68">
        <f t="shared" si="77"/>
        <v>0</v>
      </c>
      <c r="J206" s="68">
        <f t="shared" si="77"/>
        <v>0</v>
      </c>
      <c r="K206" s="68">
        <f t="shared" si="77"/>
        <v>0</v>
      </c>
      <c r="L206" s="204"/>
      <c r="M206" s="222"/>
    </row>
    <row r="207" spans="1:13" s="75" customFormat="1" ht="62.25" customHeight="1" x14ac:dyDescent="0.2">
      <c r="A207" s="203"/>
      <c r="B207" s="172"/>
      <c r="C207" s="199"/>
      <c r="D207" s="137" t="s">
        <v>6</v>
      </c>
      <c r="E207" s="68">
        <v>0</v>
      </c>
      <c r="F207" s="68">
        <f>G207+H207+I207+J207+K207</f>
        <v>0</v>
      </c>
      <c r="G207" s="68">
        <v>0</v>
      </c>
      <c r="H207" s="68">
        <v>0</v>
      </c>
      <c r="I207" s="68">
        <v>0</v>
      </c>
      <c r="J207" s="68">
        <v>0</v>
      </c>
      <c r="K207" s="68">
        <v>0</v>
      </c>
      <c r="L207" s="204"/>
      <c r="M207" s="222"/>
    </row>
    <row r="208" spans="1:13" s="75" customFormat="1" ht="77.25" customHeight="1" x14ac:dyDescent="0.2">
      <c r="A208" s="203"/>
      <c r="B208" s="172"/>
      <c r="C208" s="199"/>
      <c r="D208" s="137" t="s">
        <v>10</v>
      </c>
      <c r="E208" s="68">
        <v>0</v>
      </c>
      <c r="F208" s="68">
        <f>G208+H208+I208+J208+K208</f>
        <v>0</v>
      </c>
      <c r="G208" s="69">
        <v>0</v>
      </c>
      <c r="H208" s="69">
        <v>0</v>
      </c>
      <c r="I208" s="69">
        <v>0</v>
      </c>
      <c r="J208" s="69">
        <v>0</v>
      </c>
      <c r="K208" s="69">
        <v>0</v>
      </c>
      <c r="L208" s="204"/>
      <c r="M208" s="222"/>
    </row>
    <row r="209" spans="1:13" s="75" customFormat="1" ht="30.75" customHeight="1" x14ac:dyDescent="0.2">
      <c r="A209" s="203"/>
      <c r="B209" s="172"/>
      <c r="C209" s="199"/>
      <c r="D209" s="137" t="s">
        <v>25</v>
      </c>
      <c r="E209" s="68">
        <v>0</v>
      </c>
      <c r="F209" s="68">
        <f>G209+H209+I209+J209+K209</f>
        <v>0</v>
      </c>
      <c r="G209" s="69">
        <v>0</v>
      </c>
      <c r="H209" s="69">
        <v>0</v>
      </c>
      <c r="I209" s="69">
        <v>0</v>
      </c>
      <c r="J209" s="69">
        <v>0</v>
      </c>
      <c r="K209" s="69">
        <v>0</v>
      </c>
      <c r="L209" s="204"/>
      <c r="M209" s="222"/>
    </row>
    <row r="210" spans="1:13" s="75" customFormat="1" ht="15" customHeight="1" x14ac:dyDescent="0.2">
      <c r="A210" s="227" t="s">
        <v>140</v>
      </c>
      <c r="B210" s="172" t="s">
        <v>207</v>
      </c>
      <c r="C210" s="199" t="s">
        <v>60</v>
      </c>
      <c r="D210" s="137" t="s">
        <v>2</v>
      </c>
      <c r="E210" s="68">
        <f t="shared" ref="E210:K211" si="78">SUM(E213:E214)</f>
        <v>0</v>
      </c>
      <c r="F210" s="68">
        <f>SUM(K210+J210+I210+H210+G210)</f>
        <v>0</v>
      </c>
      <c r="G210" s="68">
        <f>SUM(G214+G213+G212+G211)</f>
        <v>0</v>
      </c>
      <c r="H210" s="68">
        <f>SUM(H214+H213+H212+H211)</f>
        <v>0</v>
      </c>
      <c r="I210" s="68">
        <f>SUM(I214+I213+I212+I211)</f>
        <v>0</v>
      </c>
      <c r="J210" s="68">
        <f>SUM(J214+J213+J212+J211)</f>
        <v>0</v>
      </c>
      <c r="K210" s="68">
        <f>SUM(K214+K213+K212+K211)</f>
        <v>0</v>
      </c>
      <c r="L210" s="204" t="s">
        <v>103</v>
      </c>
      <c r="M210" s="222"/>
    </row>
    <row r="211" spans="1:13" s="75" customFormat="1" ht="45.75" customHeight="1" x14ac:dyDescent="0.2">
      <c r="A211" s="227"/>
      <c r="B211" s="172"/>
      <c r="C211" s="199"/>
      <c r="D211" s="137" t="s">
        <v>1</v>
      </c>
      <c r="E211" s="68">
        <f t="shared" si="78"/>
        <v>0</v>
      </c>
      <c r="F211" s="68">
        <f>G211+H211+I211+J211+K211</f>
        <v>0</v>
      </c>
      <c r="G211" s="68">
        <f t="shared" si="78"/>
        <v>0</v>
      </c>
      <c r="H211" s="68">
        <f t="shared" si="78"/>
        <v>0</v>
      </c>
      <c r="I211" s="68">
        <f t="shared" si="78"/>
        <v>0</v>
      </c>
      <c r="J211" s="68">
        <f t="shared" si="78"/>
        <v>0</v>
      </c>
      <c r="K211" s="68">
        <f t="shared" si="78"/>
        <v>0</v>
      </c>
      <c r="L211" s="204"/>
      <c r="M211" s="222"/>
    </row>
    <row r="212" spans="1:13" s="75" customFormat="1" ht="62.25" customHeight="1" x14ac:dyDescent="0.2">
      <c r="A212" s="227"/>
      <c r="B212" s="172"/>
      <c r="C212" s="199"/>
      <c r="D212" s="137" t="s">
        <v>6</v>
      </c>
      <c r="E212" s="68">
        <v>0</v>
      </c>
      <c r="F212" s="68">
        <f>G212+H212+I212+J212+K212</f>
        <v>0</v>
      </c>
      <c r="G212" s="68">
        <v>0</v>
      </c>
      <c r="H212" s="68">
        <v>0</v>
      </c>
      <c r="I212" s="68">
        <v>0</v>
      </c>
      <c r="J212" s="68">
        <v>0</v>
      </c>
      <c r="K212" s="68">
        <v>0</v>
      </c>
      <c r="L212" s="204"/>
      <c r="M212" s="222"/>
    </row>
    <row r="213" spans="1:13" s="75" customFormat="1" ht="77.25" customHeight="1" x14ac:dyDescent="0.2">
      <c r="A213" s="227"/>
      <c r="B213" s="172"/>
      <c r="C213" s="199"/>
      <c r="D213" s="137" t="s">
        <v>10</v>
      </c>
      <c r="E213" s="68">
        <v>0</v>
      </c>
      <c r="F213" s="68">
        <f>G213+H213+I213+K213+J213</f>
        <v>0</v>
      </c>
      <c r="G213" s="69">
        <v>0</v>
      </c>
      <c r="H213" s="69">
        <v>0</v>
      </c>
      <c r="I213" s="69">
        <v>0</v>
      </c>
      <c r="J213" s="69">
        <v>0</v>
      </c>
      <c r="K213" s="69">
        <v>0</v>
      </c>
      <c r="L213" s="204"/>
      <c r="M213" s="222"/>
    </row>
    <row r="214" spans="1:13" s="75" customFormat="1" ht="30.75" customHeight="1" x14ac:dyDescent="0.2">
      <c r="A214" s="227"/>
      <c r="B214" s="172"/>
      <c r="C214" s="199"/>
      <c r="D214" s="137" t="s">
        <v>25</v>
      </c>
      <c r="E214" s="68">
        <v>0</v>
      </c>
      <c r="F214" s="68">
        <f>G214+H214+I214+J214+K214</f>
        <v>0</v>
      </c>
      <c r="G214" s="69">
        <v>0</v>
      </c>
      <c r="H214" s="69">
        <v>0</v>
      </c>
      <c r="I214" s="69">
        <v>0</v>
      </c>
      <c r="J214" s="69">
        <v>0</v>
      </c>
      <c r="K214" s="69">
        <v>0</v>
      </c>
      <c r="L214" s="204"/>
      <c r="M214" s="222"/>
    </row>
    <row r="215" spans="1:13" s="75" customFormat="1" ht="15" customHeight="1" x14ac:dyDescent="0.2">
      <c r="A215" s="227" t="s">
        <v>141</v>
      </c>
      <c r="B215" s="172" t="s">
        <v>208</v>
      </c>
      <c r="C215" s="199" t="s">
        <v>60</v>
      </c>
      <c r="D215" s="137" t="s">
        <v>2</v>
      </c>
      <c r="E215" s="68">
        <f t="shared" ref="E215:K216" si="79">SUM(E218:E219)</f>
        <v>0</v>
      </c>
      <c r="F215" s="68">
        <f>SUM(K215+J215+I215+H215+G215)</f>
        <v>0</v>
      </c>
      <c r="G215" s="68">
        <f>SUM(G219+G218+G217+G216)</f>
        <v>0</v>
      </c>
      <c r="H215" s="68">
        <f>SUM(H219+H218+H217+H216)</f>
        <v>0</v>
      </c>
      <c r="I215" s="68">
        <f>SUM(I219+I218+I217+I216)</f>
        <v>0</v>
      </c>
      <c r="J215" s="68">
        <f>SUM(J219+J218+J217+J216)</f>
        <v>0</v>
      </c>
      <c r="K215" s="68">
        <f>SUM(K219+K218+K217+K216)</f>
        <v>0</v>
      </c>
      <c r="L215" s="204" t="s">
        <v>103</v>
      </c>
      <c r="M215" s="222"/>
    </row>
    <row r="216" spans="1:13" s="75" customFormat="1" ht="44.25" customHeight="1" x14ac:dyDescent="0.2">
      <c r="A216" s="227"/>
      <c r="B216" s="172"/>
      <c r="C216" s="199"/>
      <c r="D216" s="137" t="s">
        <v>1</v>
      </c>
      <c r="E216" s="68">
        <f t="shared" si="79"/>
        <v>0</v>
      </c>
      <c r="F216" s="68">
        <f>G216+H216+I216+J216+K216</f>
        <v>0</v>
      </c>
      <c r="G216" s="68">
        <f t="shared" si="79"/>
        <v>0</v>
      </c>
      <c r="H216" s="68">
        <f t="shared" si="79"/>
        <v>0</v>
      </c>
      <c r="I216" s="68">
        <f t="shared" si="79"/>
        <v>0</v>
      </c>
      <c r="J216" s="68">
        <f t="shared" si="79"/>
        <v>0</v>
      </c>
      <c r="K216" s="68">
        <f t="shared" si="79"/>
        <v>0</v>
      </c>
      <c r="L216" s="204"/>
      <c r="M216" s="222"/>
    </row>
    <row r="217" spans="1:13" s="75" customFormat="1" ht="63.75" customHeight="1" x14ac:dyDescent="0.2">
      <c r="A217" s="227"/>
      <c r="B217" s="172"/>
      <c r="C217" s="199"/>
      <c r="D217" s="137" t="s">
        <v>6</v>
      </c>
      <c r="E217" s="68">
        <v>0</v>
      </c>
      <c r="F217" s="68">
        <f>G217+H217+I217+J217+K217</f>
        <v>0</v>
      </c>
      <c r="G217" s="68">
        <v>0</v>
      </c>
      <c r="H217" s="68">
        <v>0</v>
      </c>
      <c r="I217" s="68">
        <v>0</v>
      </c>
      <c r="J217" s="68">
        <v>0</v>
      </c>
      <c r="K217" s="68">
        <v>0</v>
      </c>
      <c r="L217" s="204"/>
      <c r="M217" s="222"/>
    </row>
    <row r="218" spans="1:13" s="75" customFormat="1" ht="77.25" customHeight="1" x14ac:dyDescent="0.2">
      <c r="A218" s="227"/>
      <c r="B218" s="172"/>
      <c r="C218" s="199"/>
      <c r="D218" s="137" t="s">
        <v>10</v>
      </c>
      <c r="E218" s="68">
        <v>0</v>
      </c>
      <c r="F218" s="68">
        <f>G218+H218+I218+J218+K218</f>
        <v>0</v>
      </c>
      <c r="G218" s="69">
        <v>0</v>
      </c>
      <c r="H218" s="69">
        <v>0</v>
      </c>
      <c r="I218" s="69">
        <v>0</v>
      </c>
      <c r="J218" s="69">
        <v>0</v>
      </c>
      <c r="K218" s="69">
        <v>0</v>
      </c>
      <c r="L218" s="204"/>
      <c r="M218" s="222"/>
    </row>
    <row r="219" spans="1:13" s="75" customFormat="1" ht="30.75" customHeight="1" x14ac:dyDescent="0.2">
      <c r="A219" s="227"/>
      <c r="B219" s="172"/>
      <c r="C219" s="199"/>
      <c r="D219" s="137" t="s">
        <v>25</v>
      </c>
      <c r="E219" s="68">
        <v>0</v>
      </c>
      <c r="F219" s="68">
        <f>G219+H219+I219+J219+K219</f>
        <v>0</v>
      </c>
      <c r="G219" s="69">
        <v>0</v>
      </c>
      <c r="H219" s="69">
        <v>0</v>
      </c>
      <c r="I219" s="69">
        <v>0</v>
      </c>
      <c r="J219" s="69">
        <v>0</v>
      </c>
      <c r="K219" s="69">
        <v>0</v>
      </c>
      <c r="L219" s="204"/>
      <c r="M219" s="222"/>
    </row>
    <row r="220" spans="1:13" s="75" customFormat="1" ht="15" customHeight="1" x14ac:dyDescent="0.2">
      <c r="A220" s="227" t="s">
        <v>142</v>
      </c>
      <c r="B220" s="172" t="s">
        <v>209</v>
      </c>
      <c r="C220" s="199" t="s">
        <v>60</v>
      </c>
      <c r="D220" s="137" t="s">
        <v>2</v>
      </c>
      <c r="E220" s="68">
        <f t="shared" ref="E220:K221" si="80">SUM(E223:E224)</f>
        <v>0</v>
      </c>
      <c r="F220" s="68">
        <f>SUM(K220+J220+I220+H220+G220)</f>
        <v>0</v>
      </c>
      <c r="G220" s="68">
        <f>SUM(G224+G223+G222+G221)</f>
        <v>0</v>
      </c>
      <c r="H220" s="68">
        <f>SUM(H224+H223+H222+H221)</f>
        <v>0</v>
      </c>
      <c r="I220" s="68">
        <f>SUM(I224+I223+I222+I221)</f>
        <v>0</v>
      </c>
      <c r="J220" s="68">
        <f>SUM(J224+J223+J222+J221)</f>
        <v>0</v>
      </c>
      <c r="K220" s="68">
        <f>SUM(K224+K223+K222+K221)</f>
        <v>0</v>
      </c>
      <c r="L220" s="204" t="s">
        <v>103</v>
      </c>
      <c r="M220" s="222"/>
    </row>
    <row r="221" spans="1:13" s="75" customFormat="1" ht="47.25" customHeight="1" x14ac:dyDescent="0.2">
      <c r="A221" s="227"/>
      <c r="B221" s="172"/>
      <c r="C221" s="199"/>
      <c r="D221" s="137" t="s">
        <v>1</v>
      </c>
      <c r="E221" s="68">
        <f t="shared" si="80"/>
        <v>0</v>
      </c>
      <c r="F221" s="68">
        <f>G221+H221+I221+J221+K221</f>
        <v>0</v>
      </c>
      <c r="G221" s="68">
        <f t="shared" si="80"/>
        <v>0</v>
      </c>
      <c r="H221" s="68">
        <f t="shared" si="80"/>
        <v>0</v>
      </c>
      <c r="I221" s="68">
        <f t="shared" si="80"/>
        <v>0</v>
      </c>
      <c r="J221" s="68">
        <f t="shared" si="80"/>
        <v>0</v>
      </c>
      <c r="K221" s="68">
        <f t="shared" si="80"/>
        <v>0</v>
      </c>
      <c r="L221" s="204"/>
      <c r="M221" s="222"/>
    </row>
    <row r="222" spans="1:13" s="75" customFormat="1" ht="58.5" customHeight="1" x14ac:dyDescent="0.2">
      <c r="A222" s="227"/>
      <c r="B222" s="172"/>
      <c r="C222" s="199"/>
      <c r="D222" s="137" t="s">
        <v>6</v>
      </c>
      <c r="E222" s="68">
        <v>0</v>
      </c>
      <c r="F222" s="68">
        <f>G222+H222+I222+J222+K222</f>
        <v>0</v>
      </c>
      <c r="G222" s="68">
        <v>0</v>
      </c>
      <c r="H222" s="68">
        <v>0</v>
      </c>
      <c r="I222" s="68">
        <v>0</v>
      </c>
      <c r="J222" s="68">
        <v>0</v>
      </c>
      <c r="K222" s="68">
        <v>0</v>
      </c>
      <c r="L222" s="204"/>
      <c r="M222" s="222"/>
    </row>
    <row r="223" spans="1:13" s="75" customFormat="1" ht="77.25" customHeight="1" x14ac:dyDescent="0.2">
      <c r="A223" s="227"/>
      <c r="B223" s="172"/>
      <c r="C223" s="199"/>
      <c r="D223" s="137" t="s">
        <v>10</v>
      </c>
      <c r="E223" s="68">
        <v>0</v>
      </c>
      <c r="F223" s="68">
        <f>G223+H223+I223+J223+K223</f>
        <v>0</v>
      </c>
      <c r="G223" s="69">
        <v>0</v>
      </c>
      <c r="H223" s="69">
        <v>0</v>
      </c>
      <c r="I223" s="69">
        <v>0</v>
      </c>
      <c r="J223" s="69">
        <v>0</v>
      </c>
      <c r="K223" s="69">
        <v>0</v>
      </c>
      <c r="L223" s="204"/>
      <c r="M223" s="222"/>
    </row>
    <row r="224" spans="1:13" s="75" customFormat="1" ht="30.75" customHeight="1" x14ac:dyDescent="0.2">
      <c r="A224" s="227"/>
      <c r="B224" s="172"/>
      <c r="C224" s="199"/>
      <c r="D224" s="137" t="s">
        <v>25</v>
      </c>
      <c r="E224" s="68">
        <v>0</v>
      </c>
      <c r="F224" s="68">
        <f>G224+H224+I224+J224+K224</f>
        <v>0</v>
      </c>
      <c r="G224" s="69">
        <v>0</v>
      </c>
      <c r="H224" s="69">
        <v>0</v>
      </c>
      <c r="I224" s="69">
        <v>0</v>
      </c>
      <c r="J224" s="69">
        <v>0</v>
      </c>
      <c r="K224" s="69">
        <v>0</v>
      </c>
      <c r="L224" s="204"/>
      <c r="M224" s="222"/>
    </row>
    <row r="225" spans="1:13" s="75" customFormat="1" ht="15" customHeight="1" x14ac:dyDescent="0.2">
      <c r="A225" s="227" t="s">
        <v>143</v>
      </c>
      <c r="B225" s="172" t="s">
        <v>210</v>
      </c>
      <c r="C225" s="199" t="s">
        <v>60</v>
      </c>
      <c r="D225" s="137" t="s">
        <v>2</v>
      </c>
      <c r="E225" s="68">
        <f t="shared" ref="E225:K226" si="81">SUM(E228:E229)</f>
        <v>0</v>
      </c>
      <c r="F225" s="68">
        <f>SUM(K225+J225+I225+H225+G225)</f>
        <v>0</v>
      </c>
      <c r="G225" s="68">
        <f>SUM(G229+G228+G227+G226)</f>
        <v>0</v>
      </c>
      <c r="H225" s="68">
        <f>SUM(H229+H228+H227+H226)</f>
        <v>0</v>
      </c>
      <c r="I225" s="68">
        <f>SUM(I229+I228+I227+I226)</f>
        <v>0</v>
      </c>
      <c r="J225" s="68">
        <f>SUM(J229+J228+J227+J226)</f>
        <v>0</v>
      </c>
      <c r="K225" s="68">
        <f>SUM(K229+K228+K227+K226)</f>
        <v>0</v>
      </c>
      <c r="L225" s="204" t="s">
        <v>103</v>
      </c>
      <c r="M225" s="222"/>
    </row>
    <row r="226" spans="1:13" s="75" customFormat="1" ht="46.5" customHeight="1" x14ac:dyDescent="0.2">
      <c r="A226" s="227"/>
      <c r="B226" s="172"/>
      <c r="C226" s="199"/>
      <c r="D226" s="137" t="s">
        <v>1</v>
      </c>
      <c r="E226" s="68">
        <f t="shared" si="81"/>
        <v>0</v>
      </c>
      <c r="F226" s="68">
        <f>G226+H226+I226+J226+K226</f>
        <v>0</v>
      </c>
      <c r="G226" s="68">
        <f t="shared" si="81"/>
        <v>0</v>
      </c>
      <c r="H226" s="68">
        <f t="shared" si="81"/>
        <v>0</v>
      </c>
      <c r="I226" s="68">
        <f t="shared" si="81"/>
        <v>0</v>
      </c>
      <c r="J226" s="68">
        <f t="shared" si="81"/>
        <v>0</v>
      </c>
      <c r="K226" s="68">
        <f t="shared" si="81"/>
        <v>0</v>
      </c>
      <c r="L226" s="204"/>
      <c r="M226" s="222"/>
    </row>
    <row r="227" spans="1:13" s="75" customFormat="1" ht="59.25" customHeight="1" x14ac:dyDescent="0.2">
      <c r="A227" s="227"/>
      <c r="B227" s="172"/>
      <c r="C227" s="199"/>
      <c r="D227" s="137" t="s">
        <v>6</v>
      </c>
      <c r="E227" s="68">
        <v>0</v>
      </c>
      <c r="F227" s="68">
        <f>G227+H227+I227+J227+K227</f>
        <v>0</v>
      </c>
      <c r="G227" s="68">
        <v>0</v>
      </c>
      <c r="H227" s="68">
        <v>0</v>
      </c>
      <c r="I227" s="68">
        <v>0</v>
      </c>
      <c r="J227" s="68">
        <v>0</v>
      </c>
      <c r="K227" s="68">
        <v>0</v>
      </c>
      <c r="L227" s="204"/>
      <c r="M227" s="222"/>
    </row>
    <row r="228" spans="1:13" s="75" customFormat="1" ht="77.25" customHeight="1" x14ac:dyDescent="0.2">
      <c r="A228" s="227"/>
      <c r="B228" s="172"/>
      <c r="C228" s="199"/>
      <c r="D228" s="137" t="s">
        <v>10</v>
      </c>
      <c r="E228" s="68">
        <v>0</v>
      </c>
      <c r="F228" s="68">
        <f>G228+H228+I228+J228+K228</f>
        <v>0</v>
      </c>
      <c r="G228" s="69">
        <v>0</v>
      </c>
      <c r="H228" s="69">
        <v>0</v>
      </c>
      <c r="I228" s="69">
        <v>0</v>
      </c>
      <c r="J228" s="69">
        <v>0</v>
      </c>
      <c r="K228" s="69">
        <v>0</v>
      </c>
      <c r="L228" s="204"/>
      <c r="M228" s="222"/>
    </row>
    <row r="229" spans="1:13" s="75" customFormat="1" ht="30.75" customHeight="1" x14ac:dyDescent="0.2">
      <c r="A229" s="227"/>
      <c r="B229" s="172"/>
      <c r="C229" s="199"/>
      <c r="D229" s="137" t="s">
        <v>25</v>
      </c>
      <c r="E229" s="68">
        <v>0</v>
      </c>
      <c r="F229" s="68">
        <f>G229+H229+I229+J229+K229</f>
        <v>0</v>
      </c>
      <c r="G229" s="69">
        <v>0</v>
      </c>
      <c r="H229" s="69">
        <v>0</v>
      </c>
      <c r="I229" s="69">
        <v>0</v>
      </c>
      <c r="J229" s="69">
        <v>0</v>
      </c>
      <c r="K229" s="69">
        <v>0</v>
      </c>
      <c r="L229" s="204"/>
      <c r="M229" s="222"/>
    </row>
    <row r="230" spans="1:13" s="75" customFormat="1" ht="15" customHeight="1" x14ac:dyDescent="0.2">
      <c r="A230" s="227" t="s">
        <v>144</v>
      </c>
      <c r="B230" s="172" t="s">
        <v>211</v>
      </c>
      <c r="C230" s="199" t="s">
        <v>60</v>
      </c>
      <c r="D230" s="137" t="s">
        <v>2</v>
      </c>
      <c r="E230" s="68">
        <f t="shared" ref="E230" si="82">SUM(E233:E234)</f>
        <v>0</v>
      </c>
      <c r="F230" s="68">
        <f>SUM(K230+J230+I230+H230+G230)</f>
        <v>0</v>
      </c>
      <c r="G230" s="68">
        <f>SUM(G234+G233+G232+G231)</f>
        <v>0</v>
      </c>
      <c r="H230" s="68">
        <f>SUM(H234+H233+H232+H231)</f>
        <v>0</v>
      </c>
      <c r="I230" s="68">
        <f>SUM(I234+I233+I232+I231)</f>
        <v>0</v>
      </c>
      <c r="J230" s="68">
        <f>SUM(J234+J233+J232+J231)</f>
        <v>0</v>
      </c>
      <c r="K230" s="68">
        <f>SUM(K234+K233+K232+K231)</f>
        <v>0</v>
      </c>
      <c r="L230" s="204" t="s">
        <v>103</v>
      </c>
      <c r="M230" s="222"/>
    </row>
    <row r="231" spans="1:13" s="75" customFormat="1" ht="48" customHeight="1" x14ac:dyDescent="0.2">
      <c r="A231" s="227"/>
      <c r="B231" s="172"/>
      <c r="C231" s="199"/>
      <c r="D231" s="137" t="s">
        <v>1</v>
      </c>
      <c r="E231" s="68">
        <v>0</v>
      </c>
      <c r="F231" s="68">
        <f>G231+H231+I231+J231+K231</f>
        <v>0</v>
      </c>
      <c r="G231" s="68">
        <v>0</v>
      </c>
      <c r="H231" s="68">
        <v>0</v>
      </c>
      <c r="I231" s="68">
        <v>0</v>
      </c>
      <c r="J231" s="68">
        <v>0</v>
      </c>
      <c r="K231" s="68">
        <v>0</v>
      </c>
      <c r="L231" s="204"/>
      <c r="M231" s="222"/>
    </row>
    <row r="232" spans="1:13" s="75" customFormat="1" ht="61.5" customHeight="1" x14ac:dyDescent="0.2">
      <c r="A232" s="227"/>
      <c r="B232" s="172"/>
      <c r="C232" s="199"/>
      <c r="D232" s="137" t="s">
        <v>6</v>
      </c>
      <c r="E232" s="68">
        <v>0</v>
      </c>
      <c r="F232" s="68">
        <f>G232+H232+I232+J232+K232</f>
        <v>0</v>
      </c>
      <c r="G232" s="68">
        <v>0</v>
      </c>
      <c r="H232" s="68">
        <v>0</v>
      </c>
      <c r="I232" s="68">
        <v>0</v>
      </c>
      <c r="J232" s="68">
        <v>0</v>
      </c>
      <c r="K232" s="68">
        <v>0</v>
      </c>
      <c r="L232" s="204"/>
      <c r="M232" s="222"/>
    </row>
    <row r="233" spans="1:13" s="75" customFormat="1" ht="77.25" customHeight="1" x14ac:dyDescent="0.2">
      <c r="A233" s="227"/>
      <c r="B233" s="172"/>
      <c r="C233" s="199"/>
      <c r="D233" s="137" t="s">
        <v>10</v>
      </c>
      <c r="E233" s="68">
        <v>0</v>
      </c>
      <c r="F233" s="68">
        <f>G233+H233+I233+J233+K233</f>
        <v>0</v>
      </c>
      <c r="G233" s="69">
        <v>0</v>
      </c>
      <c r="H233" s="69">
        <v>0</v>
      </c>
      <c r="I233" s="69">
        <v>0</v>
      </c>
      <c r="J233" s="69">
        <v>0</v>
      </c>
      <c r="K233" s="69">
        <v>0</v>
      </c>
      <c r="L233" s="204"/>
      <c r="M233" s="222"/>
    </row>
    <row r="234" spans="1:13" s="75" customFormat="1" ht="30.75" customHeight="1" x14ac:dyDescent="0.2">
      <c r="A234" s="227"/>
      <c r="B234" s="172"/>
      <c r="C234" s="199"/>
      <c r="D234" s="137" t="s">
        <v>25</v>
      </c>
      <c r="E234" s="68">
        <v>0</v>
      </c>
      <c r="F234" s="68">
        <f>G234+H234+I234+J234+K234</f>
        <v>0</v>
      </c>
      <c r="G234" s="69">
        <v>0</v>
      </c>
      <c r="H234" s="69">
        <v>0</v>
      </c>
      <c r="I234" s="69">
        <v>0</v>
      </c>
      <c r="J234" s="69">
        <v>0</v>
      </c>
      <c r="K234" s="69">
        <v>0</v>
      </c>
      <c r="L234" s="204"/>
      <c r="M234" s="222"/>
    </row>
    <row r="235" spans="1:13" s="75" customFormat="1" ht="17.25" customHeight="1" x14ac:dyDescent="0.2">
      <c r="A235" s="228" t="s">
        <v>101</v>
      </c>
      <c r="B235" s="223" t="s">
        <v>212</v>
      </c>
      <c r="C235" s="199" t="s">
        <v>60</v>
      </c>
      <c r="D235" s="138" t="s">
        <v>2</v>
      </c>
      <c r="E235" s="70">
        <f t="shared" ref="E235:K235" si="83">SUM(E238:E239)</f>
        <v>0</v>
      </c>
      <c r="F235" s="70">
        <f>K235+J235+I235+H235+G235</f>
        <v>0</v>
      </c>
      <c r="G235" s="70">
        <f t="shared" si="83"/>
        <v>0</v>
      </c>
      <c r="H235" s="70">
        <f t="shared" si="83"/>
        <v>0</v>
      </c>
      <c r="I235" s="70">
        <f t="shared" si="83"/>
        <v>0</v>
      </c>
      <c r="J235" s="70">
        <f t="shared" si="83"/>
        <v>0</v>
      </c>
      <c r="K235" s="70">
        <f t="shared" si="83"/>
        <v>0</v>
      </c>
      <c r="L235" s="199" t="s">
        <v>22</v>
      </c>
      <c r="M235" s="217" t="s">
        <v>100</v>
      </c>
    </row>
    <row r="236" spans="1:13" s="75" customFormat="1" ht="47.25" customHeight="1" x14ac:dyDescent="0.2">
      <c r="A236" s="229"/>
      <c r="B236" s="224"/>
      <c r="C236" s="199"/>
      <c r="D236" s="138" t="s">
        <v>1</v>
      </c>
      <c r="E236" s="70">
        <v>0</v>
      </c>
      <c r="F236" s="70">
        <f>F241</f>
        <v>0</v>
      </c>
      <c r="G236" s="70">
        <v>0</v>
      </c>
      <c r="H236" s="70">
        <v>0</v>
      </c>
      <c r="I236" s="70">
        <v>0</v>
      </c>
      <c r="J236" s="70">
        <v>0</v>
      </c>
      <c r="K236" s="70">
        <v>0</v>
      </c>
      <c r="L236" s="199"/>
      <c r="M236" s="218"/>
    </row>
    <row r="237" spans="1:13" s="75" customFormat="1" ht="63" customHeight="1" x14ac:dyDescent="0.2">
      <c r="A237" s="229"/>
      <c r="B237" s="224"/>
      <c r="C237" s="199"/>
      <c r="D237" s="138" t="s">
        <v>6</v>
      </c>
      <c r="E237" s="70">
        <v>0</v>
      </c>
      <c r="F237" s="70">
        <f>F242</f>
        <v>0</v>
      </c>
      <c r="G237" s="70">
        <v>0</v>
      </c>
      <c r="H237" s="70">
        <v>0</v>
      </c>
      <c r="I237" s="70">
        <v>0</v>
      </c>
      <c r="J237" s="70">
        <v>0</v>
      </c>
      <c r="K237" s="70">
        <v>0</v>
      </c>
      <c r="L237" s="199"/>
      <c r="M237" s="218"/>
    </row>
    <row r="238" spans="1:13" s="75" customFormat="1" ht="78.75" customHeight="1" x14ac:dyDescent="0.2">
      <c r="A238" s="230"/>
      <c r="B238" s="225"/>
      <c r="C238" s="199"/>
      <c r="D238" s="138" t="s">
        <v>10</v>
      </c>
      <c r="E238" s="70">
        <v>0</v>
      </c>
      <c r="F238" s="70">
        <f>F243</f>
        <v>0</v>
      </c>
      <c r="G238" s="133">
        <v>0</v>
      </c>
      <c r="H238" s="133">
        <v>0</v>
      </c>
      <c r="I238" s="133">
        <v>0</v>
      </c>
      <c r="J238" s="133">
        <v>0</v>
      </c>
      <c r="K238" s="133">
        <v>0</v>
      </c>
      <c r="L238" s="199"/>
      <c r="M238" s="219"/>
    </row>
    <row r="239" spans="1:13" s="75" customFormat="1" ht="30.75" customHeight="1" x14ac:dyDescent="0.2">
      <c r="A239" s="231"/>
      <c r="B239" s="226"/>
      <c r="C239" s="199"/>
      <c r="D239" s="138" t="s">
        <v>25</v>
      </c>
      <c r="E239" s="70">
        <v>0</v>
      </c>
      <c r="F239" s="70">
        <f>F244</f>
        <v>0</v>
      </c>
      <c r="G239" s="133">
        <v>0</v>
      </c>
      <c r="H239" s="133">
        <v>0</v>
      </c>
      <c r="I239" s="133">
        <v>0</v>
      </c>
      <c r="J239" s="133">
        <v>0</v>
      </c>
      <c r="K239" s="133">
        <v>0</v>
      </c>
      <c r="L239" s="199"/>
      <c r="M239" s="220"/>
    </row>
    <row r="240" spans="1:13" s="75" customFormat="1" ht="20.25" customHeight="1" x14ac:dyDescent="0.2">
      <c r="A240" s="227" t="s">
        <v>129</v>
      </c>
      <c r="B240" s="172" t="s">
        <v>213</v>
      </c>
      <c r="C240" s="199" t="s">
        <v>60</v>
      </c>
      <c r="D240" s="137" t="s">
        <v>2</v>
      </c>
      <c r="E240" s="68">
        <f t="shared" ref="E240" si="84">SUM(E243:E244)</f>
        <v>0</v>
      </c>
      <c r="F240" s="68">
        <f>SUM(K240+J240+I240+H240+G240)</f>
        <v>0</v>
      </c>
      <c r="G240" s="68">
        <f>SUM(G244+G243+G242+G241)</f>
        <v>0</v>
      </c>
      <c r="H240" s="68">
        <f>SUM(H244+H243+H242+H241)</f>
        <v>0</v>
      </c>
      <c r="I240" s="68">
        <f>SUM(I244+I243+I242+I241)</f>
        <v>0</v>
      </c>
      <c r="J240" s="68">
        <f>SUM(J244+J243+J242+J241)</f>
        <v>0</v>
      </c>
      <c r="K240" s="68">
        <f>SUM(K244+K243+K242+K241)</f>
        <v>0</v>
      </c>
      <c r="L240" s="199" t="s">
        <v>22</v>
      </c>
      <c r="M240" s="222"/>
    </row>
    <row r="241" spans="1:13" s="75" customFormat="1" ht="45.75" customHeight="1" x14ac:dyDescent="0.2">
      <c r="A241" s="227"/>
      <c r="B241" s="172"/>
      <c r="C241" s="199"/>
      <c r="D241" s="137" t="s">
        <v>1</v>
      </c>
      <c r="E241" s="68">
        <v>0</v>
      </c>
      <c r="F241" s="68">
        <f>G241+H241+I241+J241+K241</f>
        <v>0</v>
      </c>
      <c r="G241" s="68">
        <v>0</v>
      </c>
      <c r="H241" s="68">
        <v>0</v>
      </c>
      <c r="I241" s="68">
        <v>0</v>
      </c>
      <c r="J241" s="68">
        <v>0</v>
      </c>
      <c r="K241" s="68">
        <v>0</v>
      </c>
      <c r="L241" s="199"/>
      <c r="M241" s="222"/>
    </row>
    <row r="242" spans="1:13" s="75" customFormat="1" ht="62.25" customHeight="1" x14ac:dyDescent="0.2">
      <c r="A242" s="227"/>
      <c r="B242" s="172"/>
      <c r="C242" s="199"/>
      <c r="D242" s="137" t="s">
        <v>6</v>
      </c>
      <c r="E242" s="68">
        <v>0</v>
      </c>
      <c r="F242" s="68">
        <f>G242+H242+I242+J242+K242</f>
        <v>0</v>
      </c>
      <c r="G242" s="68">
        <v>0</v>
      </c>
      <c r="H242" s="68">
        <v>0</v>
      </c>
      <c r="I242" s="68">
        <v>0</v>
      </c>
      <c r="J242" s="68">
        <v>0</v>
      </c>
      <c r="K242" s="68">
        <v>0</v>
      </c>
      <c r="L242" s="199"/>
      <c r="M242" s="222"/>
    </row>
    <row r="243" spans="1:13" s="75" customFormat="1" ht="66.75" customHeight="1" x14ac:dyDescent="0.2">
      <c r="A243" s="227"/>
      <c r="B243" s="172"/>
      <c r="C243" s="199"/>
      <c r="D243" s="137" t="s">
        <v>10</v>
      </c>
      <c r="E243" s="68">
        <v>0</v>
      </c>
      <c r="F243" s="68">
        <f>G243+H243+I243+J243+K243</f>
        <v>0</v>
      </c>
      <c r="G243" s="69">
        <v>0</v>
      </c>
      <c r="H243" s="69">
        <v>0</v>
      </c>
      <c r="I243" s="69">
        <v>0</v>
      </c>
      <c r="J243" s="69">
        <v>0</v>
      </c>
      <c r="K243" s="69">
        <v>0</v>
      </c>
      <c r="L243" s="199"/>
      <c r="M243" s="222"/>
    </row>
    <row r="244" spans="1:13" s="75" customFormat="1" ht="30.75" customHeight="1" x14ac:dyDescent="0.2">
      <c r="A244" s="227"/>
      <c r="B244" s="172"/>
      <c r="C244" s="199"/>
      <c r="D244" s="137" t="s">
        <v>25</v>
      </c>
      <c r="E244" s="68">
        <v>0</v>
      </c>
      <c r="F244" s="68">
        <f>G244+H244+I244+J244+K244</f>
        <v>0</v>
      </c>
      <c r="G244" s="69">
        <v>0</v>
      </c>
      <c r="H244" s="69">
        <v>0</v>
      </c>
      <c r="I244" s="69">
        <v>0</v>
      </c>
      <c r="J244" s="69">
        <v>0</v>
      </c>
      <c r="K244" s="69">
        <v>0</v>
      </c>
      <c r="L244" s="199"/>
      <c r="M244" s="222"/>
    </row>
    <row r="245" spans="1:13" s="75" customFormat="1" ht="30.75" customHeight="1" x14ac:dyDescent="0.2">
      <c r="A245" s="227" t="s">
        <v>106</v>
      </c>
      <c r="B245" s="196" t="s">
        <v>187</v>
      </c>
      <c r="C245" s="199" t="s">
        <v>60</v>
      </c>
      <c r="D245" s="137" t="s">
        <v>2</v>
      </c>
      <c r="E245" s="68">
        <f t="shared" ref="E245:K245" si="85">SUM(E248:E249)</f>
        <v>0</v>
      </c>
      <c r="F245" s="68">
        <f>G245+H245+I245+J245+K245</f>
        <v>0</v>
      </c>
      <c r="G245" s="68">
        <f t="shared" si="85"/>
        <v>0</v>
      </c>
      <c r="H245" s="68">
        <f t="shared" si="85"/>
        <v>0</v>
      </c>
      <c r="I245" s="68">
        <f t="shared" si="85"/>
        <v>0</v>
      </c>
      <c r="J245" s="68">
        <f t="shared" si="85"/>
        <v>0</v>
      </c>
      <c r="K245" s="68">
        <f t="shared" si="85"/>
        <v>0</v>
      </c>
      <c r="L245" s="199" t="s">
        <v>22</v>
      </c>
      <c r="M245" s="221" t="s">
        <v>102</v>
      </c>
    </row>
    <row r="246" spans="1:13" s="75" customFormat="1" ht="45.75" customHeight="1" x14ac:dyDescent="0.2">
      <c r="A246" s="227"/>
      <c r="B246" s="196"/>
      <c r="C246" s="199"/>
      <c r="D246" s="137" t="s">
        <v>1</v>
      </c>
      <c r="E246" s="68">
        <v>0</v>
      </c>
      <c r="F246" s="68">
        <f>F251</f>
        <v>0</v>
      </c>
      <c r="G246" s="68">
        <v>0</v>
      </c>
      <c r="H246" s="68">
        <v>0</v>
      </c>
      <c r="I246" s="68">
        <v>0</v>
      </c>
      <c r="J246" s="68">
        <v>0</v>
      </c>
      <c r="K246" s="68">
        <v>0</v>
      </c>
      <c r="L246" s="199"/>
      <c r="M246" s="221"/>
    </row>
    <row r="247" spans="1:13" s="75" customFormat="1" ht="61.5" customHeight="1" x14ac:dyDescent="0.2">
      <c r="A247" s="227"/>
      <c r="B247" s="196"/>
      <c r="C247" s="199"/>
      <c r="D247" s="137" t="s">
        <v>6</v>
      </c>
      <c r="E247" s="68">
        <v>0</v>
      </c>
      <c r="F247" s="68">
        <f>F252</f>
        <v>0</v>
      </c>
      <c r="G247" s="68">
        <v>0</v>
      </c>
      <c r="H247" s="68">
        <v>0</v>
      </c>
      <c r="I247" s="68">
        <v>0</v>
      </c>
      <c r="J247" s="68">
        <v>0</v>
      </c>
      <c r="K247" s="68">
        <v>0</v>
      </c>
      <c r="L247" s="199"/>
      <c r="M247" s="221"/>
    </row>
    <row r="248" spans="1:13" s="75" customFormat="1" ht="73.5" customHeight="1" x14ac:dyDescent="0.2">
      <c r="A248" s="227"/>
      <c r="B248" s="196"/>
      <c r="C248" s="199"/>
      <c r="D248" s="137" t="s">
        <v>10</v>
      </c>
      <c r="E248" s="68">
        <v>0</v>
      </c>
      <c r="F248" s="68">
        <f>F253</f>
        <v>0</v>
      </c>
      <c r="G248" s="69">
        <v>0</v>
      </c>
      <c r="H248" s="69">
        <v>0</v>
      </c>
      <c r="I248" s="69">
        <v>0</v>
      </c>
      <c r="J248" s="69">
        <v>0</v>
      </c>
      <c r="K248" s="69">
        <v>0</v>
      </c>
      <c r="L248" s="199"/>
      <c r="M248" s="222"/>
    </row>
    <row r="249" spans="1:13" s="75" customFormat="1" ht="30.75" customHeight="1" x14ac:dyDescent="0.2">
      <c r="A249" s="227"/>
      <c r="B249" s="196"/>
      <c r="C249" s="199"/>
      <c r="D249" s="137" t="s">
        <v>25</v>
      </c>
      <c r="E249" s="68">
        <v>0</v>
      </c>
      <c r="F249" s="68">
        <f>F254</f>
        <v>0</v>
      </c>
      <c r="G249" s="69">
        <v>0</v>
      </c>
      <c r="H249" s="69">
        <v>0</v>
      </c>
      <c r="I249" s="69">
        <v>0</v>
      </c>
      <c r="J249" s="69">
        <v>0</v>
      </c>
      <c r="K249" s="69">
        <v>0</v>
      </c>
      <c r="L249" s="199"/>
      <c r="M249" s="222"/>
    </row>
    <row r="250" spans="1:13" s="75" customFormat="1" ht="25.5" customHeight="1" x14ac:dyDescent="0.2">
      <c r="A250" s="227" t="s">
        <v>145</v>
      </c>
      <c r="B250" s="172" t="s">
        <v>214</v>
      </c>
      <c r="C250" s="199" t="s">
        <v>60</v>
      </c>
      <c r="D250" s="137" t="s">
        <v>2</v>
      </c>
      <c r="E250" s="68">
        <f t="shared" ref="E250:K252" si="86">SUM(E253:E254)</f>
        <v>0</v>
      </c>
      <c r="F250" s="68">
        <f>SUM(K250+J250+I250+H250+G250)</f>
        <v>0</v>
      </c>
      <c r="G250" s="68">
        <f>SUM(G254+G253+G252+G251)</f>
        <v>0</v>
      </c>
      <c r="H250" s="68">
        <f>SUM(H254+H253+H252+H251)</f>
        <v>0</v>
      </c>
      <c r="I250" s="68">
        <f>SUM(I254+I253+I252+I251)</f>
        <v>0</v>
      </c>
      <c r="J250" s="68">
        <f>SUM(J254+J253+J252+J251)</f>
        <v>0</v>
      </c>
      <c r="K250" s="68">
        <f>SUM(K254+K253+K252+K251)</f>
        <v>0</v>
      </c>
      <c r="L250" s="199" t="s">
        <v>22</v>
      </c>
      <c r="M250" s="222"/>
    </row>
    <row r="251" spans="1:13" s="75" customFormat="1" ht="44.25" customHeight="1" x14ac:dyDescent="0.2">
      <c r="A251" s="227"/>
      <c r="B251" s="172"/>
      <c r="C251" s="199"/>
      <c r="D251" s="137" t="s">
        <v>1</v>
      </c>
      <c r="E251" s="68">
        <f t="shared" si="86"/>
        <v>0</v>
      </c>
      <c r="F251" s="68">
        <f>G251+H251+I251+J251+K251</f>
        <v>0</v>
      </c>
      <c r="G251" s="68">
        <f t="shared" si="86"/>
        <v>0</v>
      </c>
      <c r="H251" s="68">
        <f t="shared" si="86"/>
        <v>0</v>
      </c>
      <c r="I251" s="68">
        <f t="shared" si="86"/>
        <v>0</v>
      </c>
      <c r="J251" s="68">
        <f t="shared" si="86"/>
        <v>0</v>
      </c>
      <c r="K251" s="68">
        <f t="shared" si="86"/>
        <v>0</v>
      </c>
      <c r="L251" s="199"/>
      <c r="M251" s="222"/>
    </row>
    <row r="252" spans="1:13" s="75" customFormat="1" ht="60.75" customHeight="1" x14ac:dyDescent="0.2">
      <c r="A252" s="227"/>
      <c r="B252" s="172"/>
      <c r="C252" s="199"/>
      <c r="D252" s="137" t="s">
        <v>6</v>
      </c>
      <c r="E252" s="68">
        <f t="shared" si="86"/>
        <v>0</v>
      </c>
      <c r="F252" s="68">
        <f>G252+H252+I252+J252+K252</f>
        <v>0</v>
      </c>
      <c r="G252" s="68">
        <f t="shared" si="86"/>
        <v>0</v>
      </c>
      <c r="H252" s="68">
        <f t="shared" si="86"/>
        <v>0</v>
      </c>
      <c r="I252" s="68">
        <f t="shared" si="86"/>
        <v>0</v>
      </c>
      <c r="J252" s="68">
        <f t="shared" si="86"/>
        <v>0</v>
      </c>
      <c r="K252" s="68">
        <f t="shared" si="86"/>
        <v>0</v>
      </c>
      <c r="L252" s="199"/>
      <c r="M252" s="222"/>
    </row>
    <row r="253" spans="1:13" s="75" customFormat="1" ht="77.25" customHeight="1" x14ac:dyDescent="0.2">
      <c r="A253" s="227"/>
      <c r="B253" s="172"/>
      <c r="C253" s="199"/>
      <c r="D253" s="137" t="s">
        <v>10</v>
      </c>
      <c r="E253" s="68">
        <v>0</v>
      </c>
      <c r="F253" s="68">
        <f>G253+H253+I253+J253+K253</f>
        <v>0</v>
      </c>
      <c r="G253" s="69">
        <v>0</v>
      </c>
      <c r="H253" s="69">
        <v>0</v>
      </c>
      <c r="I253" s="69">
        <v>0</v>
      </c>
      <c r="J253" s="69">
        <v>0</v>
      </c>
      <c r="K253" s="69">
        <v>0</v>
      </c>
      <c r="L253" s="199"/>
      <c r="M253" s="222"/>
    </row>
    <row r="254" spans="1:13" s="75" customFormat="1" ht="30.75" customHeight="1" x14ac:dyDescent="0.2">
      <c r="A254" s="227"/>
      <c r="B254" s="172"/>
      <c r="C254" s="199"/>
      <c r="D254" s="137" t="s">
        <v>25</v>
      </c>
      <c r="E254" s="68">
        <v>0</v>
      </c>
      <c r="F254" s="68">
        <f>G254+H254+I254+J254+K254</f>
        <v>0</v>
      </c>
      <c r="G254" s="69">
        <v>0</v>
      </c>
      <c r="H254" s="69">
        <v>0</v>
      </c>
      <c r="I254" s="69">
        <v>0</v>
      </c>
      <c r="J254" s="69">
        <v>0</v>
      </c>
      <c r="K254" s="69">
        <v>0</v>
      </c>
      <c r="L254" s="199"/>
      <c r="M254" s="222"/>
    </row>
    <row r="255" spans="1:13" ht="15" customHeight="1" x14ac:dyDescent="0.2">
      <c r="A255" s="205"/>
      <c r="B255" s="206" t="s">
        <v>104</v>
      </c>
      <c r="C255" s="206"/>
      <c r="D255" s="138" t="s">
        <v>2</v>
      </c>
      <c r="E255" s="70">
        <f t="shared" ref="E255:K255" si="87">E180+E190+E200</f>
        <v>0</v>
      </c>
      <c r="F255" s="70">
        <f t="shared" si="87"/>
        <v>0</v>
      </c>
      <c r="G255" s="70">
        <f t="shared" si="87"/>
        <v>0</v>
      </c>
      <c r="H255" s="70">
        <f t="shared" si="87"/>
        <v>0</v>
      </c>
      <c r="I255" s="70">
        <f t="shared" si="87"/>
        <v>0</v>
      </c>
      <c r="J255" s="70">
        <f t="shared" si="87"/>
        <v>0</v>
      </c>
      <c r="K255" s="70">
        <f t="shared" si="87"/>
        <v>0</v>
      </c>
      <c r="L255" s="191"/>
      <c r="M255" s="191"/>
    </row>
    <row r="256" spans="1:13" ht="49.5" customHeight="1" x14ac:dyDescent="0.2">
      <c r="A256" s="205"/>
      <c r="B256" s="206"/>
      <c r="C256" s="206"/>
      <c r="D256" s="138" t="s">
        <v>1</v>
      </c>
      <c r="E256" s="70">
        <f t="shared" ref="E256:K256" si="88">SUM(E259:E260)</f>
        <v>0</v>
      </c>
      <c r="F256" s="70">
        <f t="shared" si="88"/>
        <v>0</v>
      </c>
      <c r="G256" s="70">
        <f t="shared" si="88"/>
        <v>0</v>
      </c>
      <c r="H256" s="70">
        <f t="shared" si="88"/>
        <v>0</v>
      </c>
      <c r="I256" s="70">
        <f t="shared" si="88"/>
        <v>0</v>
      </c>
      <c r="J256" s="70">
        <f t="shared" si="88"/>
        <v>0</v>
      </c>
      <c r="K256" s="70">
        <f t="shared" si="88"/>
        <v>0</v>
      </c>
      <c r="L256" s="191"/>
      <c r="M256" s="191"/>
    </row>
    <row r="257" spans="1:13" ht="61.5" customHeight="1" x14ac:dyDescent="0.2">
      <c r="A257" s="205"/>
      <c r="B257" s="206"/>
      <c r="C257" s="206"/>
      <c r="D257" s="138" t="s">
        <v>6</v>
      </c>
      <c r="E257" s="70">
        <v>0</v>
      </c>
      <c r="F257" s="70">
        <v>0</v>
      </c>
      <c r="G257" s="70">
        <v>0</v>
      </c>
      <c r="H257" s="70">
        <v>0</v>
      </c>
      <c r="I257" s="70">
        <v>0</v>
      </c>
      <c r="J257" s="70">
        <v>0</v>
      </c>
      <c r="K257" s="70">
        <v>0</v>
      </c>
      <c r="L257" s="191"/>
      <c r="M257" s="191"/>
    </row>
    <row r="258" spans="1:13" ht="72" customHeight="1" x14ac:dyDescent="0.2">
      <c r="A258" s="205"/>
      <c r="B258" s="206"/>
      <c r="C258" s="206"/>
      <c r="D258" s="138" t="s">
        <v>10</v>
      </c>
      <c r="E258" s="70">
        <f>E183+E193+E203</f>
        <v>0</v>
      </c>
      <c r="F258" s="70">
        <v>0</v>
      </c>
      <c r="G258" s="70">
        <f t="shared" ref="G258:K259" si="89">G183+G193+G203</f>
        <v>0</v>
      </c>
      <c r="H258" s="70">
        <f t="shared" si="89"/>
        <v>0</v>
      </c>
      <c r="I258" s="70">
        <f t="shared" si="89"/>
        <v>0</v>
      </c>
      <c r="J258" s="70">
        <f t="shared" si="89"/>
        <v>0</v>
      </c>
      <c r="K258" s="70">
        <f t="shared" si="89"/>
        <v>0</v>
      </c>
      <c r="L258" s="191"/>
      <c r="M258" s="191"/>
    </row>
    <row r="259" spans="1:13" ht="31.5" customHeight="1" x14ac:dyDescent="0.2">
      <c r="A259" s="205"/>
      <c r="B259" s="206"/>
      <c r="C259" s="206"/>
      <c r="D259" s="138" t="s">
        <v>25</v>
      </c>
      <c r="E259" s="70">
        <f>E184+E194+E204</f>
        <v>0</v>
      </c>
      <c r="F259" s="70">
        <f>F184+F194+F204</f>
        <v>0</v>
      </c>
      <c r="G259" s="70">
        <f t="shared" si="89"/>
        <v>0</v>
      </c>
      <c r="H259" s="70">
        <f t="shared" si="89"/>
        <v>0</v>
      </c>
      <c r="I259" s="70">
        <f t="shared" si="89"/>
        <v>0</v>
      </c>
      <c r="J259" s="70">
        <f t="shared" si="89"/>
        <v>0</v>
      </c>
      <c r="K259" s="70">
        <f t="shared" si="89"/>
        <v>0</v>
      </c>
      <c r="L259" s="191"/>
      <c r="M259" s="191"/>
    </row>
    <row r="260" spans="1:13" ht="15.75" customHeight="1" x14ac:dyDescent="0.2">
      <c r="A260" s="192" t="s">
        <v>105</v>
      </c>
      <c r="B260" s="193"/>
      <c r="C260" s="193"/>
      <c r="D260" s="193"/>
      <c r="E260" s="193"/>
      <c r="F260" s="193"/>
      <c r="G260" s="193"/>
      <c r="H260" s="193"/>
      <c r="I260" s="193"/>
      <c r="J260" s="193"/>
      <c r="K260" s="193"/>
      <c r="L260" s="193"/>
      <c r="M260" s="194"/>
    </row>
    <row r="261" spans="1:13" ht="15" customHeight="1" x14ac:dyDescent="0.2">
      <c r="A261" s="195" t="s">
        <v>130</v>
      </c>
      <c r="B261" s="196" t="s">
        <v>267</v>
      </c>
      <c r="C261" s="198" t="s">
        <v>60</v>
      </c>
      <c r="D261" s="144" t="s">
        <v>2</v>
      </c>
      <c r="E261" s="70">
        <v>0</v>
      </c>
      <c r="F261" s="70">
        <f>G261+H261+I261+J261+K261</f>
        <v>2657.7</v>
      </c>
      <c r="G261" s="70">
        <f>SUM(G262:G265)</f>
        <v>2657.7</v>
      </c>
      <c r="H261" s="70">
        <f>H262+H263+H264+H265</f>
        <v>0</v>
      </c>
      <c r="I261" s="70">
        <f>I262+I263+I264+I265</f>
        <v>0</v>
      </c>
      <c r="J261" s="70">
        <f>J262+J263+J264+J265</f>
        <v>0</v>
      </c>
      <c r="K261" s="70">
        <f>K262+K263+K264+K265</f>
        <v>0</v>
      </c>
      <c r="L261" s="204" t="s">
        <v>103</v>
      </c>
      <c r="M261" s="200" t="s">
        <v>163</v>
      </c>
    </row>
    <row r="262" spans="1:13" ht="45" x14ac:dyDescent="0.2">
      <c r="A262" s="195"/>
      <c r="B262" s="197"/>
      <c r="C262" s="198"/>
      <c r="D262" s="144" t="s">
        <v>1</v>
      </c>
      <c r="E262" s="70">
        <v>0</v>
      </c>
      <c r="F262" s="70">
        <f>F267+F272</f>
        <v>0</v>
      </c>
      <c r="G262" s="70">
        <f>G267+G272</f>
        <v>0</v>
      </c>
      <c r="H262" s="70">
        <v>0</v>
      </c>
      <c r="I262" s="70">
        <v>0</v>
      </c>
      <c r="J262" s="70">
        <v>0</v>
      </c>
      <c r="K262" s="70">
        <v>0</v>
      </c>
      <c r="L262" s="204"/>
      <c r="M262" s="201"/>
    </row>
    <row r="263" spans="1:13" ht="60" x14ac:dyDescent="0.2">
      <c r="A263" s="195"/>
      <c r="B263" s="197"/>
      <c r="C263" s="198"/>
      <c r="D263" s="144" t="s">
        <v>6</v>
      </c>
      <c r="E263" s="70">
        <v>0</v>
      </c>
      <c r="F263" s="70">
        <f>F268+F273</f>
        <v>0</v>
      </c>
      <c r="G263" s="70">
        <f t="shared" ref="G263:G265" si="90">G268+G273</f>
        <v>0</v>
      </c>
      <c r="H263" s="70">
        <v>0</v>
      </c>
      <c r="I263" s="70">
        <v>0</v>
      </c>
      <c r="J263" s="70">
        <v>0</v>
      </c>
      <c r="K263" s="70">
        <v>0</v>
      </c>
      <c r="L263" s="204"/>
      <c r="M263" s="201"/>
    </row>
    <row r="264" spans="1:13" ht="75" x14ac:dyDescent="0.2">
      <c r="A264" s="195"/>
      <c r="B264" s="197"/>
      <c r="C264" s="198"/>
      <c r="D264" s="144" t="s">
        <v>10</v>
      </c>
      <c r="E264" s="70">
        <v>0</v>
      </c>
      <c r="F264" s="70">
        <f>F269+F274</f>
        <v>2657.7</v>
      </c>
      <c r="G264" s="70">
        <f t="shared" si="90"/>
        <v>2657.7</v>
      </c>
      <c r="H264" s="70">
        <v>0</v>
      </c>
      <c r="I264" s="70">
        <v>0</v>
      </c>
      <c r="J264" s="70">
        <v>0</v>
      </c>
      <c r="K264" s="70">
        <v>0</v>
      </c>
      <c r="L264" s="204"/>
      <c r="M264" s="201"/>
    </row>
    <row r="265" spans="1:13" ht="30" x14ac:dyDescent="0.2">
      <c r="A265" s="195"/>
      <c r="B265" s="197"/>
      <c r="C265" s="198"/>
      <c r="D265" s="144" t="s">
        <v>25</v>
      </c>
      <c r="E265" s="70">
        <v>0</v>
      </c>
      <c r="F265" s="70">
        <f>F270+F275</f>
        <v>0</v>
      </c>
      <c r="G265" s="70">
        <f t="shared" si="90"/>
        <v>0</v>
      </c>
      <c r="H265" s="70">
        <v>0</v>
      </c>
      <c r="I265" s="70">
        <v>0</v>
      </c>
      <c r="J265" s="70">
        <v>0</v>
      </c>
      <c r="K265" s="70">
        <v>0</v>
      </c>
      <c r="L265" s="204"/>
      <c r="M265" s="202"/>
    </row>
    <row r="266" spans="1:13" ht="15" customHeight="1" x14ac:dyDescent="0.2">
      <c r="A266" s="203" t="s">
        <v>131</v>
      </c>
      <c r="B266" s="177" t="s">
        <v>215</v>
      </c>
      <c r="C266" s="199" t="s">
        <v>60</v>
      </c>
      <c r="D266" s="137" t="s">
        <v>2</v>
      </c>
      <c r="E266" s="72">
        <v>0</v>
      </c>
      <c r="F266" s="72">
        <f>SUM(K266+J266+I266+H266+G266)</f>
        <v>0</v>
      </c>
      <c r="G266" s="72">
        <f>SUM(G270+G269+G268+G267)</f>
        <v>0</v>
      </c>
      <c r="H266" s="72">
        <f>SUM(H270+H269+H268+H267)</f>
        <v>0</v>
      </c>
      <c r="I266" s="72">
        <f>SUM(I270+I269+I268+I267)</f>
        <v>0</v>
      </c>
      <c r="J266" s="72">
        <f>SUM(J270+J269+J268+J267)</f>
        <v>0</v>
      </c>
      <c r="K266" s="72">
        <f>SUM(K270+K269+K268+K267)</f>
        <v>0</v>
      </c>
      <c r="L266" s="204" t="s">
        <v>103</v>
      </c>
      <c r="M266" s="207"/>
    </row>
    <row r="267" spans="1:13" ht="45" x14ac:dyDescent="0.2">
      <c r="A267" s="203"/>
      <c r="B267" s="185"/>
      <c r="C267" s="199"/>
      <c r="D267" s="137" t="s">
        <v>1</v>
      </c>
      <c r="E267" s="72">
        <v>0</v>
      </c>
      <c r="F267" s="72">
        <f>G267+H267+I267+J267+K267</f>
        <v>0</v>
      </c>
      <c r="G267" s="135">
        <v>0</v>
      </c>
      <c r="H267" s="135">
        <v>0</v>
      </c>
      <c r="I267" s="135">
        <v>0</v>
      </c>
      <c r="J267" s="135">
        <v>0</v>
      </c>
      <c r="K267" s="135">
        <v>0</v>
      </c>
      <c r="L267" s="204"/>
      <c r="M267" s="207"/>
    </row>
    <row r="268" spans="1:13" ht="60" x14ac:dyDescent="0.2">
      <c r="A268" s="203"/>
      <c r="B268" s="185"/>
      <c r="C268" s="199"/>
      <c r="D268" s="137" t="s">
        <v>6</v>
      </c>
      <c r="E268" s="72">
        <v>0</v>
      </c>
      <c r="F268" s="72">
        <f>G268+H268+I268+J268+K268</f>
        <v>0</v>
      </c>
      <c r="G268" s="135">
        <v>0</v>
      </c>
      <c r="H268" s="135">
        <v>0</v>
      </c>
      <c r="I268" s="135">
        <v>0</v>
      </c>
      <c r="J268" s="135">
        <v>0</v>
      </c>
      <c r="K268" s="135">
        <v>0</v>
      </c>
      <c r="L268" s="204"/>
      <c r="M268" s="207"/>
    </row>
    <row r="269" spans="1:13" ht="75" x14ac:dyDescent="0.2">
      <c r="A269" s="203"/>
      <c r="B269" s="185"/>
      <c r="C269" s="199"/>
      <c r="D269" s="137" t="s">
        <v>10</v>
      </c>
      <c r="E269" s="72">
        <v>0</v>
      </c>
      <c r="F269" s="72">
        <f>G269+H269+I269+J269+K269</f>
        <v>0</v>
      </c>
      <c r="G269" s="135">
        <v>0</v>
      </c>
      <c r="H269" s="135">
        <v>0</v>
      </c>
      <c r="I269" s="135">
        <v>0</v>
      </c>
      <c r="J269" s="135">
        <v>0</v>
      </c>
      <c r="K269" s="135">
        <v>0</v>
      </c>
      <c r="L269" s="204"/>
      <c r="M269" s="207"/>
    </row>
    <row r="270" spans="1:13" ht="30" x14ac:dyDescent="0.2">
      <c r="A270" s="203"/>
      <c r="B270" s="186"/>
      <c r="C270" s="199"/>
      <c r="D270" s="137" t="s">
        <v>25</v>
      </c>
      <c r="E270" s="72">
        <v>0</v>
      </c>
      <c r="F270" s="72">
        <f>G270+H270+I270+J270+K270</f>
        <v>0</v>
      </c>
      <c r="G270" s="135">
        <v>0</v>
      </c>
      <c r="H270" s="135">
        <v>0</v>
      </c>
      <c r="I270" s="135">
        <v>0</v>
      </c>
      <c r="J270" s="135">
        <v>0</v>
      </c>
      <c r="K270" s="135">
        <v>0</v>
      </c>
      <c r="L270" s="204"/>
      <c r="M270" s="207"/>
    </row>
    <row r="271" spans="1:13" ht="15" customHeight="1" x14ac:dyDescent="0.2">
      <c r="A271" s="208" t="s">
        <v>146</v>
      </c>
      <c r="B271" s="177" t="s">
        <v>216</v>
      </c>
      <c r="C271" s="211" t="s">
        <v>60</v>
      </c>
      <c r="D271" s="137" t="s">
        <v>2</v>
      </c>
      <c r="E271" s="72">
        <v>0</v>
      </c>
      <c r="F271" s="72">
        <f>SUM(K271+J271+I271+H271+G271)</f>
        <v>2657.7</v>
      </c>
      <c r="G271" s="72">
        <f>SUM(G275+G274+G273+G272)</f>
        <v>2657.7</v>
      </c>
      <c r="H271" s="72">
        <f>SUM(H275+H274+H273+H272)</f>
        <v>0</v>
      </c>
      <c r="I271" s="72">
        <f>SUM(I275+I274+I273+I272)</f>
        <v>0</v>
      </c>
      <c r="J271" s="72">
        <f>SUM(J275+J274+J273+J272)</f>
        <v>0</v>
      </c>
      <c r="K271" s="72">
        <f>SUM(K275+K274+K273+K272)</f>
        <v>0</v>
      </c>
      <c r="L271" s="204" t="s">
        <v>103</v>
      </c>
      <c r="M271" s="214"/>
    </row>
    <row r="272" spans="1:13" ht="45" x14ac:dyDescent="0.2">
      <c r="A272" s="209"/>
      <c r="B272" s="185"/>
      <c r="C272" s="212"/>
      <c r="D272" s="137" t="s">
        <v>1</v>
      </c>
      <c r="E272" s="72">
        <v>0</v>
      </c>
      <c r="F272" s="72">
        <f t="shared" ref="F272:F279" si="91">G272+H272+I272+J272+K272</f>
        <v>0</v>
      </c>
      <c r="G272" s="135">
        <v>0</v>
      </c>
      <c r="H272" s="135">
        <v>0</v>
      </c>
      <c r="I272" s="135">
        <v>0</v>
      </c>
      <c r="J272" s="135">
        <v>0</v>
      </c>
      <c r="K272" s="135">
        <v>0</v>
      </c>
      <c r="L272" s="204"/>
      <c r="M272" s="215"/>
    </row>
    <row r="273" spans="1:14" ht="60" x14ac:dyDescent="0.2">
      <c r="A273" s="209"/>
      <c r="B273" s="185"/>
      <c r="C273" s="212"/>
      <c r="D273" s="137" t="s">
        <v>6</v>
      </c>
      <c r="E273" s="72">
        <v>0</v>
      </c>
      <c r="F273" s="72">
        <f t="shared" si="91"/>
        <v>0</v>
      </c>
      <c r="G273" s="135">
        <v>0</v>
      </c>
      <c r="H273" s="135">
        <v>0</v>
      </c>
      <c r="I273" s="135">
        <v>0</v>
      </c>
      <c r="J273" s="135">
        <v>0</v>
      </c>
      <c r="K273" s="135">
        <v>0</v>
      </c>
      <c r="L273" s="204"/>
      <c r="M273" s="215"/>
    </row>
    <row r="274" spans="1:14" ht="75" x14ac:dyDescent="0.2">
      <c r="A274" s="209"/>
      <c r="B274" s="185"/>
      <c r="C274" s="212"/>
      <c r="D274" s="137" t="s">
        <v>10</v>
      </c>
      <c r="E274" s="72">
        <v>0</v>
      </c>
      <c r="F274" s="72">
        <f t="shared" si="91"/>
        <v>2657.7</v>
      </c>
      <c r="G274" s="135">
        <v>2657.7</v>
      </c>
      <c r="H274" s="135">
        <v>0</v>
      </c>
      <c r="I274" s="135">
        <v>0</v>
      </c>
      <c r="J274" s="135">
        <v>0</v>
      </c>
      <c r="K274" s="135">
        <v>0</v>
      </c>
      <c r="L274" s="204"/>
      <c r="M274" s="215"/>
    </row>
    <row r="275" spans="1:14" ht="30" x14ac:dyDescent="0.2">
      <c r="A275" s="210"/>
      <c r="B275" s="186"/>
      <c r="C275" s="213"/>
      <c r="D275" s="137" t="s">
        <v>25</v>
      </c>
      <c r="E275" s="72">
        <v>0</v>
      </c>
      <c r="F275" s="72">
        <f t="shared" si="91"/>
        <v>0</v>
      </c>
      <c r="G275" s="135">
        <v>0</v>
      </c>
      <c r="H275" s="135">
        <v>0</v>
      </c>
      <c r="I275" s="135">
        <v>0</v>
      </c>
      <c r="J275" s="135">
        <v>0</v>
      </c>
      <c r="K275" s="135">
        <v>0</v>
      </c>
      <c r="L275" s="204"/>
      <c r="M275" s="216"/>
      <c r="N275" s="52" t="s">
        <v>168</v>
      </c>
    </row>
    <row r="276" spans="1:14" ht="14.25" x14ac:dyDescent="0.2">
      <c r="A276" s="205"/>
      <c r="B276" s="206" t="s">
        <v>107</v>
      </c>
      <c r="C276" s="206"/>
      <c r="D276" s="138" t="s">
        <v>2</v>
      </c>
      <c r="E276" s="70">
        <v>0</v>
      </c>
      <c r="F276" s="70">
        <f t="shared" si="91"/>
        <v>2657.7</v>
      </c>
      <c r="G276" s="70">
        <f>SUM(G277:G280)</f>
        <v>2657.7</v>
      </c>
      <c r="H276" s="70">
        <f t="shared" ref="H276:K280" si="92">H261</f>
        <v>0</v>
      </c>
      <c r="I276" s="70">
        <f t="shared" si="92"/>
        <v>0</v>
      </c>
      <c r="J276" s="70">
        <f t="shared" si="92"/>
        <v>0</v>
      </c>
      <c r="K276" s="70">
        <f t="shared" si="92"/>
        <v>0</v>
      </c>
      <c r="L276" s="191"/>
      <c r="M276" s="191"/>
    </row>
    <row r="277" spans="1:14" ht="42.75" x14ac:dyDescent="0.2">
      <c r="A277" s="205"/>
      <c r="B277" s="206"/>
      <c r="C277" s="206"/>
      <c r="D277" s="138" t="s">
        <v>1</v>
      </c>
      <c r="E277" s="70">
        <v>0</v>
      </c>
      <c r="F277" s="70">
        <f t="shared" si="91"/>
        <v>0</v>
      </c>
      <c r="G277" s="70">
        <f>G267+G272</f>
        <v>0</v>
      </c>
      <c r="H277" s="70">
        <f t="shared" si="92"/>
        <v>0</v>
      </c>
      <c r="I277" s="70">
        <f t="shared" si="92"/>
        <v>0</v>
      </c>
      <c r="J277" s="70">
        <f t="shared" si="92"/>
        <v>0</v>
      </c>
      <c r="K277" s="70">
        <f t="shared" si="92"/>
        <v>0</v>
      </c>
      <c r="L277" s="191"/>
      <c r="M277" s="191"/>
    </row>
    <row r="278" spans="1:14" ht="57" x14ac:dyDescent="0.2">
      <c r="A278" s="205"/>
      <c r="B278" s="206"/>
      <c r="C278" s="206"/>
      <c r="D278" s="138" t="s">
        <v>6</v>
      </c>
      <c r="E278" s="70">
        <f>E263</f>
        <v>0</v>
      </c>
      <c r="F278" s="70">
        <f t="shared" si="91"/>
        <v>0</v>
      </c>
      <c r="G278" s="70">
        <f t="shared" ref="G278:G280" si="93">G268+G273</f>
        <v>0</v>
      </c>
      <c r="H278" s="70">
        <f t="shared" si="92"/>
        <v>0</v>
      </c>
      <c r="I278" s="70">
        <f t="shared" si="92"/>
        <v>0</v>
      </c>
      <c r="J278" s="70">
        <f t="shared" si="92"/>
        <v>0</v>
      </c>
      <c r="K278" s="70">
        <f t="shared" si="92"/>
        <v>0</v>
      </c>
      <c r="L278" s="191"/>
      <c r="M278" s="191"/>
    </row>
    <row r="279" spans="1:14" ht="71.25" x14ac:dyDescent="0.2">
      <c r="A279" s="205"/>
      <c r="B279" s="206"/>
      <c r="C279" s="206"/>
      <c r="D279" s="138" t="s">
        <v>10</v>
      </c>
      <c r="E279" s="70">
        <f>E264</f>
        <v>0</v>
      </c>
      <c r="F279" s="70">
        <f t="shared" si="91"/>
        <v>2657.7</v>
      </c>
      <c r="G279" s="70">
        <f t="shared" si="93"/>
        <v>2657.7</v>
      </c>
      <c r="H279" s="70">
        <f t="shared" si="92"/>
        <v>0</v>
      </c>
      <c r="I279" s="70">
        <f t="shared" si="92"/>
        <v>0</v>
      </c>
      <c r="J279" s="70">
        <f t="shared" si="92"/>
        <v>0</v>
      </c>
      <c r="K279" s="70">
        <f t="shared" si="92"/>
        <v>0</v>
      </c>
      <c r="L279" s="191"/>
      <c r="M279" s="191"/>
    </row>
    <row r="280" spans="1:14" ht="28.5" x14ac:dyDescent="0.2">
      <c r="A280" s="205"/>
      <c r="B280" s="206"/>
      <c r="C280" s="206"/>
      <c r="D280" s="138" t="s">
        <v>25</v>
      </c>
      <c r="E280" s="70">
        <f>E265</f>
        <v>0</v>
      </c>
      <c r="F280" s="70">
        <f>F265</f>
        <v>0</v>
      </c>
      <c r="G280" s="70">
        <f t="shared" si="93"/>
        <v>0</v>
      </c>
      <c r="H280" s="70">
        <f t="shared" si="92"/>
        <v>0</v>
      </c>
      <c r="I280" s="70">
        <f t="shared" si="92"/>
        <v>0</v>
      </c>
      <c r="J280" s="70">
        <f t="shared" si="92"/>
        <v>0</v>
      </c>
      <c r="K280" s="70">
        <f t="shared" si="92"/>
        <v>0</v>
      </c>
      <c r="L280" s="191"/>
      <c r="M280" s="191"/>
    </row>
    <row r="281" spans="1:14" ht="15.75" customHeight="1" x14ac:dyDescent="0.2">
      <c r="A281" s="192" t="s">
        <v>108</v>
      </c>
      <c r="B281" s="193"/>
      <c r="C281" s="193"/>
      <c r="D281" s="193"/>
      <c r="E281" s="193"/>
      <c r="F281" s="193"/>
      <c r="G281" s="193"/>
      <c r="H281" s="193"/>
      <c r="I281" s="193"/>
      <c r="J281" s="193"/>
      <c r="K281" s="193"/>
      <c r="L281" s="193"/>
      <c r="M281" s="194"/>
    </row>
    <row r="282" spans="1:14" ht="15" customHeight="1" x14ac:dyDescent="0.2">
      <c r="A282" s="195" t="s">
        <v>147</v>
      </c>
      <c r="B282" s="196" t="s">
        <v>217</v>
      </c>
      <c r="C282" s="198" t="s">
        <v>60</v>
      </c>
      <c r="D282" s="138" t="s">
        <v>2</v>
      </c>
      <c r="E282" s="70">
        <v>612</v>
      </c>
      <c r="F282" s="70">
        <f>G282+H282+I282+J282+K282</f>
        <v>6141.1</v>
      </c>
      <c r="G282" s="106">
        <f>SUM(G284+G285)</f>
        <v>1218.7</v>
      </c>
      <c r="H282" s="106">
        <v>1230.9000000000001</v>
      </c>
      <c r="I282" s="106">
        <v>1230.5</v>
      </c>
      <c r="J282" s="106">
        <v>1230.5</v>
      </c>
      <c r="K282" s="106">
        <f>SUM(K284+K285)</f>
        <v>1230.5</v>
      </c>
      <c r="L282" s="199" t="s">
        <v>22</v>
      </c>
      <c r="M282" s="200" t="s">
        <v>123</v>
      </c>
    </row>
    <row r="283" spans="1:14" ht="42.75" x14ac:dyDescent="0.2">
      <c r="A283" s="195"/>
      <c r="B283" s="197"/>
      <c r="C283" s="198"/>
      <c r="D283" s="138" t="s">
        <v>1</v>
      </c>
      <c r="E283" s="70">
        <v>0</v>
      </c>
      <c r="F283" s="70">
        <f>F288</f>
        <v>0</v>
      </c>
      <c r="G283" s="106">
        <v>0</v>
      </c>
      <c r="H283" s="106">
        <v>0</v>
      </c>
      <c r="I283" s="106">
        <f>I288</f>
        <v>0</v>
      </c>
      <c r="J283" s="106">
        <f>J288</f>
        <v>0</v>
      </c>
      <c r="K283" s="106">
        <f>K288</f>
        <v>0</v>
      </c>
      <c r="L283" s="199"/>
      <c r="M283" s="201"/>
    </row>
    <row r="284" spans="1:14" ht="57" x14ac:dyDescent="0.2">
      <c r="A284" s="195"/>
      <c r="B284" s="197"/>
      <c r="C284" s="198"/>
      <c r="D284" s="138" t="s">
        <v>6</v>
      </c>
      <c r="E284" s="70">
        <v>612</v>
      </c>
      <c r="F284" s="70">
        <f>F289</f>
        <v>3280</v>
      </c>
      <c r="G284" s="106">
        <v>632</v>
      </c>
      <c r="H284" s="106">
        <v>662</v>
      </c>
      <c r="I284" s="106">
        <f t="shared" ref="I284" si="94">I289</f>
        <v>662</v>
      </c>
      <c r="J284" s="106">
        <f t="shared" ref="J284:K286" si="95">J289</f>
        <v>662</v>
      </c>
      <c r="K284" s="106">
        <f t="shared" si="95"/>
        <v>662</v>
      </c>
      <c r="L284" s="199"/>
      <c r="M284" s="201"/>
    </row>
    <row r="285" spans="1:14" ht="71.25" x14ac:dyDescent="0.2">
      <c r="A285" s="195"/>
      <c r="B285" s="197"/>
      <c r="C285" s="198"/>
      <c r="D285" s="138" t="s">
        <v>10</v>
      </c>
      <c r="E285" s="70">
        <v>0</v>
      </c>
      <c r="F285" s="70">
        <f>F290</f>
        <v>2861.1</v>
      </c>
      <c r="G285" s="130">
        <v>586.70000000000005</v>
      </c>
      <c r="H285" s="130">
        <v>568.9</v>
      </c>
      <c r="I285" s="106">
        <f t="shared" ref="I285" si="96">I290</f>
        <v>568.5</v>
      </c>
      <c r="J285" s="106">
        <f t="shared" si="95"/>
        <v>568.5</v>
      </c>
      <c r="K285" s="106">
        <f t="shared" si="95"/>
        <v>568.5</v>
      </c>
      <c r="L285" s="199"/>
      <c r="M285" s="201"/>
    </row>
    <row r="286" spans="1:14" ht="28.5" x14ac:dyDescent="0.2">
      <c r="A286" s="195"/>
      <c r="B286" s="197"/>
      <c r="C286" s="198"/>
      <c r="D286" s="138" t="s">
        <v>25</v>
      </c>
      <c r="E286" s="70">
        <v>0</v>
      </c>
      <c r="F286" s="70">
        <f>F291</f>
        <v>0</v>
      </c>
      <c r="G286" s="130">
        <v>0</v>
      </c>
      <c r="H286" s="130">
        <v>0</v>
      </c>
      <c r="I286" s="106">
        <f t="shared" ref="I286" si="97">I291</f>
        <v>0</v>
      </c>
      <c r="J286" s="106">
        <f t="shared" si="95"/>
        <v>0</v>
      </c>
      <c r="K286" s="106">
        <f t="shared" si="95"/>
        <v>0</v>
      </c>
      <c r="L286" s="199"/>
      <c r="M286" s="202"/>
    </row>
    <row r="287" spans="1:14" ht="15" customHeight="1" x14ac:dyDescent="0.2">
      <c r="A287" s="203" t="s">
        <v>148</v>
      </c>
      <c r="B287" s="177" t="s">
        <v>218</v>
      </c>
      <c r="C287" s="199" t="s">
        <v>60</v>
      </c>
      <c r="D287" s="137" t="s">
        <v>2</v>
      </c>
      <c r="E287" s="72">
        <v>612</v>
      </c>
      <c r="F287" s="72">
        <f>SUM(K287+J287+I287+H287+G287)</f>
        <v>6141.0999999999995</v>
      </c>
      <c r="G287" s="71">
        <f>SUM(G291+G290+G289+G288)</f>
        <v>1218.7</v>
      </c>
      <c r="H287" s="71">
        <f>SUM(H291+H290+H289+H288)</f>
        <v>1230.9000000000001</v>
      </c>
      <c r="I287" s="71">
        <f>SUM(I291+I290+I289+I288)</f>
        <v>1230.5</v>
      </c>
      <c r="J287" s="71">
        <f>SUM(J291+J290+J289+J288)</f>
        <v>1230.5</v>
      </c>
      <c r="K287" s="71">
        <f>SUM(K291+K290+K289+K288)</f>
        <v>1230.5</v>
      </c>
      <c r="L287" s="199" t="s">
        <v>22</v>
      </c>
      <c r="M287" s="207"/>
    </row>
    <row r="288" spans="1:14" ht="45" x14ac:dyDescent="0.2">
      <c r="A288" s="203"/>
      <c r="B288" s="185"/>
      <c r="C288" s="199"/>
      <c r="D288" s="137" t="s">
        <v>1</v>
      </c>
      <c r="E288" s="72">
        <f>F288</f>
        <v>0</v>
      </c>
      <c r="F288" s="72">
        <f t="shared" ref="F288:F295" si="98">G288+H288+I288+J288+K288</f>
        <v>0</v>
      </c>
      <c r="G288" s="71">
        <v>0</v>
      </c>
      <c r="H288" s="71">
        <v>0</v>
      </c>
      <c r="I288" s="71">
        <v>0</v>
      </c>
      <c r="J288" s="71">
        <v>0</v>
      </c>
      <c r="K288" s="71">
        <v>0</v>
      </c>
      <c r="L288" s="199"/>
      <c r="M288" s="207"/>
    </row>
    <row r="289" spans="1:13" ht="60" x14ac:dyDescent="0.2">
      <c r="A289" s="203"/>
      <c r="B289" s="185"/>
      <c r="C289" s="199"/>
      <c r="D289" s="137" t="s">
        <v>6</v>
      </c>
      <c r="E289" s="72">
        <v>612</v>
      </c>
      <c r="F289" s="72">
        <f t="shared" si="98"/>
        <v>3280</v>
      </c>
      <c r="G289" s="71">
        <v>632</v>
      </c>
      <c r="H289" s="71">
        <v>662</v>
      </c>
      <c r="I289" s="71">
        <v>662</v>
      </c>
      <c r="J289" s="71">
        <v>662</v>
      </c>
      <c r="K289" s="71">
        <v>662</v>
      </c>
      <c r="L289" s="199"/>
      <c r="M289" s="207"/>
    </row>
    <row r="290" spans="1:13" ht="75" x14ac:dyDescent="0.2">
      <c r="A290" s="203"/>
      <c r="B290" s="185"/>
      <c r="C290" s="199"/>
      <c r="D290" s="137" t="s">
        <v>10</v>
      </c>
      <c r="E290" s="72">
        <v>0</v>
      </c>
      <c r="F290" s="72">
        <f t="shared" si="98"/>
        <v>2861.1</v>
      </c>
      <c r="G290" s="67">
        <v>586.70000000000005</v>
      </c>
      <c r="H290" s="67">
        <v>568.9</v>
      </c>
      <c r="I290" s="67">
        <v>568.5</v>
      </c>
      <c r="J290" s="67">
        <v>568.5</v>
      </c>
      <c r="K290" s="67">
        <v>568.5</v>
      </c>
      <c r="L290" s="199"/>
      <c r="M290" s="207"/>
    </row>
    <row r="291" spans="1:13" ht="30" x14ac:dyDescent="0.2">
      <c r="A291" s="203"/>
      <c r="B291" s="186"/>
      <c r="C291" s="199"/>
      <c r="D291" s="137" t="s">
        <v>25</v>
      </c>
      <c r="E291" s="72">
        <v>0</v>
      </c>
      <c r="F291" s="72">
        <f t="shared" si="98"/>
        <v>0</v>
      </c>
      <c r="G291" s="67">
        <v>0</v>
      </c>
      <c r="H291" s="67">
        <v>0</v>
      </c>
      <c r="I291" s="67">
        <v>0</v>
      </c>
      <c r="J291" s="67">
        <v>0</v>
      </c>
      <c r="K291" s="67">
        <v>0</v>
      </c>
      <c r="L291" s="199"/>
      <c r="M291" s="207"/>
    </row>
    <row r="292" spans="1:13" ht="14.25" customHeight="1" x14ac:dyDescent="0.2">
      <c r="A292" s="205"/>
      <c r="B292" s="206" t="s">
        <v>110</v>
      </c>
      <c r="C292" s="206"/>
      <c r="D292" s="138" t="s">
        <v>2</v>
      </c>
      <c r="E292" s="70">
        <v>612</v>
      </c>
      <c r="F292" s="70">
        <f t="shared" si="98"/>
        <v>6141.1</v>
      </c>
      <c r="G292" s="70">
        <f t="shared" ref="G292:K296" si="99">G282</f>
        <v>1218.7</v>
      </c>
      <c r="H292" s="70">
        <f>H282</f>
        <v>1230.9000000000001</v>
      </c>
      <c r="I292" s="70">
        <f t="shared" si="99"/>
        <v>1230.5</v>
      </c>
      <c r="J292" s="70">
        <f t="shared" si="99"/>
        <v>1230.5</v>
      </c>
      <c r="K292" s="70">
        <f t="shared" si="99"/>
        <v>1230.5</v>
      </c>
      <c r="L292" s="191"/>
      <c r="M292" s="191"/>
    </row>
    <row r="293" spans="1:13" ht="42.75" x14ac:dyDescent="0.2">
      <c r="A293" s="205"/>
      <c r="B293" s="206"/>
      <c r="C293" s="206"/>
      <c r="D293" s="138" t="s">
        <v>1</v>
      </c>
      <c r="E293" s="70">
        <f>E283</f>
        <v>0</v>
      </c>
      <c r="F293" s="70">
        <f t="shared" si="98"/>
        <v>0</v>
      </c>
      <c r="G293" s="70">
        <f t="shared" si="99"/>
        <v>0</v>
      </c>
      <c r="H293" s="70">
        <f t="shared" si="99"/>
        <v>0</v>
      </c>
      <c r="I293" s="70">
        <f t="shared" si="99"/>
        <v>0</v>
      </c>
      <c r="J293" s="70">
        <f t="shared" si="99"/>
        <v>0</v>
      </c>
      <c r="K293" s="70">
        <f t="shared" si="99"/>
        <v>0</v>
      </c>
      <c r="L293" s="191"/>
      <c r="M293" s="191"/>
    </row>
    <row r="294" spans="1:13" ht="57" x14ac:dyDescent="0.2">
      <c r="A294" s="205"/>
      <c r="B294" s="206"/>
      <c r="C294" s="206"/>
      <c r="D294" s="138" t="s">
        <v>6</v>
      </c>
      <c r="E294" s="70">
        <f>E284</f>
        <v>612</v>
      </c>
      <c r="F294" s="70">
        <f t="shared" si="98"/>
        <v>3280</v>
      </c>
      <c r="G294" s="70">
        <f t="shared" si="99"/>
        <v>632</v>
      </c>
      <c r="H294" s="70">
        <f t="shared" si="99"/>
        <v>662</v>
      </c>
      <c r="I294" s="70">
        <f t="shared" si="99"/>
        <v>662</v>
      </c>
      <c r="J294" s="70">
        <f t="shared" si="99"/>
        <v>662</v>
      </c>
      <c r="K294" s="70">
        <f t="shared" si="99"/>
        <v>662</v>
      </c>
      <c r="L294" s="191"/>
      <c r="M294" s="191"/>
    </row>
    <row r="295" spans="1:13" ht="71.25" x14ac:dyDescent="0.2">
      <c r="A295" s="205"/>
      <c r="B295" s="206"/>
      <c r="C295" s="206"/>
      <c r="D295" s="138" t="s">
        <v>10</v>
      </c>
      <c r="E295" s="70">
        <f>E285</f>
        <v>0</v>
      </c>
      <c r="F295" s="70">
        <f t="shared" si="98"/>
        <v>2861.1</v>
      </c>
      <c r="G295" s="70">
        <f t="shared" si="99"/>
        <v>586.70000000000005</v>
      </c>
      <c r="H295" s="70">
        <f>H285</f>
        <v>568.9</v>
      </c>
      <c r="I295" s="70">
        <f t="shared" si="99"/>
        <v>568.5</v>
      </c>
      <c r="J295" s="70">
        <f t="shared" si="99"/>
        <v>568.5</v>
      </c>
      <c r="K295" s="70">
        <f t="shared" si="99"/>
        <v>568.5</v>
      </c>
      <c r="L295" s="191"/>
      <c r="M295" s="191"/>
    </row>
    <row r="296" spans="1:13" ht="28.5" x14ac:dyDescent="0.2">
      <c r="A296" s="205"/>
      <c r="B296" s="206"/>
      <c r="C296" s="206"/>
      <c r="D296" s="138" t="s">
        <v>25</v>
      </c>
      <c r="E296" s="70">
        <f>E286</f>
        <v>0</v>
      </c>
      <c r="F296" s="70">
        <f>F286</f>
        <v>0</v>
      </c>
      <c r="G296" s="70">
        <f t="shared" si="99"/>
        <v>0</v>
      </c>
      <c r="H296" s="70">
        <f t="shared" si="99"/>
        <v>0</v>
      </c>
      <c r="I296" s="70">
        <f t="shared" si="99"/>
        <v>0</v>
      </c>
      <c r="J296" s="70">
        <f t="shared" si="99"/>
        <v>0</v>
      </c>
      <c r="K296" s="70">
        <f t="shared" si="99"/>
        <v>0</v>
      </c>
      <c r="L296" s="191"/>
      <c r="M296" s="191"/>
    </row>
    <row r="297" spans="1:13" ht="14.25" x14ac:dyDescent="0.2">
      <c r="A297" s="205"/>
      <c r="B297" s="206" t="s">
        <v>109</v>
      </c>
      <c r="C297" s="206"/>
      <c r="D297" s="138" t="s">
        <v>2</v>
      </c>
      <c r="E297" s="70">
        <v>184248</v>
      </c>
      <c r="F297" s="70">
        <f>(G297+H297+I297+J297+K297)</f>
        <v>835869.39</v>
      </c>
      <c r="G297" s="70">
        <f>SUM(G298:G301)</f>
        <v>110326.39999999999</v>
      </c>
      <c r="H297" s="70">
        <f>SUM(H298:H301)</f>
        <v>517942.60000000003</v>
      </c>
      <c r="I297" s="70">
        <f>SUM(I298:I301)</f>
        <v>128990.5</v>
      </c>
      <c r="J297" s="70">
        <f>SUM(J298:J301)</f>
        <v>77379.39</v>
      </c>
      <c r="K297" s="70">
        <f>SUM(K298:K301)</f>
        <v>1230.5</v>
      </c>
      <c r="L297" s="191"/>
      <c r="M297" s="191"/>
    </row>
    <row r="298" spans="1:13" ht="42.75" x14ac:dyDescent="0.2">
      <c r="A298" s="205"/>
      <c r="B298" s="206"/>
      <c r="C298" s="206"/>
      <c r="D298" s="138" t="s">
        <v>1</v>
      </c>
      <c r="E298" s="70">
        <v>0</v>
      </c>
      <c r="F298" s="70">
        <f t="shared" ref="F298:F301" si="100">(G298+H298+I298+J298+K298)</f>
        <v>0</v>
      </c>
      <c r="G298" s="70">
        <f>G38+G104+G175+G256+G277+G293</f>
        <v>0</v>
      </c>
      <c r="H298" s="70">
        <f>H38+H104+H175+H256+H277+H293</f>
        <v>0</v>
      </c>
      <c r="I298" s="70">
        <f>I38+I104+I175+I256+I277+I293</f>
        <v>0</v>
      </c>
      <c r="J298" s="70">
        <f>J38+J104+J175+J256+J277+J293</f>
        <v>0</v>
      </c>
      <c r="K298" s="70">
        <f>K38+K104+K175+K256+K277+K293</f>
        <v>0</v>
      </c>
      <c r="L298" s="191"/>
      <c r="M298" s="191"/>
    </row>
    <row r="299" spans="1:13" ht="57" x14ac:dyDescent="0.2">
      <c r="A299" s="205"/>
      <c r="B299" s="206"/>
      <c r="C299" s="206"/>
      <c r="D299" s="138" t="s">
        <v>6</v>
      </c>
      <c r="E299" s="70">
        <v>612</v>
      </c>
      <c r="F299" s="70">
        <f t="shared" si="100"/>
        <v>201304.45</v>
      </c>
      <c r="G299" s="70">
        <f t="shared" ref="G299" si="101">G39+G105+G176+G257+G278+G294</f>
        <v>100532</v>
      </c>
      <c r="H299" s="70">
        <f t="shared" ref="H299" si="102">H39+H105+H176+H257+H278+H294</f>
        <v>662</v>
      </c>
      <c r="I299" s="70">
        <f t="shared" ref="I299" si="103">I39+I105+I176+I257+I278+I294</f>
        <v>30112</v>
      </c>
      <c r="J299" s="70">
        <f t="shared" ref="J299:J301" si="104">J39+J105+J176+J257+J278+J294</f>
        <v>69336.45</v>
      </c>
      <c r="K299" s="70">
        <f t="shared" ref="K299" si="105">K39+K105+K176+K257+K278+K294</f>
        <v>662</v>
      </c>
      <c r="L299" s="191"/>
      <c r="M299" s="191"/>
    </row>
    <row r="300" spans="1:13" ht="71.25" x14ac:dyDescent="0.2">
      <c r="A300" s="205"/>
      <c r="B300" s="206"/>
      <c r="C300" s="206"/>
      <c r="D300" s="138" t="s">
        <v>10</v>
      </c>
      <c r="E300" s="70">
        <v>178536</v>
      </c>
      <c r="F300" s="70">
        <f t="shared" si="100"/>
        <v>604064.93999999994</v>
      </c>
      <c r="G300" s="70">
        <f t="shared" ref="G300" si="106">G40+G106+G177+G258+G279+G295</f>
        <v>9294.4000000000015</v>
      </c>
      <c r="H300" s="70">
        <f t="shared" ref="H300" si="107">H40+H106+H177+H258+H279+H295</f>
        <v>502280.60000000003</v>
      </c>
      <c r="I300" s="70">
        <f t="shared" ref="I300" si="108">I40+I106+I177+I258+I279+I295</f>
        <v>83878.5</v>
      </c>
      <c r="J300" s="70">
        <f t="shared" si="104"/>
        <v>8042.9400000000005</v>
      </c>
      <c r="K300" s="70">
        <f t="shared" ref="K300" si="109">K40+K106+K177+K258+K279+K295</f>
        <v>568.5</v>
      </c>
      <c r="L300" s="191"/>
      <c r="M300" s="191"/>
    </row>
    <row r="301" spans="1:13" ht="28.5" x14ac:dyDescent="0.2">
      <c r="A301" s="205"/>
      <c r="B301" s="206"/>
      <c r="C301" s="206"/>
      <c r="D301" s="138" t="s">
        <v>25</v>
      </c>
      <c r="E301" s="70">
        <v>5100</v>
      </c>
      <c r="F301" s="70">
        <f t="shared" si="100"/>
        <v>30500</v>
      </c>
      <c r="G301" s="70">
        <f t="shared" ref="G301" si="110">G41+G107+G178+G259+G280+G296</f>
        <v>500</v>
      </c>
      <c r="H301" s="70">
        <f t="shared" ref="H301" si="111">H41+H107+H178+H259+H280+H296</f>
        <v>15000</v>
      </c>
      <c r="I301" s="70">
        <f t="shared" ref="I301" si="112">I41+I107+I178+I259+I280+I296</f>
        <v>15000</v>
      </c>
      <c r="J301" s="70">
        <f t="shared" si="104"/>
        <v>0</v>
      </c>
      <c r="K301" s="70">
        <f t="shared" ref="K301" si="113">K41+K107+K178+K259+K280+K296</f>
        <v>0</v>
      </c>
      <c r="L301" s="191"/>
      <c r="M301" s="191"/>
    </row>
    <row r="309" spans="12:12" x14ac:dyDescent="0.2">
      <c r="L309" s="53" t="s">
        <v>120</v>
      </c>
    </row>
  </sheetData>
  <mergeCells count="283">
    <mergeCell ref="A42:M42"/>
    <mergeCell ref="M134:M138"/>
    <mergeCell ref="B124:B128"/>
    <mergeCell ref="L98:L102"/>
    <mergeCell ref="M109:M113"/>
    <mergeCell ref="M78:M82"/>
    <mergeCell ref="M114:M118"/>
    <mergeCell ref="L88:L92"/>
    <mergeCell ref="A149:A153"/>
    <mergeCell ref="A124:A128"/>
    <mergeCell ref="A98:A102"/>
    <mergeCell ref="B103:C107"/>
    <mergeCell ref="C114:C118"/>
    <mergeCell ref="C119:C123"/>
    <mergeCell ref="B98:B102"/>
    <mergeCell ref="M103:M107"/>
    <mergeCell ref="C83:C87"/>
    <mergeCell ref="L83:L87"/>
    <mergeCell ref="A93:A97"/>
    <mergeCell ref="C88:C92"/>
    <mergeCell ref="A88:A92"/>
    <mergeCell ref="M48:M52"/>
    <mergeCell ref="M144:M148"/>
    <mergeCell ref="A215:A219"/>
    <mergeCell ref="B215:B219"/>
    <mergeCell ref="C215:C219"/>
    <mergeCell ref="L215:L219"/>
    <mergeCell ref="C205:C209"/>
    <mergeCell ref="L190:L194"/>
    <mergeCell ref="M164:M168"/>
    <mergeCell ref="C98:C102"/>
    <mergeCell ref="A129:A133"/>
    <mergeCell ref="M119:M123"/>
    <mergeCell ref="M98:M102"/>
    <mergeCell ref="C149:C153"/>
    <mergeCell ref="B210:B214"/>
    <mergeCell ref="C210:C214"/>
    <mergeCell ref="L210:L214"/>
    <mergeCell ref="M210:M214"/>
    <mergeCell ref="L195:L199"/>
    <mergeCell ref="C159:C163"/>
    <mergeCell ref="B139:B143"/>
    <mergeCell ref="C139:C143"/>
    <mergeCell ref="A139:A143"/>
    <mergeCell ref="A144:A148"/>
    <mergeCell ref="B144:B148"/>
    <mergeCell ref="C144:C148"/>
    <mergeCell ref="A16:M16"/>
    <mergeCell ref="M88:M92"/>
    <mergeCell ref="M93:M97"/>
    <mergeCell ref="B88:B92"/>
    <mergeCell ref="M22:M26"/>
    <mergeCell ref="M27:M31"/>
    <mergeCell ref="L63:L67"/>
    <mergeCell ref="B37:C41"/>
    <mergeCell ref="L37:L41"/>
    <mergeCell ref="L22:L26"/>
    <mergeCell ref="L43:L47"/>
    <mergeCell ref="M83:M87"/>
    <mergeCell ref="A48:A52"/>
    <mergeCell ref="B48:B52"/>
    <mergeCell ref="C48:C52"/>
    <mergeCell ref="L48:L52"/>
    <mergeCell ref="A78:A82"/>
    <mergeCell ref="B78:B82"/>
    <mergeCell ref="C78:C82"/>
    <mergeCell ref="L78:L82"/>
    <mergeCell ref="M43:M47"/>
    <mergeCell ref="M58:M62"/>
    <mergeCell ref="M37:M41"/>
    <mergeCell ref="A83:A87"/>
    <mergeCell ref="M195:M199"/>
    <mergeCell ref="A205:A209"/>
    <mergeCell ref="L180:L184"/>
    <mergeCell ref="C180:C184"/>
    <mergeCell ref="C63:C67"/>
    <mergeCell ref="B63:B67"/>
    <mergeCell ref="E18:E19"/>
    <mergeCell ref="B22:B26"/>
    <mergeCell ref="A32:A36"/>
    <mergeCell ref="M32:M36"/>
    <mergeCell ref="L134:L138"/>
    <mergeCell ref="C129:C133"/>
    <mergeCell ref="L58:L62"/>
    <mergeCell ref="B58:B62"/>
    <mergeCell ref="C58:C62"/>
    <mergeCell ref="A63:A67"/>
    <mergeCell ref="A18:A19"/>
    <mergeCell ref="B18:B19"/>
    <mergeCell ref="M18:M19"/>
    <mergeCell ref="A27:A31"/>
    <mergeCell ref="C22:C26"/>
    <mergeCell ref="A37:A41"/>
    <mergeCell ref="C53:C57"/>
    <mergeCell ref="L53:L57"/>
    <mergeCell ref="M200:M204"/>
    <mergeCell ref="C200:C204"/>
    <mergeCell ref="M180:M184"/>
    <mergeCell ref="M190:M194"/>
    <mergeCell ref="B190:B194"/>
    <mergeCell ref="C190:C194"/>
    <mergeCell ref="A220:A224"/>
    <mergeCell ref="M174:M178"/>
    <mergeCell ref="B154:B158"/>
    <mergeCell ref="B180:B184"/>
    <mergeCell ref="M159:M163"/>
    <mergeCell ref="M169:M173"/>
    <mergeCell ref="A179:M179"/>
    <mergeCell ref="A185:A189"/>
    <mergeCell ref="B200:B204"/>
    <mergeCell ref="M185:M189"/>
    <mergeCell ref="L185:L189"/>
    <mergeCell ref="A190:A194"/>
    <mergeCell ref="A200:A204"/>
    <mergeCell ref="B185:B189"/>
    <mergeCell ref="A210:A214"/>
    <mergeCell ref="L205:L209"/>
    <mergeCell ref="B205:B209"/>
    <mergeCell ref="A195:A199"/>
    <mergeCell ref="M205:M209"/>
    <mergeCell ref="L73:L77"/>
    <mergeCell ref="M73:M77"/>
    <mergeCell ref="A58:A62"/>
    <mergeCell ref="B73:B77"/>
    <mergeCell ref="A43:A47"/>
    <mergeCell ref="B43:B47"/>
    <mergeCell ref="C43:C47"/>
    <mergeCell ref="A53:A57"/>
    <mergeCell ref="M53:M57"/>
    <mergeCell ref="B149:B153"/>
    <mergeCell ref="L129:L133"/>
    <mergeCell ref="M129:M133"/>
    <mergeCell ref="C109:C113"/>
    <mergeCell ref="L149:L153"/>
    <mergeCell ref="C134:C138"/>
    <mergeCell ref="B129:B133"/>
    <mergeCell ref="A73:A77"/>
    <mergeCell ref="A114:A118"/>
    <mergeCell ref="A109:A113"/>
    <mergeCell ref="M63:M67"/>
    <mergeCell ref="M124:M128"/>
    <mergeCell ref="M68:M72"/>
    <mergeCell ref="C124:C128"/>
    <mergeCell ref="I13:L13"/>
    <mergeCell ref="B27:B31"/>
    <mergeCell ref="D18:D19"/>
    <mergeCell ref="L18:L19"/>
    <mergeCell ref="G18:K18"/>
    <mergeCell ref="L27:L31"/>
    <mergeCell ref="L109:L113"/>
    <mergeCell ref="L119:L123"/>
    <mergeCell ref="L114:L118"/>
    <mergeCell ref="C73:C77"/>
    <mergeCell ref="B114:B118"/>
    <mergeCell ref="B109:B113"/>
    <mergeCell ref="F18:F19"/>
    <mergeCell ref="C18:C19"/>
    <mergeCell ref="C27:C31"/>
    <mergeCell ref="B119:B123"/>
    <mergeCell ref="B32:B36"/>
    <mergeCell ref="C32:C36"/>
    <mergeCell ref="L32:L36"/>
    <mergeCell ref="B53:B57"/>
    <mergeCell ref="B93:B97"/>
    <mergeCell ref="C93:C97"/>
    <mergeCell ref="L93:L97"/>
    <mergeCell ref="B83:B87"/>
    <mergeCell ref="A159:A163"/>
    <mergeCell ref="C185:C189"/>
    <mergeCell ref="M149:M153"/>
    <mergeCell ref="A103:A107"/>
    <mergeCell ref="L124:L128"/>
    <mergeCell ref="L169:L173"/>
    <mergeCell ref="L159:L163"/>
    <mergeCell ref="B159:B163"/>
    <mergeCell ref="A164:A168"/>
    <mergeCell ref="B164:B168"/>
    <mergeCell ref="C164:C168"/>
    <mergeCell ref="L164:L168"/>
    <mergeCell ref="B134:B138"/>
    <mergeCell ref="L103:L107"/>
    <mergeCell ref="A108:M108"/>
    <mergeCell ref="A119:A123"/>
    <mergeCell ref="A134:A138"/>
    <mergeCell ref="M139:M143"/>
    <mergeCell ref="C154:C158"/>
    <mergeCell ref="M154:M158"/>
    <mergeCell ref="A225:A229"/>
    <mergeCell ref="B225:B229"/>
    <mergeCell ref="C225:C229"/>
    <mergeCell ref="A230:A234"/>
    <mergeCell ref="B250:B254"/>
    <mergeCell ref="A250:A254"/>
    <mergeCell ref="A15:M15"/>
    <mergeCell ref="A21:M21"/>
    <mergeCell ref="A154:A158"/>
    <mergeCell ref="L154:L158"/>
    <mergeCell ref="A174:A178"/>
    <mergeCell ref="B174:C178"/>
    <mergeCell ref="A68:A72"/>
    <mergeCell ref="B68:B72"/>
    <mergeCell ref="L200:L204"/>
    <mergeCell ref="B195:B199"/>
    <mergeCell ref="C195:C199"/>
    <mergeCell ref="C68:C72"/>
    <mergeCell ref="L68:L72"/>
    <mergeCell ref="A180:A184"/>
    <mergeCell ref="L174:L178"/>
    <mergeCell ref="A169:A173"/>
    <mergeCell ref="B169:B173"/>
    <mergeCell ref="C169:C173"/>
    <mergeCell ref="B230:B234"/>
    <mergeCell ref="L230:L234"/>
    <mergeCell ref="C230:C234"/>
    <mergeCell ref="M215:M219"/>
    <mergeCell ref="B255:C259"/>
    <mergeCell ref="M250:M254"/>
    <mergeCell ref="M230:M234"/>
    <mergeCell ref="L225:L229"/>
    <mergeCell ref="L240:L244"/>
    <mergeCell ref="B245:B249"/>
    <mergeCell ref="C245:C249"/>
    <mergeCell ref="L250:L254"/>
    <mergeCell ref="M255:M259"/>
    <mergeCell ref="C220:C224"/>
    <mergeCell ref="L220:L224"/>
    <mergeCell ref="B240:B244"/>
    <mergeCell ref="C240:C244"/>
    <mergeCell ref="C250:C254"/>
    <mergeCell ref="B220:B224"/>
    <mergeCell ref="M220:M224"/>
    <mergeCell ref="M225:M229"/>
    <mergeCell ref="L261:L265"/>
    <mergeCell ref="M261:M265"/>
    <mergeCell ref="L255:L259"/>
    <mergeCell ref="A260:M260"/>
    <mergeCell ref="A261:A265"/>
    <mergeCell ref="B261:B265"/>
    <mergeCell ref="C261:C265"/>
    <mergeCell ref="M235:M239"/>
    <mergeCell ref="L235:L239"/>
    <mergeCell ref="L245:L249"/>
    <mergeCell ref="M245:M249"/>
    <mergeCell ref="M240:M244"/>
    <mergeCell ref="B235:B239"/>
    <mergeCell ref="C235:C239"/>
    <mergeCell ref="A245:A249"/>
    <mergeCell ref="A240:A244"/>
    <mergeCell ref="A235:A239"/>
    <mergeCell ref="A255:A259"/>
    <mergeCell ref="A297:A301"/>
    <mergeCell ref="B297:C301"/>
    <mergeCell ref="L297:L301"/>
    <mergeCell ref="M297:M301"/>
    <mergeCell ref="A287:A291"/>
    <mergeCell ref="B287:B291"/>
    <mergeCell ref="C287:C291"/>
    <mergeCell ref="L287:L291"/>
    <mergeCell ref="M287:M291"/>
    <mergeCell ref="A292:A296"/>
    <mergeCell ref="B292:C296"/>
    <mergeCell ref="L292:L296"/>
    <mergeCell ref="M292:M296"/>
    <mergeCell ref="L276:L280"/>
    <mergeCell ref="M276:M280"/>
    <mergeCell ref="A281:M281"/>
    <mergeCell ref="A282:A286"/>
    <mergeCell ref="B282:B286"/>
    <mergeCell ref="C282:C286"/>
    <mergeCell ref="L282:L286"/>
    <mergeCell ref="M282:M286"/>
    <mergeCell ref="A266:A270"/>
    <mergeCell ref="B266:B270"/>
    <mergeCell ref="C266:C270"/>
    <mergeCell ref="L266:L270"/>
    <mergeCell ref="A276:A280"/>
    <mergeCell ref="B276:C280"/>
    <mergeCell ref="M266:M270"/>
    <mergeCell ref="A271:A275"/>
    <mergeCell ref="B271:B275"/>
    <mergeCell ref="C271:C275"/>
    <mergeCell ref="L271:L275"/>
    <mergeCell ref="M271:M275"/>
  </mergeCells>
  <phoneticPr fontId="0" type="noConversion"/>
  <pageMargins left="0.23622047244094491" right="0.23622047244094491" top="0.55000000000000004" bottom="0.2" header="0.31496062992125984" footer="0.17"/>
  <pageSetup paperSize="9" scale="6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Приложение 2</vt:lpstr>
      <vt:lpstr>Приложение 3</vt:lpstr>
      <vt:lpstr>Приложение 4</vt:lpstr>
      <vt:lpstr>'Приложение 3'!Область_печати</vt:lpstr>
      <vt:lpstr>'Приложение 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Макарова А.А.</cp:lastModifiedBy>
  <cp:lastPrinted>2021-03-24T06:50:40Z</cp:lastPrinted>
  <dcterms:created xsi:type="dcterms:W3CDTF">1996-10-08T23:32:33Z</dcterms:created>
  <dcterms:modified xsi:type="dcterms:W3CDTF">2021-04-01T08:26:58Z</dcterms:modified>
</cp:coreProperties>
</file>