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60" windowWidth="29040" windowHeight="1575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№5'!$C$57</definedName>
    <definedName name="_xlnm._FilterDatabase" localSheetId="3" hidden="1">'Приложение 4'!#REF!</definedName>
    <definedName name="_xlnm.Print_Area" localSheetId="2">'Приложение 3'!$A$1:$K$276</definedName>
    <definedName name="_xlnm.Print_Area" localSheetId="3">'Приложение 4'!$A$1:$M$319</definedName>
  </definedNames>
  <calcPr calcId="145621"/>
</workbook>
</file>

<file path=xl/calcChain.xml><?xml version="1.0" encoding="utf-8"?>
<calcChain xmlns="http://schemas.openxmlformats.org/spreadsheetml/2006/main">
  <c r="E188" i="23" l="1"/>
  <c r="E187" i="23"/>
  <c r="E186" i="23"/>
  <c r="E185" i="23"/>
  <c r="J184" i="23"/>
  <c r="I184" i="23"/>
  <c r="H184" i="23"/>
  <c r="G184" i="23"/>
  <c r="F184" i="23"/>
  <c r="E183" i="23"/>
  <c r="E182" i="23"/>
  <c r="E181" i="23"/>
  <c r="E180" i="23"/>
  <c r="J179" i="23"/>
  <c r="I179" i="23"/>
  <c r="H179" i="23"/>
  <c r="G179" i="23"/>
  <c r="F179" i="23"/>
  <c r="E178" i="23"/>
  <c r="E177" i="23"/>
  <c r="E176" i="23"/>
  <c r="E175" i="23"/>
  <c r="J174" i="23"/>
  <c r="I174" i="23"/>
  <c r="H174" i="23"/>
  <c r="G174" i="23"/>
  <c r="F174" i="23"/>
  <c r="E121" i="23"/>
  <c r="E120" i="23"/>
  <c r="E119" i="23"/>
  <c r="E118" i="23"/>
  <c r="J117" i="23"/>
  <c r="I117" i="23"/>
  <c r="H117" i="23"/>
  <c r="G117" i="23"/>
  <c r="F117" i="23"/>
  <c r="E106" i="23"/>
  <c r="E105" i="23"/>
  <c r="E104" i="23"/>
  <c r="E103" i="23"/>
  <c r="J102" i="23"/>
  <c r="I102" i="23"/>
  <c r="H102" i="23"/>
  <c r="G102" i="23"/>
  <c r="F102" i="23"/>
  <c r="E96" i="23"/>
  <c r="E95" i="23"/>
  <c r="E94" i="23"/>
  <c r="E93" i="23"/>
  <c r="J92" i="23"/>
  <c r="I92" i="23"/>
  <c r="H92" i="23"/>
  <c r="G92" i="23"/>
  <c r="F92" i="23"/>
  <c r="E90" i="23"/>
  <c r="E89" i="23"/>
  <c r="E88" i="23"/>
  <c r="E87" i="23"/>
  <c r="J86" i="23"/>
  <c r="I86" i="23"/>
  <c r="H86" i="23"/>
  <c r="G86" i="23"/>
  <c r="F86" i="23"/>
  <c r="E85" i="23"/>
  <c r="E84" i="23"/>
  <c r="E83" i="23"/>
  <c r="E82" i="23"/>
  <c r="J81" i="23"/>
  <c r="I81" i="23"/>
  <c r="H81" i="23"/>
  <c r="G81" i="23"/>
  <c r="F81"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F106" i="2"/>
  <c r="K102" i="2"/>
  <c r="J102" i="2"/>
  <c r="I102" i="2"/>
  <c r="H102" i="2"/>
  <c r="G102" i="2"/>
  <c r="F102" i="2"/>
  <c r="F91" i="2"/>
  <c r="F90" i="2"/>
  <c r="F89" i="2"/>
  <c r="F88" i="2"/>
  <c r="K87" i="2"/>
  <c r="J87" i="2"/>
  <c r="I87" i="2"/>
  <c r="H87" i="2"/>
  <c r="F87" i="2" s="1"/>
  <c r="G87" i="2"/>
  <c r="E87" i="2"/>
  <c r="F41" i="2"/>
  <c r="F40" i="2"/>
  <c r="F39" i="2"/>
  <c r="F38" i="2"/>
  <c r="K37" i="2"/>
  <c r="J37" i="2"/>
  <c r="I37" i="2"/>
  <c r="H37" i="2"/>
  <c r="G37" i="2"/>
  <c r="E37" i="2"/>
  <c r="E184" i="23" l="1"/>
  <c r="E179" i="23"/>
  <c r="E174" i="23"/>
  <c r="E117" i="23"/>
  <c r="E102" i="23"/>
  <c r="E92" i="23"/>
  <c r="E86" i="23"/>
  <c r="E66" i="23"/>
  <c r="E81" i="23"/>
  <c r="E51" i="23"/>
  <c r="E61" i="23"/>
  <c r="E36" i="23"/>
  <c r="E31" i="23"/>
  <c r="F37" i="2"/>
  <c r="K175" i="2"/>
  <c r="K176" i="2"/>
  <c r="K177" i="2"/>
  <c r="J175" i="2"/>
  <c r="J176" i="2"/>
  <c r="J177" i="2"/>
  <c r="I175" i="2"/>
  <c r="I176" i="2"/>
  <c r="I177" i="2"/>
  <c r="H175" i="2"/>
  <c r="H176" i="2"/>
  <c r="H177" i="2"/>
  <c r="K174" i="2"/>
  <c r="J174" i="2"/>
  <c r="I174" i="2"/>
  <c r="H174" i="2"/>
  <c r="G175" i="2"/>
  <c r="G176" i="2"/>
  <c r="G177" i="2"/>
  <c r="G174" i="2"/>
  <c r="F207" i="2"/>
  <c r="F206" i="2"/>
  <c r="F205" i="2"/>
  <c r="F204" i="2"/>
  <c r="K203" i="2"/>
  <c r="J203" i="2"/>
  <c r="I203" i="2"/>
  <c r="H203" i="2"/>
  <c r="G203" i="2"/>
  <c r="E203" i="2"/>
  <c r="F202" i="2"/>
  <c r="F201" i="2"/>
  <c r="F200" i="2"/>
  <c r="F199" i="2"/>
  <c r="K198" i="2"/>
  <c r="J198" i="2"/>
  <c r="I198" i="2"/>
  <c r="H198" i="2"/>
  <c r="G198" i="2"/>
  <c r="E198" i="2"/>
  <c r="F197" i="2"/>
  <c r="F196" i="2"/>
  <c r="F195" i="2"/>
  <c r="F194" i="2"/>
  <c r="K193" i="2"/>
  <c r="J193" i="2"/>
  <c r="I193" i="2"/>
  <c r="H193" i="2"/>
  <c r="G193" i="2"/>
  <c r="E193" i="2"/>
  <c r="K99" i="2"/>
  <c r="K100" i="2"/>
  <c r="K101" i="2"/>
  <c r="J99" i="2"/>
  <c r="J100" i="2"/>
  <c r="J101" i="2"/>
  <c r="I99" i="2"/>
  <c r="I100" i="2"/>
  <c r="I101" i="2"/>
  <c r="H99" i="2"/>
  <c r="H100" i="2"/>
  <c r="H101" i="2"/>
  <c r="K98" i="2"/>
  <c r="J98" i="2"/>
  <c r="I98" i="2"/>
  <c r="H98" i="2"/>
  <c r="G99" i="2"/>
  <c r="G100" i="2"/>
  <c r="G101" i="2"/>
  <c r="G98" i="2"/>
  <c r="F131" i="2"/>
  <c r="F130" i="2"/>
  <c r="F129" i="2"/>
  <c r="F128" i="2"/>
  <c r="K127" i="2"/>
  <c r="J127" i="2"/>
  <c r="I127" i="2"/>
  <c r="H127" i="2"/>
  <c r="G127" i="2"/>
  <c r="E127" i="2"/>
  <c r="F116" i="2"/>
  <c r="F113" i="2"/>
  <c r="K112" i="2"/>
  <c r="J112" i="2"/>
  <c r="I112" i="2"/>
  <c r="H112" i="2"/>
  <c r="G112" i="2"/>
  <c r="H14" i="2"/>
  <c r="H15" i="2"/>
  <c r="H16" i="2"/>
  <c r="H13" i="2"/>
  <c r="G14" i="2"/>
  <c r="G15" i="2"/>
  <c r="G16" i="2"/>
  <c r="G13" i="2"/>
  <c r="F96" i="2"/>
  <c r="F95" i="2"/>
  <c r="F94" i="2"/>
  <c r="F93" i="2"/>
  <c r="K92" i="2"/>
  <c r="J92" i="2"/>
  <c r="I92" i="2"/>
  <c r="H92" i="2"/>
  <c r="G92" i="2"/>
  <c r="E92" i="2"/>
  <c r="F81" i="2"/>
  <c r="F80" i="2"/>
  <c r="F79" i="2"/>
  <c r="F78" i="2"/>
  <c r="K77" i="2"/>
  <c r="J77" i="2"/>
  <c r="I77" i="2"/>
  <c r="H77" i="2"/>
  <c r="G77" i="2"/>
  <c r="E77" i="2"/>
  <c r="F76" i="2"/>
  <c r="F75" i="2"/>
  <c r="F74" i="2"/>
  <c r="F73" i="2"/>
  <c r="K72" i="2"/>
  <c r="J72" i="2"/>
  <c r="I72" i="2"/>
  <c r="H72" i="2"/>
  <c r="G72" i="2"/>
  <c r="E72" i="2"/>
  <c r="F71" i="2"/>
  <c r="F70" i="2"/>
  <c r="F69" i="2"/>
  <c r="F68" i="2"/>
  <c r="K67" i="2"/>
  <c r="J67" i="2"/>
  <c r="I67" i="2"/>
  <c r="H67" i="2"/>
  <c r="G67" i="2"/>
  <c r="E67" i="2"/>
  <c r="F61" i="2"/>
  <c r="F60" i="2"/>
  <c r="F59" i="2"/>
  <c r="F58" i="2"/>
  <c r="K57" i="2"/>
  <c r="J57" i="2"/>
  <c r="I57" i="2"/>
  <c r="H57" i="2"/>
  <c r="G57" i="2"/>
  <c r="E57" i="2"/>
  <c r="F46" i="2"/>
  <c r="F45" i="2"/>
  <c r="F44" i="2"/>
  <c r="F43" i="2"/>
  <c r="K42" i="2"/>
  <c r="J42" i="2"/>
  <c r="I42" i="2"/>
  <c r="H42" i="2"/>
  <c r="G42" i="2"/>
  <c r="E42" i="2"/>
  <c r="F198" i="2" l="1"/>
  <c r="F193" i="2"/>
  <c r="F203" i="2"/>
  <c r="F127" i="2"/>
  <c r="F112" i="2"/>
  <c r="F77" i="2"/>
  <c r="F72" i="2"/>
  <c r="F92" i="2"/>
  <c r="F67" i="2"/>
  <c r="F42" i="2"/>
  <c r="F57" i="2"/>
  <c r="F56" i="2"/>
  <c r="F55" i="2"/>
  <c r="F54" i="2"/>
  <c r="F53" i="2"/>
  <c r="K52" i="2"/>
  <c r="J52" i="2"/>
  <c r="I52" i="2"/>
  <c r="H52" i="2"/>
  <c r="G52" i="2"/>
  <c r="E52" i="2"/>
  <c r="E50" i="23"/>
  <c r="E49" i="23"/>
  <c r="E48" i="23"/>
  <c r="E47" i="23"/>
  <c r="J46" i="23"/>
  <c r="I46" i="23"/>
  <c r="H46" i="23"/>
  <c r="G46" i="23"/>
  <c r="F46" i="23"/>
  <c r="F52" i="2" l="1"/>
  <c r="E46" i="23"/>
  <c r="E80" i="23"/>
  <c r="E79" i="23"/>
  <c r="E78" i="23"/>
  <c r="E77" i="23"/>
  <c r="J76" i="23"/>
  <c r="I76" i="23"/>
  <c r="H76" i="23"/>
  <c r="G76" i="23"/>
  <c r="F76" i="23"/>
  <c r="F86" i="2"/>
  <c r="F85" i="2"/>
  <c r="F84" i="2"/>
  <c r="F83" i="2"/>
  <c r="K82" i="2"/>
  <c r="J82" i="2"/>
  <c r="I82" i="2"/>
  <c r="H82" i="2"/>
  <c r="G82" i="2"/>
  <c r="E82" i="2"/>
  <c r="E76" i="23" l="1"/>
  <c r="F82" i="2"/>
  <c r="E45" i="23"/>
  <c r="E44" i="23"/>
  <c r="E43" i="23"/>
  <c r="E42" i="23"/>
  <c r="J41" i="23"/>
  <c r="I41" i="23"/>
  <c r="H41" i="23"/>
  <c r="G41" i="23"/>
  <c r="F41" i="23"/>
  <c r="F51" i="2"/>
  <c r="F50" i="2"/>
  <c r="F49" i="2"/>
  <c r="F48" i="2"/>
  <c r="K47" i="2"/>
  <c r="J47" i="2"/>
  <c r="I47" i="2"/>
  <c r="H47" i="2"/>
  <c r="G47" i="2"/>
  <c r="E47" i="2"/>
  <c r="E41" i="23" l="1"/>
  <c r="F47" i="2"/>
  <c r="E75" i="23"/>
  <c r="E74" i="23"/>
  <c r="E73" i="23"/>
  <c r="E72" i="23"/>
  <c r="J71" i="23"/>
  <c r="I71" i="23"/>
  <c r="H71" i="23"/>
  <c r="G71" i="23"/>
  <c r="F71" i="23"/>
  <c r="E71" i="23" l="1"/>
  <c r="F237" i="2"/>
  <c r="F236" i="2"/>
  <c r="F235" i="2"/>
  <c r="F234" i="2"/>
  <c r="K233" i="2"/>
  <c r="J233" i="2"/>
  <c r="I233" i="2"/>
  <c r="H233" i="2"/>
  <c r="G233" i="2"/>
  <c r="F227" i="2"/>
  <c r="F226" i="2"/>
  <c r="F225" i="2"/>
  <c r="F224" i="2"/>
  <c r="K223" i="2"/>
  <c r="J223" i="2"/>
  <c r="I223" i="2"/>
  <c r="H223" i="2"/>
  <c r="G223" i="2"/>
  <c r="F212" i="2"/>
  <c r="F211" i="2"/>
  <c r="F210" i="2"/>
  <c r="F209" i="2"/>
  <c r="K208" i="2"/>
  <c r="J208" i="2"/>
  <c r="I208" i="2"/>
  <c r="H208" i="2"/>
  <c r="G208" i="2"/>
  <c r="F192" i="2"/>
  <c r="F191" i="2"/>
  <c r="F190" i="2"/>
  <c r="F189" i="2"/>
  <c r="K188" i="2"/>
  <c r="J188" i="2"/>
  <c r="I188" i="2"/>
  <c r="H188" i="2"/>
  <c r="G188" i="2"/>
  <c r="F182" i="2"/>
  <c r="F181" i="2"/>
  <c r="F180" i="2"/>
  <c r="F179" i="2"/>
  <c r="K178" i="2"/>
  <c r="J178" i="2"/>
  <c r="I178" i="2"/>
  <c r="H178" i="2"/>
  <c r="G178" i="2"/>
  <c r="E178" i="2"/>
  <c r="F188" i="2" l="1"/>
  <c r="F178" i="2"/>
  <c r="F233" i="2"/>
  <c r="F223" i="2"/>
  <c r="F208" i="2"/>
  <c r="F161" i="2"/>
  <c r="F160" i="2"/>
  <c r="F159" i="2"/>
  <c r="F158" i="2"/>
  <c r="F146" i="2"/>
  <c r="F145" i="2"/>
  <c r="F144" i="2"/>
  <c r="F143" i="2"/>
  <c r="E151" i="23" l="1"/>
  <c r="E150" i="23"/>
  <c r="E149" i="23"/>
  <c r="E148" i="23"/>
  <c r="J147" i="23"/>
  <c r="I147" i="23"/>
  <c r="H147" i="23"/>
  <c r="G147" i="23"/>
  <c r="F147" i="23"/>
  <c r="F152" i="23"/>
  <c r="G152" i="23"/>
  <c r="H152" i="23"/>
  <c r="I152" i="23"/>
  <c r="J152" i="23"/>
  <c r="E147" i="23" l="1"/>
  <c r="E152" i="23"/>
  <c r="F157" i="2" l="1"/>
  <c r="K157" i="2"/>
  <c r="J157" i="2"/>
  <c r="I157" i="2"/>
  <c r="H157" i="2"/>
  <c r="G157" i="2"/>
  <c r="E157" i="2"/>
  <c r="E156" i="23" l="1"/>
  <c r="E155" i="23"/>
  <c r="E154" i="23"/>
  <c r="E153" i="23"/>
  <c r="E248" i="23" l="1"/>
  <c r="E247" i="23"/>
  <c r="E246" i="23"/>
  <c r="E245" i="23"/>
  <c r="J244" i="23"/>
  <c r="I244" i="23"/>
  <c r="H244" i="23"/>
  <c r="G244" i="23"/>
  <c r="F244" i="23"/>
  <c r="E243" i="23"/>
  <c r="E242" i="23"/>
  <c r="E241" i="23"/>
  <c r="E240" i="23"/>
  <c r="J239" i="23"/>
  <c r="I239" i="23"/>
  <c r="H239" i="23"/>
  <c r="G239" i="23"/>
  <c r="F239" i="23"/>
  <c r="E238" i="23"/>
  <c r="E237" i="23"/>
  <c r="E236" i="23"/>
  <c r="E235" i="23"/>
  <c r="J234" i="23"/>
  <c r="I234" i="23"/>
  <c r="H234" i="23"/>
  <c r="G234" i="23"/>
  <c r="F234" i="23"/>
  <c r="F267" i="2"/>
  <c r="F266" i="2"/>
  <c r="F265" i="2"/>
  <c r="F264" i="2"/>
  <c r="K263" i="2"/>
  <c r="J263" i="2"/>
  <c r="I263" i="2"/>
  <c r="H263" i="2"/>
  <c r="G263" i="2"/>
  <c r="E263" i="2"/>
  <c r="F262" i="2"/>
  <c r="F261" i="2"/>
  <c r="F260" i="2"/>
  <c r="F259" i="2"/>
  <c r="K258" i="2"/>
  <c r="J258" i="2"/>
  <c r="I258" i="2"/>
  <c r="H258" i="2"/>
  <c r="G258" i="2"/>
  <c r="E258" i="2"/>
  <c r="F257" i="2"/>
  <c r="F256" i="2"/>
  <c r="F255" i="2"/>
  <c r="F254" i="2"/>
  <c r="K253" i="2"/>
  <c r="J253" i="2"/>
  <c r="I253" i="2"/>
  <c r="H253" i="2"/>
  <c r="G253" i="2"/>
  <c r="E253" i="2"/>
  <c r="F166" i="2"/>
  <c r="F163" i="2"/>
  <c r="K162" i="2"/>
  <c r="J162" i="2"/>
  <c r="I162" i="2"/>
  <c r="H162" i="2"/>
  <c r="G162" i="2"/>
  <c r="E162" i="2"/>
  <c r="F162" i="2" l="1"/>
  <c r="E244" i="23"/>
  <c r="E239" i="23"/>
  <c r="E234" i="23"/>
  <c r="F263" i="2"/>
  <c r="F253" i="2"/>
  <c r="F258" i="2"/>
  <c r="F19" i="2"/>
  <c r="F20" i="2"/>
  <c r="J97" i="23" l="1"/>
  <c r="I97" i="23"/>
  <c r="H97" i="23"/>
  <c r="G97" i="23"/>
  <c r="H107" i="2" l="1"/>
  <c r="I107" i="2"/>
  <c r="J107" i="2"/>
  <c r="K107" i="2"/>
  <c r="E60" i="23" l="1"/>
  <c r="E59" i="23"/>
  <c r="E58" i="23"/>
  <c r="E57" i="23"/>
  <c r="J56" i="23"/>
  <c r="I56" i="23"/>
  <c r="H56" i="23"/>
  <c r="G56" i="23"/>
  <c r="F56" i="23"/>
  <c r="G169" i="2"/>
  <c r="G170" i="2"/>
  <c r="G171" i="2"/>
  <c r="E62" i="2"/>
  <c r="G62" i="2"/>
  <c r="H62" i="2"/>
  <c r="I62" i="2"/>
  <c r="J62" i="2"/>
  <c r="K62" i="2"/>
  <c r="F63" i="2"/>
  <c r="F64" i="2"/>
  <c r="F65" i="2"/>
  <c r="E56" i="23" l="1"/>
  <c r="F62" i="2"/>
  <c r="F109" i="2" l="1"/>
  <c r="F110" i="2"/>
  <c r="F111" i="2"/>
  <c r="F108" i="2"/>
  <c r="E99" i="23"/>
  <c r="E100" i="23"/>
  <c r="E101" i="23"/>
  <c r="E98" i="23"/>
  <c r="E97" i="23" l="1"/>
  <c r="F107" i="2"/>
  <c r="E233" i="23" l="1"/>
  <c r="E232" i="23"/>
  <c r="E231" i="23"/>
  <c r="E230" i="23"/>
  <c r="J229" i="23"/>
  <c r="I229" i="23"/>
  <c r="H229" i="23"/>
  <c r="G229" i="23"/>
  <c r="F229" i="23"/>
  <c r="F251" i="23"/>
  <c r="G251" i="23"/>
  <c r="H251" i="23"/>
  <c r="I251" i="23"/>
  <c r="J251" i="23"/>
  <c r="E252" i="23"/>
  <c r="E251" i="23" l="1"/>
  <c r="E229" i="23"/>
  <c r="F252" i="2"/>
  <c r="F251" i="2"/>
  <c r="F250" i="2"/>
  <c r="F249" i="2"/>
  <c r="K248" i="2"/>
  <c r="J248" i="2"/>
  <c r="I248" i="2"/>
  <c r="H248" i="2"/>
  <c r="G248" i="2"/>
  <c r="E248" i="2"/>
  <c r="F248" i="2" l="1"/>
  <c r="F97" i="23"/>
  <c r="G286" i="2"/>
  <c r="G287" i="2"/>
  <c r="G288" i="2"/>
  <c r="G285" i="2"/>
  <c r="G107" i="2"/>
  <c r="E265" i="23" l="1"/>
  <c r="E264" i="23"/>
  <c r="E263" i="23"/>
  <c r="J262" i="23"/>
  <c r="I262" i="23"/>
  <c r="H262" i="23"/>
  <c r="G262" i="23"/>
  <c r="F262" i="23"/>
  <c r="F298" i="2"/>
  <c r="F297" i="2"/>
  <c r="F296" i="2"/>
  <c r="F295" i="2"/>
  <c r="K294" i="2"/>
  <c r="J294" i="2"/>
  <c r="I294" i="2"/>
  <c r="H294" i="2"/>
  <c r="G294" i="2"/>
  <c r="E294" i="2"/>
  <c r="E262" i="23" l="1"/>
  <c r="F294" i="2"/>
  <c r="E30" i="23"/>
  <c r="E29" i="23"/>
  <c r="E28" i="23"/>
  <c r="E27" i="23"/>
  <c r="J26" i="23"/>
  <c r="I26" i="23"/>
  <c r="H26" i="23"/>
  <c r="G26" i="23"/>
  <c r="F26" i="23"/>
  <c r="E22" i="2"/>
  <c r="G22" i="2"/>
  <c r="H22" i="2"/>
  <c r="I22" i="2"/>
  <c r="J22" i="2"/>
  <c r="K22" i="2"/>
  <c r="F23" i="2"/>
  <c r="F24" i="2"/>
  <c r="F25" i="2"/>
  <c r="E26" i="23" l="1"/>
  <c r="F22" i="2"/>
  <c r="F36" i="2" l="1"/>
  <c r="F35" i="2"/>
  <c r="F34" i="2"/>
  <c r="F33" i="2"/>
  <c r="K32" i="2"/>
  <c r="J32" i="2"/>
  <c r="I32" i="2"/>
  <c r="H32" i="2"/>
  <c r="G32" i="2"/>
  <c r="E32" i="2"/>
  <c r="F32" i="2" l="1"/>
  <c r="F66" i="2"/>
  <c r="B11" i="28" l="1"/>
  <c r="B12" i="28" s="1"/>
  <c r="B13" i="28" l="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E228" i="23"/>
  <c r="E227" i="23"/>
  <c r="E226" i="23"/>
  <c r="E225" i="23"/>
  <c r="J224" i="23"/>
  <c r="I224" i="23"/>
  <c r="H224" i="23"/>
  <c r="G224" i="23"/>
  <c r="F224" i="23"/>
  <c r="G277" i="2"/>
  <c r="G276" i="2"/>
  <c r="E224" i="23" l="1"/>
  <c r="F247" i="2"/>
  <c r="F246" i="2"/>
  <c r="F245" i="2"/>
  <c r="F244" i="2"/>
  <c r="K243" i="2"/>
  <c r="J243" i="2"/>
  <c r="I243" i="2"/>
  <c r="H243" i="2"/>
  <c r="G243" i="2"/>
  <c r="E243" i="2"/>
  <c r="F243" i="2" l="1"/>
  <c r="F142" i="2"/>
  <c r="F151" i="2" l="1"/>
  <c r="F150" i="2"/>
  <c r="F149" i="2"/>
  <c r="F148" i="2"/>
  <c r="K147" i="2"/>
  <c r="J147" i="2"/>
  <c r="I147" i="2"/>
  <c r="H147" i="2"/>
  <c r="G147" i="2"/>
  <c r="E147" i="2"/>
  <c r="E141" i="23"/>
  <c r="E140" i="23"/>
  <c r="E139" i="23"/>
  <c r="E138" i="23"/>
  <c r="J137" i="23"/>
  <c r="I137" i="23"/>
  <c r="H137" i="23"/>
  <c r="G137" i="23"/>
  <c r="F137" i="23"/>
  <c r="F147" i="2" l="1"/>
  <c r="E137" i="23"/>
  <c r="E136" i="23"/>
  <c r="E135" i="23"/>
  <c r="E134" i="23"/>
  <c r="E133" i="23"/>
  <c r="J132" i="23"/>
  <c r="I132" i="23"/>
  <c r="H132" i="23"/>
  <c r="G132" i="23"/>
  <c r="F132" i="23"/>
  <c r="E25" i="23"/>
  <c r="E24" i="23"/>
  <c r="E23" i="23"/>
  <c r="E22" i="23"/>
  <c r="J21" i="23"/>
  <c r="I21" i="23"/>
  <c r="H21" i="23"/>
  <c r="G21" i="23"/>
  <c r="F21" i="23"/>
  <c r="E132" i="23" l="1"/>
  <c r="E21" i="23"/>
  <c r="G168" i="2"/>
  <c r="G167" i="2" s="1"/>
  <c r="F31" i="2"/>
  <c r="F30" i="2"/>
  <c r="F29" i="2"/>
  <c r="F28" i="2"/>
  <c r="K27" i="2"/>
  <c r="J27" i="2"/>
  <c r="I27" i="2"/>
  <c r="H27" i="2"/>
  <c r="G27" i="2"/>
  <c r="E27" i="2"/>
  <c r="F27" i="2" l="1"/>
  <c r="E223" i="23" l="1"/>
  <c r="E222" i="23"/>
  <c r="E221" i="23"/>
  <c r="E220" i="23"/>
  <c r="J219" i="23"/>
  <c r="I219" i="23"/>
  <c r="H219" i="23"/>
  <c r="G219" i="23"/>
  <c r="F219" i="23"/>
  <c r="E218" i="23"/>
  <c r="E217" i="23"/>
  <c r="E216" i="23"/>
  <c r="E215" i="23"/>
  <c r="J214" i="23"/>
  <c r="I214" i="23"/>
  <c r="H214" i="23"/>
  <c r="G214" i="23"/>
  <c r="F214" i="23"/>
  <c r="E213" i="23"/>
  <c r="E212" i="23"/>
  <c r="E211" i="23"/>
  <c r="E210" i="23"/>
  <c r="J209" i="23"/>
  <c r="I209" i="23"/>
  <c r="H209" i="23"/>
  <c r="G209" i="23"/>
  <c r="F209" i="23"/>
  <c r="E146" i="23"/>
  <c r="E145" i="23"/>
  <c r="E144" i="23"/>
  <c r="E143" i="23"/>
  <c r="J142" i="23"/>
  <c r="I142" i="23"/>
  <c r="H142" i="23"/>
  <c r="G142" i="23"/>
  <c r="F142" i="23"/>
  <c r="E219" i="23" l="1"/>
  <c r="E209" i="23"/>
  <c r="E214" i="23"/>
  <c r="E142" i="23"/>
  <c r="G270" i="2"/>
  <c r="G271" i="2"/>
  <c r="F242" i="2"/>
  <c r="F241" i="2"/>
  <c r="F240" i="2"/>
  <c r="F239" i="2"/>
  <c r="K238" i="2"/>
  <c r="J238" i="2"/>
  <c r="I238" i="2"/>
  <c r="H238" i="2"/>
  <c r="G238" i="2"/>
  <c r="E238" i="2"/>
  <c r="E268" i="2"/>
  <c r="K142" i="2"/>
  <c r="J142" i="2"/>
  <c r="I142" i="2"/>
  <c r="H142" i="2"/>
  <c r="G142" i="2"/>
  <c r="E142" i="2"/>
  <c r="G269" i="2"/>
  <c r="E233" i="2"/>
  <c r="F232" i="2"/>
  <c r="F231" i="2"/>
  <c r="F230" i="2"/>
  <c r="F229" i="2"/>
  <c r="K228" i="2"/>
  <c r="J228" i="2"/>
  <c r="I228" i="2"/>
  <c r="H228" i="2"/>
  <c r="G228" i="2"/>
  <c r="E228" i="2"/>
  <c r="F238" i="2" l="1"/>
  <c r="F228" i="2"/>
  <c r="E203" i="23" l="1"/>
  <c r="E202" i="23"/>
  <c r="E201" i="23"/>
  <c r="E200" i="23"/>
  <c r="J199" i="23"/>
  <c r="I199" i="23"/>
  <c r="H199" i="23"/>
  <c r="G199" i="23"/>
  <c r="F199" i="23"/>
  <c r="E193" i="23"/>
  <c r="E192" i="23"/>
  <c r="E191" i="23"/>
  <c r="E190" i="23"/>
  <c r="J189" i="23"/>
  <c r="I189" i="23"/>
  <c r="H189" i="23"/>
  <c r="G189" i="23"/>
  <c r="F189" i="23"/>
  <c r="E223" i="2"/>
  <c r="E208" i="2"/>
  <c r="E199" i="23" l="1"/>
  <c r="E189" i="23"/>
  <c r="E208" i="23" l="1"/>
  <c r="E207" i="23"/>
  <c r="E206" i="23"/>
  <c r="E205" i="23"/>
  <c r="J204" i="23"/>
  <c r="I204" i="23"/>
  <c r="H204" i="23"/>
  <c r="G204" i="23"/>
  <c r="F204" i="23"/>
  <c r="F222" i="2"/>
  <c r="F221" i="2"/>
  <c r="F220" i="2"/>
  <c r="F219" i="2"/>
  <c r="K218" i="2"/>
  <c r="J218" i="2"/>
  <c r="I218" i="2"/>
  <c r="H218" i="2"/>
  <c r="G218" i="2"/>
  <c r="E218" i="2"/>
  <c r="E204" i="23" l="1"/>
  <c r="F218" i="2"/>
  <c r="E276" i="23"/>
  <c r="E275" i="23"/>
  <c r="E274" i="23"/>
  <c r="E273" i="23"/>
  <c r="J272" i="23"/>
  <c r="I272" i="23"/>
  <c r="H272" i="23"/>
  <c r="G272" i="23"/>
  <c r="F272" i="23"/>
  <c r="E271" i="23"/>
  <c r="E270" i="23"/>
  <c r="E269" i="23"/>
  <c r="E268" i="23"/>
  <c r="J267" i="23"/>
  <c r="I267" i="23"/>
  <c r="H267" i="23"/>
  <c r="G267" i="23"/>
  <c r="F267" i="23"/>
  <c r="E131" i="23"/>
  <c r="E130" i="23"/>
  <c r="E129" i="23"/>
  <c r="E128" i="23"/>
  <c r="J127" i="23"/>
  <c r="I127" i="23"/>
  <c r="H127" i="23"/>
  <c r="G127" i="23"/>
  <c r="F127" i="23"/>
  <c r="E126" i="23"/>
  <c r="E125" i="23"/>
  <c r="E124" i="23"/>
  <c r="E123" i="23"/>
  <c r="J122" i="23"/>
  <c r="I122" i="23"/>
  <c r="H122" i="23"/>
  <c r="G122" i="23"/>
  <c r="F122" i="23"/>
  <c r="E111" i="23"/>
  <c r="E110" i="23"/>
  <c r="E109" i="23"/>
  <c r="E108" i="23"/>
  <c r="J107" i="23"/>
  <c r="I107" i="23"/>
  <c r="H107" i="23"/>
  <c r="G107" i="23"/>
  <c r="F107" i="23"/>
  <c r="J16" i="23"/>
  <c r="I16" i="23"/>
  <c r="H16" i="23"/>
  <c r="G16" i="23"/>
  <c r="F16" i="23"/>
  <c r="E20" i="23"/>
  <c r="E19" i="23"/>
  <c r="E18" i="23"/>
  <c r="E17" i="23"/>
  <c r="E15" i="23"/>
  <c r="E14" i="23"/>
  <c r="E13" i="23"/>
  <c r="E12" i="23"/>
  <c r="J11" i="23"/>
  <c r="I11" i="23"/>
  <c r="H11" i="23"/>
  <c r="G11" i="23"/>
  <c r="F11" i="23"/>
  <c r="H271" i="2"/>
  <c r="I271" i="2"/>
  <c r="E122" i="23" l="1"/>
  <c r="E272" i="23"/>
  <c r="E267" i="23"/>
  <c r="E127" i="23"/>
  <c r="E107" i="23"/>
  <c r="E16" i="23"/>
  <c r="E11" i="23"/>
  <c r="E188" i="2" l="1"/>
  <c r="F121" i="2"/>
  <c r="F120" i="2"/>
  <c r="F119" i="2"/>
  <c r="F118" i="2"/>
  <c r="K117" i="2"/>
  <c r="J117" i="2"/>
  <c r="I117" i="2"/>
  <c r="H117" i="2"/>
  <c r="G117" i="2"/>
  <c r="E117" i="2"/>
  <c r="F117" i="2" l="1"/>
  <c r="K269" i="2"/>
  <c r="J269" i="2"/>
  <c r="I269" i="2"/>
  <c r="H269" i="2"/>
  <c r="K270" i="2"/>
  <c r="I270" i="2"/>
  <c r="H270" i="2"/>
  <c r="J271" i="2"/>
  <c r="F217" i="2"/>
  <c r="F216" i="2"/>
  <c r="F215" i="2"/>
  <c r="F214" i="2"/>
  <c r="K213" i="2"/>
  <c r="J213" i="2"/>
  <c r="I213" i="2"/>
  <c r="H213" i="2"/>
  <c r="G213" i="2"/>
  <c r="E213" i="2"/>
  <c r="F281" i="2"/>
  <c r="K271" i="2" l="1"/>
  <c r="F176" i="2"/>
  <c r="J270" i="2"/>
  <c r="F270" i="2" s="1"/>
  <c r="F175" i="2"/>
  <c r="F271" i="2"/>
  <c r="F269" i="2"/>
  <c r="F213" i="2"/>
  <c r="E286" i="2" l="1"/>
  <c r="E287" i="2"/>
  <c r="E288" i="2"/>
  <c r="E285" i="2"/>
  <c r="K285" i="2"/>
  <c r="J285" i="2"/>
  <c r="I285" i="2"/>
  <c r="H285" i="2"/>
  <c r="K286" i="2"/>
  <c r="J286" i="2"/>
  <c r="I286" i="2"/>
  <c r="H286" i="2"/>
  <c r="K287" i="2"/>
  <c r="J287" i="2"/>
  <c r="I287" i="2"/>
  <c r="H287" i="2"/>
  <c r="H288" i="2"/>
  <c r="I288" i="2"/>
  <c r="J288" i="2"/>
  <c r="K288" i="2"/>
  <c r="F308" i="2"/>
  <c r="F307" i="2"/>
  <c r="F306" i="2"/>
  <c r="F305" i="2"/>
  <c r="K304" i="2"/>
  <c r="J304" i="2"/>
  <c r="I304" i="2"/>
  <c r="H304" i="2"/>
  <c r="G304" i="2"/>
  <c r="E304" i="2"/>
  <c r="F26" i="2"/>
  <c r="F187" i="2"/>
  <c r="F177" i="2" s="1"/>
  <c r="F186" i="2"/>
  <c r="F185" i="2"/>
  <c r="F184" i="2"/>
  <c r="K183" i="2"/>
  <c r="J183" i="2"/>
  <c r="I183" i="2"/>
  <c r="H183" i="2"/>
  <c r="G183" i="2"/>
  <c r="E183" i="2"/>
  <c r="K16" i="2"/>
  <c r="J16" i="2"/>
  <c r="I16" i="2"/>
  <c r="K15" i="2"/>
  <c r="K170" i="2" s="1"/>
  <c r="J15" i="2"/>
  <c r="J170" i="2" s="1"/>
  <c r="I15" i="2"/>
  <c r="I170" i="2" s="1"/>
  <c r="H170" i="2"/>
  <c r="K14" i="2"/>
  <c r="J14" i="2"/>
  <c r="J169" i="2" s="1"/>
  <c r="I14" i="2"/>
  <c r="I169" i="2" s="1"/>
  <c r="H169" i="2"/>
  <c r="H168" i="2"/>
  <c r="I13" i="2"/>
  <c r="I168" i="2" s="1"/>
  <c r="J13" i="2"/>
  <c r="J168" i="2" s="1"/>
  <c r="K13" i="2"/>
  <c r="K168" i="2" s="1"/>
  <c r="F21" i="2"/>
  <c r="F18" i="2"/>
  <c r="K17" i="2"/>
  <c r="J17" i="2"/>
  <c r="I17" i="2"/>
  <c r="H17" i="2"/>
  <c r="G17" i="2"/>
  <c r="E17" i="2"/>
  <c r="F156" i="2"/>
  <c r="F153" i="2"/>
  <c r="K152" i="2"/>
  <c r="J152" i="2"/>
  <c r="I152" i="2"/>
  <c r="H152" i="2"/>
  <c r="G152" i="2"/>
  <c r="E152" i="2"/>
  <c r="F141" i="2"/>
  <c r="F138" i="2"/>
  <c r="K137" i="2"/>
  <c r="J137" i="2"/>
  <c r="I137" i="2"/>
  <c r="H137" i="2"/>
  <c r="G137" i="2"/>
  <c r="E137" i="2"/>
  <c r="K169" i="2" l="1"/>
  <c r="F100" i="2"/>
  <c r="F99" i="2"/>
  <c r="F98" i="2"/>
  <c r="F101" i="2"/>
  <c r="E11" i="27"/>
  <c r="F174" i="2"/>
  <c r="F12" i="27"/>
  <c r="D14" i="27"/>
  <c r="K171" i="2"/>
  <c r="K167" i="2" s="1"/>
  <c r="E12" i="27"/>
  <c r="F304" i="2"/>
  <c r="E13" i="27"/>
  <c r="D11" i="27"/>
  <c r="F13" i="27"/>
  <c r="H171" i="2"/>
  <c r="E14" i="27" s="1"/>
  <c r="D12" i="27"/>
  <c r="I171" i="2"/>
  <c r="F14" i="27" s="1"/>
  <c r="D13" i="27"/>
  <c r="J171" i="2"/>
  <c r="J167" i="2" s="1"/>
  <c r="F11" i="27"/>
  <c r="F152" i="2"/>
  <c r="F16" i="2"/>
  <c r="F183" i="2"/>
  <c r="F17" i="2"/>
  <c r="F137" i="2"/>
  <c r="E116" i="23"/>
  <c r="E115" i="23"/>
  <c r="E114" i="23"/>
  <c r="E113" i="23"/>
  <c r="J112" i="23"/>
  <c r="I112" i="23"/>
  <c r="H112" i="23"/>
  <c r="G112" i="23"/>
  <c r="F112" i="23"/>
  <c r="F15" i="2"/>
  <c r="H167" i="2" l="1"/>
  <c r="I167" i="2"/>
  <c r="F170" i="2"/>
  <c r="E112" i="23"/>
  <c r="E260" i="23"/>
  <c r="E259" i="23"/>
  <c r="E258" i="23"/>
  <c r="J257" i="23"/>
  <c r="I257" i="23"/>
  <c r="H257" i="23"/>
  <c r="G257" i="23"/>
  <c r="F257" i="23"/>
  <c r="E255" i="23"/>
  <c r="E254" i="23"/>
  <c r="E253" i="23"/>
  <c r="E198" i="23"/>
  <c r="E197" i="23"/>
  <c r="E196" i="23"/>
  <c r="E195" i="23"/>
  <c r="J194" i="23"/>
  <c r="I194" i="23"/>
  <c r="H194" i="23"/>
  <c r="G194" i="23"/>
  <c r="F194" i="23"/>
  <c r="E173" i="23"/>
  <c r="E172" i="23"/>
  <c r="E171" i="23"/>
  <c r="E170" i="23"/>
  <c r="J169" i="23"/>
  <c r="I169" i="23"/>
  <c r="H169" i="23"/>
  <c r="G169" i="23"/>
  <c r="F169" i="23"/>
  <c r="E168" i="23"/>
  <c r="E167" i="23"/>
  <c r="E166" i="23"/>
  <c r="E165" i="23"/>
  <c r="J164" i="23"/>
  <c r="I164" i="23"/>
  <c r="H164" i="23"/>
  <c r="G164" i="23"/>
  <c r="F164" i="23"/>
  <c r="E163" i="23"/>
  <c r="E162" i="23"/>
  <c r="E161" i="23"/>
  <c r="E160" i="23"/>
  <c r="J159" i="23"/>
  <c r="I159" i="23"/>
  <c r="H159" i="23"/>
  <c r="G159" i="23"/>
  <c r="F159" i="23"/>
  <c r="E159" i="23" l="1"/>
  <c r="E257" i="23"/>
  <c r="E194" i="23"/>
  <c r="E169" i="23"/>
  <c r="E164" i="23"/>
  <c r="F136" i="2"/>
  <c r="F135" i="2"/>
  <c r="F134" i="2"/>
  <c r="F133" i="2"/>
  <c r="K132" i="2"/>
  <c r="J132" i="2"/>
  <c r="I132" i="2"/>
  <c r="H132" i="2"/>
  <c r="G132" i="2"/>
  <c r="E132" i="2"/>
  <c r="E299" i="2"/>
  <c r="G299" i="2"/>
  <c r="H299" i="2"/>
  <c r="I299" i="2"/>
  <c r="J299" i="2"/>
  <c r="K299" i="2"/>
  <c r="F300" i="2"/>
  <c r="F301" i="2"/>
  <c r="F302" i="2"/>
  <c r="F303" i="2"/>
  <c r="K276" i="2"/>
  <c r="J276" i="2"/>
  <c r="I276" i="2"/>
  <c r="H276" i="2"/>
  <c r="G311" i="2"/>
  <c r="K277" i="2"/>
  <c r="J277" i="2"/>
  <c r="I277" i="2"/>
  <c r="H277" i="2"/>
  <c r="H272" i="2"/>
  <c r="I272" i="2"/>
  <c r="J272" i="2"/>
  <c r="K272" i="2"/>
  <c r="G272" i="2"/>
  <c r="F272" i="2" l="1"/>
  <c r="G312" i="2"/>
  <c r="K312" i="2"/>
  <c r="J311" i="2"/>
  <c r="H312" i="2"/>
  <c r="K311" i="2"/>
  <c r="I312" i="2"/>
  <c r="I317" i="2" s="1"/>
  <c r="H311" i="2"/>
  <c r="H316" i="2" s="1"/>
  <c r="J312" i="2"/>
  <c r="I311" i="2"/>
  <c r="I316" i="2" s="1"/>
  <c r="F14" i="2"/>
  <c r="F169" i="2" s="1"/>
  <c r="G12" i="27"/>
  <c r="H14" i="27"/>
  <c r="H12" i="27"/>
  <c r="G11" i="27"/>
  <c r="G14" i="27"/>
  <c r="H11" i="27"/>
  <c r="F132" i="2"/>
  <c r="G13" i="27"/>
  <c r="H13" i="27"/>
  <c r="F299" i="2"/>
  <c r="G122" i="2"/>
  <c r="H122" i="2"/>
  <c r="I122" i="2"/>
  <c r="J122" i="2"/>
  <c r="K122" i="2"/>
  <c r="F123" i="2"/>
  <c r="F124" i="2"/>
  <c r="F125" i="2"/>
  <c r="F126" i="2"/>
  <c r="G275" i="2"/>
  <c r="G310" i="2" s="1"/>
  <c r="H275" i="2"/>
  <c r="H310" i="2" s="1"/>
  <c r="I275" i="2"/>
  <c r="I310" i="2" s="1"/>
  <c r="J275" i="2"/>
  <c r="J310" i="2" s="1"/>
  <c r="K275" i="2"/>
  <c r="K310" i="2" s="1"/>
  <c r="G278" i="2"/>
  <c r="G313" i="2" s="1"/>
  <c r="D34" i="27" s="1"/>
  <c r="H278" i="2"/>
  <c r="H313" i="2" s="1"/>
  <c r="I278" i="2"/>
  <c r="I313" i="2" s="1"/>
  <c r="J278" i="2"/>
  <c r="J313" i="2" s="1"/>
  <c r="K278" i="2"/>
  <c r="K313" i="2" s="1"/>
  <c r="G279" i="2"/>
  <c r="H279" i="2"/>
  <c r="I279" i="2"/>
  <c r="J279" i="2"/>
  <c r="K279" i="2"/>
  <c r="F280" i="2"/>
  <c r="F275" i="2" s="1"/>
  <c r="F276" i="2"/>
  <c r="F282" i="2"/>
  <c r="F277" i="2" s="1"/>
  <c r="F283" i="2"/>
  <c r="F278" i="2" s="1"/>
  <c r="G289" i="2"/>
  <c r="H289" i="2"/>
  <c r="I289" i="2"/>
  <c r="J289" i="2"/>
  <c r="K289" i="2"/>
  <c r="F290" i="2"/>
  <c r="F291" i="2"/>
  <c r="F292" i="2"/>
  <c r="E33" i="27" l="1"/>
  <c r="H317" i="2"/>
  <c r="D33" i="27"/>
  <c r="G317" i="2"/>
  <c r="F171" i="2"/>
  <c r="F312" i="2"/>
  <c r="F310" i="2"/>
  <c r="F311" i="2"/>
  <c r="E32" i="27"/>
  <c r="K318" i="2"/>
  <c r="H34" i="27"/>
  <c r="H315" i="2"/>
  <c r="E31" i="27"/>
  <c r="I318" i="2"/>
  <c r="F34" i="27"/>
  <c r="J315" i="2"/>
  <c r="G31" i="27"/>
  <c r="F33" i="27"/>
  <c r="E34" i="27"/>
  <c r="I315" i="2"/>
  <c r="F31" i="27"/>
  <c r="F32" i="27"/>
  <c r="K316" i="2"/>
  <c r="H32" i="27"/>
  <c r="J316" i="2"/>
  <c r="G32" i="27"/>
  <c r="J317" i="2"/>
  <c r="G33" i="27"/>
  <c r="G316" i="2"/>
  <c r="D32" i="27"/>
  <c r="J318" i="2"/>
  <c r="G34" i="27"/>
  <c r="K315" i="2"/>
  <c r="H31" i="27"/>
  <c r="G315" i="2"/>
  <c r="D31" i="27"/>
  <c r="K317" i="2"/>
  <c r="H33" i="27"/>
  <c r="F289" i="2"/>
  <c r="F286" i="2"/>
  <c r="J284" i="2"/>
  <c r="H274" i="2"/>
  <c r="F288" i="2"/>
  <c r="H284" i="2"/>
  <c r="J274" i="2"/>
  <c r="J97" i="2"/>
  <c r="J12" i="2" s="1"/>
  <c r="K284" i="2"/>
  <c r="F285" i="2"/>
  <c r="I274" i="2"/>
  <c r="I97" i="2"/>
  <c r="I12" i="2" s="1"/>
  <c r="F287" i="2"/>
  <c r="I284" i="2"/>
  <c r="F279" i="2"/>
  <c r="K274" i="2"/>
  <c r="G274" i="2"/>
  <c r="K97" i="2"/>
  <c r="K12" i="2" s="1"/>
  <c r="H97" i="2"/>
  <c r="H12" i="2" s="1"/>
  <c r="F122" i="2"/>
  <c r="G284" i="2"/>
  <c r="I309" i="2" l="1"/>
  <c r="E10" i="27"/>
  <c r="F10" i="27"/>
  <c r="G309" i="2"/>
  <c r="H309" i="2"/>
  <c r="K309" i="2"/>
  <c r="J309" i="2"/>
  <c r="H10" i="27"/>
  <c r="G10" i="27"/>
  <c r="G97" i="2"/>
  <c r="H318" i="2"/>
  <c r="F30" i="27"/>
  <c r="F313" i="2"/>
  <c r="F284" i="2"/>
  <c r="F274" i="2"/>
  <c r="F316" i="2"/>
  <c r="I173" i="2"/>
  <c r="K173" i="2"/>
  <c r="K268" i="2" s="1"/>
  <c r="J173" i="2"/>
  <c r="J268" i="2" s="1"/>
  <c r="H173" i="2"/>
  <c r="H268" i="2" s="1"/>
  <c r="I268" i="2" l="1"/>
  <c r="I314" i="2" s="1"/>
  <c r="E30" i="27"/>
  <c r="G30" i="27"/>
  <c r="H30" i="27"/>
  <c r="F309" i="2"/>
  <c r="D30" i="27"/>
  <c r="F13" i="2"/>
  <c r="F168" i="2" s="1"/>
  <c r="G12" i="2"/>
  <c r="G318" i="2"/>
  <c r="J314" i="2"/>
  <c r="K314" i="2"/>
  <c r="H314" i="2"/>
  <c r="F317" i="2"/>
  <c r="F315" i="2"/>
  <c r="G173" i="2"/>
  <c r="G268" i="2" l="1"/>
  <c r="F268" i="2" s="1"/>
  <c r="F12" i="2"/>
  <c r="D10" i="27"/>
  <c r="F318" i="2"/>
  <c r="F97" i="2"/>
  <c r="F173" i="2"/>
  <c r="F167" i="2" l="1"/>
  <c r="G314" i="2"/>
  <c r="F314" i="2" s="1"/>
  <c r="E122" i="2"/>
  <c r="E101" i="2"/>
  <c r="E100" i="2"/>
  <c r="E99" i="2"/>
  <c r="E98" i="2"/>
  <c r="E97" i="2" l="1"/>
  <c r="E276" i="2" l="1"/>
  <c r="E277" i="2"/>
  <c r="E278" i="2"/>
  <c r="E275" i="2"/>
  <c r="E289" i="2"/>
  <c r="E279" i="2"/>
  <c r="E274" i="2" s="1"/>
  <c r="E23" i="27" l="1"/>
  <c r="E22" i="27"/>
  <c r="G22" i="27"/>
  <c r="D22" i="27"/>
  <c r="D23" i="27"/>
  <c r="G23" i="27"/>
  <c r="E21" i="27"/>
  <c r="G21" i="27"/>
  <c r="H22" i="27"/>
  <c r="F23" i="27"/>
  <c r="F21" i="27"/>
  <c r="H23" i="27"/>
  <c r="F22" i="27"/>
  <c r="H21" i="27"/>
  <c r="D24" i="27"/>
  <c r="I24" i="27" s="1"/>
  <c r="D21" i="27"/>
  <c r="I12" i="27"/>
  <c r="E284" i="2"/>
  <c r="I14" i="27" l="1"/>
  <c r="I34" i="27"/>
  <c r="I13" i="27"/>
  <c r="I11" i="27"/>
  <c r="I23" i="27"/>
  <c r="I22" i="27"/>
  <c r="I31" i="27"/>
  <c r="I33" i="27"/>
  <c r="I32" i="27"/>
  <c r="I21" i="27"/>
  <c r="E20" i="27"/>
  <c r="F20" i="27"/>
  <c r="H20" i="27"/>
  <c r="G20" i="27"/>
  <c r="D20" i="27"/>
  <c r="I30" i="27" l="1"/>
  <c r="I20" i="27"/>
  <c r="I10" i="27" l="1"/>
</calcChain>
</file>

<file path=xl/sharedStrings.xml><?xml version="1.0" encoding="utf-8"?>
<sst xmlns="http://schemas.openxmlformats.org/spreadsheetml/2006/main" count="1392" uniqueCount="365">
  <si>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</si>
  <si>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</si>
  <si>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</si>
  <si>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</si>
  <si>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</si>
  <si>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</si>
  <si>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</si>
  <si>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</si>
  <si>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</si>
  <si>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</si>
  <si>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</si>
  <si>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</si>
  <si>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</si>
  <si>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</si>
  <si>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</si>
  <si>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</si>
  <si>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</si>
  <si>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</si>
  <si>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</si>
  <si>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</si>
  <si>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</si>
  <si>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</si>
  <si>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</si>
  <si>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</si>
  <si>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</si>
  <si>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</si>
  <si>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</si>
  <si>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</si>
  <si>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</si>
  <si>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</si>
  <si>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</si>
  <si>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</si>
  <si>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</si>
  <si>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</si>
  <si>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</si>
  <si>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</si>
  <si>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</si>
  <si>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</si>
  <si>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</si>
  <si>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</si>
  <si>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</si>
  <si>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</si>
  <si>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</si>
  <si>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</si>
  <si>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</si>
  <si>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</si>
  <si>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</si>
  <si>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</si>
  <si>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</si>
  <si>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</si>
  <si>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</si>
  <si>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</si>
  <si>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</si>
  <si>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</si>
  <si>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</si>
  <si>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</si>
  <si>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</si>
  <si>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</si>
  <si>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</si>
  <si>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</si>
  <si>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</si>
  <si>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</si>
  <si>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</si>
  <si>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</si>
  <si>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</si>
  <si>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</si>
  <si>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</si>
  <si>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</si>
  <si>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</si>
  <si>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</si>
  <si>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</si>
  <si>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</si>
  <si>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</si>
  <si>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</si>
  <si>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</si>
  <si>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</si>
  <si>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</si>
  <si>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</si>
  <si>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</si>
  <si>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</si>
  <si>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</si>
  <si>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</si>
  <si>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</si>
  <si>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</si>
  <si>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</si>
  <si>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</si>
  <si>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</si>
  <si>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</si>
  <si>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</si>
  <si>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</si>
  <si>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</si>
  <si>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</si>
  <si>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</si>
  <si>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</si>
  <si>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</si>
  <si>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</si>
  <si>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</si>
  <si>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</si>
  <si>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</si>
  <si>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</si>
  <si>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</si>
  <si>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</si>
  <si>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</si>
  <si>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</si>
  <si>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</si>
  <si>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</si>
  <si>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</si>
  <si>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</si>
  <si>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</si>
  <si>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</si>
  <si>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</si>
  <si>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</si>
  <si>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</si>
  <si>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</si>
  <si>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</si>
  <si>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</si>
  <si>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</si>
  <si>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</si>
  <si>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</si>
  <si>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</si>
  <si>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</si>
  <si>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</si>
  <si>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</si>
  <si>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</si>
  <si>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</si>
  <si>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</si>
  <si>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</si>
  <si>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</si>
  <si>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</si>
  <si>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</si>
  <si>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</si>
  <si>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</si>
  <si>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</si>
  <si>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</si>
  <si>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</si>
  <si>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</si>
  <si>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</si>
  <si>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</si>
  <si>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</si>
  <si>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</si>
  <si>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</si>
  <si>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</si>
  <si>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</si>
  <si>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</si>
  <si>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</si>
  <si>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</si>
  <si>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</si>
  <si>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</si>
  <si>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</si>
  <si>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</si>
  <si>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</si>
  <si>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</si>
  <si>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</si>
  <si>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</si>
  <si>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</si>
  <si>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</si>
  <si>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</si>
  <si>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</si>
  <si>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</si>
  <si>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</si>
  <si>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</si>
  <si>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</si>
  <si>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</si>
  <si>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</si>
  <si>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</si>
  <si>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</si>
  <si>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</si>
  <si>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</si>
  <si>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</si>
  <si>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</si>
  <si>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</si>
  <si>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</si>
  <si>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</si>
  <si>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</si>
  <si>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</si>
  <si>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</si>
  <si>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</si>
  <si>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</si>
  <si>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</si>
  <si>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</si>
  <si>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</si>
  <si>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</si>
  <si>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</si>
  <si>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</si>
  <si>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</si>
  <si>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</si>
  <si>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</si>
  <si>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</si>
  <si>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</si>
  <si>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</si>
  <si>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</si>
  <si>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</si>
  <si>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</si>
  <si>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</si>
  <si>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</si>
  <si>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</si>
  <si>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</si>
  <si>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</si>
  <si>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</si>
  <si>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</si>
  <si>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</si>
  <si>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</si>
  <si>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</si>
  <si>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</si>
  <si>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</si>
  <si>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</si>
  <si>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</si>
  <si>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</si>
  <si>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"Приложение № 1 к муниципальной программе </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</si>
  <si>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</si>
  <si>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</si>
  <si>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</si>
  <si>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</si>
  <si>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</si>
  <si>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</si>
  <si>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</si>
  <si>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</si>
  <si>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</si>
  <si>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</si>
  <si>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</si>
  <si>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</si>
  <si>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</si>
  <si>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</si>
  <si>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</si>
  <si>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</si>
  <si>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</si>
  <si>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</si>
  <si>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</si>
  <si>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</si>
  <si>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</si>
  <si>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</si>
  <si>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</si>
  <si>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</si>
  <si>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</si>
  <si>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</si>
  <si>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</si>
  <si>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</si>
  <si>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</si>
  <si>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</si>
  <si>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</si>
  <si>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</si>
  <si>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</si>
  <si>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</si>
  <si>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</si>
  <si>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</si>
  <si>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</si>
  <si>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</si>
  <si>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</si>
  <si>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</si>
  <si>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</si>
  <si>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</si>
  <si>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</si>
  <si>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</si>
  <si>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</si>
  <si>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</si>
  <si>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</si>
  <si>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</si>
  <si>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</si>
  <si>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</si>
  <si>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</si>
  <si>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</si>
  <si>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</si>
  <si>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</si>
  <si>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</si>
  <si>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</si>
  <si>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</si>
  <si>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</si>
  <si>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</si>
  <si>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</si>
  <si>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</si>
  <si>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</si>
  <si>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</si>
  <si>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</si>
  <si>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</si>
  <si>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</si>
  <si>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</si>
  <si>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</si>
  <si>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</si>
  <si>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</si>
  <si>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</si>
  <si>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</si>
  <si>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</si>
  <si>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</si>
  <si>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</si>
  <si>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</si>
  <si>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</si>
  <si>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</si>
  <si>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</si>
  <si>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Количество МКД, в которых проведен капитальный ремонт в рамках региональной программы в 2024г. - 224 шт.</t>
  </si>
  <si>
    <t>Количество отремонтированных подъездов МКД в 2024г. - 483шт.</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</si>
  <si>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</si>
  <si>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</si>
  <si>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</si>
  <si>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</si>
  <si>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</si>
  <si>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</si>
  <si>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</si>
  <si>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</si>
  <si>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</si>
  <si>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</si>
  <si>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</si>
  <si>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</si>
  <si>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</si>
  <si>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</si>
  <si>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</si>
  <si>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</si>
  <si>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</si>
  <si>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</si>
  <si>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</si>
  <si>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</si>
  <si>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Целевой показатель 6. Количество объектов электросетевого хозяйства и систем наружного освещения, на которых реализованы мероприятия по устройству и капитальному ремонту</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</si>
  <si>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</si>
  <si>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</si>
  <si>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</si>
  <si>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</si>
  <si>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</si>
  <si>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</si>
  <si>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</si>
  <si>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</si>
  <si>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</si>
  <si>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</si>
  <si>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</si>
  <si>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</si>
  <si>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</si>
  <si>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</si>
  <si>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</si>
  <si>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</si>
  <si>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</si>
  <si>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</si>
  <si>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</si>
  <si>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12. Количество установленных детских игровых площадок в парках культуры и отдыха, </t>
  </si>
  <si>
    <t>Мероприятие 01.60. Приобретение мебели, оборудования МБУ "Комбинат благоустройства"</t>
  </si>
  <si>
    <t>Целевой показатель 10. Соответствие нормативу обеспеченности парками культуры и отдыха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</si>
  <si>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</si>
  <si>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</si>
  <si>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</si>
  <si>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</si>
  <si>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</si>
  <si>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</si>
  <si>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</si>
  <si>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</si>
  <si>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</si>
  <si>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</si>
  <si>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</si>
  <si>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</si>
  <si>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</si>
  <si>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</si>
  <si>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</si>
  <si>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</si>
  <si>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</si>
  <si>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</si>
  <si>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</si>
  <si>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</si>
  <si>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</si>
  <si>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Каширское шоссе, д.34</t>
  </si>
  <si>
    <t>г.о. Домодедово, мкр. Северный, ул. 1-я Коммунистическая, д. 39</t>
  </si>
  <si>
    <t>г.о. Домодедово, мкр. Западный, ул. Рабочая, д. 56, 58, ул. Дружбы, д. 9</t>
  </si>
  <si>
    <t>Благоустройство парка "Взлет"</t>
  </si>
  <si>
    <t>2</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</si>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</sst>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1"/>
      <color theme="1"/>
      <name val="Arial"/>
      <family val="2"/>
      <charset val="204"/>
    </font>
    <font>
      <sz val="11"/>
      <color theme="1"/>
      <name val="Times New Roman"/>
      <family val="1"/>
      <charset val="204"/>
    </font>
    <font>
      <b/>
      <sz val="12"/>
      <color theme="1"/>
      <name val="Times New Roman"/>
      <family val="1"/>
      <charset val="204"/>
    </font>
    <font>
      <sz val="10"/>
      <color theme="1"/>
      <name val="Arial"/>
      <family val="2"/>
      <charset val="204"/>
    </font>
    <font>
      <b/>
      <sz val="11"/>
      <color theme="1"/>
      <name val="Times New Roman"/>
      <family val="1"/>
      <charset val="204"/>
    </font>
    <font>
      <sz val="12"/>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08">
    <xf numFmtId="0" fontId="0" fillId="0" borderId="0" xfId="0"/>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wrapText="1"/>
    </xf>
    <xf numFmtId="4" fontId="4" fillId="2" borderId="0" xfId="0" applyNumberFormat="1" applyFont="1" applyFill="1" applyAlignment="1">
      <alignment horizontal="right"/>
    </xf>
    <xf numFmtId="0" fontId="5" fillId="2" borderId="0" xfId="0" applyFont="1" applyFill="1" applyBorder="1" applyAlignment="1">
      <alignment horizontal="center" wrapText="1"/>
    </xf>
    <xf numFmtId="0" fontId="5" fillId="2" borderId="0" xfId="0" applyFont="1" applyFill="1" applyBorder="1" applyAlignment="1">
      <alignment horizontal="center"/>
    </xf>
    <xf numFmtId="0" fontId="6" fillId="2" borderId="0" xfId="0" applyFont="1" applyFill="1"/>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7" fillId="2" borderId="0" xfId="0" applyFont="1" applyFill="1" applyBorder="1" applyAlignment="1">
      <alignment horizontal="center" wrapText="1"/>
    </xf>
    <xf numFmtId="0" fontId="7"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7" fillId="2" borderId="0" xfId="0" applyFont="1" applyFill="1" applyBorder="1" applyAlignment="1">
      <alignment horizontal="center"/>
    </xf>
    <xf numFmtId="0" fontId="4" fillId="2" borderId="0" xfId="0" applyFont="1" applyFill="1"/>
    <xf numFmtId="0" fontId="8" fillId="2" borderId="0" xfId="0" applyFont="1" applyFill="1"/>
    <xf numFmtId="4" fontId="3" fillId="2" borderId="0" xfId="0" applyNumberFormat="1"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wrapText="1"/>
    </xf>
    <xf numFmtId="4" fontId="4" fillId="2" borderId="0" xfId="0" applyNumberFormat="1" applyFont="1" applyFill="1" applyAlignment="1">
      <alignment horizontal="right"/>
    </xf>
    <xf numFmtId="4" fontId="4" fillId="2" borderId="0" xfId="0" applyNumberFormat="1" applyFont="1" applyFill="1" applyAlignment="1"/>
    <xf numFmtId="0" fontId="5"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8" fillId="2" borderId="0" xfId="0" applyFont="1" applyFill="1" applyAlignment="1">
      <alignment horizontal="center" vertical="center"/>
    </xf>
    <xf numFmtId="0" fontId="8" fillId="2" borderId="0" xfId="0" applyFont="1" applyFill="1" applyBorder="1" applyAlignment="1">
      <alignment horizontal="center"/>
    </xf>
    <xf numFmtId="0" fontId="9" fillId="2" borderId="0" xfId="0" applyFont="1" applyFill="1" applyAlignment="1">
      <alignment horizontal="left" vertical="center"/>
    </xf>
    <xf numFmtId="0" fontId="9" fillId="2" borderId="0" xfId="0" applyFont="1" applyFill="1"/>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6" xfId="0" applyFont="1" applyFill="1" applyBorder="1" applyAlignment="1">
      <alignment horizontal="center" vertical="top" wrapText="1"/>
    </xf>
    <xf numFmtId="0" fontId="8" fillId="2" borderId="2" xfId="0" applyFont="1" applyFill="1" applyBorder="1" applyAlignment="1">
      <alignment horizontal="center" vertical="top" wrapText="1"/>
    </xf>
    <xf numFmtId="164" fontId="4" fillId="2" borderId="1" xfId="0" applyNumberFormat="1" applyFont="1" applyFill="1" applyBorder="1" applyAlignment="1">
      <alignment vertical="center" wrapText="1"/>
    </xf>
    <xf numFmtId="0" fontId="8" fillId="2" borderId="1" xfId="0" applyFont="1" applyFill="1" applyBorder="1" applyAlignment="1">
      <alignment horizontal="center" vertical="top" wrapText="1"/>
    </xf>
    <xf numFmtId="0" fontId="8" fillId="2" borderId="1" xfId="0" applyFont="1" applyFill="1" applyBorder="1" applyAlignment="1">
      <alignment horizontal="center" vertical="center"/>
    </xf>
    <xf numFmtId="0" fontId="5" fillId="2" borderId="6"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7"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8" fillId="2" borderId="7" xfId="0" applyFont="1" applyFill="1" applyBorder="1" applyAlignment="1">
      <alignment vertical="top" wrapText="1"/>
    </xf>
    <xf numFmtId="49" fontId="8"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8" fillId="2" borderId="2" xfId="0" applyFont="1" applyFill="1" applyBorder="1" applyAlignment="1">
      <alignment vertical="top" wrapText="1"/>
    </xf>
    <xf numFmtId="0" fontId="8" fillId="2" borderId="1" xfId="0" applyNumberFormat="1" applyFont="1" applyFill="1" applyBorder="1" applyAlignment="1">
      <alignment horizontal="center" vertical="center" wrapText="1"/>
    </xf>
    <xf numFmtId="17" fontId="9" fillId="2" borderId="0" xfId="0" applyNumberFormat="1" applyFont="1" applyFill="1"/>
    <xf numFmtId="4"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8" fillId="2" borderId="2" xfId="0" applyFont="1" applyFill="1" applyBorder="1" applyAlignment="1">
      <alignment horizontal="left" vertical="top" wrapText="1"/>
    </xf>
    <xf numFmtId="1" fontId="8" fillId="2" borderId="1" xfId="0" applyNumberFormat="1" applyFont="1" applyFill="1" applyBorder="1" applyAlignment="1">
      <alignment horizontal="center" vertical="center" wrapText="1"/>
    </xf>
    <xf numFmtId="0" fontId="6" fillId="2" borderId="0" xfId="0" applyFont="1" applyFill="1" applyAlignment="1">
      <alignment vertical="center"/>
    </xf>
    <xf numFmtId="0" fontId="5"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4" fontId="8"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4" fontId="6" fillId="2" borderId="0" xfId="0" applyNumberFormat="1" applyFont="1" applyFill="1"/>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4" fontId="3" fillId="2" borderId="0" xfId="0" applyNumberFormat="1" applyFont="1" applyFill="1"/>
    <xf numFmtId="0" fontId="6" fillId="2" borderId="0" xfId="0" applyFont="1" applyFill="1" applyAlignment="1">
      <alignment horizontal="center" vertical="center" wrapText="1"/>
    </xf>
    <xf numFmtId="2" fontId="5"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6"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4" fontId="14" fillId="2" borderId="1" xfId="0" applyNumberFormat="1" applyFont="1" applyFill="1" applyBorder="1" applyAlignment="1">
      <alignment horizontal="center"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6"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16" fontId="4" fillId="2" borderId="1" xfId="0" applyNumberFormat="1" applyFont="1" applyFill="1" applyBorder="1" applyAlignment="1">
      <alignment horizontal="center" vertical="top" wrapText="1"/>
    </xf>
    <xf numFmtId="0" fontId="6" fillId="2" borderId="4" xfId="0" applyFont="1" applyFill="1" applyBorder="1" applyAlignment="1">
      <alignment vertical="top" wrapText="1"/>
    </xf>
    <xf numFmtId="0" fontId="6"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7" fillId="2" borderId="1" xfId="0" applyFont="1" applyFill="1" applyBorder="1" applyAlignment="1">
      <alignment vertical="top" wrapText="1"/>
    </xf>
    <xf numFmtId="0" fontId="7" fillId="2" borderId="1" xfId="0" applyFont="1" applyFill="1" applyBorder="1" applyAlignment="1">
      <alignment horizontal="right" vertical="top" wrapText="1"/>
    </xf>
    <xf numFmtId="0" fontId="18" fillId="2" borderId="1" xfId="0" applyFont="1" applyFill="1" applyBorder="1" applyAlignment="1">
      <alignment vertical="top" wrapText="1"/>
    </xf>
    <xf numFmtId="2" fontId="3" fillId="2" borderId="0" xfId="0" applyNumberFormat="1" applyFont="1" applyFill="1"/>
    <xf numFmtId="49" fontId="8" fillId="2" borderId="0" xfId="0" applyNumberFormat="1" applyFont="1" applyFill="1"/>
    <xf numFmtId="0" fontId="8" fillId="2" borderId="0" xfId="0" applyFont="1" applyFill="1" applyAlignment="1">
      <alignment horizontal="center"/>
    </xf>
    <xf numFmtId="0" fontId="15" fillId="2" borderId="0" xfId="0" applyFont="1" applyFill="1" applyAlignment="1">
      <alignment wrapText="1"/>
    </xf>
    <xf numFmtId="4" fontId="8" fillId="2" borderId="0" xfId="0" applyNumberFormat="1" applyFont="1" applyFill="1" applyAlignment="1">
      <alignment horizontal="right"/>
    </xf>
    <xf numFmtId="0" fontId="15" fillId="2" borderId="0" xfId="0" applyFont="1" applyFill="1"/>
    <xf numFmtId="0" fontId="7"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7" fillId="2" borderId="0" xfId="0" applyNumberFormat="1" applyFont="1" applyFill="1" applyAlignment="1">
      <alignment horizontal="left" wrapText="1"/>
    </xf>
    <xf numFmtId="2" fontId="4" fillId="2" borderId="0" xfId="0" applyNumberFormat="1" applyFont="1" applyFill="1" applyAlignment="1">
      <alignment horizontal="left" wrapText="1"/>
    </xf>
    <xf numFmtId="2" fontId="7" fillId="2" borderId="0" xfId="0" applyNumberFormat="1" applyFont="1" applyFill="1" applyAlignment="1">
      <alignment horizontal="left" wrapText="1"/>
    </xf>
    <xf numFmtId="2" fontId="4" fillId="2" borderId="0" xfId="0" applyNumberFormat="1" applyFont="1" applyFill="1" applyAlignment="1">
      <alignment horizontal="left" wrapText="1"/>
    </xf>
    <xf numFmtId="0" fontId="8" fillId="2" borderId="0" xfId="0" applyFont="1" applyFill="1" applyAlignment="1">
      <alignment horizontal="justify" vertical="center"/>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5" fillId="2" borderId="0" xfId="0" applyFont="1" applyFill="1"/>
    <xf numFmtId="4" fontId="8" fillId="2" borderId="0" xfId="0" applyNumberFormat="1" applyFont="1" applyFill="1"/>
    <xf numFmtId="4" fontId="8" fillId="2" borderId="0" xfId="0" applyNumberFormat="1" applyFont="1" applyFill="1" applyAlignment="1">
      <alignment horizontal="left"/>
    </xf>
    <xf numFmtId="0" fontId="8" fillId="2" borderId="0" xfId="0" applyFont="1" applyFill="1" applyAlignment="1">
      <alignment horizontal="right"/>
    </xf>
    <xf numFmtId="2" fontId="5"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15" fillId="2" borderId="0" xfId="0" applyFont="1" applyFill="1" applyAlignment="1">
      <alignment horizontal="right" wrapText="1"/>
    </xf>
    <xf numFmtId="0" fontId="5"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6"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B10" sqref="B10:B14"/>
    </sheetView>
  </sheetViews>
  <sheetFormatPr defaultRowHeight="15.75" x14ac:dyDescent="0.25"/>
  <cols>
    <col min="1" max="1" width="45.85546875" style="26" customWidth="1"/>
    <col min="2" max="2" width="29.28515625" style="26" customWidth="1"/>
    <col min="3" max="3" width="20.42578125" style="26" customWidth="1"/>
    <col min="4" max="4" width="15" style="26" customWidth="1"/>
    <col min="5" max="6" width="15.42578125" style="26" customWidth="1"/>
    <col min="7" max="8" width="14.28515625" style="26" customWidth="1"/>
    <col min="9" max="9" width="15.28515625" style="26" customWidth="1"/>
    <col min="10" max="253" width="9.140625" style="7"/>
    <col min="254" max="254" width="43" style="7" customWidth="1"/>
    <col min="255" max="255" width="15.140625" style="7" customWidth="1"/>
    <col min="256" max="256" width="20.42578125" style="7" customWidth="1"/>
    <col min="257" max="264" width="18.140625" style="7" customWidth="1"/>
    <col min="265" max="509" width="9.140625" style="7"/>
    <col min="510" max="510" width="43" style="7" customWidth="1"/>
    <col min="511" max="511" width="15.140625" style="7" customWidth="1"/>
    <col min="512" max="512" width="20.42578125" style="7" customWidth="1"/>
    <col min="513" max="520" width="18.140625" style="7" customWidth="1"/>
    <col min="521" max="765" width="9.140625" style="7"/>
    <col min="766" max="766" width="43" style="7" customWidth="1"/>
    <col min="767" max="767" width="15.140625" style="7" customWidth="1"/>
    <col min="768" max="768" width="20.42578125" style="7" customWidth="1"/>
    <col min="769" max="776" width="18.140625" style="7" customWidth="1"/>
    <col min="777" max="1021" width="9.140625" style="7"/>
    <col min="1022" max="1022" width="43" style="7" customWidth="1"/>
    <col min="1023" max="1023" width="15.140625" style="7" customWidth="1"/>
    <col min="1024" max="1024" width="20.42578125" style="7" customWidth="1"/>
    <col min="1025" max="1032" width="18.140625" style="7" customWidth="1"/>
    <col min="1033" max="1277" width="9.140625" style="7"/>
    <col min="1278" max="1278" width="43" style="7" customWidth="1"/>
    <col min="1279" max="1279" width="15.140625" style="7" customWidth="1"/>
    <col min="1280" max="1280" width="20.42578125" style="7" customWidth="1"/>
    <col min="1281" max="1288" width="18.140625" style="7" customWidth="1"/>
    <col min="1289" max="1533" width="9.140625" style="7"/>
    <col min="1534" max="1534" width="43" style="7" customWidth="1"/>
    <col min="1535" max="1535" width="15.140625" style="7" customWidth="1"/>
    <col min="1536" max="1536" width="20.42578125" style="7" customWidth="1"/>
    <col min="1537" max="1544" width="18.140625" style="7" customWidth="1"/>
    <col min="1545" max="1789" width="9.140625" style="7"/>
    <col min="1790" max="1790" width="43" style="7" customWidth="1"/>
    <col min="1791" max="1791" width="15.140625" style="7" customWidth="1"/>
    <col min="1792" max="1792" width="20.42578125" style="7" customWidth="1"/>
    <col min="1793" max="1800" width="18.140625" style="7" customWidth="1"/>
    <col min="1801" max="2045" width="9.140625" style="7"/>
    <col min="2046" max="2046" width="43" style="7" customWidth="1"/>
    <col min="2047" max="2047" width="15.140625" style="7" customWidth="1"/>
    <col min="2048" max="2048" width="20.42578125" style="7" customWidth="1"/>
    <col min="2049" max="2056" width="18.140625" style="7" customWidth="1"/>
    <col min="2057" max="2301" width="9.140625" style="7"/>
    <col min="2302" max="2302" width="43" style="7" customWidth="1"/>
    <col min="2303" max="2303" width="15.140625" style="7" customWidth="1"/>
    <col min="2304" max="2304" width="20.42578125" style="7" customWidth="1"/>
    <col min="2305" max="2312" width="18.140625" style="7" customWidth="1"/>
    <col min="2313" max="2557" width="9.140625" style="7"/>
    <col min="2558" max="2558" width="43" style="7" customWidth="1"/>
    <col min="2559" max="2559" width="15.140625" style="7" customWidth="1"/>
    <col min="2560" max="2560" width="20.42578125" style="7" customWidth="1"/>
    <col min="2561" max="2568" width="18.140625" style="7" customWidth="1"/>
    <col min="2569" max="2813" width="9.140625" style="7"/>
    <col min="2814" max="2814" width="43" style="7" customWidth="1"/>
    <col min="2815" max="2815" width="15.140625" style="7" customWidth="1"/>
    <col min="2816" max="2816" width="20.42578125" style="7" customWidth="1"/>
    <col min="2817" max="2824" width="18.140625" style="7" customWidth="1"/>
    <col min="2825" max="3069" width="9.140625" style="7"/>
    <col min="3070" max="3070" width="43" style="7" customWidth="1"/>
    <col min="3071" max="3071" width="15.140625" style="7" customWidth="1"/>
    <col min="3072" max="3072" width="20.42578125" style="7" customWidth="1"/>
    <col min="3073" max="3080" width="18.140625" style="7" customWidth="1"/>
    <col min="3081" max="3325" width="9.140625" style="7"/>
    <col min="3326" max="3326" width="43" style="7" customWidth="1"/>
    <col min="3327" max="3327" width="15.140625" style="7" customWidth="1"/>
    <col min="3328" max="3328" width="20.42578125" style="7" customWidth="1"/>
    <col min="3329" max="3336" width="18.140625" style="7" customWidth="1"/>
    <col min="3337" max="3581" width="9.140625" style="7"/>
    <col min="3582" max="3582" width="43" style="7" customWidth="1"/>
    <col min="3583" max="3583" width="15.140625" style="7" customWidth="1"/>
    <col min="3584" max="3584" width="20.42578125" style="7" customWidth="1"/>
    <col min="3585" max="3592" width="18.140625" style="7" customWidth="1"/>
    <col min="3593" max="3837" width="9.140625" style="7"/>
    <col min="3838" max="3838" width="43" style="7" customWidth="1"/>
    <col min="3839" max="3839" width="15.140625" style="7" customWidth="1"/>
    <col min="3840" max="3840" width="20.42578125" style="7" customWidth="1"/>
    <col min="3841" max="3848" width="18.140625" style="7" customWidth="1"/>
    <col min="3849" max="4093" width="9.140625" style="7"/>
    <col min="4094" max="4094" width="43" style="7" customWidth="1"/>
    <col min="4095" max="4095" width="15.140625" style="7" customWidth="1"/>
    <col min="4096" max="4096" width="20.42578125" style="7" customWidth="1"/>
    <col min="4097" max="4104" width="18.140625" style="7" customWidth="1"/>
    <col min="4105" max="4349" width="9.140625" style="7"/>
    <col min="4350" max="4350" width="43" style="7" customWidth="1"/>
    <col min="4351" max="4351" width="15.140625" style="7" customWidth="1"/>
    <col min="4352" max="4352" width="20.42578125" style="7" customWidth="1"/>
    <col min="4353" max="4360" width="18.140625" style="7" customWidth="1"/>
    <col min="4361" max="4605" width="9.140625" style="7"/>
    <col min="4606" max="4606" width="43" style="7" customWidth="1"/>
    <col min="4607" max="4607" width="15.140625" style="7" customWidth="1"/>
    <col min="4608" max="4608" width="20.42578125" style="7" customWidth="1"/>
    <col min="4609" max="4616" width="18.140625" style="7" customWidth="1"/>
    <col min="4617" max="4861" width="9.140625" style="7"/>
    <col min="4862" max="4862" width="43" style="7" customWidth="1"/>
    <col min="4863" max="4863" width="15.140625" style="7" customWidth="1"/>
    <col min="4864" max="4864" width="20.42578125" style="7" customWidth="1"/>
    <col min="4865" max="4872" width="18.140625" style="7" customWidth="1"/>
    <col min="4873" max="5117" width="9.140625" style="7"/>
    <col min="5118" max="5118" width="43" style="7" customWidth="1"/>
    <col min="5119" max="5119" width="15.140625" style="7" customWidth="1"/>
    <col min="5120" max="5120" width="20.42578125" style="7" customWidth="1"/>
    <col min="5121" max="5128" width="18.140625" style="7" customWidth="1"/>
    <col min="5129" max="5373" width="9.140625" style="7"/>
    <col min="5374" max="5374" width="43" style="7" customWidth="1"/>
    <col min="5375" max="5375" width="15.140625" style="7" customWidth="1"/>
    <col min="5376" max="5376" width="20.42578125" style="7" customWidth="1"/>
    <col min="5377" max="5384" width="18.140625" style="7" customWidth="1"/>
    <col min="5385" max="5629" width="9.140625" style="7"/>
    <col min="5630" max="5630" width="43" style="7" customWidth="1"/>
    <col min="5631" max="5631" width="15.140625" style="7" customWidth="1"/>
    <col min="5632" max="5632" width="20.42578125" style="7" customWidth="1"/>
    <col min="5633" max="5640" width="18.140625" style="7" customWidth="1"/>
    <col min="5641" max="5885" width="9.140625" style="7"/>
    <col min="5886" max="5886" width="43" style="7" customWidth="1"/>
    <col min="5887" max="5887" width="15.140625" style="7" customWidth="1"/>
    <col min="5888" max="5888" width="20.42578125" style="7" customWidth="1"/>
    <col min="5889" max="5896" width="18.140625" style="7" customWidth="1"/>
    <col min="5897" max="6141" width="9.140625" style="7"/>
    <col min="6142" max="6142" width="43" style="7" customWidth="1"/>
    <col min="6143" max="6143" width="15.140625" style="7" customWidth="1"/>
    <col min="6144" max="6144" width="20.42578125" style="7" customWidth="1"/>
    <col min="6145" max="6152" width="18.140625" style="7" customWidth="1"/>
    <col min="6153" max="6397" width="9.140625" style="7"/>
    <col min="6398" max="6398" width="43" style="7" customWidth="1"/>
    <col min="6399" max="6399" width="15.140625" style="7" customWidth="1"/>
    <col min="6400" max="6400" width="20.42578125" style="7" customWidth="1"/>
    <col min="6401" max="6408" width="18.140625" style="7" customWidth="1"/>
    <col min="6409" max="6653" width="9.140625" style="7"/>
    <col min="6654" max="6654" width="43" style="7" customWidth="1"/>
    <col min="6655" max="6655" width="15.140625" style="7" customWidth="1"/>
    <col min="6656" max="6656" width="20.42578125" style="7" customWidth="1"/>
    <col min="6657" max="6664" width="18.140625" style="7" customWidth="1"/>
    <col min="6665" max="6909" width="9.140625" style="7"/>
    <col min="6910" max="6910" width="43" style="7" customWidth="1"/>
    <col min="6911" max="6911" width="15.140625" style="7" customWidth="1"/>
    <col min="6912" max="6912" width="20.42578125" style="7" customWidth="1"/>
    <col min="6913" max="6920" width="18.140625" style="7" customWidth="1"/>
    <col min="6921" max="7165" width="9.140625" style="7"/>
    <col min="7166" max="7166" width="43" style="7" customWidth="1"/>
    <col min="7167" max="7167" width="15.140625" style="7" customWidth="1"/>
    <col min="7168" max="7168" width="20.42578125" style="7" customWidth="1"/>
    <col min="7169" max="7176" width="18.140625" style="7" customWidth="1"/>
    <col min="7177" max="7421" width="9.140625" style="7"/>
    <col min="7422" max="7422" width="43" style="7" customWidth="1"/>
    <col min="7423" max="7423" width="15.140625" style="7" customWidth="1"/>
    <col min="7424" max="7424" width="20.42578125" style="7" customWidth="1"/>
    <col min="7425" max="7432" width="18.140625" style="7" customWidth="1"/>
    <col min="7433" max="7677" width="9.140625" style="7"/>
    <col min="7678" max="7678" width="43" style="7" customWidth="1"/>
    <col min="7679" max="7679" width="15.140625" style="7" customWidth="1"/>
    <col min="7680" max="7680" width="20.42578125" style="7" customWidth="1"/>
    <col min="7681" max="7688" width="18.140625" style="7" customWidth="1"/>
    <col min="7689" max="7933" width="9.140625" style="7"/>
    <col min="7934" max="7934" width="43" style="7" customWidth="1"/>
    <col min="7935" max="7935" width="15.140625" style="7" customWidth="1"/>
    <col min="7936" max="7936" width="20.42578125" style="7" customWidth="1"/>
    <col min="7937" max="7944" width="18.140625" style="7" customWidth="1"/>
    <col min="7945" max="8189" width="9.140625" style="7"/>
    <col min="8190" max="8190" width="43" style="7" customWidth="1"/>
    <col min="8191" max="8191" width="15.140625" style="7" customWidth="1"/>
    <col min="8192" max="8192" width="20.42578125" style="7" customWidth="1"/>
    <col min="8193" max="8200" width="18.140625" style="7" customWidth="1"/>
    <col min="8201" max="8445" width="9.140625" style="7"/>
    <col min="8446" max="8446" width="43" style="7" customWidth="1"/>
    <col min="8447" max="8447" width="15.140625" style="7" customWidth="1"/>
    <col min="8448" max="8448" width="20.42578125" style="7" customWidth="1"/>
    <col min="8449" max="8456" width="18.140625" style="7" customWidth="1"/>
    <col min="8457" max="8701" width="9.140625" style="7"/>
    <col min="8702" max="8702" width="43" style="7" customWidth="1"/>
    <col min="8703" max="8703" width="15.140625" style="7" customWidth="1"/>
    <col min="8704" max="8704" width="20.42578125" style="7" customWidth="1"/>
    <col min="8705" max="8712" width="18.140625" style="7" customWidth="1"/>
    <col min="8713" max="8957" width="9.140625" style="7"/>
    <col min="8958" max="8958" width="43" style="7" customWidth="1"/>
    <col min="8959" max="8959" width="15.140625" style="7" customWidth="1"/>
    <col min="8960" max="8960" width="20.42578125" style="7" customWidth="1"/>
    <col min="8961" max="8968" width="18.140625" style="7" customWidth="1"/>
    <col min="8969" max="9213" width="9.140625" style="7"/>
    <col min="9214" max="9214" width="43" style="7" customWidth="1"/>
    <col min="9215" max="9215" width="15.140625" style="7" customWidth="1"/>
    <col min="9216" max="9216" width="20.42578125" style="7" customWidth="1"/>
    <col min="9217" max="9224" width="18.140625" style="7" customWidth="1"/>
    <col min="9225" max="9469" width="9.140625" style="7"/>
    <col min="9470" max="9470" width="43" style="7" customWidth="1"/>
    <col min="9471" max="9471" width="15.140625" style="7" customWidth="1"/>
    <col min="9472" max="9472" width="20.42578125" style="7" customWidth="1"/>
    <col min="9473" max="9480" width="18.140625" style="7" customWidth="1"/>
    <col min="9481" max="9725" width="9.140625" style="7"/>
    <col min="9726" max="9726" width="43" style="7" customWidth="1"/>
    <col min="9727" max="9727" width="15.140625" style="7" customWidth="1"/>
    <col min="9728" max="9728" width="20.42578125" style="7" customWidth="1"/>
    <col min="9729" max="9736" width="18.140625" style="7" customWidth="1"/>
    <col min="9737" max="9981" width="9.140625" style="7"/>
    <col min="9982" max="9982" width="43" style="7" customWidth="1"/>
    <col min="9983" max="9983" width="15.140625" style="7" customWidth="1"/>
    <col min="9984" max="9984" width="20.42578125" style="7" customWidth="1"/>
    <col min="9985" max="9992" width="18.140625" style="7" customWidth="1"/>
    <col min="9993" max="10237" width="9.140625" style="7"/>
    <col min="10238" max="10238" width="43" style="7" customWidth="1"/>
    <col min="10239" max="10239" width="15.140625" style="7" customWidth="1"/>
    <col min="10240" max="10240" width="20.42578125" style="7" customWidth="1"/>
    <col min="10241" max="10248" width="18.140625" style="7" customWidth="1"/>
    <col min="10249" max="10493" width="9.140625" style="7"/>
    <col min="10494" max="10494" width="43" style="7" customWidth="1"/>
    <col min="10495" max="10495" width="15.140625" style="7" customWidth="1"/>
    <col min="10496" max="10496" width="20.42578125" style="7" customWidth="1"/>
    <col min="10497" max="10504" width="18.140625" style="7" customWidth="1"/>
    <col min="10505" max="10749" width="9.140625" style="7"/>
    <col min="10750" max="10750" width="43" style="7" customWidth="1"/>
    <col min="10751" max="10751" width="15.140625" style="7" customWidth="1"/>
    <col min="10752" max="10752" width="20.42578125" style="7" customWidth="1"/>
    <col min="10753" max="10760" width="18.140625" style="7" customWidth="1"/>
    <col min="10761" max="11005" width="9.140625" style="7"/>
    <col min="11006" max="11006" width="43" style="7" customWidth="1"/>
    <col min="11007" max="11007" width="15.140625" style="7" customWidth="1"/>
    <col min="11008" max="11008" width="20.42578125" style="7" customWidth="1"/>
    <col min="11009" max="11016" width="18.140625" style="7" customWidth="1"/>
    <col min="11017" max="11261" width="9.140625" style="7"/>
    <col min="11262" max="11262" width="43" style="7" customWidth="1"/>
    <col min="11263" max="11263" width="15.140625" style="7" customWidth="1"/>
    <col min="11264" max="11264" width="20.42578125" style="7" customWidth="1"/>
    <col min="11265" max="11272" width="18.140625" style="7" customWidth="1"/>
    <col min="11273" max="11517" width="9.140625" style="7"/>
    <col min="11518" max="11518" width="43" style="7" customWidth="1"/>
    <col min="11519" max="11519" width="15.140625" style="7" customWidth="1"/>
    <col min="11520" max="11520" width="20.42578125" style="7" customWidth="1"/>
    <col min="11521" max="11528" width="18.140625" style="7" customWidth="1"/>
    <col min="11529" max="11773" width="9.140625" style="7"/>
    <col min="11774" max="11774" width="43" style="7" customWidth="1"/>
    <col min="11775" max="11775" width="15.140625" style="7" customWidth="1"/>
    <col min="11776" max="11776" width="20.42578125" style="7" customWidth="1"/>
    <col min="11777" max="11784" width="18.140625" style="7" customWidth="1"/>
    <col min="11785" max="12029" width="9.140625" style="7"/>
    <col min="12030" max="12030" width="43" style="7" customWidth="1"/>
    <col min="12031" max="12031" width="15.140625" style="7" customWidth="1"/>
    <col min="12032" max="12032" width="20.42578125" style="7" customWidth="1"/>
    <col min="12033" max="12040" width="18.140625" style="7" customWidth="1"/>
    <col min="12041" max="12285" width="9.140625" style="7"/>
    <col min="12286" max="12286" width="43" style="7" customWidth="1"/>
    <col min="12287" max="12287" width="15.140625" style="7" customWidth="1"/>
    <col min="12288" max="12288" width="20.42578125" style="7" customWidth="1"/>
    <col min="12289" max="12296" width="18.140625" style="7" customWidth="1"/>
    <col min="12297" max="12541" width="9.140625" style="7"/>
    <col min="12542" max="12542" width="43" style="7" customWidth="1"/>
    <col min="12543" max="12543" width="15.140625" style="7" customWidth="1"/>
    <col min="12544" max="12544" width="20.42578125" style="7" customWidth="1"/>
    <col min="12545" max="12552" width="18.140625" style="7" customWidth="1"/>
    <col min="12553" max="12797" width="9.140625" style="7"/>
    <col min="12798" max="12798" width="43" style="7" customWidth="1"/>
    <col min="12799" max="12799" width="15.140625" style="7" customWidth="1"/>
    <col min="12800" max="12800" width="20.42578125" style="7" customWidth="1"/>
    <col min="12801" max="12808" width="18.140625" style="7" customWidth="1"/>
    <col min="12809" max="13053" width="9.140625" style="7"/>
    <col min="13054" max="13054" width="43" style="7" customWidth="1"/>
    <col min="13055" max="13055" width="15.140625" style="7" customWidth="1"/>
    <col min="13056" max="13056" width="20.42578125" style="7" customWidth="1"/>
    <col min="13057" max="13064" width="18.140625" style="7" customWidth="1"/>
    <col min="13065" max="13309" width="9.140625" style="7"/>
    <col min="13310" max="13310" width="43" style="7" customWidth="1"/>
    <col min="13311" max="13311" width="15.140625" style="7" customWidth="1"/>
    <col min="13312" max="13312" width="20.42578125" style="7" customWidth="1"/>
    <col min="13313" max="13320" width="18.140625" style="7" customWidth="1"/>
    <col min="13321" max="13565" width="9.140625" style="7"/>
    <col min="13566" max="13566" width="43" style="7" customWidth="1"/>
    <col min="13567" max="13567" width="15.140625" style="7" customWidth="1"/>
    <col min="13568" max="13568" width="20.42578125" style="7" customWidth="1"/>
    <col min="13569" max="13576" width="18.140625" style="7" customWidth="1"/>
    <col min="13577" max="13821" width="9.140625" style="7"/>
    <col min="13822" max="13822" width="43" style="7" customWidth="1"/>
    <col min="13823" max="13823" width="15.140625" style="7" customWidth="1"/>
    <col min="13824" max="13824" width="20.42578125" style="7" customWidth="1"/>
    <col min="13825" max="13832" width="18.140625" style="7" customWidth="1"/>
    <col min="13833" max="14077" width="9.140625" style="7"/>
    <col min="14078" max="14078" width="43" style="7" customWidth="1"/>
    <col min="14079" max="14079" width="15.140625" style="7" customWidth="1"/>
    <col min="14080" max="14080" width="20.42578125" style="7" customWidth="1"/>
    <col min="14081" max="14088" width="18.140625" style="7" customWidth="1"/>
    <col min="14089" max="14333" width="9.140625" style="7"/>
    <col min="14334" max="14334" width="43" style="7" customWidth="1"/>
    <col min="14335" max="14335" width="15.140625" style="7" customWidth="1"/>
    <col min="14336" max="14336" width="20.42578125" style="7" customWidth="1"/>
    <col min="14337" max="14344" width="18.140625" style="7" customWidth="1"/>
    <col min="14345" max="14589" width="9.140625" style="7"/>
    <col min="14590" max="14590" width="43" style="7" customWidth="1"/>
    <col min="14591" max="14591" width="15.140625" style="7" customWidth="1"/>
    <col min="14592" max="14592" width="20.42578125" style="7" customWidth="1"/>
    <col min="14593" max="14600" width="18.140625" style="7" customWidth="1"/>
    <col min="14601" max="14845" width="9.140625" style="7"/>
    <col min="14846" max="14846" width="43" style="7" customWidth="1"/>
    <col min="14847" max="14847" width="15.140625" style="7" customWidth="1"/>
    <col min="14848" max="14848" width="20.42578125" style="7" customWidth="1"/>
    <col min="14849" max="14856" width="18.140625" style="7" customWidth="1"/>
    <col min="14857" max="15101" width="9.140625" style="7"/>
    <col min="15102" max="15102" width="43" style="7" customWidth="1"/>
    <col min="15103" max="15103" width="15.140625" style="7" customWidth="1"/>
    <col min="15104" max="15104" width="20.42578125" style="7" customWidth="1"/>
    <col min="15105" max="15112" width="18.140625" style="7" customWidth="1"/>
    <col min="15113" max="15357" width="9.140625" style="7"/>
    <col min="15358" max="15358" width="43" style="7" customWidth="1"/>
    <col min="15359" max="15359" width="15.140625" style="7" customWidth="1"/>
    <col min="15360" max="15360" width="20.42578125" style="7" customWidth="1"/>
    <col min="15361" max="15368" width="18.140625" style="7" customWidth="1"/>
    <col min="15369" max="15613" width="9.140625" style="7"/>
    <col min="15614" max="15614" width="43" style="7" customWidth="1"/>
    <col min="15615" max="15615" width="15.140625" style="7" customWidth="1"/>
    <col min="15616" max="15616" width="20.42578125" style="7" customWidth="1"/>
    <col min="15617" max="15624" width="18.140625" style="7" customWidth="1"/>
    <col min="15625" max="15869" width="9.140625" style="7"/>
    <col min="15870" max="15870" width="43" style="7" customWidth="1"/>
    <col min="15871" max="15871" width="15.140625" style="7" customWidth="1"/>
    <col min="15872" max="15872" width="20.42578125" style="7" customWidth="1"/>
    <col min="15873" max="15880" width="18.140625" style="7" customWidth="1"/>
    <col min="15881" max="16125" width="9.140625" style="7"/>
    <col min="16126" max="16126" width="43" style="7" customWidth="1"/>
    <col min="16127" max="16127" width="15.140625" style="7" customWidth="1"/>
    <col min="16128" max="16128" width="20.42578125" style="7" customWidth="1"/>
    <col min="16129" max="16136" width="18.140625" style="7" customWidth="1"/>
    <col min="16137" max="16384" width="9.140625" style="7"/>
  </cols>
  <sheetData>
    <row r="1" spans="1:9" s="1" customFormat="1" ht="15" customHeight="1" x14ac:dyDescent="0.25">
      <c r="D1" s="2"/>
      <c r="E1" s="3" t="s">
        <v>208</v>
      </c>
      <c r="F1" s="3"/>
      <c r="G1" s="3"/>
      <c r="H1" s="3"/>
      <c r="I1" s="3"/>
    </row>
    <row r="2" spans="1:9" s="1" customFormat="1" ht="15" x14ac:dyDescent="0.25">
      <c r="D2" s="2"/>
      <c r="E2" s="4" t="s">
        <v>209</v>
      </c>
      <c r="F2" s="4"/>
      <c r="G2" s="4"/>
      <c r="H2" s="4"/>
      <c r="I2" s="4"/>
    </row>
    <row r="3" spans="1:9" s="1" customFormat="1" ht="14.1" customHeight="1" x14ac:dyDescent="0.25">
      <c r="D3" s="2"/>
      <c r="E3" s="4" t="s">
        <v>29</v>
      </c>
      <c r="F3" s="4"/>
      <c r="G3" s="4"/>
      <c r="H3" s="4"/>
      <c r="I3" s="4"/>
    </row>
    <row r="4" spans="1:9" s="1" customFormat="1" ht="15" customHeight="1" x14ac:dyDescent="0.25">
      <c r="D4" s="2"/>
      <c r="E4" s="3" t="s">
        <v>281</v>
      </c>
      <c r="F4" s="3"/>
      <c r="G4" s="3"/>
      <c r="H4" s="3"/>
      <c r="I4" s="3"/>
    </row>
    <row r="5" spans="1:9" x14ac:dyDescent="0.25">
      <c r="A5" s="5" t="s">
        <v>147</v>
      </c>
      <c r="B5" s="5"/>
      <c r="C5" s="5"/>
      <c r="D5" s="6"/>
      <c r="E5" s="6"/>
      <c r="F5" s="6"/>
      <c r="G5" s="6"/>
      <c r="H5" s="6"/>
      <c r="I5" s="6"/>
    </row>
    <row r="6" spans="1:9" x14ac:dyDescent="0.25">
      <c r="A6" s="5" t="s">
        <v>148</v>
      </c>
      <c r="B6" s="5"/>
      <c r="C6" s="5"/>
      <c r="D6" s="5"/>
      <c r="E6" s="5"/>
      <c r="F6" s="5"/>
      <c r="G6" s="5"/>
      <c r="H6" s="5"/>
      <c r="I6" s="5"/>
    </row>
    <row r="7" spans="1:9" s="1" customFormat="1" ht="15" x14ac:dyDescent="0.2">
      <c r="A7" s="8" t="s">
        <v>81</v>
      </c>
      <c r="B7" s="9" t="s">
        <v>82</v>
      </c>
      <c r="C7" s="10"/>
      <c r="D7" s="10"/>
      <c r="E7" s="10"/>
      <c r="F7" s="10"/>
      <c r="G7" s="10"/>
      <c r="H7" s="10"/>
      <c r="I7" s="11"/>
    </row>
    <row r="8" spans="1:9" s="1" customFormat="1" ht="15.75" customHeight="1" x14ac:dyDescent="0.2">
      <c r="A8" s="12" t="s">
        <v>83</v>
      </c>
      <c r="B8" s="13" t="s">
        <v>84</v>
      </c>
      <c r="C8" s="13" t="s">
        <v>3</v>
      </c>
      <c r="D8" s="14" t="s">
        <v>85</v>
      </c>
      <c r="E8" s="14"/>
      <c r="F8" s="14"/>
      <c r="G8" s="14"/>
      <c r="H8" s="14"/>
      <c r="I8" s="14"/>
    </row>
    <row r="9" spans="1:9" s="1" customFormat="1" ht="15" x14ac:dyDescent="0.2">
      <c r="A9" s="12"/>
      <c r="B9" s="15"/>
      <c r="C9" s="15"/>
      <c r="D9" s="16" t="s">
        <v>142</v>
      </c>
      <c r="E9" s="16" t="s">
        <v>143</v>
      </c>
      <c r="F9" s="16" t="s">
        <v>144</v>
      </c>
      <c r="G9" s="16" t="s">
        <v>145</v>
      </c>
      <c r="H9" s="16" t="s">
        <v>146</v>
      </c>
      <c r="I9" s="17" t="s">
        <v>2</v>
      </c>
    </row>
    <row r="10" spans="1:9" s="1" customFormat="1" ht="30" x14ac:dyDescent="0.2">
      <c r="A10" s="14"/>
      <c r="B10" s="14" t="s">
        <v>86</v>
      </c>
      <c r="C10" s="18" t="s">
        <v>87</v>
      </c>
      <c r="D10" s="19">
        <f>'Приложение 4'!G167</f>
        <v>220759.53600000002</v>
      </c>
      <c r="E10" s="19">
        <f>'Приложение 4'!H167</f>
        <v>312786.57</v>
      </c>
      <c r="F10" s="19">
        <f>'Приложение 4'!I167</f>
        <v>151039.07</v>
      </c>
      <c r="G10" s="19">
        <f>'Приложение 4'!J97</f>
        <v>198866.62</v>
      </c>
      <c r="H10" s="19">
        <f>'Приложение 4'!K97</f>
        <v>0</v>
      </c>
      <c r="I10" s="19">
        <f>SUM(D10:H10)</f>
        <v>883451.79599999997</v>
      </c>
    </row>
    <row r="11" spans="1:9" s="1" customFormat="1" ht="45" x14ac:dyDescent="0.2">
      <c r="A11" s="14"/>
      <c r="B11" s="14"/>
      <c r="C11" s="8" t="s">
        <v>1</v>
      </c>
      <c r="D11" s="19">
        <f>'Приложение 4'!G168</f>
        <v>60558.01</v>
      </c>
      <c r="E11" s="19">
        <f>'Приложение 4'!H168</f>
        <v>0</v>
      </c>
      <c r="F11" s="19">
        <f>'Приложение 4'!I168</f>
        <v>0</v>
      </c>
      <c r="G11" s="19">
        <f>'Приложение 4'!J98</f>
        <v>46503.62</v>
      </c>
      <c r="H11" s="19">
        <f>'Приложение 4'!K98</f>
        <v>0</v>
      </c>
      <c r="I11" s="19">
        <f>SUM(D11:H11)</f>
        <v>107061.63</v>
      </c>
    </row>
    <row r="12" spans="1:9" s="1" customFormat="1" ht="30" x14ac:dyDescent="0.2">
      <c r="A12" s="14"/>
      <c r="B12" s="14"/>
      <c r="C12" s="8" t="s">
        <v>7</v>
      </c>
      <c r="D12" s="19">
        <f>'Приложение 4'!G169</f>
        <v>84701.66</v>
      </c>
      <c r="E12" s="19">
        <f>'Приложение 4'!H169</f>
        <v>108125</v>
      </c>
      <c r="F12" s="19">
        <f>'Приложение 4'!I169</f>
        <v>41679.300000000003</v>
      </c>
      <c r="G12" s="19">
        <f>'Приложение 4'!J99</f>
        <v>21830.329999999998</v>
      </c>
      <c r="H12" s="19">
        <f>'Приложение 4'!K99</f>
        <v>0</v>
      </c>
      <c r="I12" s="19">
        <f>SUM(D12:H12)</f>
        <v>256336.29</v>
      </c>
    </row>
    <row r="13" spans="1:9" s="1" customFormat="1" ht="45" x14ac:dyDescent="0.2">
      <c r="A13" s="14"/>
      <c r="B13" s="14"/>
      <c r="C13" s="8" t="s">
        <v>88</v>
      </c>
      <c r="D13" s="19">
        <f>'Приложение 4'!G170</f>
        <v>75499.865999999995</v>
      </c>
      <c r="E13" s="19">
        <f>'Приложение 4'!H170</f>
        <v>204661.57</v>
      </c>
      <c r="F13" s="19">
        <f>'Приложение 4'!I170</f>
        <v>109359.77</v>
      </c>
      <c r="G13" s="19">
        <f>'Приложение 4'!J100</f>
        <v>130532.67</v>
      </c>
      <c r="H13" s="19">
        <f>'Приложение 4'!K100</f>
        <v>0</v>
      </c>
      <c r="I13" s="19">
        <f>SUM(D13:H13)</f>
        <v>520053.87599999999</v>
      </c>
    </row>
    <row r="14" spans="1:9" s="1" customFormat="1" ht="30" x14ac:dyDescent="0.2">
      <c r="A14" s="14"/>
      <c r="B14" s="14"/>
      <c r="C14" s="8" t="s">
        <v>26</v>
      </c>
      <c r="D14" s="19">
        <f>'Приложение 4'!G171</f>
        <v>0</v>
      </c>
      <c r="E14" s="19">
        <f>'Приложение 4'!H171</f>
        <v>0</v>
      </c>
      <c r="F14" s="19">
        <f>'Приложение 4'!I171</f>
        <v>0</v>
      </c>
      <c r="G14" s="19">
        <f>'Приложение 4'!J101</f>
        <v>0</v>
      </c>
      <c r="H14" s="19">
        <f>'Приложение 4'!K101</f>
        <v>0</v>
      </c>
      <c r="I14" s="19">
        <f>SUM(D14:H14)</f>
        <v>0</v>
      </c>
    </row>
    <row r="15" spans="1:9" s="1" customFormat="1" ht="15.75" customHeight="1" x14ac:dyDescent="0.2">
      <c r="A15" s="20" t="s">
        <v>149</v>
      </c>
      <c r="B15" s="20"/>
      <c r="C15" s="20"/>
      <c r="D15" s="20"/>
      <c r="E15" s="20"/>
      <c r="F15" s="20"/>
      <c r="G15" s="20"/>
      <c r="H15" s="20"/>
      <c r="I15" s="20"/>
    </row>
    <row r="16" spans="1:9" s="1" customFormat="1" ht="15.75" customHeight="1" x14ac:dyDescent="0.2">
      <c r="A16" s="21" t="s">
        <v>166</v>
      </c>
      <c r="B16" s="21"/>
      <c r="C16" s="21"/>
      <c r="D16" s="21"/>
      <c r="E16" s="21"/>
      <c r="F16" s="21"/>
      <c r="G16" s="21"/>
      <c r="H16" s="21"/>
      <c r="I16" s="21"/>
    </row>
    <row r="17" spans="1:9" s="1" customFormat="1" ht="15" x14ac:dyDescent="0.2">
      <c r="A17" s="8" t="s">
        <v>81</v>
      </c>
      <c r="B17" s="12" t="s">
        <v>82</v>
      </c>
      <c r="C17" s="12"/>
      <c r="D17" s="12"/>
      <c r="E17" s="12"/>
      <c r="F17" s="12"/>
      <c r="G17" s="12"/>
      <c r="H17" s="12"/>
      <c r="I17" s="12"/>
    </row>
    <row r="18" spans="1:9" s="1" customFormat="1" ht="15.75" customHeight="1" x14ac:dyDescent="0.2">
      <c r="A18" s="12" t="s">
        <v>83</v>
      </c>
      <c r="B18" s="13" t="s">
        <v>84</v>
      </c>
      <c r="C18" s="13" t="s">
        <v>3</v>
      </c>
      <c r="D18" s="14" t="s">
        <v>85</v>
      </c>
      <c r="E18" s="14"/>
      <c r="F18" s="14"/>
      <c r="G18" s="14"/>
      <c r="H18" s="14"/>
      <c r="I18" s="14"/>
    </row>
    <row r="19" spans="1:9" s="1" customFormat="1" ht="15" x14ac:dyDescent="0.2">
      <c r="A19" s="12"/>
      <c r="B19" s="15"/>
      <c r="C19" s="15"/>
      <c r="D19" s="16" t="s">
        <v>142</v>
      </c>
      <c r="E19" s="16" t="s">
        <v>143</v>
      </c>
      <c r="F19" s="16" t="s">
        <v>144</v>
      </c>
      <c r="G19" s="16" t="s">
        <v>145</v>
      </c>
      <c r="H19" s="16" t="s">
        <v>146</v>
      </c>
      <c r="I19" s="17" t="s">
        <v>2</v>
      </c>
    </row>
    <row r="20" spans="1:9" s="1" customFormat="1" ht="30" x14ac:dyDescent="0.2">
      <c r="A20" s="14"/>
      <c r="B20" s="13" t="s">
        <v>86</v>
      </c>
      <c r="C20" s="22" t="s">
        <v>87</v>
      </c>
      <c r="D20" s="19">
        <f>'Приложение 4'!G268</f>
        <v>481469.85000000003</v>
      </c>
      <c r="E20" s="19">
        <f>'Приложение 4'!H268</f>
        <v>466085.80000000005</v>
      </c>
      <c r="F20" s="19">
        <f>'Приложение 4'!I268</f>
        <v>445416.30000000005</v>
      </c>
      <c r="G20" s="19">
        <f>'Приложение 4'!J268</f>
        <v>445416.30000000005</v>
      </c>
      <c r="H20" s="19">
        <f>'Приложение 4'!K268</f>
        <v>0</v>
      </c>
      <c r="I20" s="19">
        <f>SUM(D20:H20)</f>
        <v>1838388.2500000002</v>
      </c>
    </row>
    <row r="21" spans="1:9" s="1" customFormat="1" ht="45" x14ac:dyDescent="0.2">
      <c r="A21" s="14"/>
      <c r="B21" s="23"/>
      <c r="C21" s="8" t="s">
        <v>1</v>
      </c>
      <c r="D21" s="19">
        <f>'Приложение 4'!G269</f>
        <v>0</v>
      </c>
      <c r="E21" s="19">
        <f>'Приложение 4'!H269</f>
        <v>0</v>
      </c>
      <c r="F21" s="19">
        <f>'Приложение 4'!I269</f>
        <v>0</v>
      </c>
      <c r="G21" s="19">
        <f>'Приложение 4'!J269</f>
        <v>0</v>
      </c>
      <c r="H21" s="19">
        <f>'Приложение 4'!K269</f>
        <v>0</v>
      </c>
      <c r="I21" s="19">
        <f>SUM(D21:H21)</f>
        <v>0</v>
      </c>
    </row>
    <row r="22" spans="1:9" s="1" customFormat="1" ht="30" x14ac:dyDescent="0.2">
      <c r="A22" s="14"/>
      <c r="B22" s="23"/>
      <c r="C22" s="8" t="s">
        <v>7</v>
      </c>
      <c r="D22" s="19">
        <f>'Приложение 4'!G270</f>
        <v>0</v>
      </c>
      <c r="E22" s="19">
        <f>'Приложение 4'!H270</f>
        <v>0</v>
      </c>
      <c r="F22" s="19">
        <f>'Приложение 4'!I270</f>
        <v>0</v>
      </c>
      <c r="G22" s="19">
        <f>'Приложение 4'!J270</f>
        <v>0</v>
      </c>
      <c r="H22" s="19">
        <f>'Приложение 4'!K270</f>
        <v>0</v>
      </c>
      <c r="I22" s="19">
        <f>SUM(D22:H22)</f>
        <v>0</v>
      </c>
    </row>
    <row r="23" spans="1:9" s="1" customFormat="1" ht="45" x14ac:dyDescent="0.2">
      <c r="A23" s="14"/>
      <c r="B23" s="23"/>
      <c r="C23" s="8" t="s">
        <v>88</v>
      </c>
      <c r="D23" s="19">
        <f>'Приложение 4'!G271</f>
        <v>481469.85000000003</v>
      </c>
      <c r="E23" s="19">
        <f>'Приложение 4'!H271</f>
        <v>466085.80000000005</v>
      </c>
      <c r="F23" s="19">
        <f>'Приложение 4'!I271</f>
        <v>445416.30000000005</v>
      </c>
      <c r="G23" s="19">
        <f>'Приложение 4'!J271</f>
        <v>445416.30000000005</v>
      </c>
      <c r="H23" s="19">
        <f>'Приложение 4'!K271</f>
        <v>0</v>
      </c>
      <c r="I23" s="19">
        <f>SUM(D23:H23)</f>
        <v>1838388.2500000002</v>
      </c>
    </row>
    <row r="24" spans="1:9" s="1" customFormat="1" ht="30" x14ac:dyDescent="0.2">
      <c r="A24" s="14"/>
      <c r="B24" s="15"/>
      <c r="C24" s="8" t="s">
        <v>26</v>
      </c>
      <c r="D24" s="19">
        <f>'Приложение 4'!G272</f>
        <v>0</v>
      </c>
      <c r="E24" s="19">
        <v>0</v>
      </c>
      <c r="F24" s="19">
        <v>0</v>
      </c>
      <c r="G24" s="19">
        <v>0</v>
      </c>
      <c r="H24" s="19">
        <v>0</v>
      </c>
      <c r="I24" s="19">
        <f>SUM(D24:H24)</f>
        <v>0</v>
      </c>
    </row>
    <row r="25" spans="1:9" s="1" customFormat="1" ht="14.25" x14ac:dyDescent="0.2">
      <c r="A25" s="20" t="s">
        <v>150</v>
      </c>
      <c r="B25" s="20"/>
      <c r="C25" s="20"/>
      <c r="D25" s="24"/>
      <c r="E25" s="24"/>
      <c r="F25" s="24"/>
      <c r="G25" s="24"/>
      <c r="H25" s="24"/>
      <c r="I25" s="24"/>
    </row>
    <row r="26" spans="1:9" s="1" customFormat="1" ht="14.25" x14ac:dyDescent="0.2">
      <c r="A26" s="20" t="s">
        <v>285</v>
      </c>
      <c r="B26" s="20"/>
      <c r="C26" s="20"/>
      <c r="D26" s="20"/>
      <c r="E26" s="20"/>
      <c r="F26" s="20"/>
      <c r="G26" s="20"/>
      <c r="H26" s="20"/>
      <c r="I26" s="20"/>
    </row>
    <row r="27" spans="1:9" s="1" customFormat="1" ht="15" x14ac:dyDescent="0.2">
      <c r="A27" s="8" t="s">
        <v>81</v>
      </c>
      <c r="B27" s="9" t="s">
        <v>82</v>
      </c>
      <c r="C27" s="10"/>
      <c r="D27" s="10"/>
      <c r="E27" s="10"/>
      <c r="F27" s="10"/>
      <c r="G27" s="10"/>
      <c r="H27" s="10"/>
      <c r="I27" s="11"/>
    </row>
    <row r="28" spans="1:9" s="1" customFormat="1" ht="15" x14ac:dyDescent="0.2">
      <c r="A28" s="13" t="s">
        <v>83</v>
      </c>
      <c r="B28" s="13" t="s">
        <v>84</v>
      </c>
      <c r="C28" s="13" t="s">
        <v>3</v>
      </c>
      <c r="D28" s="14" t="s">
        <v>85</v>
      </c>
      <c r="E28" s="14"/>
      <c r="F28" s="14"/>
      <c r="G28" s="14"/>
      <c r="H28" s="14"/>
      <c r="I28" s="14"/>
    </row>
    <row r="29" spans="1:9" s="1" customFormat="1" ht="15" x14ac:dyDescent="0.2">
      <c r="A29" s="23"/>
      <c r="B29" s="15"/>
      <c r="C29" s="15"/>
      <c r="D29" s="16" t="s">
        <v>142</v>
      </c>
      <c r="E29" s="16" t="s">
        <v>143</v>
      </c>
      <c r="F29" s="16" t="s">
        <v>144</v>
      </c>
      <c r="G29" s="16" t="s">
        <v>145</v>
      </c>
      <c r="H29" s="16" t="s">
        <v>146</v>
      </c>
      <c r="I29" s="17" t="s">
        <v>2</v>
      </c>
    </row>
    <row r="30" spans="1:9" s="1" customFormat="1" ht="30" x14ac:dyDescent="0.2">
      <c r="A30" s="23"/>
      <c r="B30" s="13" t="s">
        <v>86</v>
      </c>
      <c r="C30" s="22" t="s">
        <v>87</v>
      </c>
      <c r="D30" s="19">
        <f>'Приложение 4'!G309</f>
        <v>8232.32</v>
      </c>
      <c r="E30" s="19">
        <f>'Приложение 4'!H309</f>
        <v>23555.93</v>
      </c>
      <c r="F30" s="19">
        <f>'Приложение 4'!I309</f>
        <v>5000</v>
      </c>
      <c r="G30" s="19">
        <f>'Приложение 4'!J309</f>
        <v>5000</v>
      </c>
      <c r="H30" s="19">
        <f>'Приложение 4'!K309</f>
        <v>0</v>
      </c>
      <c r="I30" s="19">
        <f>SUM(D30:H30)</f>
        <v>41788.25</v>
      </c>
    </row>
    <row r="31" spans="1:9" s="1" customFormat="1" ht="45" x14ac:dyDescent="0.2">
      <c r="A31" s="23"/>
      <c r="B31" s="23"/>
      <c r="C31" s="8" t="s">
        <v>1</v>
      </c>
      <c r="D31" s="19">
        <f>'Приложение 4'!G310</f>
        <v>0</v>
      </c>
      <c r="E31" s="19">
        <f>'Приложение 4'!H310</f>
        <v>0</v>
      </c>
      <c r="F31" s="19">
        <f>'Приложение 4'!I310</f>
        <v>0</v>
      </c>
      <c r="G31" s="19">
        <f>'Приложение 4'!J310</f>
        <v>0</v>
      </c>
      <c r="H31" s="19">
        <f>'Приложение 4'!K310</f>
        <v>0</v>
      </c>
      <c r="I31" s="19">
        <f>SUM(D31:H31)</f>
        <v>0</v>
      </c>
    </row>
    <row r="32" spans="1:9" s="1" customFormat="1" ht="30" x14ac:dyDescent="0.2">
      <c r="A32" s="23"/>
      <c r="B32" s="23"/>
      <c r="C32" s="8" t="s">
        <v>7</v>
      </c>
      <c r="D32" s="19">
        <f>'Приложение 4'!G311</f>
        <v>1632.35</v>
      </c>
      <c r="E32" s="19">
        <f>'Приложение 4'!H311</f>
        <v>15581.37</v>
      </c>
      <c r="F32" s="19">
        <f>'Приложение 4'!I311</f>
        <v>0</v>
      </c>
      <c r="G32" s="19">
        <f>'Приложение 4'!J311</f>
        <v>0</v>
      </c>
      <c r="H32" s="19">
        <f>'Приложение 4'!K311</f>
        <v>0</v>
      </c>
      <c r="I32" s="19">
        <f>SUM(D32:H32)</f>
        <v>17213.72</v>
      </c>
    </row>
    <row r="33" spans="1:9" s="1" customFormat="1" ht="45" x14ac:dyDescent="0.2">
      <c r="A33" s="23"/>
      <c r="B33" s="23"/>
      <c r="C33" s="8" t="s">
        <v>88</v>
      </c>
      <c r="D33" s="19">
        <f>'Приложение 4'!G312</f>
        <v>5389.2699999999995</v>
      </c>
      <c r="E33" s="19">
        <f>'Приложение 4'!H312</f>
        <v>7974.5599999999995</v>
      </c>
      <c r="F33" s="19">
        <f>'Приложение 4'!I312</f>
        <v>5000</v>
      </c>
      <c r="G33" s="19">
        <f>'Приложение 4'!J312</f>
        <v>5000</v>
      </c>
      <c r="H33" s="19">
        <f>'Приложение 4'!K312</f>
        <v>0</v>
      </c>
      <c r="I33" s="19">
        <f>SUM(D33:H33)</f>
        <v>23363.829999999998</v>
      </c>
    </row>
    <row r="34" spans="1:9" s="1" customFormat="1" ht="30" x14ac:dyDescent="0.2">
      <c r="A34" s="15"/>
      <c r="B34" s="15"/>
      <c r="C34" s="8" t="s">
        <v>26</v>
      </c>
      <c r="D34" s="19">
        <f>'Приложение 4'!G313</f>
        <v>1210.7</v>
      </c>
      <c r="E34" s="19">
        <f>'Приложение 4'!H313</f>
        <v>0</v>
      </c>
      <c r="F34" s="19">
        <f>'Приложение 4'!I313</f>
        <v>0</v>
      </c>
      <c r="G34" s="19">
        <f>'Приложение 4'!J313</f>
        <v>0</v>
      </c>
      <c r="H34" s="19">
        <f>'Приложение 4'!K313</f>
        <v>0</v>
      </c>
      <c r="I34" s="19">
        <f>SUM(D34:H34)</f>
        <v>1210.7</v>
      </c>
    </row>
    <row r="35" spans="1:9" s="1" customFormat="1" ht="15" x14ac:dyDescent="0.25">
      <c r="A35" s="25"/>
      <c r="B35" s="25"/>
      <c r="C35" s="25"/>
      <c r="D35" s="25"/>
      <c r="E35" s="25"/>
      <c r="F35" s="25"/>
      <c r="G35" s="25"/>
      <c r="H35" s="25"/>
      <c r="I35" s="25"/>
    </row>
  </sheetData>
  <mergeCells count="30">
    <mergeCell ref="A28:A34"/>
    <mergeCell ref="B28:B29"/>
    <mergeCell ref="C28:C29"/>
    <mergeCell ref="D28:I28"/>
    <mergeCell ref="B30:B34"/>
    <mergeCell ref="A25:I25"/>
    <mergeCell ref="A26:I26"/>
    <mergeCell ref="B27:I27"/>
    <mergeCell ref="B7:I7"/>
    <mergeCell ref="A8:A9"/>
    <mergeCell ref="B8:B9"/>
    <mergeCell ref="C8:C9"/>
    <mergeCell ref="D8:I8"/>
    <mergeCell ref="A20:A24"/>
    <mergeCell ref="B20:B24"/>
    <mergeCell ref="A10:A14"/>
    <mergeCell ref="B10:B14"/>
    <mergeCell ref="B17:I17"/>
    <mergeCell ref="A18:A19"/>
    <mergeCell ref="B18:B19"/>
    <mergeCell ref="C18:C19"/>
    <mergeCell ref="E1:I1"/>
    <mergeCell ref="E2:I2"/>
    <mergeCell ref="A5:I5"/>
    <mergeCell ref="A6:I6"/>
    <mergeCell ref="D18:I18"/>
    <mergeCell ref="A15:I15"/>
    <mergeCell ref="A16:I16"/>
    <mergeCell ref="E3:I3"/>
    <mergeCell ref="E4:I4"/>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90" zoomScaleNormal="90" workbookViewId="0">
      <selection activeCell="B19" sqref="B19"/>
    </sheetView>
  </sheetViews>
  <sheetFormatPr defaultColWidth="9.140625" defaultRowHeight="15.75" x14ac:dyDescent="0.25"/>
  <cols>
    <col min="1" max="1" width="9.140625" style="35"/>
    <col min="2" max="2" width="48.85546875" style="26" customWidth="1"/>
    <col min="3" max="3" width="14.28515625" style="26" customWidth="1"/>
    <col min="4" max="4" width="12" style="26" customWidth="1"/>
    <col min="5" max="5" width="14" style="26" customWidth="1"/>
    <col min="6" max="7" width="12.5703125" style="26" customWidth="1"/>
    <col min="8" max="8" width="12" style="26" customWidth="1"/>
    <col min="9" max="10" width="11.85546875" style="26" customWidth="1"/>
    <col min="11" max="11" width="26" style="26" customWidth="1"/>
    <col min="12" max="12" width="1.85546875" style="37" hidden="1" customWidth="1"/>
    <col min="13" max="16384" width="9.140625" style="38"/>
  </cols>
  <sheetData>
    <row r="1" spans="1:14" s="1" customFormat="1" ht="15" customHeight="1" x14ac:dyDescent="0.25">
      <c r="C1" s="2"/>
      <c r="D1" s="2"/>
      <c r="E1" s="27"/>
      <c r="F1" s="3" t="s">
        <v>186</v>
      </c>
      <c r="G1" s="3"/>
      <c r="H1" s="3"/>
      <c r="I1" s="3"/>
      <c r="J1" s="3"/>
      <c r="K1" s="3"/>
      <c r="L1" s="28"/>
      <c r="M1" s="29"/>
    </row>
    <row r="2" spans="1:14" s="1" customFormat="1" ht="15" x14ac:dyDescent="0.25">
      <c r="C2" s="2"/>
      <c r="D2" s="2"/>
      <c r="E2" s="27"/>
      <c r="F2" s="4" t="s">
        <v>133</v>
      </c>
      <c r="G2" s="4"/>
      <c r="H2" s="4"/>
      <c r="I2" s="4"/>
      <c r="J2" s="4"/>
      <c r="K2" s="4"/>
      <c r="L2" s="30"/>
      <c r="M2" s="31"/>
    </row>
    <row r="3" spans="1:14" s="1" customFormat="1" ht="14.1" customHeight="1" x14ac:dyDescent="0.25">
      <c r="C3" s="4" t="s">
        <v>29</v>
      </c>
      <c r="D3" s="4"/>
      <c r="E3" s="4"/>
      <c r="F3" s="4"/>
      <c r="G3" s="4"/>
      <c r="H3" s="4"/>
      <c r="I3" s="4"/>
      <c r="J3" s="4"/>
      <c r="K3" s="4"/>
      <c r="L3" s="30"/>
      <c r="M3" s="31"/>
    </row>
    <row r="4" spans="1:14" s="1" customFormat="1" ht="15" customHeight="1" x14ac:dyDescent="0.25">
      <c r="C4" s="2"/>
      <c r="D4" s="2"/>
      <c r="E4" s="27"/>
      <c r="F4" s="3" t="s">
        <v>281</v>
      </c>
      <c r="G4" s="3"/>
      <c r="H4" s="3"/>
      <c r="I4" s="3"/>
      <c r="J4" s="3"/>
      <c r="K4" s="3"/>
      <c r="L4" s="28"/>
      <c r="M4" s="29"/>
    </row>
    <row r="6" spans="1:14" s="34" customFormat="1" x14ac:dyDescent="0.2">
      <c r="A6" s="32" t="s">
        <v>164</v>
      </c>
      <c r="B6" s="32"/>
      <c r="C6" s="32"/>
      <c r="D6" s="32"/>
      <c r="E6" s="32"/>
      <c r="F6" s="32"/>
      <c r="G6" s="32"/>
      <c r="H6" s="32"/>
      <c r="I6" s="32"/>
      <c r="J6" s="32"/>
      <c r="K6" s="32"/>
      <c r="L6" s="32"/>
      <c r="M6" s="32"/>
      <c r="N6" s="33"/>
    </row>
    <row r="7" spans="1:14" s="34" customFormat="1" x14ac:dyDescent="0.2">
      <c r="A7" s="32" t="s">
        <v>134</v>
      </c>
      <c r="B7" s="32"/>
      <c r="C7" s="32"/>
      <c r="D7" s="32"/>
      <c r="E7" s="32"/>
      <c r="F7" s="32"/>
      <c r="G7" s="32"/>
      <c r="H7" s="32"/>
      <c r="I7" s="32"/>
      <c r="J7" s="32"/>
      <c r="K7" s="32"/>
      <c r="L7" s="32"/>
      <c r="M7" s="32"/>
      <c r="N7" s="33"/>
    </row>
    <row r="8" spans="1:14" x14ac:dyDescent="0.25">
      <c r="B8" s="36"/>
      <c r="C8" s="36"/>
      <c r="D8" s="36"/>
      <c r="E8" s="36"/>
      <c r="F8" s="36"/>
      <c r="G8" s="36"/>
      <c r="H8" s="36"/>
      <c r="I8" s="36"/>
      <c r="J8" s="36"/>
      <c r="K8" s="36"/>
    </row>
    <row r="10" spans="1:14" ht="24.75" customHeight="1" x14ac:dyDescent="0.2">
      <c r="A10" s="39" t="s">
        <v>163</v>
      </c>
      <c r="B10" s="40" t="s">
        <v>17</v>
      </c>
      <c r="C10" s="41" t="s">
        <v>27</v>
      </c>
      <c r="D10" s="40" t="s">
        <v>14</v>
      </c>
      <c r="E10" s="40" t="s">
        <v>18</v>
      </c>
      <c r="F10" s="42" t="s">
        <v>5</v>
      </c>
      <c r="G10" s="43"/>
      <c r="H10" s="43"/>
      <c r="I10" s="43"/>
      <c r="J10" s="43"/>
      <c r="K10" s="41"/>
    </row>
    <row r="11" spans="1:14" ht="69" customHeight="1" x14ac:dyDescent="0.2">
      <c r="A11" s="39"/>
      <c r="B11" s="40"/>
      <c r="C11" s="41"/>
      <c r="D11" s="40"/>
      <c r="E11" s="40"/>
      <c r="F11" s="44" t="s">
        <v>142</v>
      </c>
      <c r="G11" s="44" t="s">
        <v>143</v>
      </c>
      <c r="H11" s="44" t="s">
        <v>144</v>
      </c>
      <c r="I11" s="44" t="s">
        <v>145</v>
      </c>
      <c r="J11" s="44" t="s">
        <v>146</v>
      </c>
      <c r="K11" s="45" t="s">
        <v>19</v>
      </c>
    </row>
    <row r="12" spans="1:14" x14ac:dyDescent="0.2">
      <c r="A12" s="46"/>
      <c r="B12" s="45">
        <v>2</v>
      </c>
      <c r="C12" s="45">
        <v>3</v>
      </c>
      <c r="D12" s="45">
        <v>4</v>
      </c>
      <c r="E12" s="45">
        <v>5</v>
      </c>
      <c r="F12" s="45">
        <v>6</v>
      </c>
      <c r="G12" s="45">
        <v>7</v>
      </c>
      <c r="H12" s="45">
        <v>8</v>
      </c>
      <c r="I12" s="45">
        <v>9</v>
      </c>
      <c r="J12" s="45">
        <v>10</v>
      </c>
      <c r="K12" s="45">
        <v>11</v>
      </c>
    </row>
    <row r="13" spans="1:14" ht="18" customHeight="1" x14ac:dyDescent="0.2">
      <c r="A13" s="46"/>
      <c r="B13" s="47" t="s">
        <v>135</v>
      </c>
      <c r="C13" s="48"/>
      <c r="D13" s="48"/>
      <c r="E13" s="48"/>
      <c r="F13" s="48"/>
      <c r="G13" s="48"/>
      <c r="H13" s="48"/>
      <c r="I13" s="48"/>
      <c r="J13" s="49"/>
      <c r="K13" s="50" t="s">
        <v>20</v>
      </c>
    </row>
    <row r="14" spans="1:14" ht="88.5" customHeight="1" x14ac:dyDescent="0.2">
      <c r="A14" s="46">
        <v>1</v>
      </c>
      <c r="B14" s="51" t="s">
        <v>210</v>
      </c>
      <c r="C14" s="50" t="s">
        <v>127</v>
      </c>
      <c r="D14" s="50" t="s">
        <v>40</v>
      </c>
      <c r="E14" s="52" t="s">
        <v>45</v>
      </c>
      <c r="F14" s="52" t="s">
        <v>45</v>
      </c>
      <c r="G14" s="52" t="s">
        <v>45</v>
      </c>
      <c r="H14" s="52" t="s">
        <v>358</v>
      </c>
      <c r="I14" s="52" t="s">
        <v>45</v>
      </c>
      <c r="J14" s="52" t="s">
        <v>45</v>
      </c>
      <c r="K14" s="50" t="s">
        <v>243</v>
      </c>
      <c r="L14" s="53" t="s">
        <v>47</v>
      </c>
    </row>
    <row r="15" spans="1:14" ht="70.5" customHeight="1" x14ac:dyDescent="0.2">
      <c r="A15" s="46">
        <v>2</v>
      </c>
      <c r="B15" s="51" t="s">
        <v>152</v>
      </c>
      <c r="C15" s="50" t="s">
        <v>127</v>
      </c>
      <c r="D15" s="50" t="s">
        <v>40</v>
      </c>
      <c r="E15" s="52" t="s">
        <v>45</v>
      </c>
      <c r="F15" s="52" t="s">
        <v>198</v>
      </c>
      <c r="G15" s="52" t="s">
        <v>45</v>
      </c>
      <c r="H15" s="52" t="s">
        <v>45</v>
      </c>
      <c r="I15" s="52" t="s">
        <v>45</v>
      </c>
      <c r="J15" s="52" t="s">
        <v>45</v>
      </c>
      <c r="K15" s="50" t="s">
        <v>151</v>
      </c>
      <c r="L15" s="53"/>
    </row>
    <row r="16" spans="1:14" ht="70.5" customHeight="1" x14ac:dyDescent="0.2">
      <c r="A16" s="46">
        <v>3</v>
      </c>
      <c r="B16" s="54" t="s">
        <v>153</v>
      </c>
      <c r="C16" s="50" t="s">
        <v>127</v>
      </c>
      <c r="D16" s="50" t="s">
        <v>40</v>
      </c>
      <c r="E16" s="50">
        <v>2</v>
      </c>
      <c r="F16" s="50">
        <v>0</v>
      </c>
      <c r="G16" s="50">
        <v>1</v>
      </c>
      <c r="H16" s="50">
        <v>1</v>
      </c>
      <c r="I16" s="50">
        <v>1</v>
      </c>
      <c r="J16" s="50">
        <v>1</v>
      </c>
      <c r="K16" s="50" t="s">
        <v>151</v>
      </c>
      <c r="L16" s="53"/>
    </row>
    <row r="17" spans="1:17" ht="70.5" customHeight="1" x14ac:dyDescent="0.2">
      <c r="A17" s="46">
        <v>4</v>
      </c>
      <c r="B17" s="51" t="s">
        <v>154</v>
      </c>
      <c r="C17" s="50" t="s">
        <v>39</v>
      </c>
      <c r="D17" s="50" t="s">
        <v>40</v>
      </c>
      <c r="E17" s="50">
        <v>0</v>
      </c>
      <c r="F17" s="50">
        <v>0</v>
      </c>
      <c r="G17" s="50">
        <v>5</v>
      </c>
      <c r="H17" s="50">
        <v>0</v>
      </c>
      <c r="I17" s="50">
        <v>0</v>
      </c>
      <c r="J17" s="50">
        <v>0</v>
      </c>
      <c r="K17" s="50" t="s">
        <v>151</v>
      </c>
      <c r="L17" s="53"/>
    </row>
    <row r="18" spans="1:17" ht="70.5" customHeight="1" x14ac:dyDescent="0.2">
      <c r="A18" s="46">
        <v>5</v>
      </c>
      <c r="B18" s="51" t="s">
        <v>211</v>
      </c>
      <c r="C18" s="50" t="s">
        <v>39</v>
      </c>
      <c r="D18" s="50" t="s">
        <v>40</v>
      </c>
      <c r="E18" s="55">
        <v>21</v>
      </c>
      <c r="F18" s="55">
        <v>3</v>
      </c>
      <c r="G18" s="55">
        <v>23</v>
      </c>
      <c r="H18" s="55">
        <v>41</v>
      </c>
      <c r="I18" s="55">
        <v>41</v>
      </c>
      <c r="J18" s="55">
        <v>41</v>
      </c>
      <c r="K18" s="50" t="s">
        <v>151</v>
      </c>
      <c r="L18" s="53"/>
    </row>
    <row r="19" spans="1:17" ht="78.75" x14ac:dyDescent="0.2">
      <c r="A19" s="46">
        <v>6</v>
      </c>
      <c r="B19" s="51" t="s">
        <v>310</v>
      </c>
      <c r="C19" s="50" t="s">
        <v>128</v>
      </c>
      <c r="D19" s="50" t="s">
        <v>40</v>
      </c>
      <c r="E19" s="50">
        <v>2</v>
      </c>
      <c r="F19" s="50">
        <v>7</v>
      </c>
      <c r="G19" s="50">
        <v>2</v>
      </c>
      <c r="H19" s="50">
        <v>2</v>
      </c>
      <c r="I19" s="50">
        <v>2</v>
      </c>
      <c r="J19" s="50">
        <v>2</v>
      </c>
      <c r="K19" s="50" t="s">
        <v>151</v>
      </c>
      <c r="L19" s="53"/>
      <c r="Q19" s="56"/>
    </row>
    <row r="20" spans="1:17" ht="63" x14ac:dyDescent="0.2">
      <c r="A20" s="46">
        <v>7</v>
      </c>
      <c r="B20" s="51" t="s">
        <v>205</v>
      </c>
      <c r="C20" s="50" t="s">
        <v>128</v>
      </c>
      <c r="D20" s="50" t="s">
        <v>40</v>
      </c>
      <c r="E20" s="50">
        <v>2</v>
      </c>
      <c r="F20" s="50">
        <v>0</v>
      </c>
      <c r="G20" s="50">
        <v>0</v>
      </c>
      <c r="H20" s="50">
        <v>2</v>
      </c>
      <c r="I20" s="50">
        <v>2</v>
      </c>
      <c r="J20" s="50">
        <v>2</v>
      </c>
      <c r="K20" s="50" t="s">
        <v>151</v>
      </c>
      <c r="L20" s="53"/>
      <c r="Q20" s="56"/>
    </row>
    <row r="21" spans="1:17" ht="116.25" customHeight="1" x14ac:dyDescent="0.2">
      <c r="A21" s="46">
        <v>8</v>
      </c>
      <c r="B21" s="51" t="s">
        <v>206</v>
      </c>
      <c r="C21" s="50" t="s">
        <v>127</v>
      </c>
      <c r="D21" s="50" t="s">
        <v>43</v>
      </c>
      <c r="E21" s="50">
        <v>6</v>
      </c>
      <c r="F21" s="50">
        <v>12</v>
      </c>
      <c r="G21" s="50">
        <v>15</v>
      </c>
      <c r="H21" s="50">
        <v>20</v>
      </c>
      <c r="I21" s="50">
        <v>25</v>
      </c>
      <c r="J21" s="50">
        <v>30</v>
      </c>
      <c r="K21" s="50" t="s">
        <v>151</v>
      </c>
      <c r="L21" s="53"/>
    </row>
    <row r="22" spans="1:17" ht="78.75" x14ac:dyDescent="0.2">
      <c r="A22" s="46">
        <v>9</v>
      </c>
      <c r="B22" s="51" t="s">
        <v>155</v>
      </c>
      <c r="C22" s="50" t="s">
        <v>129</v>
      </c>
      <c r="D22" s="50" t="s">
        <v>40</v>
      </c>
      <c r="E22" s="50">
        <v>0</v>
      </c>
      <c r="F22" s="50">
        <v>0</v>
      </c>
      <c r="G22" s="50">
        <v>0</v>
      </c>
      <c r="H22" s="50">
        <v>0</v>
      </c>
      <c r="I22" s="50">
        <v>0</v>
      </c>
      <c r="J22" s="50">
        <v>0</v>
      </c>
      <c r="K22" s="50" t="s">
        <v>151</v>
      </c>
      <c r="L22" s="53"/>
    </row>
    <row r="23" spans="1:17" ht="70.5" customHeight="1" x14ac:dyDescent="0.2">
      <c r="A23" s="46">
        <v>10</v>
      </c>
      <c r="B23" s="51" t="s">
        <v>332</v>
      </c>
      <c r="C23" s="50" t="s">
        <v>128</v>
      </c>
      <c r="D23" s="50" t="s">
        <v>43</v>
      </c>
      <c r="E23" s="50">
        <v>25</v>
      </c>
      <c r="F23" s="50">
        <v>100</v>
      </c>
      <c r="G23" s="50">
        <v>100</v>
      </c>
      <c r="H23" s="50">
        <v>40</v>
      </c>
      <c r="I23" s="50">
        <v>80</v>
      </c>
      <c r="J23" s="50">
        <v>100</v>
      </c>
      <c r="K23" s="50" t="s">
        <v>151</v>
      </c>
      <c r="L23" s="53"/>
    </row>
    <row r="24" spans="1:17" ht="70.5" customHeight="1" x14ac:dyDescent="0.2">
      <c r="A24" s="46">
        <v>11</v>
      </c>
      <c r="B24" s="51" t="s">
        <v>165</v>
      </c>
      <c r="C24" s="50" t="s">
        <v>39</v>
      </c>
      <c r="D24" s="50" t="s">
        <v>43</v>
      </c>
      <c r="E24" s="50">
        <v>115</v>
      </c>
      <c r="F24" s="50">
        <v>107</v>
      </c>
      <c r="G24" s="50">
        <v>107.5</v>
      </c>
      <c r="H24" s="50">
        <v>113</v>
      </c>
      <c r="I24" s="50">
        <v>116</v>
      </c>
      <c r="J24" s="50">
        <v>119</v>
      </c>
      <c r="K24" s="50" t="s">
        <v>151</v>
      </c>
      <c r="L24" s="53"/>
    </row>
    <row r="25" spans="1:17" ht="70.5" customHeight="1" x14ac:dyDescent="0.2">
      <c r="A25" s="46">
        <v>12</v>
      </c>
      <c r="B25" s="51" t="s">
        <v>207</v>
      </c>
      <c r="C25" s="50" t="s">
        <v>44</v>
      </c>
      <c r="D25" s="50" t="s">
        <v>40</v>
      </c>
      <c r="E25" s="50">
        <v>0</v>
      </c>
      <c r="F25" s="50">
        <v>1</v>
      </c>
      <c r="G25" s="50">
        <v>0</v>
      </c>
      <c r="H25" s="50">
        <v>0</v>
      </c>
      <c r="I25" s="50">
        <v>0</v>
      </c>
      <c r="J25" s="50">
        <v>0</v>
      </c>
      <c r="K25" s="50" t="s">
        <v>244</v>
      </c>
      <c r="L25" s="53"/>
    </row>
    <row r="26" spans="1:17" ht="70.5" customHeight="1" x14ac:dyDescent="0.2">
      <c r="A26" s="46">
        <v>13</v>
      </c>
      <c r="B26" s="51" t="s">
        <v>215</v>
      </c>
      <c r="C26" s="50" t="s">
        <v>44</v>
      </c>
      <c r="D26" s="50" t="s">
        <v>40</v>
      </c>
      <c r="E26" s="50">
        <v>1</v>
      </c>
      <c r="F26" s="50">
        <v>2</v>
      </c>
      <c r="G26" s="50">
        <v>1</v>
      </c>
      <c r="H26" s="50">
        <v>0</v>
      </c>
      <c r="I26" s="50">
        <v>0</v>
      </c>
      <c r="J26" s="50">
        <v>0</v>
      </c>
      <c r="K26" s="50" t="s">
        <v>151</v>
      </c>
      <c r="L26" s="53"/>
    </row>
    <row r="27" spans="1:17" ht="100.5" customHeight="1" x14ac:dyDescent="0.2">
      <c r="A27" s="46">
        <v>14</v>
      </c>
      <c r="B27" s="51" t="s">
        <v>216</v>
      </c>
      <c r="C27" s="50" t="s">
        <v>44</v>
      </c>
      <c r="D27" s="50" t="s">
        <v>212</v>
      </c>
      <c r="E27" s="50">
        <v>0</v>
      </c>
      <c r="F27" s="57">
        <v>12654.9</v>
      </c>
      <c r="G27" s="57">
        <v>3091.19</v>
      </c>
      <c r="H27" s="50" t="s">
        <v>214</v>
      </c>
      <c r="I27" s="50" t="s">
        <v>214</v>
      </c>
      <c r="J27" s="50" t="s">
        <v>214</v>
      </c>
      <c r="K27" s="50" t="s">
        <v>151</v>
      </c>
      <c r="L27" s="53"/>
    </row>
    <row r="28" spans="1:17" ht="18" customHeight="1" x14ac:dyDescent="0.2">
      <c r="A28" s="46"/>
      <c r="B28" s="48" t="s">
        <v>136</v>
      </c>
      <c r="C28" s="48"/>
      <c r="D28" s="48"/>
      <c r="E28" s="48"/>
      <c r="F28" s="48"/>
      <c r="G28" s="48"/>
      <c r="H28" s="48"/>
      <c r="I28" s="48"/>
      <c r="J28" s="49"/>
      <c r="K28" s="50" t="s">
        <v>20</v>
      </c>
    </row>
    <row r="29" spans="1:17" ht="113.25" customHeight="1" x14ac:dyDescent="0.2">
      <c r="A29" s="46">
        <v>1</v>
      </c>
      <c r="B29" s="54" t="s">
        <v>157</v>
      </c>
      <c r="C29" s="50" t="s">
        <v>44</v>
      </c>
      <c r="D29" s="58" t="s">
        <v>41</v>
      </c>
      <c r="E29" s="50">
        <v>95.89</v>
      </c>
      <c r="F29" s="50">
        <v>100</v>
      </c>
      <c r="G29" s="50">
        <v>100</v>
      </c>
      <c r="H29" s="50">
        <v>100</v>
      </c>
      <c r="I29" s="50">
        <v>100</v>
      </c>
      <c r="J29" s="50">
        <v>100</v>
      </c>
      <c r="K29" s="50" t="s">
        <v>244</v>
      </c>
      <c r="L29" s="59" t="s">
        <v>49</v>
      </c>
    </row>
    <row r="30" spans="1:17" ht="81" customHeight="1" x14ac:dyDescent="0.2">
      <c r="A30" s="46">
        <v>2</v>
      </c>
      <c r="B30" s="51" t="s">
        <v>156</v>
      </c>
      <c r="C30" s="50" t="s">
        <v>44</v>
      </c>
      <c r="D30" s="50" t="s">
        <v>41</v>
      </c>
      <c r="E30" s="50">
        <v>0</v>
      </c>
      <c r="F30" s="50">
        <v>0</v>
      </c>
      <c r="G30" s="50">
        <v>100</v>
      </c>
      <c r="H30" s="50">
        <v>100</v>
      </c>
      <c r="I30" s="50">
        <v>100</v>
      </c>
      <c r="J30" s="50">
        <v>100</v>
      </c>
      <c r="K30" s="50" t="s">
        <v>244</v>
      </c>
      <c r="L30" s="59" t="s">
        <v>49</v>
      </c>
    </row>
    <row r="31" spans="1:17" ht="21" customHeight="1" x14ac:dyDescent="0.2">
      <c r="A31" s="46"/>
      <c r="B31" s="48" t="s">
        <v>286</v>
      </c>
      <c r="C31" s="48"/>
      <c r="D31" s="48"/>
      <c r="E31" s="48"/>
      <c r="F31" s="48"/>
      <c r="G31" s="48"/>
      <c r="H31" s="48"/>
      <c r="I31" s="48"/>
      <c r="J31" s="49"/>
      <c r="K31" s="50" t="s">
        <v>20</v>
      </c>
    </row>
    <row r="32" spans="1:17" ht="74.25" customHeight="1" x14ac:dyDescent="0.2">
      <c r="A32" s="46">
        <v>1</v>
      </c>
      <c r="B32" s="60" t="s">
        <v>158</v>
      </c>
      <c r="C32" s="50" t="s">
        <v>39</v>
      </c>
      <c r="D32" s="50" t="s">
        <v>40</v>
      </c>
      <c r="E32" s="50">
        <v>471</v>
      </c>
      <c r="F32" s="61">
        <v>12</v>
      </c>
      <c r="G32" s="61">
        <v>70</v>
      </c>
      <c r="H32" s="61">
        <v>0</v>
      </c>
      <c r="I32" s="61">
        <v>0</v>
      </c>
      <c r="J32" s="61">
        <v>0</v>
      </c>
      <c r="K32" s="50" t="s">
        <v>245</v>
      </c>
      <c r="L32" s="53" t="s">
        <v>48</v>
      </c>
    </row>
    <row r="33" spans="1:12" ht="63.75" customHeight="1" x14ac:dyDescent="0.2">
      <c r="A33" s="46">
        <v>2</v>
      </c>
      <c r="B33" s="51" t="s">
        <v>159</v>
      </c>
      <c r="C33" s="50" t="s">
        <v>39</v>
      </c>
      <c r="D33" s="50" t="s">
        <v>40</v>
      </c>
      <c r="E33" s="61">
        <v>28</v>
      </c>
      <c r="F33" s="61">
        <v>33</v>
      </c>
      <c r="G33" s="61">
        <v>161</v>
      </c>
      <c r="H33" s="61">
        <v>138</v>
      </c>
      <c r="I33" s="61">
        <v>0</v>
      </c>
      <c r="J33" s="61">
        <v>0</v>
      </c>
      <c r="K33" s="50" t="s">
        <v>246</v>
      </c>
      <c r="L33" s="53" t="s">
        <v>50</v>
      </c>
    </row>
  </sheetData>
  <mergeCells count="15">
    <mergeCell ref="B31:J31"/>
    <mergeCell ref="F10:K10"/>
    <mergeCell ref="B13:J13"/>
    <mergeCell ref="B28:J28"/>
    <mergeCell ref="A6:M6"/>
    <mergeCell ref="A7:M7"/>
    <mergeCell ref="A10:A11"/>
    <mergeCell ref="B10:B11"/>
    <mergeCell ref="C10:C11"/>
    <mergeCell ref="D10:D11"/>
    <mergeCell ref="E10:E11"/>
    <mergeCell ref="F4:K4"/>
    <mergeCell ref="F1:K1"/>
    <mergeCell ref="F2:K2"/>
    <mergeCell ref="C3:K3"/>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6"/>
  <sheetViews>
    <sheetView view="pageBreakPreview" zoomScale="80" zoomScaleNormal="90" zoomScaleSheetLayoutView="80" workbookViewId="0">
      <selection activeCell="D7" sqref="D7:D8"/>
    </sheetView>
  </sheetViews>
  <sheetFormatPr defaultColWidth="9.140625" defaultRowHeight="12.75" x14ac:dyDescent="0.2"/>
  <cols>
    <col min="1" max="1" width="9.140625" style="62"/>
    <col min="2" max="2" width="30.42578125" style="7" customWidth="1"/>
    <col min="3" max="3" width="22.85546875" style="7" customWidth="1"/>
    <col min="4" max="4" width="22.42578125" style="7" customWidth="1"/>
    <col min="5" max="5" width="16" style="7" customWidth="1"/>
    <col min="6" max="7" width="14.28515625" style="97" customWidth="1"/>
    <col min="8" max="10" width="14.28515625" style="7" customWidth="1"/>
    <col min="11" max="12" width="19.28515625" style="7" customWidth="1"/>
    <col min="13" max="14" width="9.140625" style="7"/>
    <col min="15" max="15" width="10.85546875" style="7" bestFit="1" customWidth="1"/>
    <col min="16" max="16384" width="9.140625" style="7"/>
  </cols>
  <sheetData>
    <row r="1" spans="1:15" s="26" customFormat="1" ht="18" customHeight="1" x14ac:dyDescent="0.25">
      <c r="A1" s="1"/>
      <c r="B1" s="1"/>
      <c r="C1" s="2"/>
      <c r="D1" s="2"/>
      <c r="E1" s="27"/>
      <c r="F1" s="3" t="s">
        <v>185</v>
      </c>
      <c r="G1" s="3"/>
      <c r="H1" s="3"/>
      <c r="I1" s="3"/>
      <c r="J1" s="3"/>
      <c r="K1" s="3"/>
      <c r="L1" s="28"/>
      <c r="M1" s="28"/>
      <c r="N1" s="28"/>
      <c r="O1" s="28"/>
    </row>
    <row r="2" spans="1:15" s="26" customFormat="1" ht="18" customHeight="1" x14ac:dyDescent="0.25">
      <c r="A2" s="1"/>
      <c r="B2" s="1"/>
      <c r="C2" s="2"/>
      <c r="D2" s="2"/>
      <c r="E2" s="27"/>
      <c r="F2" s="4" t="s">
        <v>133</v>
      </c>
      <c r="G2" s="4"/>
      <c r="H2" s="4"/>
      <c r="I2" s="4"/>
      <c r="J2" s="4"/>
      <c r="K2" s="4"/>
      <c r="L2" s="30"/>
      <c r="M2" s="28"/>
      <c r="N2" s="28"/>
      <c r="O2" s="28"/>
    </row>
    <row r="3" spans="1:15" s="1" customFormat="1" ht="15" customHeight="1" x14ac:dyDescent="0.25">
      <c r="C3" s="4" t="s">
        <v>29</v>
      </c>
      <c r="D3" s="4"/>
      <c r="E3" s="4"/>
      <c r="F3" s="4"/>
      <c r="G3" s="4"/>
      <c r="H3" s="4"/>
      <c r="I3" s="4"/>
      <c r="J3" s="4"/>
      <c r="K3" s="4"/>
      <c r="L3" s="30"/>
      <c r="M3" s="29"/>
    </row>
    <row r="4" spans="1:15" s="1" customFormat="1" ht="15" x14ac:dyDescent="0.25">
      <c r="C4" s="2"/>
      <c r="D4" s="2"/>
      <c r="E4" s="27"/>
      <c r="F4" s="3" t="s">
        <v>281</v>
      </c>
      <c r="G4" s="3"/>
      <c r="H4" s="3"/>
      <c r="I4" s="3"/>
      <c r="J4" s="3"/>
      <c r="K4" s="3"/>
      <c r="L4" s="28"/>
      <c r="M4" s="31"/>
    </row>
    <row r="5" spans="1:15" s="1" customFormat="1" ht="33.75" customHeight="1" x14ac:dyDescent="0.25">
      <c r="A5" s="62"/>
      <c r="B5" s="32" t="s">
        <v>162</v>
      </c>
      <c r="C5" s="32"/>
      <c r="D5" s="32"/>
      <c r="E5" s="32"/>
      <c r="F5" s="32"/>
      <c r="G5" s="32"/>
      <c r="H5" s="32"/>
      <c r="I5" s="32"/>
      <c r="J5" s="32"/>
      <c r="K5" s="32"/>
      <c r="L5" s="63"/>
      <c r="M5" s="31"/>
    </row>
    <row r="6" spans="1:15" s="1" customFormat="1" ht="15" customHeight="1" x14ac:dyDescent="0.25">
      <c r="A6" s="62"/>
      <c r="B6" s="64"/>
      <c r="C6" s="64"/>
      <c r="D6" s="64"/>
      <c r="E6" s="64"/>
      <c r="F6" s="65"/>
      <c r="G6" s="65"/>
      <c r="H6" s="64"/>
      <c r="I6" s="64"/>
      <c r="J6" s="64"/>
      <c r="K6" s="64"/>
      <c r="L6" s="64"/>
      <c r="M6" s="29"/>
    </row>
    <row r="7" spans="1:15" ht="45" customHeight="1" x14ac:dyDescent="0.2">
      <c r="A7" s="66" t="s">
        <v>4</v>
      </c>
      <c r="B7" s="66" t="s">
        <v>37</v>
      </c>
      <c r="C7" s="66" t="s">
        <v>3</v>
      </c>
      <c r="D7" s="66" t="s">
        <v>35</v>
      </c>
      <c r="E7" s="67" t="s">
        <v>34</v>
      </c>
      <c r="F7" s="68"/>
      <c r="G7" s="68"/>
      <c r="H7" s="68"/>
      <c r="I7" s="68"/>
      <c r="J7" s="69"/>
      <c r="K7" s="66" t="s">
        <v>36</v>
      </c>
      <c r="L7" s="70"/>
    </row>
    <row r="8" spans="1:15" ht="45.75" customHeight="1" x14ac:dyDescent="0.2">
      <c r="A8" s="71"/>
      <c r="B8" s="71"/>
      <c r="C8" s="71"/>
      <c r="D8" s="71"/>
      <c r="E8" s="72" t="s">
        <v>0</v>
      </c>
      <c r="F8" s="16" t="s">
        <v>142</v>
      </c>
      <c r="G8" s="16" t="s">
        <v>143</v>
      </c>
      <c r="H8" s="16" t="s">
        <v>144</v>
      </c>
      <c r="I8" s="16" t="s">
        <v>145</v>
      </c>
      <c r="J8" s="16" t="s">
        <v>146</v>
      </c>
      <c r="K8" s="71"/>
      <c r="L8" s="70"/>
    </row>
    <row r="9" spans="1:15" ht="31.5" customHeight="1" x14ac:dyDescent="0.2">
      <c r="A9" s="73"/>
      <c r="B9" s="74" t="s">
        <v>135</v>
      </c>
      <c r="C9" s="75"/>
      <c r="D9" s="75"/>
      <c r="E9" s="75"/>
      <c r="F9" s="75"/>
      <c r="G9" s="75"/>
      <c r="H9" s="75"/>
      <c r="I9" s="75"/>
      <c r="J9" s="75"/>
      <c r="K9" s="76"/>
      <c r="L9" s="77"/>
    </row>
    <row r="10" spans="1:15" ht="84.75" customHeight="1" x14ac:dyDescent="0.2">
      <c r="A10" s="78" t="s">
        <v>51</v>
      </c>
      <c r="B10" s="79" t="s">
        <v>247</v>
      </c>
      <c r="C10" s="8"/>
      <c r="D10" s="8"/>
      <c r="E10" s="8"/>
      <c r="F10" s="19"/>
      <c r="G10" s="19"/>
      <c r="H10" s="8"/>
      <c r="I10" s="8"/>
      <c r="J10" s="8"/>
      <c r="K10" s="8"/>
      <c r="L10" s="80"/>
    </row>
    <row r="11" spans="1:15" ht="15.75" customHeight="1" x14ac:dyDescent="0.2">
      <c r="A11" s="81" t="s">
        <v>12</v>
      </c>
      <c r="B11" s="82" t="s">
        <v>230</v>
      </c>
      <c r="C11" s="8" t="s">
        <v>2</v>
      </c>
      <c r="D11" s="83" t="s">
        <v>38</v>
      </c>
      <c r="E11" s="19">
        <f t="shared" ref="E11:E20" si="0">SUM(F11:J11)</f>
        <v>14158</v>
      </c>
      <c r="F11" s="19">
        <f t="shared" ref="F11:J11" si="1">SUM(F12:F15)</f>
        <v>0</v>
      </c>
      <c r="G11" s="19">
        <f t="shared" si="1"/>
        <v>0</v>
      </c>
      <c r="H11" s="19">
        <f t="shared" si="1"/>
        <v>14158</v>
      </c>
      <c r="I11" s="19">
        <f t="shared" si="1"/>
        <v>0</v>
      </c>
      <c r="J11" s="19">
        <f t="shared" si="1"/>
        <v>0</v>
      </c>
      <c r="K11" s="84"/>
      <c r="L11" s="85"/>
    </row>
    <row r="12" spans="1:15" ht="30" x14ac:dyDescent="0.2">
      <c r="A12" s="81"/>
      <c r="B12" s="86"/>
      <c r="C12" s="8" t="s">
        <v>1</v>
      </c>
      <c r="D12" s="83"/>
      <c r="E12" s="19">
        <f t="shared" si="0"/>
        <v>0</v>
      </c>
      <c r="F12" s="19">
        <v>0</v>
      </c>
      <c r="G12" s="19">
        <v>0</v>
      </c>
      <c r="H12" s="19">
        <v>0</v>
      </c>
      <c r="I12" s="19">
        <v>0</v>
      </c>
      <c r="J12" s="19">
        <v>0</v>
      </c>
      <c r="K12" s="84"/>
      <c r="L12" s="85"/>
    </row>
    <row r="13" spans="1:15" ht="15" customHeight="1" x14ac:dyDescent="0.2">
      <c r="A13" s="81"/>
      <c r="B13" s="86"/>
      <c r="C13" s="8" t="s">
        <v>7</v>
      </c>
      <c r="D13" s="83"/>
      <c r="E13" s="19">
        <f t="shared" si="0"/>
        <v>13450</v>
      </c>
      <c r="F13" s="19">
        <v>0</v>
      </c>
      <c r="G13" s="19">
        <v>0</v>
      </c>
      <c r="H13" s="19">
        <v>13450</v>
      </c>
      <c r="I13" s="19">
        <v>0</v>
      </c>
      <c r="J13" s="19">
        <v>0</v>
      </c>
      <c r="K13" s="84"/>
      <c r="L13" s="85"/>
    </row>
    <row r="14" spans="1:15" ht="45" x14ac:dyDescent="0.2">
      <c r="A14" s="81"/>
      <c r="B14" s="86"/>
      <c r="C14" s="8" t="s">
        <v>16</v>
      </c>
      <c r="D14" s="83"/>
      <c r="E14" s="19">
        <f t="shared" si="0"/>
        <v>708</v>
      </c>
      <c r="F14" s="19">
        <v>0</v>
      </c>
      <c r="G14" s="19">
        <v>0</v>
      </c>
      <c r="H14" s="19">
        <v>708</v>
      </c>
      <c r="I14" s="19">
        <v>0</v>
      </c>
      <c r="J14" s="19">
        <v>0</v>
      </c>
      <c r="K14" s="84"/>
      <c r="L14" s="85"/>
    </row>
    <row r="15" spans="1:15" ht="30" x14ac:dyDescent="0.2">
      <c r="A15" s="81"/>
      <c r="B15" s="87"/>
      <c r="C15" s="8" t="s">
        <v>26</v>
      </c>
      <c r="D15" s="83"/>
      <c r="E15" s="19">
        <f t="shared" si="0"/>
        <v>0</v>
      </c>
      <c r="F15" s="19">
        <v>0</v>
      </c>
      <c r="G15" s="19">
        <v>0</v>
      </c>
      <c r="H15" s="19">
        <v>0</v>
      </c>
      <c r="I15" s="19">
        <v>0</v>
      </c>
      <c r="J15" s="19">
        <v>0</v>
      </c>
      <c r="K15" s="84"/>
      <c r="L15" s="85"/>
    </row>
    <row r="16" spans="1:15" ht="15" x14ac:dyDescent="0.2">
      <c r="A16" s="81" t="s">
        <v>174</v>
      </c>
      <c r="B16" s="82" t="s">
        <v>248</v>
      </c>
      <c r="C16" s="8" t="s">
        <v>2</v>
      </c>
      <c r="D16" s="83"/>
      <c r="E16" s="19">
        <f t="shared" si="0"/>
        <v>136892.5</v>
      </c>
      <c r="F16" s="19">
        <f t="shared" ref="F16:J16" si="2">SUM(F17:F20)</f>
        <v>7081</v>
      </c>
      <c r="G16" s="19">
        <f t="shared" si="2"/>
        <v>129811.5</v>
      </c>
      <c r="H16" s="19">
        <f t="shared" si="2"/>
        <v>0</v>
      </c>
      <c r="I16" s="19">
        <f t="shared" si="2"/>
        <v>0</v>
      </c>
      <c r="J16" s="19">
        <f t="shared" si="2"/>
        <v>0</v>
      </c>
      <c r="K16" s="84"/>
      <c r="L16" s="85"/>
    </row>
    <row r="17" spans="1:12" ht="30" x14ac:dyDescent="0.2">
      <c r="A17" s="81"/>
      <c r="B17" s="86"/>
      <c r="C17" s="8" t="s">
        <v>1</v>
      </c>
      <c r="D17" s="83"/>
      <c r="E17" s="19">
        <f t="shared" si="0"/>
        <v>0</v>
      </c>
      <c r="F17" s="19">
        <v>0</v>
      </c>
      <c r="G17" s="19">
        <v>0</v>
      </c>
      <c r="H17" s="19">
        <v>0</v>
      </c>
      <c r="I17" s="19">
        <v>0</v>
      </c>
      <c r="J17" s="19">
        <v>0</v>
      </c>
      <c r="K17" s="84"/>
      <c r="L17" s="85"/>
    </row>
    <row r="18" spans="1:12" ht="15" customHeight="1" x14ac:dyDescent="0.2">
      <c r="A18" s="81"/>
      <c r="B18" s="86"/>
      <c r="C18" s="8" t="s">
        <v>7</v>
      </c>
      <c r="D18" s="83"/>
      <c r="E18" s="19">
        <f t="shared" si="0"/>
        <v>0</v>
      </c>
      <c r="F18" s="19">
        <v>0</v>
      </c>
      <c r="G18" s="19">
        <v>0</v>
      </c>
      <c r="H18" s="19">
        <v>0</v>
      </c>
      <c r="I18" s="19">
        <v>0</v>
      </c>
      <c r="J18" s="19">
        <v>0</v>
      </c>
      <c r="K18" s="84"/>
      <c r="L18" s="85"/>
    </row>
    <row r="19" spans="1:12" ht="45" x14ac:dyDescent="0.2">
      <c r="A19" s="81"/>
      <c r="B19" s="86"/>
      <c r="C19" s="8" t="s">
        <v>16</v>
      </c>
      <c r="D19" s="83"/>
      <c r="E19" s="19">
        <f t="shared" si="0"/>
        <v>136892.5</v>
      </c>
      <c r="F19" s="19">
        <v>7081</v>
      </c>
      <c r="G19" s="19">
        <v>129811.5</v>
      </c>
      <c r="H19" s="19">
        <v>0</v>
      </c>
      <c r="I19" s="19">
        <v>0</v>
      </c>
      <c r="J19" s="19">
        <v>0</v>
      </c>
      <c r="K19" s="84"/>
      <c r="L19" s="85"/>
    </row>
    <row r="20" spans="1:12" ht="30" x14ac:dyDescent="0.2">
      <c r="A20" s="81"/>
      <c r="B20" s="87"/>
      <c r="C20" s="8" t="s">
        <v>26</v>
      </c>
      <c r="D20" s="83"/>
      <c r="E20" s="19">
        <f t="shared" si="0"/>
        <v>0</v>
      </c>
      <c r="F20" s="19">
        <v>0</v>
      </c>
      <c r="G20" s="19">
        <v>0</v>
      </c>
      <c r="H20" s="19">
        <v>0</v>
      </c>
      <c r="I20" s="19">
        <v>0</v>
      </c>
      <c r="J20" s="19">
        <v>0</v>
      </c>
      <c r="K20" s="84"/>
      <c r="L20" s="85"/>
    </row>
    <row r="21" spans="1:12" ht="15" x14ac:dyDescent="0.2">
      <c r="A21" s="81" t="s">
        <v>171</v>
      </c>
      <c r="B21" s="82" t="s">
        <v>232</v>
      </c>
      <c r="C21" s="8" t="s">
        <v>2</v>
      </c>
      <c r="D21" s="83"/>
      <c r="E21" s="19">
        <f t="shared" ref="E21:E25" si="3">SUM(F21:J21)</f>
        <v>0</v>
      </c>
      <c r="F21" s="19">
        <f t="shared" ref="F21:J21" si="4">SUM(F22:F25)</f>
        <v>0</v>
      </c>
      <c r="G21" s="19">
        <f t="shared" si="4"/>
        <v>0</v>
      </c>
      <c r="H21" s="19">
        <f t="shared" si="4"/>
        <v>0</v>
      </c>
      <c r="I21" s="19">
        <f t="shared" si="4"/>
        <v>0</v>
      </c>
      <c r="J21" s="19">
        <f t="shared" si="4"/>
        <v>0</v>
      </c>
      <c r="K21" s="84"/>
      <c r="L21" s="85"/>
    </row>
    <row r="22" spans="1:12" ht="30" x14ac:dyDescent="0.2">
      <c r="A22" s="81"/>
      <c r="B22" s="86"/>
      <c r="C22" s="8" t="s">
        <v>1</v>
      </c>
      <c r="D22" s="83"/>
      <c r="E22" s="19">
        <f t="shared" si="3"/>
        <v>0</v>
      </c>
      <c r="F22" s="19">
        <v>0</v>
      </c>
      <c r="G22" s="19">
        <v>0</v>
      </c>
      <c r="H22" s="19">
        <v>0</v>
      </c>
      <c r="I22" s="19">
        <v>0</v>
      </c>
      <c r="J22" s="19">
        <v>0</v>
      </c>
      <c r="K22" s="84"/>
      <c r="L22" s="85"/>
    </row>
    <row r="23" spans="1:12" ht="15" customHeight="1" x14ac:dyDescent="0.2">
      <c r="A23" s="81"/>
      <c r="B23" s="86"/>
      <c r="C23" s="8" t="s">
        <v>7</v>
      </c>
      <c r="D23" s="83"/>
      <c r="E23" s="19">
        <f t="shared" si="3"/>
        <v>0</v>
      </c>
      <c r="F23" s="19">
        <v>0</v>
      </c>
      <c r="G23" s="19">
        <v>0</v>
      </c>
      <c r="H23" s="19">
        <v>0</v>
      </c>
      <c r="I23" s="19">
        <v>0</v>
      </c>
      <c r="J23" s="19">
        <v>0</v>
      </c>
      <c r="K23" s="84"/>
      <c r="L23" s="85"/>
    </row>
    <row r="24" spans="1:12" ht="45" x14ac:dyDescent="0.2">
      <c r="A24" s="81"/>
      <c r="B24" s="86"/>
      <c r="C24" s="8" t="s">
        <v>16</v>
      </c>
      <c r="D24" s="83"/>
      <c r="E24" s="19">
        <f t="shared" si="3"/>
        <v>0</v>
      </c>
      <c r="F24" s="19">
        <v>0</v>
      </c>
      <c r="G24" s="19">
        <v>0</v>
      </c>
      <c r="H24" s="19">
        <v>0</v>
      </c>
      <c r="I24" s="19">
        <v>0</v>
      </c>
      <c r="J24" s="19">
        <v>0</v>
      </c>
      <c r="K24" s="84"/>
      <c r="L24" s="85"/>
    </row>
    <row r="25" spans="1:12" ht="30" x14ac:dyDescent="0.2">
      <c r="A25" s="81"/>
      <c r="B25" s="87"/>
      <c r="C25" s="8" t="s">
        <v>26</v>
      </c>
      <c r="D25" s="83"/>
      <c r="E25" s="19">
        <f t="shared" si="3"/>
        <v>0</v>
      </c>
      <c r="F25" s="19">
        <v>0</v>
      </c>
      <c r="G25" s="19">
        <v>0</v>
      </c>
      <c r="H25" s="19">
        <v>0</v>
      </c>
      <c r="I25" s="19">
        <v>0</v>
      </c>
      <c r="J25" s="19">
        <v>0</v>
      </c>
      <c r="K25" s="84"/>
      <c r="L25" s="85"/>
    </row>
    <row r="26" spans="1:12" ht="15" x14ac:dyDescent="0.2">
      <c r="A26" s="81" t="s">
        <v>173</v>
      </c>
      <c r="B26" s="82" t="s">
        <v>233</v>
      </c>
      <c r="C26" s="8" t="s">
        <v>2</v>
      </c>
      <c r="D26" s="83"/>
      <c r="E26" s="19">
        <f t="shared" ref="E26:E35" si="5">SUM(F26:J26)</f>
        <v>0</v>
      </c>
      <c r="F26" s="19">
        <f t="shared" ref="F26:J26" si="6">SUM(F27:F30)</f>
        <v>0</v>
      </c>
      <c r="G26" s="19">
        <f t="shared" si="6"/>
        <v>0</v>
      </c>
      <c r="H26" s="19">
        <f t="shared" si="6"/>
        <v>0</v>
      </c>
      <c r="I26" s="19">
        <f t="shared" si="6"/>
        <v>0</v>
      </c>
      <c r="J26" s="19">
        <f t="shared" si="6"/>
        <v>0</v>
      </c>
      <c r="K26" s="84">
        <v>0</v>
      </c>
      <c r="L26" s="85"/>
    </row>
    <row r="27" spans="1:12" ht="30" x14ac:dyDescent="0.2">
      <c r="A27" s="81"/>
      <c r="B27" s="86"/>
      <c r="C27" s="8" t="s">
        <v>1</v>
      </c>
      <c r="D27" s="83"/>
      <c r="E27" s="19">
        <f t="shared" si="5"/>
        <v>0</v>
      </c>
      <c r="F27" s="19">
        <v>0</v>
      </c>
      <c r="G27" s="19">
        <v>0</v>
      </c>
      <c r="H27" s="19">
        <v>0</v>
      </c>
      <c r="I27" s="19">
        <v>0</v>
      </c>
      <c r="J27" s="19">
        <v>0</v>
      </c>
      <c r="K27" s="84"/>
      <c r="L27" s="85"/>
    </row>
    <row r="28" spans="1:12" ht="15" customHeight="1" x14ac:dyDescent="0.2">
      <c r="A28" s="81"/>
      <c r="B28" s="86"/>
      <c r="C28" s="8" t="s">
        <v>7</v>
      </c>
      <c r="D28" s="83"/>
      <c r="E28" s="19">
        <f t="shared" si="5"/>
        <v>0</v>
      </c>
      <c r="F28" s="19">
        <v>0</v>
      </c>
      <c r="G28" s="19">
        <v>0</v>
      </c>
      <c r="H28" s="19">
        <v>0</v>
      </c>
      <c r="I28" s="19">
        <v>0</v>
      </c>
      <c r="J28" s="19">
        <v>0</v>
      </c>
      <c r="K28" s="84"/>
      <c r="L28" s="85"/>
    </row>
    <row r="29" spans="1:12" ht="45" x14ac:dyDescent="0.2">
      <c r="A29" s="81"/>
      <c r="B29" s="86"/>
      <c r="C29" s="8" t="s">
        <v>16</v>
      </c>
      <c r="D29" s="83"/>
      <c r="E29" s="19">
        <f t="shared" si="5"/>
        <v>0</v>
      </c>
      <c r="F29" s="19">
        <v>0</v>
      </c>
      <c r="G29" s="19">
        <v>0</v>
      </c>
      <c r="H29" s="19">
        <v>0</v>
      </c>
      <c r="I29" s="19">
        <v>0</v>
      </c>
      <c r="J29" s="19">
        <v>0</v>
      </c>
      <c r="K29" s="84"/>
      <c r="L29" s="85"/>
    </row>
    <row r="30" spans="1:12" ht="30" x14ac:dyDescent="0.2">
      <c r="A30" s="81"/>
      <c r="B30" s="87"/>
      <c r="C30" s="8" t="s">
        <v>26</v>
      </c>
      <c r="D30" s="83"/>
      <c r="E30" s="19">
        <f t="shared" si="5"/>
        <v>0</v>
      </c>
      <c r="F30" s="19">
        <v>0</v>
      </c>
      <c r="G30" s="19">
        <v>0</v>
      </c>
      <c r="H30" s="19">
        <v>0</v>
      </c>
      <c r="I30" s="19">
        <v>0</v>
      </c>
      <c r="J30" s="19">
        <v>0</v>
      </c>
      <c r="K30" s="84"/>
      <c r="L30" s="85"/>
    </row>
    <row r="31" spans="1:12" ht="15" x14ac:dyDescent="0.2">
      <c r="A31" s="81" t="s">
        <v>183</v>
      </c>
      <c r="B31" s="82" t="s">
        <v>311</v>
      </c>
      <c r="C31" s="8" t="s">
        <v>2</v>
      </c>
      <c r="D31" s="83"/>
      <c r="E31" s="19">
        <f t="shared" si="5"/>
        <v>0</v>
      </c>
      <c r="F31" s="19">
        <f t="shared" ref="F31:J31" si="7">SUM(F32:F35)</f>
        <v>0</v>
      </c>
      <c r="G31" s="19">
        <f t="shared" si="7"/>
        <v>0</v>
      </c>
      <c r="H31" s="19">
        <f t="shared" si="7"/>
        <v>0</v>
      </c>
      <c r="I31" s="19">
        <f t="shared" si="7"/>
        <v>0</v>
      </c>
      <c r="J31" s="19">
        <f t="shared" si="7"/>
        <v>0</v>
      </c>
      <c r="K31" s="84"/>
      <c r="L31" s="85"/>
    </row>
    <row r="32" spans="1:12" ht="30" x14ac:dyDescent="0.2">
      <c r="A32" s="81"/>
      <c r="B32" s="86"/>
      <c r="C32" s="8" t="s">
        <v>1</v>
      </c>
      <c r="D32" s="83"/>
      <c r="E32" s="19">
        <f t="shared" si="5"/>
        <v>0</v>
      </c>
      <c r="F32" s="19">
        <v>0</v>
      </c>
      <c r="G32" s="19">
        <v>0</v>
      </c>
      <c r="H32" s="19">
        <v>0</v>
      </c>
      <c r="I32" s="19">
        <v>0</v>
      </c>
      <c r="J32" s="19">
        <v>0</v>
      </c>
      <c r="K32" s="84"/>
      <c r="L32" s="85"/>
    </row>
    <row r="33" spans="1:12" ht="15" customHeight="1" x14ac:dyDescent="0.2">
      <c r="A33" s="81"/>
      <c r="B33" s="86"/>
      <c r="C33" s="8" t="s">
        <v>7</v>
      </c>
      <c r="D33" s="83"/>
      <c r="E33" s="19">
        <f t="shared" si="5"/>
        <v>0</v>
      </c>
      <c r="F33" s="19">
        <v>0</v>
      </c>
      <c r="G33" s="19">
        <v>0</v>
      </c>
      <c r="H33" s="19">
        <v>0</v>
      </c>
      <c r="I33" s="19">
        <v>0</v>
      </c>
      <c r="J33" s="19">
        <v>0</v>
      </c>
      <c r="K33" s="84"/>
      <c r="L33" s="85"/>
    </row>
    <row r="34" spans="1:12" ht="45" x14ac:dyDescent="0.2">
      <c r="A34" s="81"/>
      <c r="B34" s="86"/>
      <c r="C34" s="8" t="s">
        <v>16</v>
      </c>
      <c r="D34" s="83"/>
      <c r="E34" s="19">
        <f t="shared" si="5"/>
        <v>0</v>
      </c>
      <c r="F34" s="19">
        <v>0</v>
      </c>
      <c r="G34" s="19">
        <v>0</v>
      </c>
      <c r="H34" s="19">
        <v>0</v>
      </c>
      <c r="I34" s="19">
        <v>0</v>
      </c>
      <c r="J34" s="19">
        <v>0</v>
      </c>
      <c r="K34" s="84"/>
      <c r="L34" s="85"/>
    </row>
    <row r="35" spans="1:12" ht="30" x14ac:dyDescent="0.2">
      <c r="A35" s="81"/>
      <c r="B35" s="87"/>
      <c r="C35" s="8" t="s">
        <v>26</v>
      </c>
      <c r="D35" s="83"/>
      <c r="E35" s="19">
        <f t="shared" si="5"/>
        <v>0</v>
      </c>
      <c r="F35" s="19">
        <v>0</v>
      </c>
      <c r="G35" s="19">
        <v>0</v>
      </c>
      <c r="H35" s="19">
        <v>0</v>
      </c>
      <c r="I35" s="19">
        <v>0</v>
      </c>
      <c r="J35" s="19">
        <v>0</v>
      </c>
      <c r="K35" s="84"/>
      <c r="L35" s="85"/>
    </row>
    <row r="36" spans="1:12" ht="15" x14ac:dyDescent="0.2">
      <c r="A36" s="81" t="s">
        <v>187</v>
      </c>
      <c r="B36" s="82" t="s">
        <v>295</v>
      </c>
      <c r="C36" s="8" t="s">
        <v>2</v>
      </c>
      <c r="D36" s="83"/>
      <c r="E36" s="19">
        <f t="shared" ref="E36:E40" si="8">SUM(F36:J36)</f>
        <v>1450</v>
      </c>
      <c r="F36" s="19">
        <f t="shared" ref="F36:J36" si="9">SUM(F37:F40)</f>
        <v>653</v>
      </c>
      <c r="G36" s="19">
        <f t="shared" si="9"/>
        <v>797</v>
      </c>
      <c r="H36" s="19">
        <f t="shared" si="9"/>
        <v>0</v>
      </c>
      <c r="I36" s="19">
        <f t="shared" si="9"/>
        <v>0</v>
      </c>
      <c r="J36" s="19">
        <f t="shared" si="9"/>
        <v>0</v>
      </c>
      <c r="K36" s="84"/>
      <c r="L36" s="85"/>
    </row>
    <row r="37" spans="1:12" ht="30" x14ac:dyDescent="0.2">
      <c r="A37" s="81"/>
      <c r="B37" s="86"/>
      <c r="C37" s="8" t="s">
        <v>1</v>
      </c>
      <c r="D37" s="83"/>
      <c r="E37" s="19">
        <f t="shared" si="8"/>
        <v>0</v>
      </c>
      <c r="F37" s="19">
        <v>0</v>
      </c>
      <c r="G37" s="19">
        <v>0</v>
      </c>
      <c r="H37" s="19">
        <v>0</v>
      </c>
      <c r="I37" s="19">
        <v>0</v>
      </c>
      <c r="J37" s="19">
        <v>0</v>
      </c>
      <c r="K37" s="84"/>
      <c r="L37" s="85"/>
    </row>
    <row r="38" spans="1:12" ht="15" customHeight="1" x14ac:dyDescent="0.2">
      <c r="A38" s="81"/>
      <c r="B38" s="86"/>
      <c r="C38" s="8" t="s">
        <v>7</v>
      </c>
      <c r="D38" s="83"/>
      <c r="E38" s="19">
        <f t="shared" si="8"/>
        <v>0</v>
      </c>
      <c r="F38" s="19">
        <v>0</v>
      </c>
      <c r="G38" s="19">
        <v>0</v>
      </c>
      <c r="H38" s="19">
        <v>0</v>
      </c>
      <c r="I38" s="19">
        <v>0</v>
      </c>
      <c r="J38" s="19">
        <v>0</v>
      </c>
      <c r="K38" s="84"/>
      <c r="L38" s="85"/>
    </row>
    <row r="39" spans="1:12" ht="45" x14ac:dyDescent="0.2">
      <c r="A39" s="81"/>
      <c r="B39" s="86"/>
      <c r="C39" s="8" t="s">
        <v>16</v>
      </c>
      <c r="D39" s="83"/>
      <c r="E39" s="19">
        <f t="shared" si="8"/>
        <v>1450</v>
      </c>
      <c r="F39" s="19">
        <v>653</v>
      </c>
      <c r="G39" s="19">
        <v>797</v>
      </c>
      <c r="H39" s="19">
        <v>0</v>
      </c>
      <c r="I39" s="19">
        <v>0</v>
      </c>
      <c r="J39" s="19">
        <v>0</v>
      </c>
      <c r="K39" s="84"/>
      <c r="L39" s="85"/>
    </row>
    <row r="40" spans="1:12" ht="30" x14ac:dyDescent="0.2">
      <c r="A40" s="81"/>
      <c r="B40" s="87"/>
      <c r="C40" s="8" t="s">
        <v>26</v>
      </c>
      <c r="D40" s="83"/>
      <c r="E40" s="19">
        <f t="shared" si="8"/>
        <v>0</v>
      </c>
      <c r="F40" s="19">
        <v>0</v>
      </c>
      <c r="G40" s="19">
        <v>0</v>
      </c>
      <c r="H40" s="19">
        <v>0</v>
      </c>
      <c r="I40" s="19">
        <v>0</v>
      </c>
      <c r="J40" s="19">
        <v>0</v>
      </c>
      <c r="K40" s="84"/>
      <c r="L40" s="85"/>
    </row>
    <row r="41" spans="1:12" ht="15" x14ac:dyDescent="0.2">
      <c r="A41" s="81" t="s">
        <v>189</v>
      </c>
      <c r="B41" s="82" t="s">
        <v>292</v>
      </c>
      <c r="C41" s="8" t="s">
        <v>2</v>
      </c>
      <c r="D41" s="83"/>
      <c r="E41" s="19">
        <f t="shared" ref="E41:E50" si="10">SUM(F41:J41)</f>
        <v>12000</v>
      </c>
      <c r="F41" s="19">
        <f t="shared" ref="F41:J41" si="11">SUM(F42:F45)</f>
        <v>0</v>
      </c>
      <c r="G41" s="19">
        <f t="shared" si="11"/>
        <v>12000</v>
      </c>
      <c r="H41" s="19">
        <f t="shared" si="11"/>
        <v>0</v>
      </c>
      <c r="I41" s="19">
        <f t="shared" si="11"/>
        <v>0</v>
      </c>
      <c r="J41" s="19">
        <f t="shared" si="11"/>
        <v>0</v>
      </c>
      <c r="K41" s="84"/>
      <c r="L41" s="85"/>
    </row>
    <row r="42" spans="1:12" ht="30" x14ac:dyDescent="0.2">
      <c r="A42" s="81"/>
      <c r="B42" s="86"/>
      <c r="C42" s="8" t="s">
        <v>1</v>
      </c>
      <c r="D42" s="83"/>
      <c r="E42" s="19">
        <f t="shared" si="10"/>
        <v>0</v>
      </c>
      <c r="F42" s="19">
        <v>0</v>
      </c>
      <c r="G42" s="19">
        <v>0</v>
      </c>
      <c r="H42" s="19">
        <v>0</v>
      </c>
      <c r="I42" s="19">
        <v>0</v>
      </c>
      <c r="J42" s="19">
        <v>0</v>
      </c>
      <c r="K42" s="84"/>
      <c r="L42" s="85"/>
    </row>
    <row r="43" spans="1:12" ht="15" customHeight="1" x14ac:dyDescent="0.2">
      <c r="A43" s="81"/>
      <c r="B43" s="86"/>
      <c r="C43" s="8" t="s">
        <v>7</v>
      </c>
      <c r="D43" s="83"/>
      <c r="E43" s="19">
        <f t="shared" si="10"/>
        <v>0</v>
      </c>
      <c r="F43" s="19">
        <v>0</v>
      </c>
      <c r="G43" s="19">
        <v>0</v>
      </c>
      <c r="H43" s="19">
        <v>0</v>
      </c>
      <c r="I43" s="19">
        <v>0</v>
      </c>
      <c r="J43" s="19">
        <v>0</v>
      </c>
      <c r="K43" s="84"/>
      <c r="L43" s="85"/>
    </row>
    <row r="44" spans="1:12" ht="45" x14ac:dyDescent="0.2">
      <c r="A44" s="81"/>
      <c r="B44" s="86"/>
      <c r="C44" s="8" t="s">
        <v>16</v>
      </c>
      <c r="D44" s="83"/>
      <c r="E44" s="19">
        <f t="shared" si="10"/>
        <v>12000</v>
      </c>
      <c r="F44" s="19">
        <v>0</v>
      </c>
      <c r="G44" s="19">
        <v>12000</v>
      </c>
      <c r="H44" s="19">
        <v>0</v>
      </c>
      <c r="I44" s="19">
        <v>0</v>
      </c>
      <c r="J44" s="19">
        <v>0</v>
      </c>
      <c r="K44" s="84"/>
      <c r="L44" s="85"/>
    </row>
    <row r="45" spans="1:12" ht="30" x14ac:dyDescent="0.2">
      <c r="A45" s="81"/>
      <c r="B45" s="87"/>
      <c r="C45" s="8" t="s">
        <v>26</v>
      </c>
      <c r="D45" s="83"/>
      <c r="E45" s="19">
        <f t="shared" si="10"/>
        <v>0</v>
      </c>
      <c r="F45" s="19">
        <v>0</v>
      </c>
      <c r="G45" s="19">
        <v>0</v>
      </c>
      <c r="H45" s="19">
        <v>0</v>
      </c>
      <c r="I45" s="19">
        <v>0</v>
      </c>
      <c r="J45" s="19">
        <v>0</v>
      </c>
      <c r="K45" s="84"/>
      <c r="L45" s="85"/>
    </row>
    <row r="46" spans="1:12" ht="15" x14ac:dyDescent="0.2">
      <c r="A46" s="81" t="s">
        <v>191</v>
      </c>
      <c r="B46" s="82" t="s">
        <v>317</v>
      </c>
      <c r="C46" s="8" t="s">
        <v>2</v>
      </c>
      <c r="D46" s="83"/>
      <c r="E46" s="19">
        <f t="shared" si="10"/>
        <v>0</v>
      </c>
      <c r="F46" s="19">
        <f t="shared" ref="F46:J46" si="12">SUM(F47:F50)</f>
        <v>0</v>
      </c>
      <c r="G46" s="19">
        <f t="shared" si="12"/>
        <v>0</v>
      </c>
      <c r="H46" s="19">
        <f t="shared" si="12"/>
        <v>0</v>
      </c>
      <c r="I46" s="19">
        <f t="shared" si="12"/>
        <v>0</v>
      </c>
      <c r="J46" s="19">
        <f t="shared" si="12"/>
        <v>0</v>
      </c>
      <c r="K46" s="84"/>
      <c r="L46" s="85"/>
    </row>
    <row r="47" spans="1:12" ht="30" x14ac:dyDescent="0.2">
      <c r="A47" s="81"/>
      <c r="B47" s="86"/>
      <c r="C47" s="8" t="s">
        <v>1</v>
      </c>
      <c r="D47" s="83"/>
      <c r="E47" s="19">
        <f t="shared" si="10"/>
        <v>0</v>
      </c>
      <c r="F47" s="19">
        <v>0</v>
      </c>
      <c r="G47" s="19">
        <v>0</v>
      </c>
      <c r="H47" s="19">
        <v>0</v>
      </c>
      <c r="I47" s="19">
        <v>0</v>
      </c>
      <c r="J47" s="19">
        <v>0</v>
      </c>
      <c r="K47" s="84"/>
      <c r="L47" s="85"/>
    </row>
    <row r="48" spans="1:12" ht="15" customHeight="1" x14ac:dyDescent="0.2">
      <c r="A48" s="81"/>
      <c r="B48" s="86"/>
      <c r="C48" s="8" t="s">
        <v>7</v>
      </c>
      <c r="D48" s="83"/>
      <c r="E48" s="19">
        <f t="shared" si="10"/>
        <v>0</v>
      </c>
      <c r="F48" s="19">
        <v>0</v>
      </c>
      <c r="G48" s="19">
        <v>0</v>
      </c>
      <c r="H48" s="19">
        <v>0</v>
      </c>
      <c r="I48" s="19">
        <v>0</v>
      </c>
      <c r="J48" s="19">
        <v>0</v>
      </c>
      <c r="K48" s="84"/>
      <c r="L48" s="85"/>
    </row>
    <row r="49" spans="1:12" ht="45" x14ac:dyDescent="0.2">
      <c r="A49" s="81"/>
      <c r="B49" s="86"/>
      <c r="C49" s="8" t="s">
        <v>16</v>
      </c>
      <c r="D49" s="83"/>
      <c r="E49" s="19">
        <f t="shared" si="10"/>
        <v>0</v>
      </c>
      <c r="F49" s="19">
        <v>0</v>
      </c>
      <c r="G49" s="19">
        <v>0</v>
      </c>
      <c r="H49" s="19">
        <v>0</v>
      </c>
      <c r="I49" s="19">
        <v>0</v>
      </c>
      <c r="J49" s="19">
        <v>0</v>
      </c>
      <c r="K49" s="84"/>
      <c r="L49" s="85"/>
    </row>
    <row r="50" spans="1:12" ht="30" x14ac:dyDescent="0.2">
      <c r="A50" s="81"/>
      <c r="B50" s="87"/>
      <c r="C50" s="8" t="s">
        <v>26</v>
      </c>
      <c r="D50" s="83"/>
      <c r="E50" s="19">
        <f t="shared" si="10"/>
        <v>0</v>
      </c>
      <c r="F50" s="19">
        <v>0</v>
      </c>
      <c r="G50" s="19">
        <v>0</v>
      </c>
      <c r="H50" s="19">
        <v>0</v>
      </c>
      <c r="I50" s="19">
        <v>0</v>
      </c>
      <c r="J50" s="19">
        <v>0</v>
      </c>
      <c r="K50" s="84"/>
      <c r="L50" s="85"/>
    </row>
    <row r="51" spans="1:12" ht="15" x14ac:dyDescent="0.2">
      <c r="A51" s="81" t="s">
        <v>192</v>
      </c>
      <c r="B51" s="82" t="s">
        <v>298</v>
      </c>
      <c r="C51" s="8" t="s">
        <v>2</v>
      </c>
      <c r="D51" s="83"/>
      <c r="E51" s="19">
        <f t="shared" ref="E51:E55" si="13">SUM(F51:J51)</f>
        <v>0</v>
      </c>
      <c r="F51" s="19">
        <f t="shared" ref="F51:J51" si="14">SUM(F52:F55)</f>
        <v>0</v>
      </c>
      <c r="G51" s="19">
        <f t="shared" si="14"/>
        <v>0</v>
      </c>
      <c r="H51" s="19">
        <f t="shared" si="14"/>
        <v>0</v>
      </c>
      <c r="I51" s="19">
        <f t="shared" si="14"/>
        <v>0</v>
      </c>
      <c r="J51" s="19">
        <f t="shared" si="14"/>
        <v>0</v>
      </c>
      <c r="K51" s="84"/>
      <c r="L51" s="85"/>
    </row>
    <row r="52" spans="1:12" ht="30" x14ac:dyDescent="0.2">
      <c r="A52" s="81"/>
      <c r="B52" s="86"/>
      <c r="C52" s="8" t="s">
        <v>1</v>
      </c>
      <c r="D52" s="83"/>
      <c r="E52" s="19">
        <f t="shared" si="13"/>
        <v>0</v>
      </c>
      <c r="F52" s="19">
        <v>0</v>
      </c>
      <c r="G52" s="19">
        <v>0</v>
      </c>
      <c r="H52" s="19">
        <v>0</v>
      </c>
      <c r="I52" s="19">
        <v>0</v>
      </c>
      <c r="J52" s="19">
        <v>0</v>
      </c>
      <c r="K52" s="84"/>
      <c r="L52" s="85"/>
    </row>
    <row r="53" spans="1:12" ht="15" customHeight="1" x14ac:dyDescent="0.2">
      <c r="A53" s="81"/>
      <c r="B53" s="86"/>
      <c r="C53" s="8" t="s">
        <v>7</v>
      </c>
      <c r="D53" s="83"/>
      <c r="E53" s="19">
        <f t="shared" si="13"/>
        <v>0</v>
      </c>
      <c r="F53" s="19">
        <v>0</v>
      </c>
      <c r="G53" s="19">
        <v>0</v>
      </c>
      <c r="H53" s="19">
        <v>0</v>
      </c>
      <c r="I53" s="19">
        <v>0</v>
      </c>
      <c r="J53" s="19">
        <v>0</v>
      </c>
      <c r="K53" s="84"/>
      <c r="L53" s="85"/>
    </row>
    <row r="54" spans="1:12" ht="45" x14ac:dyDescent="0.2">
      <c r="A54" s="81"/>
      <c r="B54" s="86"/>
      <c r="C54" s="8" t="s">
        <v>16</v>
      </c>
      <c r="D54" s="83"/>
      <c r="E54" s="19">
        <f t="shared" si="13"/>
        <v>0</v>
      </c>
      <c r="F54" s="19">
        <v>0</v>
      </c>
      <c r="G54" s="19">
        <v>0</v>
      </c>
      <c r="H54" s="19">
        <v>0</v>
      </c>
      <c r="I54" s="19">
        <v>0</v>
      </c>
      <c r="J54" s="19">
        <v>0</v>
      </c>
      <c r="K54" s="84"/>
      <c r="L54" s="85"/>
    </row>
    <row r="55" spans="1:12" ht="30" x14ac:dyDescent="0.2">
      <c r="A55" s="81"/>
      <c r="B55" s="87"/>
      <c r="C55" s="8" t="s">
        <v>26</v>
      </c>
      <c r="D55" s="83"/>
      <c r="E55" s="19">
        <f t="shared" si="13"/>
        <v>0</v>
      </c>
      <c r="F55" s="19">
        <v>0</v>
      </c>
      <c r="G55" s="19">
        <v>0</v>
      </c>
      <c r="H55" s="19">
        <v>0</v>
      </c>
      <c r="I55" s="19">
        <v>0</v>
      </c>
      <c r="J55" s="19">
        <v>0</v>
      </c>
      <c r="K55" s="84"/>
      <c r="L55" s="85"/>
    </row>
    <row r="56" spans="1:12" ht="15" x14ac:dyDescent="0.2">
      <c r="A56" s="81" t="s">
        <v>193</v>
      </c>
      <c r="B56" s="82" t="s">
        <v>291</v>
      </c>
      <c r="C56" s="8" t="s">
        <v>2</v>
      </c>
      <c r="D56" s="83"/>
      <c r="E56" s="19">
        <f t="shared" ref="E56:E65" si="15">SUM(F56:J56)</f>
        <v>1710.28</v>
      </c>
      <c r="F56" s="19">
        <f t="shared" ref="F56:J56" si="16">SUM(F57:F60)</f>
        <v>1710.28</v>
      </c>
      <c r="G56" s="19">
        <f t="shared" si="16"/>
        <v>0</v>
      </c>
      <c r="H56" s="19">
        <f t="shared" si="16"/>
        <v>0</v>
      </c>
      <c r="I56" s="19">
        <f t="shared" si="16"/>
        <v>0</v>
      </c>
      <c r="J56" s="19">
        <f t="shared" si="16"/>
        <v>0</v>
      </c>
      <c r="K56" s="84"/>
      <c r="L56" s="85"/>
    </row>
    <row r="57" spans="1:12" ht="30" x14ac:dyDescent="0.2">
      <c r="A57" s="81"/>
      <c r="B57" s="86"/>
      <c r="C57" s="8" t="s">
        <v>1</v>
      </c>
      <c r="D57" s="83"/>
      <c r="E57" s="19">
        <f t="shared" si="15"/>
        <v>0</v>
      </c>
      <c r="F57" s="19">
        <v>0</v>
      </c>
      <c r="G57" s="19">
        <v>0</v>
      </c>
      <c r="H57" s="19">
        <v>0</v>
      </c>
      <c r="I57" s="19">
        <v>0</v>
      </c>
      <c r="J57" s="19">
        <v>0</v>
      </c>
      <c r="K57" s="84"/>
      <c r="L57" s="85"/>
    </row>
    <row r="58" spans="1:12" ht="15" customHeight="1" x14ac:dyDescent="0.2">
      <c r="A58" s="81"/>
      <c r="B58" s="86"/>
      <c r="C58" s="8" t="s">
        <v>7</v>
      </c>
      <c r="D58" s="83"/>
      <c r="E58" s="19">
        <f t="shared" si="15"/>
        <v>0</v>
      </c>
      <c r="F58" s="19">
        <v>0</v>
      </c>
      <c r="G58" s="19">
        <v>0</v>
      </c>
      <c r="H58" s="19">
        <v>0</v>
      </c>
      <c r="I58" s="19">
        <v>0</v>
      </c>
      <c r="J58" s="19">
        <v>0</v>
      </c>
      <c r="K58" s="84"/>
      <c r="L58" s="85"/>
    </row>
    <row r="59" spans="1:12" ht="45" x14ac:dyDescent="0.2">
      <c r="A59" s="81"/>
      <c r="B59" s="86"/>
      <c r="C59" s="8" t="s">
        <v>16</v>
      </c>
      <c r="D59" s="83"/>
      <c r="E59" s="19">
        <f t="shared" si="15"/>
        <v>1710.28</v>
      </c>
      <c r="F59" s="19">
        <v>1710.28</v>
      </c>
      <c r="G59" s="19">
        <v>0</v>
      </c>
      <c r="H59" s="19">
        <v>0</v>
      </c>
      <c r="I59" s="19">
        <v>0</v>
      </c>
      <c r="J59" s="19">
        <v>0</v>
      </c>
      <c r="K59" s="84"/>
      <c r="L59" s="85"/>
    </row>
    <row r="60" spans="1:12" ht="30" x14ac:dyDescent="0.2">
      <c r="A60" s="81"/>
      <c r="B60" s="87"/>
      <c r="C60" s="8" t="s">
        <v>26</v>
      </c>
      <c r="D60" s="83"/>
      <c r="E60" s="19">
        <f t="shared" si="15"/>
        <v>0</v>
      </c>
      <c r="F60" s="19">
        <v>0</v>
      </c>
      <c r="G60" s="19">
        <v>0</v>
      </c>
      <c r="H60" s="19">
        <v>0</v>
      </c>
      <c r="I60" s="19">
        <v>0</v>
      </c>
      <c r="J60" s="19">
        <v>0</v>
      </c>
      <c r="K60" s="84"/>
      <c r="L60" s="85"/>
    </row>
    <row r="61" spans="1:12" ht="15" x14ac:dyDescent="0.2">
      <c r="A61" s="81" t="s">
        <v>195</v>
      </c>
      <c r="B61" s="82" t="s">
        <v>318</v>
      </c>
      <c r="C61" s="8" t="s">
        <v>2</v>
      </c>
      <c r="D61" s="83"/>
      <c r="E61" s="19">
        <f t="shared" si="15"/>
        <v>0</v>
      </c>
      <c r="F61" s="19">
        <f t="shared" ref="F61:J61" si="17">SUM(F62:F65)</f>
        <v>0</v>
      </c>
      <c r="G61" s="19">
        <f t="shared" si="17"/>
        <v>0</v>
      </c>
      <c r="H61" s="19">
        <f t="shared" si="17"/>
        <v>0</v>
      </c>
      <c r="I61" s="19">
        <f t="shared" si="17"/>
        <v>0</v>
      </c>
      <c r="J61" s="19">
        <f t="shared" si="17"/>
        <v>0</v>
      </c>
      <c r="K61" s="84"/>
      <c r="L61" s="85"/>
    </row>
    <row r="62" spans="1:12" ht="30" x14ac:dyDescent="0.2">
      <c r="A62" s="81"/>
      <c r="B62" s="86"/>
      <c r="C62" s="8" t="s">
        <v>1</v>
      </c>
      <c r="D62" s="83"/>
      <c r="E62" s="19">
        <f t="shared" si="15"/>
        <v>0</v>
      </c>
      <c r="F62" s="19">
        <v>0</v>
      </c>
      <c r="G62" s="19">
        <v>0</v>
      </c>
      <c r="H62" s="19">
        <v>0</v>
      </c>
      <c r="I62" s="19">
        <v>0</v>
      </c>
      <c r="J62" s="19">
        <v>0</v>
      </c>
      <c r="K62" s="84"/>
      <c r="L62" s="85"/>
    </row>
    <row r="63" spans="1:12" ht="15" customHeight="1" x14ac:dyDescent="0.2">
      <c r="A63" s="81"/>
      <c r="B63" s="86"/>
      <c r="C63" s="8" t="s">
        <v>7</v>
      </c>
      <c r="D63" s="83"/>
      <c r="E63" s="19">
        <f t="shared" si="15"/>
        <v>0</v>
      </c>
      <c r="F63" s="19">
        <v>0</v>
      </c>
      <c r="G63" s="19">
        <v>0</v>
      </c>
      <c r="H63" s="19">
        <v>0</v>
      </c>
      <c r="I63" s="19">
        <v>0</v>
      </c>
      <c r="J63" s="19">
        <v>0</v>
      </c>
      <c r="K63" s="84"/>
      <c r="L63" s="85"/>
    </row>
    <row r="64" spans="1:12" ht="45" x14ac:dyDescent="0.2">
      <c r="A64" s="81"/>
      <c r="B64" s="86"/>
      <c r="C64" s="8" t="s">
        <v>16</v>
      </c>
      <c r="D64" s="83"/>
      <c r="E64" s="19">
        <f t="shared" si="15"/>
        <v>0</v>
      </c>
      <c r="F64" s="19">
        <v>0</v>
      </c>
      <c r="G64" s="19">
        <v>0</v>
      </c>
      <c r="H64" s="19">
        <v>0</v>
      </c>
      <c r="I64" s="19">
        <v>0</v>
      </c>
      <c r="J64" s="19">
        <v>0</v>
      </c>
      <c r="K64" s="84"/>
      <c r="L64" s="85"/>
    </row>
    <row r="65" spans="1:12" ht="30" x14ac:dyDescent="0.2">
      <c r="A65" s="81"/>
      <c r="B65" s="87"/>
      <c r="C65" s="8" t="s">
        <v>26</v>
      </c>
      <c r="D65" s="83"/>
      <c r="E65" s="19">
        <f t="shared" si="15"/>
        <v>0</v>
      </c>
      <c r="F65" s="19">
        <v>0</v>
      </c>
      <c r="G65" s="19">
        <v>0</v>
      </c>
      <c r="H65" s="19">
        <v>0</v>
      </c>
      <c r="I65" s="19">
        <v>0</v>
      </c>
      <c r="J65" s="19">
        <v>0</v>
      </c>
      <c r="K65" s="84"/>
      <c r="L65" s="85"/>
    </row>
    <row r="66" spans="1:12" ht="15" x14ac:dyDescent="0.2">
      <c r="A66" s="81" t="s">
        <v>213</v>
      </c>
      <c r="B66" s="82" t="s">
        <v>300</v>
      </c>
      <c r="C66" s="8" t="s">
        <v>2</v>
      </c>
      <c r="D66" s="83"/>
      <c r="E66" s="19">
        <f t="shared" ref="E66:E70" si="18">SUM(F66:J66)</f>
        <v>0</v>
      </c>
      <c r="F66" s="19">
        <f t="shared" ref="F66:J66" si="19">SUM(F67:F70)</f>
        <v>0</v>
      </c>
      <c r="G66" s="19">
        <f t="shared" si="19"/>
        <v>0</v>
      </c>
      <c r="H66" s="19">
        <f t="shared" si="19"/>
        <v>0</v>
      </c>
      <c r="I66" s="19">
        <f t="shared" si="19"/>
        <v>0</v>
      </c>
      <c r="J66" s="19">
        <f t="shared" si="19"/>
        <v>0</v>
      </c>
      <c r="K66" s="84"/>
      <c r="L66" s="85"/>
    </row>
    <row r="67" spans="1:12" ht="30" x14ac:dyDescent="0.2">
      <c r="A67" s="81"/>
      <c r="B67" s="86"/>
      <c r="C67" s="8" t="s">
        <v>1</v>
      </c>
      <c r="D67" s="83"/>
      <c r="E67" s="19">
        <f t="shared" si="18"/>
        <v>0</v>
      </c>
      <c r="F67" s="19">
        <v>0</v>
      </c>
      <c r="G67" s="19">
        <v>0</v>
      </c>
      <c r="H67" s="19">
        <v>0</v>
      </c>
      <c r="I67" s="19">
        <v>0</v>
      </c>
      <c r="J67" s="19">
        <v>0</v>
      </c>
      <c r="K67" s="84"/>
      <c r="L67" s="85"/>
    </row>
    <row r="68" spans="1:12" ht="15" customHeight="1" x14ac:dyDescent="0.2">
      <c r="A68" s="81"/>
      <c r="B68" s="86"/>
      <c r="C68" s="8" t="s">
        <v>7</v>
      </c>
      <c r="D68" s="83"/>
      <c r="E68" s="19">
        <f t="shared" si="18"/>
        <v>0</v>
      </c>
      <c r="F68" s="19">
        <v>0</v>
      </c>
      <c r="G68" s="19">
        <v>0</v>
      </c>
      <c r="H68" s="19">
        <v>0</v>
      </c>
      <c r="I68" s="19">
        <v>0</v>
      </c>
      <c r="J68" s="19">
        <v>0</v>
      </c>
      <c r="K68" s="84"/>
      <c r="L68" s="85"/>
    </row>
    <row r="69" spans="1:12" ht="45" x14ac:dyDescent="0.2">
      <c r="A69" s="81"/>
      <c r="B69" s="86"/>
      <c r="C69" s="8" t="s">
        <v>16</v>
      </c>
      <c r="D69" s="83"/>
      <c r="E69" s="19">
        <f t="shared" si="18"/>
        <v>0</v>
      </c>
      <c r="F69" s="19">
        <v>0</v>
      </c>
      <c r="G69" s="19">
        <v>0</v>
      </c>
      <c r="H69" s="19">
        <v>0</v>
      </c>
      <c r="I69" s="19">
        <v>0</v>
      </c>
      <c r="J69" s="19">
        <v>0</v>
      </c>
      <c r="K69" s="84"/>
      <c r="L69" s="85"/>
    </row>
    <row r="70" spans="1:12" ht="30" x14ac:dyDescent="0.2">
      <c r="A70" s="81"/>
      <c r="B70" s="87"/>
      <c r="C70" s="8" t="s">
        <v>26</v>
      </c>
      <c r="D70" s="83"/>
      <c r="E70" s="19">
        <f t="shared" si="18"/>
        <v>0</v>
      </c>
      <c r="F70" s="19">
        <v>0</v>
      </c>
      <c r="G70" s="19">
        <v>0</v>
      </c>
      <c r="H70" s="19">
        <v>0</v>
      </c>
      <c r="I70" s="19">
        <v>0</v>
      </c>
      <c r="J70" s="19">
        <v>0</v>
      </c>
      <c r="K70" s="84"/>
      <c r="L70" s="85"/>
    </row>
    <row r="71" spans="1:12" ht="15" x14ac:dyDescent="0.2">
      <c r="A71" s="81" t="s">
        <v>255</v>
      </c>
      <c r="B71" s="82" t="s">
        <v>301</v>
      </c>
      <c r="C71" s="8" t="s">
        <v>2</v>
      </c>
      <c r="D71" s="83"/>
      <c r="E71" s="19">
        <f t="shared" ref="E71:E75" si="20">SUM(F71:J71)</f>
        <v>0</v>
      </c>
      <c r="F71" s="19">
        <f t="shared" ref="F71:J71" si="21">SUM(F72:F75)</f>
        <v>0</v>
      </c>
      <c r="G71" s="19">
        <f t="shared" si="21"/>
        <v>0</v>
      </c>
      <c r="H71" s="19">
        <f t="shared" si="21"/>
        <v>0</v>
      </c>
      <c r="I71" s="19">
        <f t="shared" si="21"/>
        <v>0</v>
      </c>
      <c r="J71" s="19">
        <f t="shared" si="21"/>
        <v>0</v>
      </c>
      <c r="K71" s="84"/>
      <c r="L71" s="85"/>
    </row>
    <row r="72" spans="1:12" ht="30" x14ac:dyDescent="0.2">
      <c r="A72" s="81"/>
      <c r="B72" s="86"/>
      <c r="C72" s="8" t="s">
        <v>1</v>
      </c>
      <c r="D72" s="83"/>
      <c r="E72" s="19">
        <f t="shared" si="20"/>
        <v>0</v>
      </c>
      <c r="F72" s="19">
        <v>0</v>
      </c>
      <c r="G72" s="19">
        <v>0</v>
      </c>
      <c r="H72" s="19">
        <v>0</v>
      </c>
      <c r="I72" s="19">
        <v>0</v>
      </c>
      <c r="J72" s="19">
        <v>0</v>
      </c>
      <c r="K72" s="84"/>
      <c r="L72" s="85"/>
    </row>
    <row r="73" spans="1:12" ht="15" customHeight="1" x14ac:dyDescent="0.2">
      <c r="A73" s="81"/>
      <c r="B73" s="86"/>
      <c r="C73" s="8" t="s">
        <v>7</v>
      </c>
      <c r="D73" s="83"/>
      <c r="E73" s="19">
        <f t="shared" si="20"/>
        <v>0</v>
      </c>
      <c r="F73" s="19">
        <v>0</v>
      </c>
      <c r="G73" s="19">
        <v>0</v>
      </c>
      <c r="H73" s="19">
        <v>0</v>
      </c>
      <c r="I73" s="19">
        <v>0</v>
      </c>
      <c r="J73" s="19">
        <v>0</v>
      </c>
      <c r="K73" s="84"/>
      <c r="L73" s="85"/>
    </row>
    <row r="74" spans="1:12" ht="45" x14ac:dyDescent="0.2">
      <c r="A74" s="81"/>
      <c r="B74" s="86"/>
      <c r="C74" s="8" t="s">
        <v>16</v>
      </c>
      <c r="D74" s="83"/>
      <c r="E74" s="19">
        <f t="shared" si="20"/>
        <v>0</v>
      </c>
      <c r="F74" s="19">
        <v>0</v>
      </c>
      <c r="G74" s="19">
        <v>0</v>
      </c>
      <c r="H74" s="19">
        <v>0</v>
      </c>
      <c r="I74" s="19">
        <v>0</v>
      </c>
      <c r="J74" s="19">
        <v>0</v>
      </c>
      <c r="K74" s="84"/>
      <c r="L74" s="85"/>
    </row>
    <row r="75" spans="1:12" ht="30" x14ac:dyDescent="0.2">
      <c r="A75" s="81"/>
      <c r="B75" s="87"/>
      <c r="C75" s="8" t="s">
        <v>26</v>
      </c>
      <c r="D75" s="83"/>
      <c r="E75" s="19">
        <f t="shared" si="20"/>
        <v>0</v>
      </c>
      <c r="F75" s="19">
        <v>0</v>
      </c>
      <c r="G75" s="19">
        <v>0</v>
      </c>
      <c r="H75" s="19">
        <v>0</v>
      </c>
      <c r="I75" s="19">
        <v>0</v>
      </c>
      <c r="J75" s="19">
        <v>0</v>
      </c>
      <c r="K75" s="84"/>
      <c r="L75" s="85"/>
    </row>
    <row r="76" spans="1:12" ht="15" x14ac:dyDescent="0.2">
      <c r="A76" s="81" t="s">
        <v>256</v>
      </c>
      <c r="B76" s="82" t="s">
        <v>294</v>
      </c>
      <c r="C76" s="8" t="s">
        <v>2</v>
      </c>
      <c r="D76" s="83"/>
      <c r="E76" s="19">
        <f t="shared" ref="E76:E85" si="22">SUM(F76:J76)</f>
        <v>88362.290000000008</v>
      </c>
      <c r="F76" s="19">
        <f t="shared" ref="F76:J76" si="23">SUM(F77:F80)</f>
        <v>0</v>
      </c>
      <c r="G76" s="19">
        <f t="shared" si="23"/>
        <v>88362.290000000008</v>
      </c>
      <c r="H76" s="19">
        <f t="shared" si="23"/>
        <v>0</v>
      </c>
      <c r="I76" s="19">
        <f t="shared" si="23"/>
        <v>0</v>
      </c>
      <c r="J76" s="19">
        <f t="shared" si="23"/>
        <v>0</v>
      </c>
      <c r="K76" s="84"/>
      <c r="L76" s="85"/>
    </row>
    <row r="77" spans="1:12" ht="30" x14ac:dyDescent="0.2">
      <c r="A77" s="81"/>
      <c r="B77" s="86"/>
      <c r="C77" s="8" t="s">
        <v>1</v>
      </c>
      <c r="D77" s="83"/>
      <c r="E77" s="19">
        <f t="shared" si="22"/>
        <v>0</v>
      </c>
      <c r="F77" s="19">
        <v>0</v>
      </c>
      <c r="G77" s="19">
        <v>0</v>
      </c>
      <c r="H77" s="19">
        <v>0</v>
      </c>
      <c r="I77" s="19">
        <v>0</v>
      </c>
      <c r="J77" s="19">
        <v>0</v>
      </c>
      <c r="K77" s="84"/>
      <c r="L77" s="85"/>
    </row>
    <row r="78" spans="1:12" ht="15" customHeight="1" x14ac:dyDescent="0.2">
      <c r="A78" s="81"/>
      <c r="B78" s="86"/>
      <c r="C78" s="8" t="s">
        <v>7</v>
      </c>
      <c r="D78" s="83"/>
      <c r="E78" s="19">
        <f t="shared" si="22"/>
        <v>57170.400000000001</v>
      </c>
      <c r="F78" s="19">
        <v>0</v>
      </c>
      <c r="G78" s="19">
        <v>57170.400000000001</v>
      </c>
      <c r="H78" s="19">
        <v>0</v>
      </c>
      <c r="I78" s="19">
        <v>0</v>
      </c>
      <c r="J78" s="19">
        <v>0</v>
      </c>
      <c r="K78" s="84"/>
      <c r="L78" s="85"/>
    </row>
    <row r="79" spans="1:12" ht="45" x14ac:dyDescent="0.2">
      <c r="A79" s="81"/>
      <c r="B79" s="86"/>
      <c r="C79" s="8" t="s">
        <v>16</v>
      </c>
      <c r="D79" s="83"/>
      <c r="E79" s="19">
        <f t="shared" si="22"/>
        <v>31191.89</v>
      </c>
      <c r="F79" s="19">
        <v>0</v>
      </c>
      <c r="G79" s="19">
        <v>31191.89</v>
      </c>
      <c r="H79" s="19">
        <v>0</v>
      </c>
      <c r="I79" s="19">
        <v>0</v>
      </c>
      <c r="J79" s="19">
        <v>0</v>
      </c>
      <c r="K79" s="84"/>
      <c r="L79" s="85"/>
    </row>
    <row r="80" spans="1:12" ht="30" x14ac:dyDescent="0.2">
      <c r="A80" s="81"/>
      <c r="B80" s="87"/>
      <c r="C80" s="8" t="s">
        <v>26</v>
      </c>
      <c r="D80" s="83"/>
      <c r="E80" s="19">
        <f t="shared" si="22"/>
        <v>0</v>
      </c>
      <c r="F80" s="19">
        <v>0</v>
      </c>
      <c r="G80" s="19">
        <v>0</v>
      </c>
      <c r="H80" s="19">
        <v>0</v>
      </c>
      <c r="I80" s="19">
        <v>0</v>
      </c>
      <c r="J80" s="19">
        <v>0</v>
      </c>
      <c r="K80" s="84"/>
      <c r="L80" s="85"/>
    </row>
    <row r="81" spans="1:12" ht="15" x14ac:dyDescent="0.2">
      <c r="A81" s="81" t="s">
        <v>257</v>
      </c>
      <c r="B81" s="82" t="s">
        <v>319</v>
      </c>
      <c r="C81" s="8" t="s">
        <v>2</v>
      </c>
      <c r="D81" s="83"/>
      <c r="E81" s="19">
        <f t="shared" si="22"/>
        <v>0</v>
      </c>
      <c r="F81" s="19">
        <f t="shared" ref="F81:J81" si="24">SUM(F82:F85)</f>
        <v>0</v>
      </c>
      <c r="G81" s="19">
        <f t="shared" si="24"/>
        <v>0</v>
      </c>
      <c r="H81" s="19">
        <f t="shared" si="24"/>
        <v>0</v>
      </c>
      <c r="I81" s="19">
        <f t="shared" si="24"/>
        <v>0</v>
      </c>
      <c r="J81" s="19">
        <f t="shared" si="24"/>
        <v>0</v>
      </c>
      <c r="K81" s="84"/>
      <c r="L81" s="85"/>
    </row>
    <row r="82" spans="1:12" ht="30" x14ac:dyDescent="0.2">
      <c r="A82" s="81"/>
      <c r="B82" s="86"/>
      <c r="C82" s="8" t="s">
        <v>1</v>
      </c>
      <c r="D82" s="83"/>
      <c r="E82" s="19">
        <f t="shared" si="22"/>
        <v>0</v>
      </c>
      <c r="F82" s="19">
        <v>0</v>
      </c>
      <c r="G82" s="19">
        <v>0</v>
      </c>
      <c r="H82" s="19">
        <v>0</v>
      </c>
      <c r="I82" s="19">
        <v>0</v>
      </c>
      <c r="J82" s="19">
        <v>0</v>
      </c>
      <c r="K82" s="84"/>
      <c r="L82" s="85"/>
    </row>
    <row r="83" spans="1:12" ht="15" customHeight="1" x14ac:dyDescent="0.2">
      <c r="A83" s="81"/>
      <c r="B83" s="86"/>
      <c r="C83" s="8" t="s">
        <v>7</v>
      </c>
      <c r="D83" s="83"/>
      <c r="E83" s="19">
        <f t="shared" si="22"/>
        <v>0</v>
      </c>
      <c r="F83" s="19">
        <v>0</v>
      </c>
      <c r="G83" s="19">
        <v>0</v>
      </c>
      <c r="H83" s="19">
        <v>0</v>
      </c>
      <c r="I83" s="19">
        <v>0</v>
      </c>
      <c r="J83" s="19">
        <v>0</v>
      </c>
      <c r="K83" s="84"/>
      <c r="L83" s="85"/>
    </row>
    <row r="84" spans="1:12" ht="45" x14ac:dyDescent="0.2">
      <c r="A84" s="81"/>
      <c r="B84" s="86"/>
      <c r="C84" s="8" t="s">
        <v>16</v>
      </c>
      <c r="D84" s="83"/>
      <c r="E84" s="19">
        <f t="shared" si="22"/>
        <v>0</v>
      </c>
      <c r="F84" s="19">
        <v>0</v>
      </c>
      <c r="G84" s="19">
        <v>0</v>
      </c>
      <c r="H84" s="19">
        <v>0</v>
      </c>
      <c r="I84" s="19">
        <v>0</v>
      </c>
      <c r="J84" s="19">
        <v>0</v>
      </c>
      <c r="K84" s="84"/>
      <c r="L84" s="85"/>
    </row>
    <row r="85" spans="1:12" ht="30" x14ac:dyDescent="0.2">
      <c r="A85" s="81"/>
      <c r="B85" s="87"/>
      <c r="C85" s="8" t="s">
        <v>26</v>
      </c>
      <c r="D85" s="83"/>
      <c r="E85" s="19">
        <f t="shared" si="22"/>
        <v>0</v>
      </c>
      <c r="F85" s="19">
        <v>0</v>
      </c>
      <c r="G85" s="19">
        <v>0</v>
      </c>
      <c r="H85" s="19">
        <v>0</v>
      </c>
      <c r="I85" s="19">
        <v>0</v>
      </c>
      <c r="J85" s="19">
        <v>0</v>
      </c>
      <c r="K85" s="84"/>
      <c r="L85" s="85"/>
    </row>
    <row r="86" spans="1:12" ht="15" x14ac:dyDescent="0.2">
      <c r="A86" s="81" t="s">
        <v>314</v>
      </c>
      <c r="B86" s="82" t="s">
        <v>303</v>
      </c>
      <c r="C86" s="8" t="s">
        <v>2</v>
      </c>
      <c r="D86" s="83"/>
      <c r="E86" s="19">
        <f t="shared" ref="E86:E90" si="25">SUM(F86:J86)</f>
        <v>30380</v>
      </c>
      <c r="F86" s="19">
        <f t="shared" ref="F86:J86" si="26">SUM(F87:F90)</f>
        <v>30380</v>
      </c>
      <c r="G86" s="19">
        <f t="shared" si="26"/>
        <v>0</v>
      </c>
      <c r="H86" s="19">
        <f t="shared" si="26"/>
        <v>0</v>
      </c>
      <c r="I86" s="19">
        <f t="shared" si="26"/>
        <v>0</v>
      </c>
      <c r="J86" s="19">
        <f t="shared" si="26"/>
        <v>0</v>
      </c>
      <c r="K86" s="84"/>
      <c r="L86" s="85"/>
    </row>
    <row r="87" spans="1:12" ht="30" x14ac:dyDescent="0.2">
      <c r="A87" s="81"/>
      <c r="B87" s="86"/>
      <c r="C87" s="8" t="s">
        <v>1</v>
      </c>
      <c r="D87" s="83"/>
      <c r="E87" s="19">
        <f t="shared" si="25"/>
        <v>0</v>
      </c>
      <c r="F87" s="19">
        <v>0</v>
      </c>
      <c r="G87" s="19">
        <v>0</v>
      </c>
      <c r="H87" s="19">
        <v>0</v>
      </c>
      <c r="I87" s="19">
        <v>0</v>
      </c>
      <c r="J87" s="19">
        <v>0</v>
      </c>
      <c r="K87" s="84"/>
      <c r="L87" s="85"/>
    </row>
    <row r="88" spans="1:12" ht="15" customHeight="1" x14ac:dyDescent="0.2">
      <c r="A88" s="81"/>
      <c r="B88" s="86"/>
      <c r="C88" s="8" t="s">
        <v>7</v>
      </c>
      <c r="D88" s="83"/>
      <c r="E88" s="19">
        <f t="shared" si="25"/>
        <v>30380</v>
      </c>
      <c r="F88" s="19">
        <v>30380</v>
      </c>
      <c r="G88" s="19">
        <v>0</v>
      </c>
      <c r="H88" s="19">
        <v>0</v>
      </c>
      <c r="I88" s="19">
        <v>0</v>
      </c>
      <c r="J88" s="19">
        <v>0</v>
      </c>
      <c r="K88" s="84"/>
      <c r="L88" s="85"/>
    </row>
    <row r="89" spans="1:12" ht="45" x14ac:dyDescent="0.2">
      <c r="A89" s="81"/>
      <c r="B89" s="86"/>
      <c r="C89" s="8" t="s">
        <v>16</v>
      </c>
      <c r="D89" s="83"/>
      <c r="E89" s="19">
        <f t="shared" si="25"/>
        <v>0</v>
      </c>
      <c r="F89" s="19">
        <v>0</v>
      </c>
      <c r="G89" s="19">
        <v>0</v>
      </c>
      <c r="H89" s="19">
        <v>0</v>
      </c>
      <c r="I89" s="19">
        <v>0</v>
      </c>
      <c r="J89" s="19">
        <v>0</v>
      </c>
      <c r="K89" s="84"/>
      <c r="L89" s="85"/>
    </row>
    <row r="90" spans="1:12" ht="30" x14ac:dyDescent="0.2">
      <c r="A90" s="81"/>
      <c r="B90" s="87"/>
      <c r="C90" s="8" t="s">
        <v>26</v>
      </c>
      <c r="D90" s="83"/>
      <c r="E90" s="19">
        <f t="shared" si="25"/>
        <v>0</v>
      </c>
      <c r="F90" s="19">
        <v>0</v>
      </c>
      <c r="G90" s="19">
        <v>0</v>
      </c>
      <c r="H90" s="19">
        <v>0</v>
      </c>
      <c r="I90" s="19">
        <v>0</v>
      </c>
      <c r="J90" s="19">
        <v>0</v>
      </c>
      <c r="K90" s="84"/>
      <c r="L90" s="85"/>
    </row>
    <row r="91" spans="1:12" ht="60" x14ac:dyDescent="0.2">
      <c r="A91" s="78" t="s">
        <v>10</v>
      </c>
      <c r="B91" s="79" t="s">
        <v>167</v>
      </c>
      <c r="C91" s="8"/>
      <c r="D91" s="8"/>
      <c r="E91" s="8"/>
      <c r="F91" s="19"/>
      <c r="G91" s="19"/>
      <c r="H91" s="8"/>
      <c r="I91" s="8"/>
      <c r="J91" s="8"/>
      <c r="K91" s="8"/>
      <c r="L91" s="80"/>
    </row>
    <row r="92" spans="1:12" ht="15" x14ac:dyDescent="0.2">
      <c r="A92" s="81" t="s">
        <v>175</v>
      </c>
      <c r="B92" s="12" t="s">
        <v>315</v>
      </c>
      <c r="C92" s="8" t="s">
        <v>2</v>
      </c>
      <c r="D92" s="83" t="s">
        <v>38</v>
      </c>
      <c r="E92" s="19">
        <f t="shared" ref="E92:J92" si="27">SUM(E93:E96)</f>
        <v>0</v>
      </c>
      <c r="F92" s="19">
        <f t="shared" si="27"/>
        <v>0</v>
      </c>
      <c r="G92" s="19">
        <f t="shared" si="27"/>
        <v>0</v>
      </c>
      <c r="H92" s="19">
        <f t="shared" si="27"/>
        <v>0</v>
      </c>
      <c r="I92" s="19">
        <f t="shared" si="27"/>
        <v>0</v>
      </c>
      <c r="J92" s="19">
        <f t="shared" si="27"/>
        <v>0</v>
      </c>
      <c r="K92" s="84"/>
      <c r="L92" s="85"/>
    </row>
    <row r="93" spans="1:12" ht="59.25" customHeight="1" x14ac:dyDescent="0.2">
      <c r="A93" s="81"/>
      <c r="B93" s="12"/>
      <c r="C93" s="8" t="s">
        <v>1</v>
      </c>
      <c r="D93" s="83"/>
      <c r="E93" s="88">
        <f>SUM(F93:J93)</f>
        <v>0</v>
      </c>
      <c r="F93" s="88">
        <v>0</v>
      </c>
      <c r="G93" s="88">
        <v>0</v>
      </c>
      <c r="H93" s="88">
        <v>0</v>
      </c>
      <c r="I93" s="88">
        <v>0</v>
      </c>
      <c r="J93" s="88">
        <v>0</v>
      </c>
      <c r="K93" s="84"/>
      <c r="L93" s="85"/>
    </row>
    <row r="94" spans="1:12" ht="15" customHeight="1" x14ac:dyDescent="0.2">
      <c r="A94" s="81"/>
      <c r="B94" s="12"/>
      <c r="C94" s="8" t="s">
        <v>7</v>
      </c>
      <c r="D94" s="83"/>
      <c r="E94" s="88">
        <f t="shared" ref="E94:E96" si="28">SUM(F94:J94)</f>
        <v>0</v>
      </c>
      <c r="F94" s="88">
        <v>0</v>
      </c>
      <c r="G94" s="88">
        <v>0</v>
      </c>
      <c r="H94" s="88">
        <v>0</v>
      </c>
      <c r="I94" s="88">
        <v>0</v>
      </c>
      <c r="J94" s="88">
        <v>0</v>
      </c>
      <c r="K94" s="84"/>
      <c r="L94" s="85"/>
    </row>
    <row r="95" spans="1:12" ht="45" x14ac:dyDescent="0.2">
      <c r="A95" s="81"/>
      <c r="B95" s="12"/>
      <c r="C95" s="8" t="s">
        <v>16</v>
      </c>
      <c r="D95" s="83"/>
      <c r="E95" s="88">
        <f t="shared" si="28"/>
        <v>0</v>
      </c>
      <c r="F95" s="88">
        <v>0</v>
      </c>
      <c r="G95" s="88">
        <v>0</v>
      </c>
      <c r="H95" s="88">
        <v>0</v>
      </c>
      <c r="I95" s="88">
        <v>0</v>
      </c>
      <c r="J95" s="88">
        <v>0</v>
      </c>
      <c r="K95" s="84"/>
      <c r="L95" s="85"/>
    </row>
    <row r="96" spans="1:12" ht="30" x14ac:dyDescent="0.2">
      <c r="A96" s="81"/>
      <c r="B96" s="12"/>
      <c r="C96" s="8" t="s">
        <v>26</v>
      </c>
      <c r="D96" s="83"/>
      <c r="E96" s="88">
        <f t="shared" si="28"/>
        <v>0</v>
      </c>
      <c r="F96" s="88">
        <v>0</v>
      </c>
      <c r="G96" s="88">
        <v>0</v>
      </c>
      <c r="H96" s="88">
        <v>0</v>
      </c>
      <c r="I96" s="88">
        <v>0</v>
      </c>
      <c r="J96" s="88">
        <v>0</v>
      </c>
      <c r="K96" s="84"/>
      <c r="L96" s="85"/>
    </row>
    <row r="97" spans="1:12" ht="15" x14ac:dyDescent="0.2">
      <c r="A97" s="81" t="s">
        <v>176</v>
      </c>
      <c r="B97" s="12" t="s">
        <v>249</v>
      </c>
      <c r="C97" s="8" t="s">
        <v>2</v>
      </c>
      <c r="D97" s="83" t="s">
        <v>38</v>
      </c>
      <c r="E97" s="19">
        <f t="shared" ref="E97:J97" si="29">SUM(E98:E101)</f>
        <v>406350.38</v>
      </c>
      <c r="F97" s="19">
        <f t="shared" si="29"/>
        <v>126956.02</v>
      </c>
      <c r="G97" s="19">
        <f t="shared" si="29"/>
        <v>7060</v>
      </c>
      <c r="H97" s="19">
        <f t="shared" si="29"/>
        <v>88250</v>
      </c>
      <c r="I97" s="19">
        <f t="shared" si="29"/>
        <v>184084.36</v>
      </c>
      <c r="J97" s="19">
        <f t="shared" si="29"/>
        <v>0</v>
      </c>
      <c r="K97" s="84"/>
      <c r="L97" s="85"/>
    </row>
    <row r="98" spans="1:12" ht="30" x14ac:dyDescent="0.2">
      <c r="A98" s="81"/>
      <c r="B98" s="12"/>
      <c r="C98" s="8" t="s">
        <v>1</v>
      </c>
      <c r="D98" s="83"/>
      <c r="E98" s="88">
        <f>SUM(F98:J98)</f>
        <v>107061.63</v>
      </c>
      <c r="F98" s="88">
        <v>60558.01</v>
      </c>
      <c r="G98" s="88">
        <v>0</v>
      </c>
      <c r="H98" s="88">
        <v>0</v>
      </c>
      <c r="I98" s="88">
        <v>46503.62</v>
      </c>
      <c r="J98" s="88">
        <v>0</v>
      </c>
      <c r="K98" s="84"/>
      <c r="L98" s="85"/>
    </row>
    <row r="99" spans="1:12" ht="15" customHeight="1" x14ac:dyDescent="0.2">
      <c r="A99" s="81"/>
      <c r="B99" s="12"/>
      <c r="C99" s="8" t="s">
        <v>7</v>
      </c>
      <c r="D99" s="83"/>
      <c r="E99" s="88">
        <f t="shared" ref="E99:E101" si="30">SUM(F99:J99)</f>
        <v>35687.22</v>
      </c>
      <c r="F99" s="88">
        <v>20186.009999999998</v>
      </c>
      <c r="G99" s="88">
        <v>0</v>
      </c>
      <c r="H99" s="88">
        <v>0</v>
      </c>
      <c r="I99" s="88">
        <v>15501.21</v>
      </c>
      <c r="J99" s="88">
        <v>0</v>
      </c>
      <c r="K99" s="84"/>
      <c r="L99" s="85"/>
    </row>
    <row r="100" spans="1:12" ht="45" x14ac:dyDescent="0.2">
      <c r="A100" s="81"/>
      <c r="B100" s="12"/>
      <c r="C100" s="8" t="s">
        <v>16</v>
      </c>
      <c r="D100" s="83"/>
      <c r="E100" s="88">
        <f t="shared" si="30"/>
        <v>263601.53000000003</v>
      </c>
      <c r="F100" s="88">
        <v>46212</v>
      </c>
      <c r="G100" s="88">
        <v>7060</v>
      </c>
      <c r="H100" s="88">
        <v>88250</v>
      </c>
      <c r="I100" s="88">
        <v>122079.53</v>
      </c>
      <c r="J100" s="88">
        <v>0</v>
      </c>
      <c r="K100" s="84"/>
      <c r="L100" s="85"/>
    </row>
    <row r="101" spans="1:12" ht="30" x14ac:dyDescent="0.2">
      <c r="A101" s="81"/>
      <c r="B101" s="12"/>
      <c r="C101" s="8" t="s">
        <v>26</v>
      </c>
      <c r="D101" s="83"/>
      <c r="E101" s="88">
        <f t="shared" si="30"/>
        <v>0</v>
      </c>
      <c r="F101" s="88">
        <v>0</v>
      </c>
      <c r="G101" s="88">
        <v>0</v>
      </c>
      <c r="H101" s="88">
        <v>0</v>
      </c>
      <c r="I101" s="88">
        <v>0</v>
      </c>
      <c r="J101" s="88">
        <v>0</v>
      </c>
      <c r="K101" s="84"/>
      <c r="L101" s="85"/>
    </row>
    <row r="102" spans="1:12" ht="15" x14ac:dyDescent="0.2">
      <c r="A102" s="81" t="s">
        <v>177</v>
      </c>
      <c r="B102" s="12" t="s">
        <v>304</v>
      </c>
      <c r="C102" s="8" t="s">
        <v>2</v>
      </c>
      <c r="D102" s="83" t="s">
        <v>38</v>
      </c>
      <c r="E102" s="19">
        <f t="shared" ref="E102:J102" si="31">SUM(E103:E106)</f>
        <v>0</v>
      </c>
      <c r="F102" s="19">
        <f t="shared" si="31"/>
        <v>0</v>
      </c>
      <c r="G102" s="19">
        <f t="shared" si="31"/>
        <v>0</v>
      </c>
      <c r="H102" s="19">
        <f t="shared" si="31"/>
        <v>0</v>
      </c>
      <c r="I102" s="19">
        <f t="shared" si="31"/>
        <v>0</v>
      </c>
      <c r="J102" s="19">
        <f t="shared" si="31"/>
        <v>0</v>
      </c>
      <c r="K102" s="84"/>
      <c r="L102" s="85"/>
    </row>
    <row r="103" spans="1:12" ht="30" x14ac:dyDescent="0.2">
      <c r="A103" s="81"/>
      <c r="B103" s="12"/>
      <c r="C103" s="8" t="s">
        <v>1</v>
      </c>
      <c r="D103" s="83"/>
      <c r="E103" s="88">
        <f>SUM(F103:J103)</f>
        <v>0</v>
      </c>
      <c r="F103" s="88">
        <v>0</v>
      </c>
      <c r="G103" s="88">
        <v>0</v>
      </c>
      <c r="H103" s="88">
        <v>0</v>
      </c>
      <c r="I103" s="88">
        <v>0</v>
      </c>
      <c r="J103" s="88">
        <v>0</v>
      </c>
      <c r="K103" s="84"/>
      <c r="L103" s="85"/>
    </row>
    <row r="104" spans="1:12" ht="15" customHeight="1" x14ac:dyDescent="0.2">
      <c r="A104" s="81"/>
      <c r="B104" s="12"/>
      <c r="C104" s="8" t="s">
        <v>7</v>
      </c>
      <c r="D104" s="83"/>
      <c r="E104" s="88">
        <f t="shared" ref="E104:E106" si="32">SUM(F104:J104)</f>
        <v>0</v>
      </c>
      <c r="F104" s="88">
        <v>0</v>
      </c>
      <c r="G104" s="88">
        <v>0</v>
      </c>
      <c r="H104" s="88">
        <v>0</v>
      </c>
      <c r="I104" s="88">
        <v>0</v>
      </c>
      <c r="J104" s="88">
        <v>0</v>
      </c>
      <c r="K104" s="84"/>
      <c r="L104" s="85"/>
    </row>
    <row r="105" spans="1:12" ht="45" x14ac:dyDescent="0.2">
      <c r="A105" s="81"/>
      <c r="B105" s="12"/>
      <c r="C105" s="8" t="s">
        <v>16</v>
      </c>
      <c r="D105" s="83"/>
      <c r="E105" s="88">
        <f t="shared" si="32"/>
        <v>0</v>
      </c>
      <c r="F105" s="88">
        <v>0</v>
      </c>
      <c r="G105" s="88">
        <v>0</v>
      </c>
      <c r="H105" s="88">
        <v>0</v>
      </c>
      <c r="I105" s="88">
        <v>0</v>
      </c>
      <c r="J105" s="88">
        <v>0</v>
      </c>
      <c r="K105" s="84"/>
      <c r="L105" s="85"/>
    </row>
    <row r="106" spans="1:12" ht="30" x14ac:dyDescent="0.2">
      <c r="A106" s="81"/>
      <c r="B106" s="12"/>
      <c r="C106" s="8" t="s">
        <v>26</v>
      </c>
      <c r="D106" s="83"/>
      <c r="E106" s="88">
        <f t="shared" si="32"/>
        <v>0</v>
      </c>
      <c r="F106" s="88">
        <v>0</v>
      </c>
      <c r="G106" s="88">
        <v>0</v>
      </c>
      <c r="H106" s="88">
        <v>0</v>
      </c>
      <c r="I106" s="88">
        <v>0</v>
      </c>
      <c r="J106" s="88">
        <v>0</v>
      </c>
      <c r="K106" s="84"/>
      <c r="L106" s="85"/>
    </row>
    <row r="107" spans="1:12" ht="15" x14ac:dyDescent="0.2">
      <c r="A107" s="81" t="s">
        <v>178</v>
      </c>
      <c r="B107" s="82" t="s">
        <v>234</v>
      </c>
      <c r="C107" s="8" t="s">
        <v>2</v>
      </c>
      <c r="D107" s="83" t="s">
        <v>38</v>
      </c>
      <c r="E107" s="19">
        <f t="shared" ref="E107:E111" si="33">SUM(F107:J107)</f>
        <v>28813.54</v>
      </c>
      <c r="F107" s="19">
        <f t="shared" ref="F107:J107" si="34">SUM(F108:F111)</f>
        <v>13884.789999999999</v>
      </c>
      <c r="G107" s="19">
        <f t="shared" si="34"/>
        <v>4928.75</v>
      </c>
      <c r="H107" s="19">
        <f t="shared" si="34"/>
        <v>5000</v>
      </c>
      <c r="I107" s="19">
        <f t="shared" si="34"/>
        <v>5000</v>
      </c>
      <c r="J107" s="19">
        <f t="shared" si="34"/>
        <v>0</v>
      </c>
      <c r="K107" s="84"/>
      <c r="L107" s="85"/>
    </row>
    <row r="108" spans="1:12" ht="30" x14ac:dyDescent="0.2">
      <c r="A108" s="81"/>
      <c r="B108" s="86"/>
      <c r="C108" s="8" t="s">
        <v>1</v>
      </c>
      <c r="D108" s="83"/>
      <c r="E108" s="19">
        <f t="shared" si="33"/>
        <v>0</v>
      </c>
      <c r="F108" s="19">
        <v>0</v>
      </c>
      <c r="G108" s="19">
        <v>0</v>
      </c>
      <c r="H108" s="19">
        <v>0</v>
      </c>
      <c r="I108" s="19">
        <v>0</v>
      </c>
      <c r="J108" s="19">
        <v>0</v>
      </c>
      <c r="K108" s="84"/>
      <c r="L108" s="85"/>
    </row>
    <row r="109" spans="1:12" ht="15" customHeight="1" x14ac:dyDescent="0.2">
      <c r="A109" s="81"/>
      <c r="B109" s="86"/>
      <c r="C109" s="8" t="s">
        <v>7</v>
      </c>
      <c r="D109" s="83"/>
      <c r="E109" s="19">
        <f t="shared" si="33"/>
        <v>12019.46</v>
      </c>
      <c r="F109" s="19">
        <v>8830.7099999999991</v>
      </c>
      <c r="G109" s="19">
        <v>3188.75</v>
      </c>
      <c r="H109" s="19">
        <v>0</v>
      </c>
      <c r="I109" s="19">
        <v>0</v>
      </c>
      <c r="J109" s="19">
        <v>0</v>
      </c>
      <c r="K109" s="84"/>
      <c r="L109" s="85"/>
    </row>
    <row r="110" spans="1:12" ht="45" x14ac:dyDescent="0.2">
      <c r="A110" s="81"/>
      <c r="B110" s="86"/>
      <c r="C110" s="8" t="s">
        <v>16</v>
      </c>
      <c r="D110" s="83"/>
      <c r="E110" s="19">
        <f t="shared" si="33"/>
        <v>16794.080000000002</v>
      </c>
      <c r="F110" s="19">
        <v>5054.08</v>
      </c>
      <c r="G110" s="19">
        <v>1740</v>
      </c>
      <c r="H110" s="19">
        <v>5000</v>
      </c>
      <c r="I110" s="19">
        <v>5000</v>
      </c>
      <c r="J110" s="19">
        <v>0</v>
      </c>
      <c r="K110" s="84"/>
      <c r="L110" s="85"/>
    </row>
    <row r="111" spans="1:12" ht="30" x14ac:dyDescent="0.2">
      <c r="A111" s="81"/>
      <c r="B111" s="87"/>
      <c r="C111" s="8" t="s">
        <v>26</v>
      </c>
      <c r="D111" s="83"/>
      <c r="E111" s="19">
        <f t="shared" si="33"/>
        <v>0</v>
      </c>
      <c r="F111" s="19">
        <v>0</v>
      </c>
      <c r="G111" s="19">
        <v>0</v>
      </c>
      <c r="H111" s="19">
        <v>0</v>
      </c>
      <c r="I111" s="19">
        <v>0</v>
      </c>
      <c r="J111" s="19">
        <v>0</v>
      </c>
      <c r="K111" s="84"/>
      <c r="L111" s="85"/>
    </row>
    <row r="112" spans="1:12" ht="15" x14ac:dyDescent="0.2">
      <c r="A112" s="81" t="s">
        <v>169</v>
      </c>
      <c r="B112" s="82" t="s">
        <v>260</v>
      </c>
      <c r="C112" s="8" t="s">
        <v>2</v>
      </c>
      <c r="D112" s="83" t="s">
        <v>38</v>
      </c>
      <c r="E112" s="19">
        <f t="shared" ref="E112:E146" si="35">SUM(F112:J112)</f>
        <v>75462.569999999992</v>
      </c>
      <c r="F112" s="19">
        <f t="shared" ref="F112:J112" si="36">SUM(F113:F116)</f>
        <v>0</v>
      </c>
      <c r="G112" s="19">
        <f t="shared" si="36"/>
        <v>22049.24</v>
      </c>
      <c r="H112" s="19">
        <f t="shared" si="36"/>
        <v>43631.07</v>
      </c>
      <c r="I112" s="19">
        <f t="shared" si="36"/>
        <v>9782.26</v>
      </c>
      <c r="J112" s="19">
        <f t="shared" si="36"/>
        <v>0</v>
      </c>
      <c r="K112" s="84"/>
      <c r="L112" s="85"/>
    </row>
    <row r="113" spans="1:12" ht="30" x14ac:dyDescent="0.2">
      <c r="A113" s="81"/>
      <c r="B113" s="86"/>
      <c r="C113" s="8" t="s">
        <v>1</v>
      </c>
      <c r="D113" s="83"/>
      <c r="E113" s="19">
        <f t="shared" si="35"/>
        <v>0</v>
      </c>
      <c r="F113" s="19">
        <v>0</v>
      </c>
      <c r="G113" s="19">
        <v>0</v>
      </c>
      <c r="H113" s="19">
        <v>0</v>
      </c>
      <c r="I113" s="19">
        <v>0</v>
      </c>
      <c r="J113" s="19">
        <v>0</v>
      </c>
      <c r="K113" s="84"/>
      <c r="L113" s="85"/>
    </row>
    <row r="114" spans="1:12" ht="15" customHeight="1" x14ac:dyDescent="0.2">
      <c r="A114" s="81"/>
      <c r="B114" s="86"/>
      <c r="C114" s="8" t="s">
        <v>7</v>
      </c>
      <c r="D114" s="83"/>
      <c r="E114" s="19">
        <f t="shared" si="35"/>
        <v>48824.270000000004</v>
      </c>
      <c r="F114" s="19">
        <v>0</v>
      </c>
      <c r="G114" s="19">
        <v>14265.85</v>
      </c>
      <c r="H114" s="19">
        <v>28229.3</v>
      </c>
      <c r="I114" s="19">
        <v>6329.12</v>
      </c>
      <c r="J114" s="19">
        <v>0</v>
      </c>
      <c r="K114" s="84"/>
      <c r="L114" s="85"/>
    </row>
    <row r="115" spans="1:12" ht="45" x14ac:dyDescent="0.2">
      <c r="A115" s="81"/>
      <c r="B115" s="86"/>
      <c r="C115" s="8" t="s">
        <v>16</v>
      </c>
      <c r="D115" s="83"/>
      <c r="E115" s="19">
        <f t="shared" si="35"/>
        <v>26638.3</v>
      </c>
      <c r="F115" s="19">
        <v>0</v>
      </c>
      <c r="G115" s="19">
        <v>7783.39</v>
      </c>
      <c r="H115" s="19">
        <v>15401.77</v>
      </c>
      <c r="I115" s="19">
        <v>3453.14</v>
      </c>
      <c r="J115" s="19">
        <v>0</v>
      </c>
      <c r="K115" s="84"/>
      <c r="L115" s="85"/>
    </row>
    <row r="116" spans="1:12" ht="30" x14ac:dyDescent="0.2">
      <c r="A116" s="81"/>
      <c r="B116" s="87"/>
      <c r="C116" s="8" t="s">
        <v>26</v>
      </c>
      <c r="D116" s="83"/>
      <c r="E116" s="19">
        <f t="shared" si="35"/>
        <v>0</v>
      </c>
      <c r="F116" s="19">
        <v>0</v>
      </c>
      <c r="G116" s="19">
        <v>0</v>
      </c>
      <c r="H116" s="19">
        <v>0</v>
      </c>
      <c r="I116" s="19">
        <v>0</v>
      </c>
      <c r="J116" s="19">
        <v>0</v>
      </c>
      <c r="K116" s="84"/>
      <c r="L116" s="85"/>
    </row>
    <row r="117" spans="1:12" ht="15" x14ac:dyDescent="0.2">
      <c r="A117" s="81" t="s">
        <v>170</v>
      </c>
      <c r="B117" s="82" t="s">
        <v>305</v>
      </c>
      <c r="C117" s="8" t="s">
        <v>2</v>
      </c>
      <c r="D117" s="83" t="s">
        <v>38</v>
      </c>
      <c r="E117" s="19">
        <f t="shared" ref="E117:E121" si="37">SUM(F117:J117)</f>
        <v>0</v>
      </c>
      <c r="F117" s="19">
        <f t="shared" ref="F117:J117" si="38">SUM(F118:F121)</f>
        <v>0</v>
      </c>
      <c r="G117" s="19">
        <f t="shared" si="38"/>
        <v>0</v>
      </c>
      <c r="H117" s="19">
        <f t="shared" si="38"/>
        <v>0</v>
      </c>
      <c r="I117" s="19">
        <f t="shared" si="38"/>
        <v>0</v>
      </c>
      <c r="J117" s="19">
        <f t="shared" si="38"/>
        <v>0</v>
      </c>
      <c r="K117" s="84"/>
      <c r="L117" s="85"/>
    </row>
    <row r="118" spans="1:12" ht="30" x14ac:dyDescent="0.2">
      <c r="A118" s="81"/>
      <c r="B118" s="86"/>
      <c r="C118" s="8" t="s">
        <v>1</v>
      </c>
      <c r="D118" s="83"/>
      <c r="E118" s="19">
        <f t="shared" si="37"/>
        <v>0</v>
      </c>
      <c r="F118" s="19">
        <v>0</v>
      </c>
      <c r="G118" s="19">
        <v>0</v>
      </c>
      <c r="H118" s="19">
        <v>0</v>
      </c>
      <c r="I118" s="19">
        <v>0</v>
      </c>
      <c r="J118" s="19">
        <v>0</v>
      </c>
      <c r="K118" s="84"/>
      <c r="L118" s="85"/>
    </row>
    <row r="119" spans="1:12" ht="15" customHeight="1" x14ac:dyDescent="0.2">
      <c r="A119" s="81"/>
      <c r="B119" s="86"/>
      <c r="C119" s="8" t="s">
        <v>7</v>
      </c>
      <c r="D119" s="83"/>
      <c r="E119" s="19">
        <f t="shared" si="37"/>
        <v>0</v>
      </c>
      <c r="F119" s="19">
        <v>0</v>
      </c>
      <c r="G119" s="19">
        <v>0</v>
      </c>
      <c r="H119" s="19">
        <v>0</v>
      </c>
      <c r="I119" s="19">
        <v>0</v>
      </c>
      <c r="J119" s="19">
        <v>0</v>
      </c>
      <c r="K119" s="84"/>
      <c r="L119" s="85"/>
    </row>
    <row r="120" spans="1:12" ht="45" x14ac:dyDescent="0.2">
      <c r="A120" s="81"/>
      <c r="B120" s="86"/>
      <c r="C120" s="8" t="s">
        <v>16</v>
      </c>
      <c r="D120" s="83"/>
      <c r="E120" s="19">
        <f t="shared" si="37"/>
        <v>0</v>
      </c>
      <c r="F120" s="19">
        <v>0</v>
      </c>
      <c r="G120" s="19">
        <v>0</v>
      </c>
      <c r="H120" s="19">
        <v>0</v>
      </c>
      <c r="I120" s="19">
        <v>0</v>
      </c>
      <c r="J120" s="19">
        <v>0</v>
      </c>
      <c r="K120" s="84"/>
      <c r="L120" s="85"/>
    </row>
    <row r="121" spans="1:12" ht="30" x14ac:dyDescent="0.2">
      <c r="A121" s="81"/>
      <c r="B121" s="87"/>
      <c r="C121" s="8" t="s">
        <v>26</v>
      </c>
      <c r="D121" s="83"/>
      <c r="E121" s="19">
        <f t="shared" si="37"/>
        <v>0</v>
      </c>
      <c r="F121" s="19">
        <v>0</v>
      </c>
      <c r="G121" s="19">
        <v>0</v>
      </c>
      <c r="H121" s="19">
        <v>0</v>
      </c>
      <c r="I121" s="19">
        <v>0</v>
      </c>
      <c r="J121" s="19">
        <v>0</v>
      </c>
      <c r="K121" s="84"/>
      <c r="L121" s="85"/>
    </row>
    <row r="122" spans="1:12" ht="15" x14ac:dyDescent="0.2">
      <c r="A122" s="81" t="s">
        <v>179</v>
      </c>
      <c r="B122" s="82" t="s">
        <v>261</v>
      </c>
      <c r="C122" s="8" t="s">
        <v>2</v>
      </c>
      <c r="D122" s="83" t="s">
        <v>38</v>
      </c>
      <c r="E122" s="19">
        <f t="shared" ref="E122:E141" si="39">SUM(F122:J122)</f>
        <v>17866.669999999998</v>
      </c>
      <c r="F122" s="19">
        <f t="shared" ref="F122:J122" si="40">SUM(F123:F126)</f>
        <v>17866.669999999998</v>
      </c>
      <c r="G122" s="19">
        <f t="shared" si="40"/>
        <v>0</v>
      </c>
      <c r="H122" s="19">
        <f t="shared" si="40"/>
        <v>0</v>
      </c>
      <c r="I122" s="19">
        <f t="shared" si="40"/>
        <v>0</v>
      </c>
      <c r="J122" s="19">
        <f t="shared" si="40"/>
        <v>0</v>
      </c>
      <c r="K122" s="84"/>
      <c r="L122" s="85"/>
    </row>
    <row r="123" spans="1:12" ht="30" x14ac:dyDescent="0.2">
      <c r="A123" s="81"/>
      <c r="B123" s="86"/>
      <c r="C123" s="8" t="s">
        <v>1</v>
      </c>
      <c r="D123" s="83"/>
      <c r="E123" s="19">
        <f t="shared" si="39"/>
        <v>0</v>
      </c>
      <c r="F123" s="19">
        <v>0</v>
      </c>
      <c r="G123" s="19">
        <v>0</v>
      </c>
      <c r="H123" s="19">
        <v>0</v>
      </c>
      <c r="I123" s="19">
        <v>0</v>
      </c>
      <c r="J123" s="19">
        <v>0</v>
      </c>
      <c r="K123" s="84"/>
      <c r="L123" s="85"/>
    </row>
    <row r="124" spans="1:12" ht="15" customHeight="1" x14ac:dyDescent="0.2">
      <c r="A124" s="81"/>
      <c r="B124" s="86"/>
      <c r="C124" s="8" t="s">
        <v>7</v>
      </c>
      <c r="D124" s="83"/>
      <c r="E124" s="19">
        <f t="shared" si="39"/>
        <v>5360</v>
      </c>
      <c r="F124" s="89">
        <v>5360</v>
      </c>
      <c r="G124" s="19">
        <v>0</v>
      </c>
      <c r="H124" s="19">
        <v>0</v>
      </c>
      <c r="I124" s="19">
        <v>0</v>
      </c>
      <c r="J124" s="19">
        <v>0</v>
      </c>
      <c r="K124" s="84"/>
      <c r="L124" s="85"/>
    </row>
    <row r="125" spans="1:12" ht="45" x14ac:dyDescent="0.2">
      <c r="A125" s="81"/>
      <c r="B125" s="86"/>
      <c r="C125" s="8" t="s">
        <v>16</v>
      </c>
      <c r="D125" s="83"/>
      <c r="E125" s="19">
        <f t="shared" si="39"/>
        <v>12506.67</v>
      </c>
      <c r="F125" s="89">
        <v>12506.67</v>
      </c>
      <c r="G125" s="19">
        <v>0</v>
      </c>
      <c r="H125" s="19">
        <v>0</v>
      </c>
      <c r="I125" s="19">
        <v>0</v>
      </c>
      <c r="J125" s="19">
        <v>0</v>
      </c>
      <c r="K125" s="84"/>
      <c r="L125" s="85"/>
    </row>
    <row r="126" spans="1:12" ht="30" x14ac:dyDescent="0.2">
      <c r="A126" s="81"/>
      <c r="B126" s="87"/>
      <c r="C126" s="8" t="s">
        <v>26</v>
      </c>
      <c r="D126" s="83"/>
      <c r="E126" s="19">
        <f t="shared" si="39"/>
        <v>0</v>
      </c>
      <c r="F126" s="19">
        <v>0</v>
      </c>
      <c r="G126" s="19">
        <v>0</v>
      </c>
      <c r="H126" s="19">
        <v>0</v>
      </c>
      <c r="I126" s="19">
        <v>0</v>
      </c>
      <c r="J126" s="19">
        <v>0</v>
      </c>
      <c r="K126" s="84"/>
      <c r="L126" s="85"/>
    </row>
    <row r="127" spans="1:12" ht="15" x14ac:dyDescent="0.2">
      <c r="A127" s="81" t="s">
        <v>190</v>
      </c>
      <c r="B127" s="82" t="s">
        <v>262</v>
      </c>
      <c r="C127" s="8" t="s">
        <v>2</v>
      </c>
      <c r="D127" s="83" t="s">
        <v>38</v>
      </c>
      <c r="E127" s="19">
        <f t="shared" si="39"/>
        <v>0</v>
      </c>
      <c r="F127" s="19">
        <f t="shared" ref="F127:J127" si="41">SUM(F128:F131)</f>
        <v>0</v>
      </c>
      <c r="G127" s="19">
        <f t="shared" si="41"/>
        <v>0</v>
      </c>
      <c r="H127" s="19">
        <f t="shared" si="41"/>
        <v>0</v>
      </c>
      <c r="I127" s="19">
        <f t="shared" si="41"/>
        <v>0</v>
      </c>
      <c r="J127" s="19">
        <f t="shared" si="41"/>
        <v>0</v>
      </c>
      <c r="K127" s="84"/>
      <c r="L127" s="85"/>
    </row>
    <row r="128" spans="1:12" ht="30" x14ac:dyDescent="0.2">
      <c r="A128" s="81"/>
      <c r="B128" s="86"/>
      <c r="C128" s="8" t="s">
        <v>1</v>
      </c>
      <c r="D128" s="83"/>
      <c r="E128" s="19">
        <f t="shared" si="39"/>
        <v>0</v>
      </c>
      <c r="F128" s="19">
        <v>0</v>
      </c>
      <c r="G128" s="19">
        <v>0</v>
      </c>
      <c r="H128" s="19">
        <v>0</v>
      </c>
      <c r="I128" s="19">
        <v>0</v>
      </c>
      <c r="J128" s="19">
        <v>0</v>
      </c>
      <c r="K128" s="84"/>
      <c r="L128" s="85"/>
    </row>
    <row r="129" spans="1:12" ht="15" customHeight="1" x14ac:dyDescent="0.2">
      <c r="A129" s="81"/>
      <c r="B129" s="86"/>
      <c r="C129" s="8" t="s">
        <v>7</v>
      </c>
      <c r="D129" s="83"/>
      <c r="E129" s="19">
        <f t="shared" si="39"/>
        <v>0</v>
      </c>
      <c r="F129" s="19">
        <v>0</v>
      </c>
      <c r="G129" s="19">
        <v>0</v>
      </c>
      <c r="H129" s="19">
        <v>0</v>
      </c>
      <c r="I129" s="19">
        <v>0</v>
      </c>
      <c r="J129" s="19">
        <v>0</v>
      </c>
      <c r="K129" s="84"/>
      <c r="L129" s="85"/>
    </row>
    <row r="130" spans="1:12" ht="45" x14ac:dyDescent="0.2">
      <c r="A130" s="81"/>
      <c r="B130" s="86"/>
      <c r="C130" s="8" t="s">
        <v>16</v>
      </c>
      <c r="D130" s="83"/>
      <c r="E130" s="19">
        <f t="shared" si="39"/>
        <v>0</v>
      </c>
      <c r="F130" s="19">
        <v>0</v>
      </c>
      <c r="G130" s="19">
        <v>0</v>
      </c>
      <c r="H130" s="19">
        <v>0</v>
      </c>
      <c r="I130" s="19">
        <v>0</v>
      </c>
      <c r="J130" s="19">
        <v>0</v>
      </c>
      <c r="K130" s="84"/>
      <c r="L130" s="85"/>
    </row>
    <row r="131" spans="1:12" ht="30" x14ac:dyDescent="0.2">
      <c r="A131" s="81"/>
      <c r="B131" s="87"/>
      <c r="C131" s="8" t="s">
        <v>26</v>
      </c>
      <c r="D131" s="83"/>
      <c r="E131" s="19">
        <f t="shared" si="39"/>
        <v>0</v>
      </c>
      <c r="F131" s="19">
        <v>0</v>
      </c>
      <c r="G131" s="19">
        <v>0</v>
      </c>
      <c r="H131" s="19">
        <v>0</v>
      </c>
      <c r="I131" s="19">
        <v>0</v>
      </c>
      <c r="J131" s="19">
        <v>0</v>
      </c>
      <c r="K131" s="84"/>
      <c r="L131" s="85"/>
    </row>
    <row r="132" spans="1:12" ht="15" x14ac:dyDescent="0.2">
      <c r="A132" s="90" t="s">
        <v>320</v>
      </c>
      <c r="B132" s="82" t="s">
        <v>263</v>
      </c>
      <c r="C132" s="8" t="s">
        <v>2</v>
      </c>
      <c r="D132" s="83" t="s">
        <v>38</v>
      </c>
      <c r="E132" s="19">
        <f t="shared" si="39"/>
        <v>27777.78</v>
      </c>
      <c r="F132" s="19">
        <f t="shared" ref="F132:J132" si="42">SUM(F133:F136)</f>
        <v>0</v>
      </c>
      <c r="G132" s="19">
        <f t="shared" si="42"/>
        <v>27777.78</v>
      </c>
      <c r="H132" s="19">
        <f t="shared" si="42"/>
        <v>0</v>
      </c>
      <c r="I132" s="19">
        <f t="shared" si="42"/>
        <v>0</v>
      </c>
      <c r="J132" s="19">
        <f t="shared" si="42"/>
        <v>0</v>
      </c>
      <c r="K132" s="84"/>
      <c r="L132" s="85"/>
    </row>
    <row r="133" spans="1:12" ht="30" x14ac:dyDescent="0.2">
      <c r="A133" s="91"/>
      <c r="B133" s="86"/>
      <c r="C133" s="8" t="s">
        <v>1</v>
      </c>
      <c r="D133" s="83"/>
      <c r="E133" s="19">
        <f t="shared" si="39"/>
        <v>0</v>
      </c>
      <c r="F133" s="19">
        <v>0</v>
      </c>
      <c r="G133" s="19">
        <v>0</v>
      </c>
      <c r="H133" s="19">
        <v>0</v>
      </c>
      <c r="I133" s="19">
        <v>0</v>
      </c>
      <c r="J133" s="19">
        <v>0</v>
      </c>
      <c r="K133" s="84"/>
      <c r="L133" s="85"/>
    </row>
    <row r="134" spans="1:12" ht="15" customHeight="1" x14ac:dyDescent="0.2">
      <c r="A134" s="91"/>
      <c r="B134" s="86"/>
      <c r="C134" s="8" t="s">
        <v>7</v>
      </c>
      <c r="D134" s="83"/>
      <c r="E134" s="19">
        <f t="shared" si="39"/>
        <v>27500</v>
      </c>
      <c r="F134" s="19">
        <v>0</v>
      </c>
      <c r="G134" s="19">
        <v>27500</v>
      </c>
      <c r="H134" s="19">
        <v>0</v>
      </c>
      <c r="I134" s="19">
        <v>0</v>
      </c>
      <c r="J134" s="19">
        <v>0</v>
      </c>
      <c r="K134" s="84"/>
      <c r="L134" s="85"/>
    </row>
    <row r="135" spans="1:12" ht="45" x14ac:dyDescent="0.2">
      <c r="A135" s="91"/>
      <c r="B135" s="86"/>
      <c r="C135" s="8" t="s">
        <v>16</v>
      </c>
      <c r="D135" s="83"/>
      <c r="E135" s="19">
        <f t="shared" si="39"/>
        <v>277.77999999999997</v>
      </c>
      <c r="F135" s="19">
        <v>0</v>
      </c>
      <c r="G135" s="19">
        <v>277.77999999999997</v>
      </c>
      <c r="H135" s="19">
        <v>0</v>
      </c>
      <c r="I135" s="19">
        <v>0</v>
      </c>
      <c r="J135" s="19">
        <v>0</v>
      </c>
      <c r="K135" s="84"/>
      <c r="L135" s="85"/>
    </row>
    <row r="136" spans="1:12" ht="30" x14ac:dyDescent="0.2">
      <c r="A136" s="92"/>
      <c r="B136" s="87"/>
      <c r="C136" s="8" t="s">
        <v>26</v>
      </c>
      <c r="D136" s="83"/>
      <c r="E136" s="19">
        <f t="shared" si="39"/>
        <v>0</v>
      </c>
      <c r="F136" s="19">
        <v>0</v>
      </c>
      <c r="G136" s="19">
        <v>0</v>
      </c>
      <c r="H136" s="19">
        <v>0</v>
      </c>
      <c r="I136" s="19">
        <v>0</v>
      </c>
      <c r="J136" s="19">
        <v>0</v>
      </c>
      <c r="K136" s="84"/>
      <c r="L136" s="85"/>
    </row>
    <row r="137" spans="1:12" ht="15" x14ac:dyDescent="0.2">
      <c r="A137" s="81" t="s">
        <v>194</v>
      </c>
      <c r="B137" s="82" t="s">
        <v>264</v>
      </c>
      <c r="C137" s="8" t="s">
        <v>2</v>
      </c>
      <c r="D137" s="83" t="s">
        <v>38</v>
      </c>
      <c r="E137" s="19">
        <f t="shared" si="39"/>
        <v>16407.02</v>
      </c>
      <c r="F137" s="19">
        <f t="shared" ref="F137:J137" si="43">SUM(F138:F141)</f>
        <v>16407.02</v>
      </c>
      <c r="G137" s="19">
        <f t="shared" si="43"/>
        <v>0</v>
      </c>
      <c r="H137" s="19">
        <f t="shared" si="43"/>
        <v>0</v>
      </c>
      <c r="I137" s="19">
        <f t="shared" si="43"/>
        <v>0</v>
      </c>
      <c r="J137" s="19">
        <f t="shared" si="43"/>
        <v>0</v>
      </c>
      <c r="K137" s="84"/>
      <c r="L137" s="85"/>
    </row>
    <row r="138" spans="1:12" ht="30" x14ac:dyDescent="0.2">
      <c r="A138" s="81"/>
      <c r="B138" s="86"/>
      <c r="C138" s="8" t="s">
        <v>1</v>
      </c>
      <c r="D138" s="83"/>
      <c r="E138" s="19">
        <f t="shared" si="39"/>
        <v>0</v>
      </c>
      <c r="F138" s="19">
        <v>0</v>
      </c>
      <c r="G138" s="19">
        <v>0</v>
      </c>
      <c r="H138" s="19">
        <v>0</v>
      </c>
      <c r="I138" s="19">
        <v>0</v>
      </c>
      <c r="J138" s="19">
        <v>0</v>
      </c>
      <c r="K138" s="84"/>
      <c r="L138" s="85"/>
    </row>
    <row r="139" spans="1:12" ht="15" customHeight="1" x14ac:dyDescent="0.2">
      <c r="A139" s="81"/>
      <c r="B139" s="86"/>
      <c r="C139" s="8" t="s">
        <v>7</v>
      </c>
      <c r="D139" s="83"/>
      <c r="E139" s="19">
        <f t="shared" si="39"/>
        <v>16242.94</v>
      </c>
      <c r="F139" s="19">
        <v>16242.94</v>
      </c>
      <c r="G139" s="19">
        <v>0</v>
      </c>
      <c r="H139" s="19">
        <v>0</v>
      </c>
      <c r="I139" s="19">
        <v>0</v>
      </c>
      <c r="J139" s="19">
        <v>0</v>
      </c>
      <c r="K139" s="84"/>
      <c r="L139" s="85"/>
    </row>
    <row r="140" spans="1:12" ht="45" x14ac:dyDescent="0.2">
      <c r="A140" s="81"/>
      <c r="B140" s="86"/>
      <c r="C140" s="8" t="s">
        <v>16</v>
      </c>
      <c r="D140" s="83"/>
      <c r="E140" s="19">
        <f t="shared" si="39"/>
        <v>164.08</v>
      </c>
      <c r="F140" s="19">
        <v>164.08</v>
      </c>
      <c r="G140" s="19">
        <v>0</v>
      </c>
      <c r="H140" s="19">
        <v>0</v>
      </c>
      <c r="I140" s="19">
        <v>0</v>
      </c>
      <c r="J140" s="19">
        <v>0</v>
      </c>
      <c r="K140" s="84"/>
      <c r="L140" s="85"/>
    </row>
    <row r="141" spans="1:12" ht="30" x14ac:dyDescent="0.2">
      <c r="A141" s="81"/>
      <c r="B141" s="87"/>
      <c r="C141" s="8" t="s">
        <v>26</v>
      </c>
      <c r="D141" s="83"/>
      <c r="E141" s="19">
        <f t="shared" si="39"/>
        <v>0</v>
      </c>
      <c r="F141" s="19">
        <v>0</v>
      </c>
      <c r="G141" s="19">
        <v>0</v>
      </c>
      <c r="H141" s="19">
        <v>0</v>
      </c>
      <c r="I141" s="19">
        <v>0</v>
      </c>
      <c r="J141" s="19">
        <v>0</v>
      </c>
      <c r="K141" s="84"/>
      <c r="L141" s="85"/>
    </row>
    <row r="142" spans="1:12" ht="15" x14ac:dyDescent="0.2">
      <c r="A142" s="93" t="s">
        <v>259</v>
      </c>
      <c r="B142" s="82" t="s">
        <v>265</v>
      </c>
      <c r="C142" s="8" t="s">
        <v>258</v>
      </c>
      <c r="D142" s="83" t="s">
        <v>38</v>
      </c>
      <c r="E142" s="19">
        <f t="shared" si="35"/>
        <v>0</v>
      </c>
      <c r="F142" s="19">
        <f t="shared" ref="F142:J142" si="44">SUM(F143:F146)</f>
        <v>0</v>
      </c>
      <c r="G142" s="19">
        <f t="shared" si="44"/>
        <v>0</v>
      </c>
      <c r="H142" s="19">
        <f t="shared" si="44"/>
        <v>0</v>
      </c>
      <c r="I142" s="19">
        <f t="shared" si="44"/>
        <v>0</v>
      </c>
      <c r="J142" s="19">
        <f t="shared" si="44"/>
        <v>0</v>
      </c>
      <c r="K142" s="84"/>
      <c r="L142" s="85"/>
    </row>
    <row r="143" spans="1:12" ht="30" x14ac:dyDescent="0.2">
      <c r="A143" s="94"/>
      <c r="B143" s="86"/>
      <c r="C143" s="8" t="s">
        <v>1</v>
      </c>
      <c r="D143" s="83"/>
      <c r="E143" s="19">
        <f t="shared" si="35"/>
        <v>0</v>
      </c>
      <c r="F143" s="19">
        <v>0</v>
      </c>
      <c r="G143" s="19">
        <v>0</v>
      </c>
      <c r="H143" s="19">
        <v>0</v>
      </c>
      <c r="I143" s="19">
        <v>0</v>
      </c>
      <c r="J143" s="19">
        <v>0</v>
      </c>
      <c r="K143" s="84"/>
      <c r="L143" s="85"/>
    </row>
    <row r="144" spans="1:12" ht="15" customHeight="1" x14ac:dyDescent="0.2">
      <c r="A144" s="94"/>
      <c r="B144" s="86"/>
      <c r="C144" s="8" t="s">
        <v>7</v>
      </c>
      <c r="D144" s="83"/>
      <c r="E144" s="19">
        <f t="shared" si="35"/>
        <v>0</v>
      </c>
      <c r="F144" s="19">
        <v>0</v>
      </c>
      <c r="G144" s="19">
        <v>0</v>
      </c>
      <c r="H144" s="19">
        <v>0</v>
      </c>
      <c r="I144" s="19">
        <v>0</v>
      </c>
      <c r="J144" s="19">
        <v>0</v>
      </c>
      <c r="K144" s="84"/>
      <c r="L144" s="85"/>
    </row>
    <row r="145" spans="1:12" ht="45" x14ac:dyDescent="0.2">
      <c r="A145" s="94"/>
      <c r="B145" s="86"/>
      <c r="C145" s="8" t="s">
        <v>16</v>
      </c>
      <c r="D145" s="83"/>
      <c r="E145" s="19">
        <f t="shared" si="35"/>
        <v>0</v>
      </c>
      <c r="F145" s="19">
        <v>0</v>
      </c>
      <c r="G145" s="19">
        <v>0</v>
      </c>
      <c r="H145" s="19">
        <v>0</v>
      </c>
      <c r="I145" s="19">
        <v>0</v>
      </c>
      <c r="J145" s="19">
        <v>0</v>
      </c>
      <c r="K145" s="84"/>
      <c r="L145" s="85"/>
    </row>
    <row r="146" spans="1:12" ht="30" x14ac:dyDescent="0.2">
      <c r="A146" s="95"/>
      <c r="B146" s="87"/>
      <c r="C146" s="8" t="s">
        <v>26</v>
      </c>
      <c r="D146" s="83"/>
      <c r="E146" s="19">
        <f t="shared" si="35"/>
        <v>0</v>
      </c>
      <c r="F146" s="19">
        <v>0</v>
      </c>
      <c r="G146" s="19">
        <v>0</v>
      </c>
      <c r="H146" s="19">
        <v>0</v>
      </c>
      <c r="I146" s="19">
        <v>0</v>
      </c>
      <c r="J146" s="19">
        <v>0</v>
      </c>
      <c r="K146" s="84"/>
      <c r="L146" s="85"/>
    </row>
    <row r="147" spans="1:12" ht="15" x14ac:dyDescent="0.2">
      <c r="A147" s="93" t="s">
        <v>283</v>
      </c>
      <c r="B147" s="82" t="s">
        <v>284</v>
      </c>
      <c r="C147" s="8" t="s">
        <v>258</v>
      </c>
      <c r="D147" s="83" t="s">
        <v>38</v>
      </c>
      <c r="E147" s="19">
        <f t="shared" ref="E147:E151" si="45">SUM(F147:J147)</f>
        <v>25820.760000000002</v>
      </c>
      <c r="F147" s="19">
        <f t="shared" ref="F147:J147" si="46">SUM(F148:F151)</f>
        <v>5820.76</v>
      </c>
      <c r="G147" s="19">
        <f t="shared" si="46"/>
        <v>20000</v>
      </c>
      <c r="H147" s="19">
        <f t="shared" si="46"/>
        <v>0</v>
      </c>
      <c r="I147" s="19">
        <f t="shared" si="46"/>
        <v>0</v>
      </c>
      <c r="J147" s="19">
        <f t="shared" si="46"/>
        <v>0</v>
      </c>
      <c r="K147" s="84"/>
      <c r="L147" s="85"/>
    </row>
    <row r="148" spans="1:12" ht="30" x14ac:dyDescent="0.2">
      <c r="A148" s="94"/>
      <c r="B148" s="86"/>
      <c r="C148" s="8" t="s">
        <v>1</v>
      </c>
      <c r="D148" s="83"/>
      <c r="E148" s="19">
        <f t="shared" si="45"/>
        <v>0</v>
      </c>
      <c r="F148" s="19">
        <v>0</v>
      </c>
      <c r="G148" s="19">
        <v>0</v>
      </c>
      <c r="H148" s="19">
        <v>0</v>
      </c>
      <c r="I148" s="19">
        <v>0</v>
      </c>
      <c r="J148" s="19">
        <v>0</v>
      </c>
      <c r="K148" s="84"/>
      <c r="L148" s="85"/>
    </row>
    <row r="149" spans="1:12" ht="15" customHeight="1" x14ac:dyDescent="0.2">
      <c r="A149" s="94"/>
      <c r="B149" s="86"/>
      <c r="C149" s="8" t="s">
        <v>7</v>
      </c>
      <c r="D149" s="83"/>
      <c r="E149" s="19">
        <f t="shared" si="45"/>
        <v>9702</v>
      </c>
      <c r="F149" s="88">
        <v>3702</v>
      </c>
      <c r="G149" s="88">
        <v>6000</v>
      </c>
      <c r="H149" s="19">
        <v>0</v>
      </c>
      <c r="I149" s="19">
        <v>0</v>
      </c>
      <c r="J149" s="19">
        <v>0</v>
      </c>
      <c r="K149" s="84"/>
      <c r="L149" s="85"/>
    </row>
    <row r="150" spans="1:12" ht="45" x14ac:dyDescent="0.2">
      <c r="A150" s="94"/>
      <c r="B150" s="86"/>
      <c r="C150" s="8" t="s">
        <v>16</v>
      </c>
      <c r="D150" s="83"/>
      <c r="E150" s="19">
        <f t="shared" si="45"/>
        <v>16118.76</v>
      </c>
      <c r="F150" s="88">
        <v>2118.7600000000002</v>
      </c>
      <c r="G150" s="88">
        <v>14000</v>
      </c>
      <c r="H150" s="19">
        <v>0</v>
      </c>
      <c r="I150" s="19">
        <v>0</v>
      </c>
      <c r="J150" s="19">
        <v>0</v>
      </c>
      <c r="K150" s="84"/>
      <c r="L150" s="85"/>
    </row>
    <row r="151" spans="1:12" ht="30" x14ac:dyDescent="0.2">
      <c r="A151" s="95"/>
      <c r="B151" s="87"/>
      <c r="C151" s="8" t="s">
        <v>26</v>
      </c>
      <c r="D151" s="83"/>
      <c r="E151" s="19">
        <f t="shared" si="45"/>
        <v>0</v>
      </c>
      <c r="F151" s="19">
        <v>0</v>
      </c>
      <c r="G151" s="19">
        <v>0</v>
      </c>
      <c r="H151" s="19">
        <v>0</v>
      </c>
      <c r="I151" s="19">
        <v>0</v>
      </c>
      <c r="J151" s="19">
        <v>0</v>
      </c>
      <c r="K151" s="84"/>
      <c r="L151" s="85"/>
    </row>
    <row r="152" spans="1:12" ht="15" x14ac:dyDescent="0.2">
      <c r="A152" s="93" t="s">
        <v>321</v>
      </c>
      <c r="B152" s="82" t="s">
        <v>275</v>
      </c>
      <c r="C152" s="8" t="s">
        <v>258</v>
      </c>
      <c r="D152" s="83" t="s">
        <v>38</v>
      </c>
      <c r="E152" s="19">
        <f t="shared" ref="E152:E156" si="47">SUM(F152:J152)</f>
        <v>0</v>
      </c>
      <c r="F152" s="19">
        <f t="shared" ref="F152:J152" si="48">SUM(F153:F156)</f>
        <v>0</v>
      </c>
      <c r="G152" s="19">
        <f t="shared" si="48"/>
        <v>0</v>
      </c>
      <c r="H152" s="19">
        <f t="shared" si="48"/>
        <v>0</v>
      </c>
      <c r="I152" s="19">
        <f t="shared" si="48"/>
        <v>0</v>
      </c>
      <c r="J152" s="19">
        <f t="shared" si="48"/>
        <v>0</v>
      </c>
      <c r="K152" s="84"/>
      <c r="L152" s="85"/>
    </row>
    <row r="153" spans="1:12" ht="30" x14ac:dyDescent="0.2">
      <c r="A153" s="94"/>
      <c r="B153" s="86"/>
      <c r="C153" s="8" t="s">
        <v>1</v>
      </c>
      <c r="D153" s="83"/>
      <c r="E153" s="19">
        <f t="shared" si="47"/>
        <v>0</v>
      </c>
      <c r="F153" s="19">
        <v>0</v>
      </c>
      <c r="G153" s="88">
        <v>0</v>
      </c>
      <c r="H153" s="19">
        <v>0</v>
      </c>
      <c r="I153" s="19">
        <v>0</v>
      </c>
      <c r="J153" s="19">
        <v>0</v>
      </c>
      <c r="K153" s="84"/>
      <c r="L153" s="85"/>
    </row>
    <row r="154" spans="1:12" ht="15" customHeight="1" x14ac:dyDescent="0.2">
      <c r="A154" s="94"/>
      <c r="B154" s="86"/>
      <c r="C154" s="8" t="s">
        <v>7</v>
      </c>
      <c r="D154" s="83"/>
      <c r="E154" s="19">
        <f t="shared" si="47"/>
        <v>0</v>
      </c>
      <c r="F154" s="19">
        <v>0</v>
      </c>
      <c r="G154" s="88">
        <v>0</v>
      </c>
      <c r="H154" s="19">
        <v>0</v>
      </c>
      <c r="I154" s="19">
        <v>0</v>
      </c>
      <c r="J154" s="19">
        <v>0</v>
      </c>
      <c r="K154" s="84"/>
      <c r="L154" s="85"/>
    </row>
    <row r="155" spans="1:12" ht="45" x14ac:dyDescent="0.2">
      <c r="A155" s="94"/>
      <c r="B155" s="86"/>
      <c r="C155" s="8" t="s">
        <v>16</v>
      </c>
      <c r="D155" s="83"/>
      <c r="E155" s="19">
        <f t="shared" si="47"/>
        <v>0</v>
      </c>
      <c r="F155" s="19">
        <v>0</v>
      </c>
      <c r="G155" s="88">
        <v>0</v>
      </c>
      <c r="H155" s="19">
        <v>0</v>
      </c>
      <c r="I155" s="19">
        <v>0</v>
      </c>
      <c r="J155" s="19">
        <v>0</v>
      </c>
      <c r="K155" s="84"/>
      <c r="L155" s="85"/>
    </row>
    <row r="156" spans="1:12" ht="30" x14ac:dyDescent="0.2">
      <c r="A156" s="95"/>
      <c r="B156" s="87"/>
      <c r="C156" s="8" t="s">
        <v>26</v>
      </c>
      <c r="D156" s="83"/>
      <c r="E156" s="19">
        <f t="shared" si="47"/>
        <v>0</v>
      </c>
      <c r="F156" s="19">
        <v>0</v>
      </c>
      <c r="G156" s="88">
        <v>0</v>
      </c>
      <c r="H156" s="19">
        <v>0</v>
      </c>
      <c r="I156" s="19">
        <v>0</v>
      </c>
      <c r="J156" s="19">
        <v>0</v>
      </c>
      <c r="K156" s="84"/>
      <c r="L156" s="85"/>
    </row>
    <row r="157" spans="1:12" ht="15.75" x14ac:dyDescent="0.2">
      <c r="A157" s="96"/>
      <c r="B157" s="74" t="s">
        <v>136</v>
      </c>
      <c r="C157" s="75"/>
      <c r="D157" s="75"/>
      <c r="E157" s="75"/>
      <c r="F157" s="75"/>
      <c r="G157" s="75"/>
      <c r="H157" s="75"/>
      <c r="I157" s="75"/>
      <c r="J157" s="75"/>
      <c r="K157" s="76"/>
      <c r="L157" s="77"/>
    </row>
    <row r="158" spans="1:12" ht="75" x14ac:dyDescent="0.2">
      <c r="A158" s="78" t="s">
        <v>6</v>
      </c>
      <c r="B158" s="79" t="s">
        <v>235</v>
      </c>
      <c r="C158" s="8"/>
      <c r="D158" s="8"/>
      <c r="E158" s="8"/>
      <c r="F158" s="19"/>
      <c r="G158" s="19"/>
      <c r="H158" s="8"/>
      <c r="I158" s="8"/>
      <c r="J158" s="8"/>
      <c r="K158" s="8"/>
      <c r="L158" s="80"/>
    </row>
    <row r="159" spans="1:12" ht="15.75" customHeight="1" x14ac:dyDescent="0.2">
      <c r="A159" s="81" t="s">
        <v>172</v>
      </c>
      <c r="B159" s="82" t="s">
        <v>250</v>
      </c>
      <c r="C159" s="8" t="s">
        <v>2</v>
      </c>
      <c r="D159" s="83" t="s">
        <v>38</v>
      </c>
      <c r="E159" s="19">
        <f t="shared" ref="E159:J159" si="49">SUM(E160:E163)</f>
        <v>976585.20000000007</v>
      </c>
      <c r="F159" s="19">
        <f t="shared" si="49"/>
        <v>241801</v>
      </c>
      <c r="G159" s="19">
        <f t="shared" si="49"/>
        <v>253722.4</v>
      </c>
      <c r="H159" s="19">
        <f t="shared" si="49"/>
        <v>240530.9</v>
      </c>
      <c r="I159" s="19">
        <f t="shared" si="49"/>
        <v>240530.9</v>
      </c>
      <c r="J159" s="19">
        <f t="shared" si="49"/>
        <v>0</v>
      </c>
      <c r="K159" s="84"/>
      <c r="L159" s="85"/>
    </row>
    <row r="160" spans="1:12" ht="30" x14ac:dyDescent="0.2">
      <c r="A160" s="81"/>
      <c r="B160" s="86"/>
      <c r="C160" s="8" t="s">
        <v>1</v>
      </c>
      <c r="D160" s="83"/>
      <c r="E160" s="19">
        <f t="shared" ref="E160:E203" si="50">SUM(F160:J160)</f>
        <v>0</v>
      </c>
      <c r="F160" s="89">
        <v>0</v>
      </c>
      <c r="G160" s="89">
        <v>0</v>
      </c>
      <c r="H160" s="89">
        <v>0</v>
      </c>
      <c r="I160" s="89">
        <v>0</v>
      </c>
      <c r="J160" s="89">
        <v>0</v>
      </c>
      <c r="K160" s="84"/>
      <c r="L160" s="85"/>
    </row>
    <row r="161" spans="1:15" ht="15" customHeight="1" x14ac:dyDescent="0.2">
      <c r="A161" s="81"/>
      <c r="B161" s="86"/>
      <c r="C161" s="8" t="s">
        <v>7</v>
      </c>
      <c r="D161" s="83"/>
      <c r="E161" s="19">
        <f t="shared" si="50"/>
        <v>0</v>
      </c>
      <c r="F161" s="89">
        <v>0</v>
      </c>
      <c r="G161" s="89">
        <v>0</v>
      </c>
      <c r="H161" s="89">
        <v>0</v>
      </c>
      <c r="I161" s="89">
        <v>0</v>
      </c>
      <c r="J161" s="89">
        <v>0</v>
      </c>
      <c r="K161" s="84"/>
      <c r="L161" s="85"/>
    </row>
    <row r="162" spans="1:15" ht="34.5" customHeight="1" x14ac:dyDescent="0.2">
      <c r="A162" s="81"/>
      <c r="B162" s="86"/>
      <c r="C162" s="8" t="s">
        <v>16</v>
      </c>
      <c r="D162" s="83"/>
      <c r="E162" s="19">
        <f t="shared" si="50"/>
        <v>976585.20000000007</v>
      </c>
      <c r="F162" s="89">
        <v>241801</v>
      </c>
      <c r="G162" s="89">
        <v>253722.4</v>
      </c>
      <c r="H162" s="89">
        <v>240530.9</v>
      </c>
      <c r="I162" s="89">
        <v>240530.9</v>
      </c>
      <c r="J162" s="89">
        <v>0</v>
      </c>
      <c r="K162" s="84"/>
      <c r="L162" s="85"/>
    </row>
    <row r="163" spans="1:15" ht="30" x14ac:dyDescent="0.2">
      <c r="A163" s="81"/>
      <c r="B163" s="87"/>
      <c r="C163" s="8" t="s">
        <v>26</v>
      </c>
      <c r="D163" s="83"/>
      <c r="E163" s="19">
        <f t="shared" si="50"/>
        <v>0</v>
      </c>
      <c r="F163" s="89">
        <v>0</v>
      </c>
      <c r="G163" s="89">
        <v>0</v>
      </c>
      <c r="H163" s="89">
        <v>0</v>
      </c>
      <c r="I163" s="89">
        <v>0</v>
      </c>
      <c r="J163" s="89">
        <v>0</v>
      </c>
      <c r="K163" s="84"/>
      <c r="L163" s="85"/>
    </row>
    <row r="164" spans="1:15" ht="15" x14ac:dyDescent="0.2">
      <c r="A164" s="81" t="s">
        <v>174</v>
      </c>
      <c r="B164" s="82" t="s">
        <v>237</v>
      </c>
      <c r="C164" s="8" t="s">
        <v>2</v>
      </c>
      <c r="D164" s="83" t="s">
        <v>38</v>
      </c>
      <c r="E164" s="19">
        <f t="shared" si="50"/>
        <v>707270.5</v>
      </c>
      <c r="F164" s="19">
        <f t="shared" ref="F164:J164" si="51">SUM(F165:F168)</f>
        <v>171015.5</v>
      </c>
      <c r="G164" s="19">
        <f t="shared" si="51"/>
        <v>181055</v>
      </c>
      <c r="H164" s="19">
        <f t="shared" si="51"/>
        <v>177600</v>
      </c>
      <c r="I164" s="19">
        <f t="shared" si="51"/>
        <v>177600</v>
      </c>
      <c r="J164" s="19">
        <f t="shared" si="51"/>
        <v>0</v>
      </c>
      <c r="K164" s="84"/>
      <c r="L164" s="85"/>
    </row>
    <row r="165" spans="1:15" ht="30" x14ac:dyDescent="0.2">
      <c r="A165" s="81"/>
      <c r="B165" s="86"/>
      <c r="C165" s="8" t="s">
        <v>1</v>
      </c>
      <c r="D165" s="83"/>
      <c r="E165" s="19">
        <f t="shared" si="50"/>
        <v>0</v>
      </c>
      <c r="F165" s="89">
        <v>0</v>
      </c>
      <c r="G165" s="89">
        <v>0</v>
      </c>
      <c r="H165" s="89">
        <v>0</v>
      </c>
      <c r="I165" s="89">
        <v>0</v>
      </c>
      <c r="J165" s="89">
        <v>0</v>
      </c>
      <c r="K165" s="84"/>
      <c r="L165" s="85"/>
    </row>
    <row r="166" spans="1:15" ht="18.75" customHeight="1" x14ac:dyDescent="0.2">
      <c r="A166" s="81"/>
      <c r="B166" s="86"/>
      <c r="C166" s="8" t="s">
        <v>7</v>
      </c>
      <c r="D166" s="83"/>
      <c r="E166" s="19">
        <f t="shared" si="50"/>
        <v>0</v>
      </c>
      <c r="F166" s="89">
        <v>0</v>
      </c>
      <c r="G166" s="89">
        <v>0</v>
      </c>
      <c r="H166" s="89">
        <v>0</v>
      </c>
      <c r="I166" s="89">
        <v>0</v>
      </c>
      <c r="J166" s="89">
        <v>0</v>
      </c>
      <c r="K166" s="84"/>
      <c r="L166" s="85"/>
    </row>
    <row r="167" spans="1:15" ht="45" x14ac:dyDescent="0.2">
      <c r="A167" s="81"/>
      <c r="B167" s="86"/>
      <c r="C167" s="8" t="s">
        <v>16</v>
      </c>
      <c r="D167" s="83"/>
      <c r="E167" s="19">
        <f t="shared" si="50"/>
        <v>707270.5</v>
      </c>
      <c r="F167" s="89">
        <v>171015.5</v>
      </c>
      <c r="G167" s="89">
        <v>181055</v>
      </c>
      <c r="H167" s="89">
        <v>177600</v>
      </c>
      <c r="I167" s="89">
        <v>177600</v>
      </c>
      <c r="J167" s="89">
        <v>0</v>
      </c>
      <c r="K167" s="84"/>
      <c r="L167" s="85"/>
    </row>
    <row r="168" spans="1:15" ht="30" x14ac:dyDescent="0.2">
      <c r="A168" s="81"/>
      <c r="B168" s="87"/>
      <c r="C168" s="8" t="s">
        <v>26</v>
      </c>
      <c r="D168" s="83"/>
      <c r="E168" s="19">
        <f t="shared" si="50"/>
        <v>0</v>
      </c>
      <c r="F168" s="89">
        <v>0</v>
      </c>
      <c r="G168" s="89">
        <v>0</v>
      </c>
      <c r="H168" s="89">
        <v>0</v>
      </c>
      <c r="I168" s="89">
        <v>0</v>
      </c>
      <c r="J168" s="89">
        <v>0</v>
      </c>
      <c r="K168" s="84"/>
      <c r="L168" s="85"/>
    </row>
    <row r="169" spans="1:15" ht="15" x14ac:dyDescent="0.2">
      <c r="A169" s="81" t="s">
        <v>171</v>
      </c>
      <c r="B169" s="82" t="s">
        <v>238</v>
      </c>
      <c r="C169" s="8" t="s">
        <v>2</v>
      </c>
      <c r="D169" s="83" t="s">
        <v>38</v>
      </c>
      <c r="E169" s="19">
        <f t="shared" si="50"/>
        <v>62600</v>
      </c>
      <c r="F169" s="19">
        <f t="shared" ref="F169:J169" si="52">SUM(F170:F173)</f>
        <v>15000</v>
      </c>
      <c r="G169" s="19">
        <f t="shared" si="52"/>
        <v>15600</v>
      </c>
      <c r="H169" s="19">
        <f t="shared" si="52"/>
        <v>16000</v>
      </c>
      <c r="I169" s="19">
        <f t="shared" si="52"/>
        <v>16000</v>
      </c>
      <c r="J169" s="19">
        <f t="shared" si="52"/>
        <v>0</v>
      </c>
      <c r="K169" s="84"/>
      <c r="L169" s="85"/>
      <c r="O169" s="97"/>
    </row>
    <row r="170" spans="1:15" ht="30" x14ac:dyDescent="0.2">
      <c r="A170" s="81"/>
      <c r="B170" s="86"/>
      <c r="C170" s="8" t="s">
        <v>1</v>
      </c>
      <c r="D170" s="83"/>
      <c r="E170" s="19">
        <f t="shared" si="50"/>
        <v>0</v>
      </c>
      <c r="F170" s="89">
        <v>0</v>
      </c>
      <c r="G170" s="89">
        <v>0</v>
      </c>
      <c r="H170" s="89">
        <v>0</v>
      </c>
      <c r="I170" s="89">
        <v>0</v>
      </c>
      <c r="J170" s="89">
        <v>0</v>
      </c>
      <c r="K170" s="84"/>
      <c r="L170" s="85"/>
    </row>
    <row r="171" spans="1:15" ht="15" customHeight="1" x14ac:dyDescent="0.2">
      <c r="A171" s="81"/>
      <c r="B171" s="86"/>
      <c r="C171" s="8" t="s">
        <v>7</v>
      </c>
      <c r="D171" s="83"/>
      <c r="E171" s="19">
        <f t="shared" si="50"/>
        <v>0</v>
      </c>
      <c r="F171" s="89">
        <v>0</v>
      </c>
      <c r="G171" s="89">
        <v>0</v>
      </c>
      <c r="H171" s="89">
        <v>0</v>
      </c>
      <c r="I171" s="89">
        <v>0</v>
      </c>
      <c r="J171" s="89">
        <v>0</v>
      </c>
      <c r="K171" s="84"/>
      <c r="L171" s="85"/>
    </row>
    <row r="172" spans="1:15" ht="45" x14ac:dyDescent="0.2">
      <c r="A172" s="81"/>
      <c r="B172" s="86"/>
      <c r="C172" s="8" t="s">
        <v>16</v>
      </c>
      <c r="D172" s="83"/>
      <c r="E172" s="19">
        <f t="shared" si="50"/>
        <v>62600</v>
      </c>
      <c r="F172" s="89">
        <v>15000</v>
      </c>
      <c r="G172" s="89">
        <v>15600</v>
      </c>
      <c r="H172" s="89">
        <v>16000</v>
      </c>
      <c r="I172" s="89">
        <v>16000</v>
      </c>
      <c r="J172" s="89">
        <v>0</v>
      </c>
      <c r="K172" s="84"/>
      <c r="L172" s="85"/>
    </row>
    <row r="173" spans="1:15" ht="30" x14ac:dyDescent="0.2">
      <c r="A173" s="81"/>
      <c r="B173" s="87"/>
      <c r="C173" s="8" t="s">
        <v>26</v>
      </c>
      <c r="D173" s="83"/>
      <c r="E173" s="19">
        <f t="shared" si="50"/>
        <v>0</v>
      </c>
      <c r="F173" s="89">
        <v>0</v>
      </c>
      <c r="G173" s="89">
        <v>0</v>
      </c>
      <c r="H173" s="89">
        <v>0</v>
      </c>
      <c r="I173" s="89">
        <v>0</v>
      </c>
      <c r="J173" s="89">
        <v>0</v>
      </c>
      <c r="K173" s="84"/>
      <c r="L173" s="85"/>
    </row>
    <row r="174" spans="1:15" ht="15" x14ac:dyDescent="0.2">
      <c r="A174" s="81" t="s">
        <v>171</v>
      </c>
      <c r="B174" s="82" t="s">
        <v>306</v>
      </c>
      <c r="C174" s="8" t="s">
        <v>2</v>
      </c>
      <c r="D174" s="83" t="s">
        <v>38</v>
      </c>
      <c r="E174" s="19">
        <f t="shared" ref="E174:E183" si="53">SUM(F174:J174)</f>
        <v>0</v>
      </c>
      <c r="F174" s="19">
        <f t="shared" ref="F174:J174" si="54">SUM(F175:F178)</f>
        <v>0</v>
      </c>
      <c r="G174" s="19">
        <f t="shared" si="54"/>
        <v>0</v>
      </c>
      <c r="H174" s="19">
        <f t="shared" si="54"/>
        <v>0</v>
      </c>
      <c r="I174" s="19">
        <f t="shared" si="54"/>
        <v>0</v>
      </c>
      <c r="J174" s="19">
        <f t="shared" si="54"/>
        <v>0</v>
      </c>
      <c r="K174" s="84"/>
      <c r="L174" s="85"/>
    </row>
    <row r="175" spans="1:15" ht="30" x14ac:dyDescent="0.2">
      <c r="A175" s="81"/>
      <c r="B175" s="86"/>
      <c r="C175" s="8" t="s">
        <v>1</v>
      </c>
      <c r="D175" s="83"/>
      <c r="E175" s="19">
        <f t="shared" si="53"/>
        <v>0</v>
      </c>
      <c r="F175" s="89">
        <v>0</v>
      </c>
      <c r="G175" s="89">
        <v>0</v>
      </c>
      <c r="H175" s="89">
        <v>0</v>
      </c>
      <c r="I175" s="89">
        <v>0</v>
      </c>
      <c r="J175" s="89">
        <v>0</v>
      </c>
      <c r="K175" s="84"/>
      <c r="L175" s="85"/>
    </row>
    <row r="176" spans="1:15" ht="15" customHeight="1" x14ac:dyDescent="0.2">
      <c r="A176" s="81"/>
      <c r="B176" s="86"/>
      <c r="C176" s="8" t="s">
        <v>7</v>
      </c>
      <c r="D176" s="83"/>
      <c r="E176" s="19">
        <f t="shared" si="53"/>
        <v>0</v>
      </c>
      <c r="F176" s="89">
        <v>0</v>
      </c>
      <c r="G176" s="89">
        <v>0</v>
      </c>
      <c r="H176" s="89">
        <v>0</v>
      </c>
      <c r="I176" s="89">
        <v>0</v>
      </c>
      <c r="J176" s="89">
        <v>0</v>
      </c>
      <c r="K176" s="84"/>
      <c r="L176" s="85"/>
    </row>
    <row r="177" spans="1:12" ht="45" x14ac:dyDescent="0.2">
      <c r="A177" s="81"/>
      <c r="B177" s="86"/>
      <c r="C177" s="8" t="s">
        <v>16</v>
      </c>
      <c r="D177" s="83"/>
      <c r="E177" s="19">
        <f t="shared" si="53"/>
        <v>0</v>
      </c>
      <c r="F177" s="89">
        <v>0</v>
      </c>
      <c r="G177" s="89">
        <v>0</v>
      </c>
      <c r="H177" s="89">
        <v>0</v>
      </c>
      <c r="I177" s="89">
        <v>0</v>
      </c>
      <c r="J177" s="89">
        <v>0</v>
      </c>
      <c r="K177" s="84"/>
      <c r="L177" s="85"/>
    </row>
    <row r="178" spans="1:12" ht="30" x14ac:dyDescent="0.2">
      <c r="A178" s="81"/>
      <c r="B178" s="87"/>
      <c r="C178" s="8" t="s">
        <v>26</v>
      </c>
      <c r="D178" s="83"/>
      <c r="E178" s="19">
        <f t="shared" si="53"/>
        <v>0</v>
      </c>
      <c r="F178" s="89">
        <v>0</v>
      </c>
      <c r="G178" s="89">
        <v>0</v>
      </c>
      <c r="H178" s="89">
        <v>0</v>
      </c>
      <c r="I178" s="89">
        <v>0</v>
      </c>
      <c r="J178" s="89">
        <v>0</v>
      </c>
      <c r="K178" s="84"/>
      <c r="L178" s="85"/>
    </row>
    <row r="179" spans="1:12" ht="15" x14ac:dyDescent="0.2">
      <c r="A179" s="81" t="s">
        <v>173</v>
      </c>
      <c r="B179" s="82" t="s">
        <v>307</v>
      </c>
      <c r="C179" s="8" t="s">
        <v>2</v>
      </c>
      <c r="D179" s="83" t="s">
        <v>38</v>
      </c>
      <c r="E179" s="19">
        <f t="shared" si="53"/>
        <v>0</v>
      </c>
      <c r="F179" s="19">
        <f t="shared" ref="F179:J179" si="55">SUM(F180:F183)</f>
        <v>0</v>
      </c>
      <c r="G179" s="19">
        <f t="shared" si="55"/>
        <v>0</v>
      </c>
      <c r="H179" s="19">
        <f t="shared" si="55"/>
        <v>0</v>
      </c>
      <c r="I179" s="19">
        <f t="shared" si="55"/>
        <v>0</v>
      </c>
      <c r="J179" s="19">
        <f t="shared" si="55"/>
        <v>0</v>
      </c>
      <c r="K179" s="84"/>
      <c r="L179" s="85"/>
    </row>
    <row r="180" spans="1:12" ht="30" x14ac:dyDescent="0.2">
      <c r="A180" s="81"/>
      <c r="B180" s="86"/>
      <c r="C180" s="8" t="s">
        <v>1</v>
      </c>
      <c r="D180" s="83"/>
      <c r="E180" s="19">
        <f t="shared" si="53"/>
        <v>0</v>
      </c>
      <c r="F180" s="89">
        <v>0</v>
      </c>
      <c r="G180" s="89">
        <v>0</v>
      </c>
      <c r="H180" s="89">
        <v>0</v>
      </c>
      <c r="I180" s="89">
        <v>0</v>
      </c>
      <c r="J180" s="89">
        <v>0</v>
      </c>
      <c r="K180" s="84"/>
      <c r="L180" s="85"/>
    </row>
    <row r="181" spans="1:12" ht="15" customHeight="1" x14ac:dyDescent="0.2">
      <c r="A181" s="81"/>
      <c r="B181" s="86"/>
      <c r="C181" s="8" t="s">
        <v>7</v>
      </c>
      <c r="D181" s="83"/>
      <c r="E181" s="19">
        <f t="shared" si="53"/>
        <v>0</v>
      </c>
      <c r="F181" s="89">
        <v>0</v>
      </c>
      <c r="G181" s="89">
        <v>0</v>
      </c>
      <c r="H181" s="89">
        <v>0</v>
      </c>
      <c r="I181" s="89">
        <v>0</v>
      </c>
      <c r="J181" s="89">
        <v>0</v>
      </c>
      <c r="K181" s="84"/>
      <c r="L181" s="85"/>
    </row>
    <row r="182" spans="1:12" ht="45" x14ac:dyDescent="0.2">
      <c r="A182" s="81"/>
      <c r="B182" s="86"/>
      <c r="C182" s="8" t="s">
        <v>16</v>
      </c>
      <c r="D182" s="83"/>
      <c r="E182" s="19">
        <f t="shared" si="53"/>
        <v>0</v>
      </c>
      <c r="F182" s="89">
        <v>0</v>
      </c>
      <c r="G182" s="89">
        <v>0</v>
      </c>
      <c r="H182" s="89">
        <v>0</v>
      </c>
      <c r="I182" s="89">
        <v>0</v>
      </c>
      <c r="J182" s="89">
        <v>0</v>
      </c>
      <c r="K182" s="84"/>
      <c r="L182" s="85"/>
    </row>
    <row r="183" spans="1:12" ht="30" x14ac:dyDescent="0.2">
      <c r="A183" s="81"/>
      <c r="B183" s="87"/>
      <c r="C183" s="8" t="s">
        <v>26</v>
      </c>
      <c r="D183" s="83"/>
      <c r="E183" s="19">
        <f t="shared" si="53"/>
        <v>0</v>
      </c>
      <c r="F183" s="89">
        <v>0</v>
      </c>
      <c r="G183" s="89">
        <v>0</v>
      </c>
      <c r="H183" s="89">
        <v>0</v>
      </c>
      <c r="I183" s="89">
        <v>0</v>
      </c>
      <c r="J183" s="89">
        <v>0</v>
      </c>
      <c r="K183" s="84"/>
      <c r="L183" s="85"/>
    </row>
    <row r="184" spans="1:12" ht="15" x14ac:dyDescent="0.2">
      <c r="A184" s="81" t="s">
        <v>183</v>
      </c>
      <c r="B184" s="82" t="s">
        <v>309</v>
      </c>
      <c r="C184" s="8" t="s">
        <v>2</v>
      </c>
      <c r="D184" s="83" t="s">
        <v>38</v>
      </c>
      <c r="E184" s="19">
        <f t="shared" ref="E184:E188" si="56">SUM(F184:J184)</f>
        <v>0</v>
      </c>
      <c r="F184" s="19">
        <f t="shared" ref="F184:J184" si="57">SUM(F185:F188)</f>
        <v>0</v>
      </c>
      <c r="G184" s="19">
        <f t="shared" si="57"/>
        <v>0</v>
      </c>
      <c r="H184" s="19">
        <f t="shared" si="57"/>
        <v>0</v>
      </c>
      <c r="I184" s="19">
        <f t="shared" si="57"/>
        <v>0</v>
      </c>
      <c r="J184" s="19">
        <f t="shared" si="57"/>
        <v>0</v>
      </c>
      <c r="K184" s="84"/>
      <c r="L184" s="85"/>
    </row>
    <row r="185" spans="1:12" ht="30" x14ac:dyDescent="0.2">
      <c r="A185" s="81"/>
      <c r="B185" s="86"/>
      <c r="C185" s="8" t="s">
        <v>1</v>
      </c>
      <c r="D185" s="83"/>
      <c r="E185" s="19">
        <f t="shared" si="56"/>
        <v>0</v>
      </c>
      <c r="F185" s="89">
        <v>0</v>
      </c>
      <c r="G185" s="89">
        <v>0</v>
      </c>
      <c r="H185" s="89">
        <v>0</v>
      </c>
      <c r="I185" s="89">
        <v>0</v>
      </c>
      <c r="J185" s="89">
        <v>0</v>
      </c>
      <c r="K185" s="84"/>
      <c r="L185" s="85"/>
    </row>
    <row r="186" spans="1:12" ht="15" customHeight="1" x14ac:dyDescent="0.2">
      <c r="A186" s="81"/>
      <c r="B186" s="86"/>
      <c r="C186" s="8" t="s">
        <v>7</v>
      </c>
      <c r="D186" s="83"/>
      <c r="E186" s="19">
        <f t="shared" si="56"/>
        <v>0</v>
      </c>
      <c r="F186" s="89">
        <v>0</v>
      </c>
      <c r="G186" s="89">
        <v>0</v>
      </c>
      <c r="H186" s="89">
        <v>0</v>
      </c>
      <c r="I186" s="89">
        <v>0</v>
      </c>
      <c r="J186" s="89">
        <v>0</v>
      </c>
      <c r="K186" s="84"/>
      <c r="L186" s="85"/>
    </row>
    <row r="187" spans="1:12" ht="45" x14ac:dyDescent="0.2">
      <c r="A187" s="81"/>
      <c r="B187" s="86"/>
      <c r="C187" s="8" t="s">
        <v>16</v>
      </c>
      <c r="D187" s="83"/>
      <c r="E187" s="19">
        <f t="shared" si="56"/>
        <v>0</v>
      </c>
      <c r="F187" s="89">
        <v>0</v>
      </c>
      <c r="G187" s="89">
        <v>0</v>
      </c>
      <c r="H187" s="89">
        <v>0</v>
      </c>
      <c r="I187" s="89">
        <v>0</v>
      </c>
      <c r="J187" s="89">
        <v>0</v>
      </c>
      <c r="K187" s="84"/>
      <c r="L187" s="85"/>
    </row>
    <row r="188" spans="1:12" ht="30" x14ac:dyDescent="0.2">
      <c r="A188" s="81"/>
      <c r="B188" s="87"/>
      <c r="C188" s="8" t="s">
        <v>26</v>
      </c>
      <c r="D188" s="83"/>
      <c r="E188" s="19">
        <f t="shared" si="56"/>
        <v>0</v>
      </c>
      <c r="F188" s="89">
        <v>0</v>
      </c>
      <c r="G188" s="89">
        <v>0</v>
      </c>
      <c r="H188" s="89">
        <v>0</v>
      </c>
      <c r="I188" s="89">
        <v>0</v>
      </c>
      <c r="J188" s="89">
        <v>0</v>
      </c>
      <c r="K188" s="84"/>
      <c r="L188" s="85"/>
    </row>
    <row r="189" spans="1:12" ht="15" x14ac:dyDescent="0.2">
      <c r="A189" s="81" t="s">
        <v>187</v>
      </c>
      <c r="B189" s="82" t="s">
        <v>266</v>
      </c>
      <c r="C189" s="8" t="s">
        <v>2</v>
      </c>
      <c r="D189" s="83" t="s">
        <v>38</v>
      </c>
      <c r="E189" s="19">
        <f t="shared" si="50"/>
        <v>5213</v>
      </c>
      <c r="F189" s="19">
        <f t="shared" ref="F189:J189" si="58">SUM(F190:F193)</f>
        <v>5213</v>
      </c>
      <c r="G189" s="19">
        <f t="shared" si="58"/>
        <v>0</v>
      </c>
      <c r="H189" s="19">
        <f t="shared" si="58"/>
        <v>0</v>
      </c>
      <c r="I189" s="19">
        <f t="shared" si="58"/>
        <v>0</v>
      </c>
      <c r="J189" s="19">
        <f t="shared" si="58"/>
        <v>0</v>
      </c>
      <c r="K189" s="84"/>
      <c r="L189" s="85"/>
    </row>
    <row r="190" spans="1:12" ht="30" x14ac:dyDescent="0.2">
      <c r="A190" s="81"/>
      <c r="B190" s="86"/>
      <c r="C190" s="8" t="s">
        <v>1</v>
      </c>
      <c r="D190" s="83"/>
      <c r="E190" s="19">
        <f t="shared" si="50"/>
        <v>0</v>
      </c>
      <c r="F190" s="89">
        <v>0</v>
      </c>
      <c r="G190" s="89">
        <v>0</v>
      </c>
      <c r="H190" s="89">
        <v>0</v>
      </c>
      <c r="I190" s="89">
        <v>0</v>
      </c>
      <c r="J190" s="89">
        <v>0</v>
      </c>
      <c r="K190" s="84"/>
      <c r="L190" s="85"/>
    </row>
    <row r="191" spans="1:12" ht="18.75" customHeight="1" x14ac:dyDescent="0.2">
      <c r="A191" s="81"/>
      <c r="B191" s="86"/>
      <c r="C191" s="8" t="s">
        <v>7</v>
      </c>
      <c r="D191" s="83"/>
      <c r="E191" s="19">
        <f t="shared" si="50"/>
        <v>0</v>
      </c>
      <c r="F191" s="89">
        <v>0</v>
      </c>
      <c r="G191" s="89">
        <v>0</v>
      </c>
      <c r="H191" s="89">
        <v>0</v>
      </c>
      <c r="I191" s="89">
        <v>0</v>
      </c>
      <c r="J191" s="89">
        <v>0</v>
      </c>
      <c r="K191" s="84"/>
      <c r="L191" s="85"/>
    </row>
    <row r="192" spans="1:12" ht="45" x14ac:dyDescent="0.2">
      <c r="A192" s="81"/>
      <c r="B192" s="86"/>
      <c r="C192" s="8" t="s">
        <v>16</v>
      </c>
      <c r="D192" s="83"/>
      <c r="E192" s="19">
        <f t="shared" si="50"/>
        <v>5213</v>
      </c>
      <c r="F192" s="89">
        <v>5213</v>
      </c>
      <c r="G192" s="89">
        <v>0</v>
      </c>
      <c r="H192" s="89">
        <v>0</v>
      </c>
      <c r="I192" s="89">
        <v>0</v>
      </c>
      <c r="J192" s="89">
        <v>0</v>
      </c>
      <c r="K192" s="84"/>
      <c r="L192" s="85"/>
    </row>
    <row r="193" spans="1:12" ht="30" x14ac:dyDescent="0.2">
      <c r="A193" s="81"/>
      <c r="B193" s="87"/>
      <c r="C193" s="8" t="s">
        <v>26</v>
      </c>
      <c r="D193" s="83"/>
      <c r="E193" s="19">
        <f t="shared" si="50"/>
        <v>0</v>
      </c>
      <c r="F193" s="89">
        <v>0</v>
      </c>
      <c r="G193" s="89">
        <v>0</v>
      </c>
      <c r="H193" s="89">
        <v>0</v>
      </c>
      <c r="I193" s="89">
        <v>0</v>
      </c>
      <c r="J193" s="89">
        <v>0</v>
      </c>
      <c r="K193" s="84"/>
      <c r="L193" s="85"/>
    </row>
    <row r="194" spans="1:12" ht="15" x14ac:dyDescent="0.2">
      <c r="A194" s="81" t="s">
        <v>189</v>
      </c>
      <c r="B194" s="82" t="s">
        <v>267</v>
      </c>
      <c r="C194" s="8" t="s">
        <v>2</v>
      </c>
      <c r="D194" s="83" t="s">
        <v>38</v>
      </c>
      <c r="E194" s="19">
        <f t="shared" si="50"/>
        <v>44306.200000000004</v>
      </c>
      <c r="F194" s="19">
        <f t="shared" ref="F194:J194" si="59">SUM(F195:F198)</f>
        <v>10450</v>
      </c>
      <c r="G194" s="19">
        <f t="shared" si="59"/>
        <v>11285.4</v>
      </c>
      <c r="H194" s="19">
        <f t="shared" si="59"/>
        <v>11285.4</v>
      </c>
      <c r="I194" s="19">
        <f t="shared" si="59"/>
        <v>11285.4</v>
      </c>
      <c r="J194" s="19">
        <f t="shared" si="59"/>
        <v>0</v>
      </c>
      <c r="K194" s="84"/>
      <c r="L194" s="85"/>
    </row>
    <row r="195" spans="1:12" ht="30" x14ac:dyDescent="0.2">
      <c r="A195" s="81"/>
      <c r="B195" s="86"/>
      <c r="C195" s="8" t="s">
        <v>1</v>
      </c>
      <c r="D195" s="83"/>
      <c r="E195" s="19">
        <f t="shared" si="50"/>
        <v>0</v>
      </c>
      <c r="F195" s="89">
        <v>0</v>
      </c>
      <c r="G195" s="89">
        <v>0</v>
      </c>
      <c r="H195" s="89">
        <v>0</v>
      </c>
      <c r="I195" s="89">
        <v>0</v>
      </c>
      <c r="J195" s="89">
        <v>0</v>
      </c>
      <c r="K195" s="84"/>
      <c r="L195" s="85"/>
    </row>
    <row r="196" spans="1:12" ht="15" customHeight="1" x14ac:dyDescent="0.2">
      <c r="A196" s="81"/>
      <c r="B196" s="86"/>
      <c r="C196" s="8" t="s">
        <v>7</v>
      </c>
      <c r="D196" s="83"/>
      <c r="E196" s="19">
        <f t="shared" si="50"/>
        <v>0</v>
      </c>
      <c r="F196" s="89">
        <v>0</v>
      </c>
      <c r="G196" s="89">
        <v>0</v>
      </c>
      <c r="H196" s="89">
        <v>0</v>
      </c>
      <c r="I196" s="89">
        <v>0</v>
      </c>
      <c r="J196" s="89">
        <v>0</v>
      </c>
      <c r="K196" s="84"/>
      <c r="L196" s="85"/>
    </row>
    <row r="197" spans="1:12" ht="45" x14ac:dyDescent="0.2">
      <c r="A197" s="81"/>
      <c r="B197" s="86"/>
      <c r="C197" s="8" t="s">
        <v>16</v>
      </c>
      <c r="D197" s="83"/>
      <c r="E197" s="19">
        <f t="shared" si="50"/>
        <v>44306.200000000004</v>
      </c>
      <c r="F197" s="89">
        <v>10450</v>
      </c>
      <c r="G197" s="89">
        <v>11285.4</v>
      </c>
      <c r="H197" s="89">
        <v>11285.4</v>
      </c>
      <c r="I197" s="89">
        <v>11285.4</v>
      </c>
      <c r="J197" s="89">
        <v>0</v>
      </c>
      <c r="K197" s="84"/>
      <c r="L197" s="85"/>
    </row>
    <row r="198" spans="1:12" ht="30" x14ac:dyDescent="0.2">
      <c r="A198" s="81"/>
      <c r="B198" s="87"/>
      <c r="C198" s="8" t="s">
        <v>26</v>
      </c>
      <c r="D198" s="83"/>
      <c r="E198" s="19">
        <f t="shared" si="50"/>
        <v>0</v>
      </c>
      <c r="F198" s="89">
        <v>0</v>
      </c>
      <c r="G198" s="89">
        <v>0</v>
      </c>
      <c r="H198" s="89">
        <v>0</v>
      </c>
      <c r="I198" s="89">
        <v>0</v>
      </c>
      <c r="J198" s="89">
        <v>0</v>
      </c>
      <c r="K198" s="84"/>
      <c r="L198" s="85"/>
    </row>
    <row r="199" spans="1:12" ht="15" x14ac:dyDescent="0.2">
      <c r="A199" s="81" t="s">
        <v>191</v>
      </c>
      <c r="B199" s="82" t="s">
        <v>268</v>
      </c>
      <c r="C199" s="8" t="s">
        <v>2</v>
      </c>
      <c r="D199" s="83" t="s">
        <v>38</v>
      </c>
      <c r="E199" s="19">
        <f t="shared" si="50"/>
        <v>0</v>
      </c>
      <c r="F199" s="19">
        <f t="shared" ref="F199:J199" si="60">SUM(F200:F203)</f>
        <v>0</v>
      </c>
      <c r="G199" s="19">
        <f t="shared" si="60"/>
        <v>0</v>
      </c>
      <c r="H199" s="19">
        <f t="shared" si="60"/>
        <v>0</v>
      </c>
      <c r="I199" s="19">
        <f t="shared" si="60"/>
        <v>0</v>
      </c>
      <c r="J199" s="19">
        <f t="shared" si="60"/>
        <v>0</v>
      </c>
      <c r="K199" s="84"/>
      <c r="L199" s="85"/>
    </row>
    <row r="200" spans="1:12" ht="30" x14ac:dyDescent="0.2">
      <c r="A200" s="81"/>
      <c r="B200" s="86"/>
      <c r="C200" s="8" t="s">
        <v>1</v>
      </c>
      <c r="D200" s="83"/>
      <c r="E200" s="19">
        <f t="shared" si="50"/>
        <v>0</v>
      </c>
      <c r="F200" s="89">
        <v>0</v>
      </c>
      <c r="G200" s="89">
        <v>0</v>
      </c>
      <c r="H200" s="89">
        <v>0</v>
      </c>
      <c r="I200" s="89">
        <v>0</v>
      </c>
      <c r="J200" s="89">
        <v>0</v>
      </c>
      <c r="K200" s="84"/>
      <c r="L200" s="85"/>
    </row>
    <row r="201" spans="1:12" ht="15" customHeight="1" x14ac:dyDescent="0.2">
      <c r="A201" s="81"/>
      <c r="B201" s="86"/>
      <c r="C201" s="8" t="s">
        <v>7</v>
      </c>
      <c r="D201" s="83"/>
      <c r="E201" s="19">
        <f t="shared" si="50"/>
        <v>0</v>
      </c>
      <c r="F201" s="89">
        <v>0</v>
      </c>
      <c r="G201" s="89">
        <v>0</v>
      </c>
      <c r="H201" s="89">
        <v>0</v>
      </c>
      <c r="I201" s="89">
        <v>0</v>
      </c>
      <c r="J201" s="89">
        <v>0</v>
      </c>
      <c r="K201" s="84"/>
      <c r="L201" s="85"/>
    </row>
    <row r="202" spans="1:12" ht="45" x14ac:dyDescent="0.2">
      <c r="A202" s="81"/>
      <c r="B202" s="86"/>
      <c r="C202" s="8" t="s">
        <v>16</v>
      </c>
      <c r="D202" s="83"/>
      <c r="E202" s="19">
        <f t="shared" si="50"/>
        <v>0</v>
      </c>
      <c r="F202" s="89">
        <v>0</v>
      </c>
      <c r="G202" s="89">
        <v>0</v>
      </c>
      <c r="H202" s="89">
        <v>0</v>
      </c>
      <c r="I202" s="89">
        <v>0</v>
      </c>
      <c r="J202" s="89">
        <v>0</v>
      </c>
      <c r="K202" s="84"/>
      <c r="L202" s="85"/>
    </row>
    <row r="203" spans="1:12" ht="30" x14ac:dyDescent="0.2">
      <c r="A203" s="81"/>
      <c r="B203" s="87"/>
      <c r="C203" s="8" t="s">
        <v>26</v>
      </c>
      <c r="D203" s="83"/>
      <c r="E203" s="19">
        <f t="shared" si="50"/>
        <v>0</v>
      </c>
      <c r="F203" s="89">
        <v>0</v>
      </c>
      <c r="G203" s="89">
        <v>0</v>
      </c>
      <c r="H203" s="89">
        <v>0</v>
      </c>
      <c r="I203" s="89">
        <v>0</v>
      </c>
      <c r="J203" s="89">
        <v>0</v>
      </c>
      <c r="K203" s="84"/>
      <c r="L203" s="85"/>
    </row>
    <row r="204" spans="1:12" ht="15" x14ac:dyDescent="0.2">
      <c r="A204" s="81" t="s">
        <v>192</v>
      </c>
      <c r="B204" s="82" t="s">
        <v>269</v>
      </c>
      <c r="C204" s="8" t="s">
        <v>2</v>
      </c>
      <c r="D204" s="83" t="s">
        <v>38</v>
      </c>
      <c r="E204" s="19">
        <f t="shared" ref="E204:E208" si="61">SUM(F204:J204)</f>
        <v>4750</v>
      </c>
      <c r="F204" s="19">
        <f t="shared" ref="F204:J204" si="62">SUM(F205:F208)</f>
        <v>4750</v>
      </c>
      <c r="G204" s="19">
        <f t="shared" si="62"/>
        <v>0</v>
      </c>
      <c r="H204" s="19">
        <f t="shared" si="62"/>
        <v>0</v>
      </c>
      <c r="I204" s="19">
        <f t="shared" si="62"/>
        <v>0</v>
      </c>
      <c r="J204" s="19">
        <f t="shared" si="62"/>
        <v>0</v>
      </c>
      <c r="K204" s="84"/>
      <c r="L204" s="85"/>
    </row>
    <row r="205" spans="1:12" ht="30" x14ac:dyDescent="0.2">
      <c r="A205" s="81"/>
      <c r="B205" s="86"/>
      <c r="C205" s="8" t="s">
        <v>1</v>
      </c>
      <c r="D205" s="83"/>
      <c r="E205" s="19">
        <f t="shared" si="61"/>
        <v>0</v>
      </c>
      <c r="F205" s="89">
        <v>0</v>
      </c>
      <c r="G205" s="89">
        <v>0</v>
      </c>
      <c r="H205" s="89">
        <v>0</v>
      </c>
      <c r="I205" s="89">
        <v>0</v>
      </c>
      <c r="J205" s="89">
        <v>0</v>
      </c>
      <c r="K205" s="84"/>
      <c r="L205" s="85"/>
    </row>
    <row r="206" spans="1:12" ht="15" customHeight="1" x14ac:dyDescent="0.2">
      <c r="A206" s="81"/>
      <c r="B206" s="86"/>
      <c r="C206" s="8" t="s">
        <v>7</v>
      </c>
      <c r="D206" s="83"/>
      <c r="E206" s="19">
        <f t="shared" si="61"/>
        <v>0</v>
      </c>
      <c r="F206" s="89">
        <v>0</v>
      </c>
      <c r="G206" s="89">
        <v>0</v>
      </c>
      <c r="H206" s="89">
        <v>0</v>
      </c>
      <c r="I206" s="89">
        <v>0</v>
      </c>
      <c r="J206" s="89">
        <v>0</v>
      </c>
      <c r="K206" s="84"/>
      <c r="L206" s="85"/>
    </row>
    <row r="207" spans="1:12" ht="45" x14ac:dyDescent="0.2">
      <c r="A207" s="81"/>
      <c r="B207" s="86"/>
      <c r="C207" s="8" t="s">
        <v>16</v>
      </c>
      <c r="D207" s="83"/>
      <c r="E207" s="19">
        <f t="shared" si="61"/>
        <v>4750</v>
      </c>
      <c r="F207" s="89">
        <v>4750</v>
      </c>
      <c r="G207" s="89">
        <v>0</v>
      </c>
      <c r="H207" s="89">
        <v>0</v>
      </c>
      <c r="I207" s="89">
        <v>0</v>
      </c>
      <c r="J207" s="89">
        <v>0</v>
      </c>
      <c r="K207" s="84"/>
      <c r="L207" s="85"/>
    </row>
    <row r="208" spans="1:12" ht="30" x14ac:dyDescent="0.2">
      <c r="A208" s="81"/>
      <c r="B208" s="87"/>
      <c r="C208" s="8" t="s">
        <v>26</v>
      </c>
      <c r="D208" s="83"/>
      <c r="E208" s="19">
        <f t="shared" si="61"/>
        <v>0</v>
      </c>
      <c r="F208" s="89">
        <v>0</v>
      </c>
      <c r="G208" s="89">
        <v>0</v>
      </c>
      <c r="H208" s="89">
        <v>0</v>
      </c>
      <c r="I208" s="89">
        <v>0</v>
      </c>
      <c r="J208" s="89">
        <v>0</v>
      </c>
      <c r="K208" s="84"/>
      <c r="L208" s="85"/>
    </row>
    <row r="209" spans="1:12" ht="15" x14ac:dyDescent="0.2">
      <c r="A209" s="81" t="s">
        <v>193</v>
      </c>
      <c r="B209" s="82" t="s">
        <v>270</v>
      </c>
      <c r="C209" s="8" t="s">
        <v>2</v>
      </c>
      <c r="D209" s="83" t="s">
        <v>38</v>
      </c>
      <c r="E209" s="19">
        <f t="shared" ref="E209:E213" si="63">SUM(F209:J209)</f>
        <v>3861</v>
      </c>
      <c r="F209" s="19">
        <f t="shared" ref="F209:J209" si="64">SUM(F210:F213)</f>
        <v>3861</v>
      </c>
      <c r="G209" s="19">
        <f t="shared" si="64"/>
        <v>0</v>
      </c>
      <c r="H209" s="19">
        <f t="shared" si="64"/>
        <v>0</v>
      </c>
      <c r="I209" s="19">
        <f t="shared" si="64"/>
        <v>0</v>
      </c>
      <c r="J209" s="19">
        <f t="shared" si="64"/>
        <v>0</v>
      </c>
      <c r="K209" s="84"/>
      <c r="L209" s="85"/>
    </row>
    <row r="210" spans="1:12" ht="30" x14ac:dyDescent="0.2">
      <c r="A210" s="81"/>
      <c r="B210" s="86"/>
      <c r="C210" s="8" t="s">
        <v>1</v>
      </c>
      <c r="D210" s="83"/>
      <c r="E210" s="19">
        <f t="shared" si="63"/>
        <v>0</v>
      </c>
      <c r="F210" s="89">
        <v>0</v>
      </c>
      <c r="G210" s="89">
        <v>0</v>
      </c>
      <c r="H210" s="89">
        <v>0</v>
      </c>
      <c r="I210" s="89">
        <v>0</v>
      </c>
      <c r="J210" s="89">
        <v>0</v>
      </c>
      <c r="K210" s="84"/>
      <c r="L210" s="85"/>
    </row>
    <row r="211" spans="1:12" ht="15" customHeight="1" x14ac:dyDescent="0.2">
      <c r="A211" s="81"/>
      <c r="B211" s="86"/>
      <c r="C211" s="8" t="s">
        <v>7</v>
      </c>
      <c r="D211" s="83"/>
      <c r="E211" s="19">
        <f t="shared" si="63"/>
        <v>0</v>
      </c>
      <c r="F211" s="89">
        <v>0</v>
      </c>
      <c r="G211" s="89">
        <v>0</v>
      </c>
      <c r="H211" s="89">
        <v>0</v>
      </c>
      <c r="I211" s="89">
        <v>0</v>
      </c>
      <c r="J211" s="89">
        <v>0</v>
      </c>
      <c r="K211" s="84"/>
      <c r="L211" s="85"/>
    </row>
    <row r="212" spans="1:12" ht="45" x14ac:dyDescent="0.2">
      <c r="A212" s="81"/>
      <c r="B212" s="86"/>
      <c r="C212" s="8" t="s">
        <v>16</v>
      </c>
      <c r="D212" s="83"/>
      <c r="E212" s="19">
        <f t="shared" si="63"/>
        <v>3861</v>
      </c>
      <c r="F212" s="89">
        <v>3861</v>
      </c>
      <c r="G212" s="89">
        <v>0</v>
      </c>
      <c r="H212" s="89">
        <v>0</v>
      </c>
      <c r="I212" s="89">
        <v>0</v>
      </c>
      <c r="J212" s="89">
        <v>0</v>
      </c>
      <c r="K212" s="84"/>
      <c r="L212" s="85"/>
    </row>
    <row r="213" spans="1:12" ht="30" x14ac:dyDescent="0.2">
      <c r="A213" s="81"/>
      <c r="B213" s="87"/>
      <c r="C213" s="8" t="s">
        <v>26</v>
      </c>
      <c r="D213" s="83"/>
      <c r="E213" s="19">
        <f t="shared" si="63"/>
        <v>0</v>
      </c>
      <c r="F213" s="89">
        <v>0</v>
      </c>
      <c r="G213" s="89">
        <v>0</v>
      </c>
      <c r="H213" s="89">
        <v>0</v>
      </c>
      <c r="I213" s="89">
        <v>0</v>
      </c>
      <c r="J213" s="89">
        <v>0</v>
      </c>
      <c r="K213" s="84"/>
      <c r="L213" s="85"/>
    </row>
    <row r="214" spans="1:12" ht="15" x14ac:dyDescent="0.2">
      <c r="A214" s="81" t="s">
        <v>195</v>
      </c>
      <c r="B214" s="82" t="s">
        <v>271</v>
      </c>
      <c r="C214" s="8" t="s">
        <v>2</v>
      </c>
      <c r="D214" s="83" t="s">
        <v>38</v>
      </c>
      <c r="E214" s="19">
        <f t="shared" ref="E214:E218" si="65">SUM(F214:J214)</f>
        <v>5828.4</v>
      </c>
      <c r="F214" s="19">
        <f t="shared" ref="F214:J214" si="66">SUM(F215:F218)</f>
        <v>4002.4</v>
      </c>
      <c r="G214" s="19">
        <f t="shared" si="66"/>
        <v>1826</v>
      </c>
      <c r="H214" s="19">
        <f t="shared" si="66"/>
        <v>0</v>
      </c>
      <c r="I214" s="19">
        <f t="shared" si="66"/>
        <v>0</v>
      </c>
      <c r="J214" s="19">
        <f t="shared" si="66"/>
        <v>0</v>
      </c>
      <c r="K214" s="84"/>
      <c r="L214" s="85"/>
    </row>
    <row r="215" spans="1:12" ht="30.75" customHeight="1" x14ac:dyDescent="0.2">
      <c r="A215" s="81"/>
      <c r="B215" s="86"/>
      <c r="C215" s="8" t="s">
        <v>1</v>
      </c>
      <c r="D215" s="83"/>
      <c r="E215" s="19">
        <f t="shared" si="65"/>
        <v>0</v>
      </c>
      <c r="F215" s="89">
        <v>0</v>
      </c>
      <c r="G215" s="89">
        <v>0</v>
      </c>
      <c r="H215" s="89">
        <v>0</v>
      </c>
      <c r="I215" s="89">
        <v>0</v>
      </c>
      <c r="J215" s="89">
        <v>0</v>
      </c>
      <c r="K215" s="84"/>
      <c r="L215" s="85"/>
    </row>
    <row r="216" spans="1:12" ht="15" customHeight="1" x14ac:dyDescent="0.2">
      <c r="A216" s="81"/>
      <c r="B216" s="86"/>
      <c r="C216" s="8" t="s">
        <v>7</v>
      </c>
      <c r="D216" s="83"/>
      <c r="E216" s="19">
        <f t="shared" si="65"/>
        <v>0</v>
      </c>
      <c r="F216" s="89">
        <v>0</v>
      </c>
      <c r="G216" s="89">
        <v>0</v>
      </c>
      <c r="H216" s="89">
        <v>0</v>
      </c>
      <c r="I216" s="89">
        <v>0</v>
      </c>
      <c r="J216" s="89">
        <v>0</v>
      </c>
      <c r="K216" s="84"/>
      <c r="L216" s="85"/>
    </row>
    <row r="217" spans="1:12" ht="45" x14ac:dyDescent="0.2">
      <c r="A217" s="81"/>
      <c r="B217" s="86"/>
      <c r="C217" s="8" t="s">
        <v>16</v>
      </c>
      <c r="D217" s="83"/>
      <c r="E217" s="19">
        <f t="shared" si="65"/>
        <v>5828.4</v>
      </c>
      <c r="F217" s="89">
        <v>4002.4</v>
      </c>
      <c r="G217" s="89">
        <v>1826</v>
      </c>
      <c r="H217" s="89">
        <v>0</v>
      </c>
      <c r="I217" s="89">
        <v>0</v>
      </c>
      <c r="J217" s="89">
        <v>0</v>
      </c>
      <c r="K217" s="84"/>
      <c r="L217" s="85"/>
    </row>
    <row r="218" spans="1:12" ht="30" x14ac:dyDescent="0.2">
      <c r="A218" s="81"/>
      <c r="B218" s="87"/>
      <c r="C218" s="8" t="s">
        <v>26</v>
      </c>
      <c r="D218" s="83"/>
      <c r="E218" s="19">
        <f t="shared" si="65"/>
        <v>0</v>
      </c>
      <c r="F218" s="89">
        <v>0</v>
      </c>
      <c r="G218" s="89">
        <v>0</v>
      </c>
      <c r="H218" s="89">
        <v>0</v>
      </c>
      <c r="I218" s="89">
        <v>0</v>
      </c>
      <c r="J218" s="89">
        <v>0</v>
      </c>
      <c r="K218" s="84"/>
      <c r="L218" s="85"/>
    </row>
    <row r="219" spans="1:12" ht="15" x14ac:dyDescent="0.2">
      <c r="A219" s="81" t="s">
        <v>213</v>
      </c>
      <c r="B219" s="82" t="s">
        <v>280</v>
      </c>
      <c r="C219" s="8" t="s">
        <v>2</v>
      </c>
      <c r="D219" s="83" t="s">
        <v>38</v>
      </c>
      <c r="E219" s="19">
        <f t="shared" ref="E219:E223" si="67">SUM(F219:J219)</f>
        <v>386</v>
      </c>
      <c r="F219" s="19">
        <f t="shared" ref="F219:J219" si="68">SUM(F220:F223)</f>
        <v>386</v>
      </c>
      <c r="G219" s="19">
        <f t="shared" si="68"/>
        <v>0</v>
      </c>
      <c r="H219" s="19">
        <f t="shared" si="68"/>
        <v>0</v>
      </c>
      <c r="I219" s="19">
        <f t="shared" si="68"/>
        <v>0</v>
      </c>
      <c r="J219" s="19">
        <f t="shared" si="68"/>
        <v>0</v>
      </c>
      <c r="K219" s="84"/>
      <c r="L219" s="85"/>
    </row>
    <row r="220" spans="1:12" ht="30" x14ac:dyDescent="0.2">
      <c r="A220" s="81"/>
      <c r="B220" s="86"/>
      <c r="C220" s="8" t="s">
        <v>1</v>
      </c>
      <c r="D220" s="83"/>
      <c r="E220" s="19">
        <f t="shared" si="67"/>
        <v>0</v>
      </c>
      <c r="F220" s="89">
        <v>0</v>
      </c>
      <c r="G220" s="89">
        <v>0</v>
      </c>
      <c r="H220" s="89">
        <v>0</v>
      </c>
      <c r="I220" s="89">
        <v>0</v>
      </c>
      <c r="J220" s="89">
        <v>0</v>
      </c>
      <c r="K220" s="84"/>
      <c r="L220" s="85"/>
    </row>
    <row r="221" spans="1:12" ht="15" customHeight="1" x14ac:dyDescent="0.2">
      <c r="A221" s="81"/>
      <c r="B221" s="86"/>
      <c r="C221" s="8" t="s">
        <v>7</v>
      </c>
      <c r="D221" s="83"/>
      <c r="E221" s="19">
        <f t="shared" si="67"/>
        <v>0</v>
      </c>
      <c r="F221" s="89">
        <v>0</v>
      </c>
      <c r="G221" s="89">
        <v>0</v>
      </c>
      <c r="H221" s="89">
        <v>0</v>
      </c>
      <c r="I221" s="89">
        <v>0</v>
      </c>
      <c r="J221" s="89">
        <v>0</v>
      </c>
      <c r="K221" s="84"/>
      <c r="L221" s="85"/>
    </row>
    <row r="222" spans="1:12" ht="45" x14ac:dyDescent="0.2">
      <c r="A222" s="81"/>
      <c r="B222" s="86"/>
      <c r="C222" s="8" t="s">
        <v>16</v>
      </c>
      <c r="D222" s="83"/>
      <c r="E222" s="19">
        <f t="shared" si="67"/>
        <v>386</v>
      </c>
      <c r="F222" s="89">
        <v>386</v>
      </c>
      <c r="G222" s="89">
        <v>0</v>
      </c>
      <c r="H222" s="89">
        <v>0</v>
      </c>
      <c r="I222" s="89">
        <v>0</v>
      </c>
      <c r="J222" s="89">
        <v>0</v>
      </c>
      <c r="K222" s="84"/>
      <c r="L222" s="85"/>
    </row>
    <row r="223" spans="1:12" ht="30" x14ac:dyDescent="0.2">
      <c r="A223" s="81"/>
      <c r="B223" s="87"/>
      <c r="C223" s="8" t="s">
        <v>26</v>
      </c>
      <c r="D223" s="83"/>
      <c r="E223" s="19">
        <f t="shared" si="67"/>
        <v>0</v>
      </c>
      <c r="F223" s="89">
        <v>0</v>
      </c>
      <c r="G223" s="89">
        <v>0</v>
      </c>
      <c r="H223" s="89">
        <v>0</v>
      </c>
      <c r="I223" s="89">
        <v>0</v>
      </c>
      <c r="J223" s="89">
        <v>0</v>
      </c>
      <c r="K223" s="84"/>
      <c r="L223" s="85"/>
    </row>
    <row r="224" spans="1:12" ht="15" x14ac:dyDescent="0.2">
      <c r="A224" s="81" t="s">
        <v>255</v>
      </c>
      <c r="B224" s="82" t="s">
        <v>272</v>
      </c>
      <c r="C224" s="8" t="s">
        <v>2</v>
      </c>
      <c r="D224" s="83" t="s">
        <v>38</v>
      </c>
      <c r="E224" s="19">
        <f t="shared" ref="E224:E228" si="69">SUM(F224:J224)</f>
        <v>24400</v>
      </c>
      <c r="F224" s="19">
        <f t="shared" ref="F224:J224" si="70">SUM(F225:F228)</f>
        <v>24400</v>
      </c>
      <c r="G224" s="19">
        <f t="shared" si="70"/>
        <v>0</v>
      </c>
      <c r="H224" s="19">
        <f t="shared" si="70"/>
        <v>0</v>
      </c>
      <c r="I224" s="19">
        <f t="shared" si="70"/>
        <v>0</v>
      </c>
      <c r="J224" s="19">
        <f t="shared" si="70"/>
        <v>0</v>
      </c>
      <c r="K224" s="84"/>
      <c r="L224" s="85"/>
    </row>
    <row r="225" spans="1:12" ht="30" x14ac:dyDescent="0.2">
      <c r="A225" s="81"/>
      <c r="B225" s="86"/>
      <c r="C225" s="8" t="s">
        <v>1</v>
      </c>
      <c r="D225" s="83"/>
      <c r="E225" s="19">
        <f t="shared" si="69"/>
        <v>0</v>
      </c>
      <c r="F225" s="89">
        <v>0</v>
      </c>
      <c r="G225" s="89">
        <v>0</v>
      </c>
      <c r="H225" s="89">
        <v>0</v>
      </c>
      <c r="I225" s="89">
        <v>0</v>
      </c>
      <c r="J225" s="89">
        <v>0</v>
      </c>
      <c r="K225" s="84"/>
      <c r="L225" s="85"/>
    </row>
    <row r="226" spans="1:12" ht="15" customHeight="1" x14ac:dyDescent="0.2">
      <c r="A226" s="81"/>
      <c r="B226" s="86"/>
      <c r="C226" s="8" t="s">
        <v>7</v>
      </c>
      <c r="D226" s="83"/>
      <c r="E226" s="19">
        <f t="shared" si="69"/>
        <v>0</v>
      </c>
      <c r="F226" s="89">
        <v>0</v>
      </c>
      <c r="G226" s="89">
        <v>0</v>
      </c>
      <c r="H226" s="89">
        <v>0</v>
      </c>
      <c r="I226" s="89">
        <v>0</v>
      </c>
      <c r="J226" s="89">
        <v>0</v>
      </c>
      <c r="K226" s="84"/>
      <c r="L226" s="85"/>
    </row>
    <row r="227" spans="1:12" ht="45" x14ac:dyDescent="0.2">
      <c r="A227" s="81"/>
      <c r="B227" s="86"/>
      <c r="C227" s="8" t="s">
        <v>16</v>
      </c>
      <c r="D227" s="83"/>
      <c r="E227" s="19">
        <f t="shared" si="69"/>
        <v>24400</v>
      </c>
      <c r="F227" s="89">
        <v>24400</v>
      </c>
      <c r="G227" s="89">
        <v>0</v>
      </c>
      <c r="H227" s="89">
        <v>0</v>
      </c>
      <c r="I227" s="89">
        <v>0</v>
      </c>
      <c r="J227" s="89">
        <v>0</v>
      </c>
      <c r="K227" s="84"/>
      <c r="L227" s="85"/>
    </row>
    <row r="228" spans="1:12" ht="30" x14ac:dyDescent="0.2">
      <c r="A228" s="81"/>
      <c r="B228" s="87"/>
      <c r="C228" s="8" t="s">
        <v>26</v>
      </c>
      <c r="D228" s="83"/>
      <c r="E228" s="19">
        <f t="shared" si="69"/>
        <v>0</v>
      </c>
      <c r="F228" s="89">
        <v>0</v>
      </c>
      <c r="G228" s="89">
        <v>0</v>
      </c>
      <c r="H228" s="89">
        <v>0</v>
      </c>
      <c r="I228" s="89">
        <v>0</v>
      </c>
      <c r="J228" s="89">
        <v>0</v>
      </c>
      <c r="K228" s="84"/>
      <c r="L228" s="85"/>
    </row>
    <row r="229" spans="1:12" ht="15" x14ac:dyDescent="0.2">
      <c r="A229" s="81" t="s">
        <v>256</v>
      </c>
      <c r="B229" s="82" t="s">
        <v>276</v>
      </c>
      <c r="C229" s="8" t="s">
        <v>2</v>
      </c>
      <c r="D229" s="83" t="s">
        <v>38</v>
      </c>
      <c r="E229" s="19">
        <f t="shared" ref="E229:E243" si="71">SUM(F229:J229)</f>
        <v>590.95000000000005</v>
      </c>
      <c r="F229" s="19">
        <f t="shared" ref="F229:J229" si="72">SUM(F230:F233)</f>
        <v>590.95000000000005</v>
      </c>
      <c r="G229" s="19">
        <f t="shared" si="72"/>
        <v>0</v>
      </c>
      <c r="H229" s="19">
        <f t="shared" si="72"/>
        <v>0</v>
      </c>
      <c r="I229" s="19">
        <f t="shared" si="72"/>
        <v>0</v>
      </c>
      <c r="J229" s="19">
        <f t="shared" si="72"/>
        <v>0</v>
      </c>
      <c r="K229" s="84"/>
      <c r="L229" s="85"/>
    </row>
    <row r="230" spans="1:12" ht="30" x14ac:dyDescent="0.2">
      <c r="A230" s="81"/>
      <c r="B230" s="86"/>
      <c r="C230" s="8" t="s">
        <v>1</v>
      </c>
      <c r="D230" s="83"/>
      <c r="E230" s="19">
        <f t="shared" si="71"/>
        <v>0</v>
      </c>
      <c r="F230" s="89">
        <v>0</v>
      </c>
      <c r="G230" s="89">
        <v>0</v>
      </c>
      <c r="H230" s="89">
        <v>0</v>
      </c>
      <c r="I230" s="89">
        <v>0</v>
      </c>
      <c r="J230" s="89">
        <v>0</v>
      </c>
      <c r="K230" s="84"/>
      <c r="L230" s="85"/>
    </row>
    <row r="231" spans="1:12" ht="15" customHeight="1" x14ac:dyDescent="0.2">
      <c r="A231" s="81"/>
      <c r="B231" s="86"/>
      <c r="C231" s="8" t="s">
        <v>7</v>
      </c>
      <c r="D231" s="83"/>
      <c r="E231" s="19">
        <f t="shared" si="71"/>
        <v>0</v>
      </c>
      <c r="F231" s="89">
        <v>0</v>
      </c>
      <c r="G231" s="89">
        <v>0</v>
      </c>
      <c r="H231" s="89">
        <v>0</v>
      </c>
      <c r="I231" s="89">
        <v>0</v>
      </c>
      <c r="J231" s="89">
        <v>0</v>
      </c>
      <c r="K231" s="84"/>
      <c r="L231" s="85"/>
    </row>
    <row r="232" spans="1:12" ht="45" x14ac:dyDescent="0.2">
      <c r="A232" s="81"/>
      <c r="B232" s="86"/>
      <c r="C232" s="8" t="s">
        <v>16</v>
      </c>
      <c r="D232" s="83"/>
      <c r="E232" s="19">
        <f t="shared" si="71"/>
        <v>590.95000000000005</v>
      </c>
      <c r="F232" s="89">
        <v>590.95000000000005</v>
      </c>
      <c r="G232" s="89">
        <v>0</v>
      </c>
      <c r="H232" s="89">
        <v>0</v>
      </c>
      <c r="I232" s="89">
        <v>0</v>
      </c>
      <c r="J232" s="89">
        <v>0</v>
      </c>
      <c r="K232" s="84"/>
      <c r="L232" s="85"/>
    </row>
    <row r="233" spans="1:12" ht="30" x14ac:dyDescent="0.2">
      <c r="A233" s="81"/>
      <c r="B233" s="87"/>
      <c r="C233" s="8" t="s">
        <v>26</v>
      </c>
      <c r="D233" s="83"/>
      <c r="E233" s="19">
        <f t="shared" si="71"/>
        <v>0</v>
      </c>
      <c r="F233" s="89">
        <v>0</v>
      </c>
      <c r="G233" s="89">
        <v>0</v>
      </c>
      <c r="H233" s="89">
        <v>0</v>
      </c>
      <c r="I233" s="89">
        <v>0</v>
      </c>
      <c r="J233" s="89">
        <v>0</v>
      </c>
      <c r="K233" s="84"/>
      <c r="L233" s="85"/>
    </row>
    <row r="234" spans="1:12" ht="15" x14ac:dyDescent="0.2">
      <c r="A234" s="93" t="s">
        <v>257</v>
      </c>
      <c r="B234" s="82" t="s">
        <v>277</v>
      </c>
      <c r="C234" s="8" t="s">
        <v>2</v>
      </c>
      <c r="D234" s="83" t="s">
        <v>38</v>
      </c>
      <c r="E234" s="19">
        <f t="shared" si="71"/>
        <v>170</v>
      </c>
      <c r="F234" s="19">
        <f t="shared" ref="F234:J234" si="73">SUM(F235:F238)</f>
        <v>0</v>
      </c>
      <c r="G234" s="19">
        <f t="shared" si="73"/>
        <v>170</v>
      </c>
      <c r="H234" s="19">
        <f t="shared" si="73"/>
        <v>0</v>
      </c>
      <c r="I234" s="19">
        <f t="shared" si="73"/>
        <v>0</v>
      </c>
      <c r="J234" s="19">
        <f t="shared" si="73"/>
        <v>0</v>
      </c>
      <c r="K234" s="84"/>
      <c r="L234" s="85"/>
    </row>
    <row r="235" spans="1:12" ht="30" x14ac:dyDescent="0.2">
      <c r="A235" s="94"/>
      <c r="B235" s="86"/>
      <c r="C235" s="8" t="s">
        <v>1</v>
      </c>
      <c r="D235" s="83"/>
      <c r="E235" s="19">
        <f t="shared" si="71"/>
        <v>0</v>
      </c>
      <c r="F235" s="89">
        <v>0</v>
      </c>
      <c r="G235" s="89">
        <v>0</v>
      </c>
      <c r="H235" s="89">
        <v>0</v>
      </c>
      <c r="I235" s="89">
        <v>0</v>
      </c>
      <c r="J235" s="89">
        <v>0</v>
      </c>
      <c r="K235" s="84"/>
      <c r="L235" s="85"/>
    </row>
    <row r="236" spans="1:12" ht="15" customHeight="1" x14ac:dyDescent="0.2">
      <c r="A236" s="94"/>
      <c r="B236" s="86"/>
      <c r="C236" s="8" t="s">
        <v>7</v>
      </c>
      <c r="D236" s="83"/>
      <c r="E236" s="19">
        <f t="shared" si="71"/>
        <v>0</v>
      </c>
      <c r="F236" s="89">
        <v>0</v>
      </c>
      <c r="G236" s="89">
        <v>0</v>
      </c>
      <c r="H236" s="89">
        <v>0</v>
      </c>
      <c r="I236" s="89">
        <v>0</v>
      </c>
      <c r="J236" s="89">
        <v>0</v>
      </c>
      <c r="K236" s="84"/>
      <c r="L236" s="85"/>
    </row>
    <row r="237" spans="1:12" ht="45" x14ac:dyDescent="0.2">
      <c r="A237" s="94"/>
      <c r="B237" s="86"/>
      <c r="C237" s="8" t="s">
        <v>16</v>
      </c>
      <c r="D237" s="83"/>
      <c r="E237" s="19">
        <f t="shared" si="71"/>
        <v>170</v>
      </c>
      <c r="F237" s="89">
        <v>0</v>
      </c>
      <c r="G237" s="89">
        <v>170</v>
      </c>
      <c r="H237" s="89">
        <v>0</v>
      </c>
      <c r="I237" s="89">
        <v>0</v>
      </c>
      <c r="J237" s="89">
        <v>0</v>
      </c>
      <c r="K237" s="84"/>
      <c r="L237" s="85"/>
    </row>
    <row r="238" spans="1:12" ht="30" x14ac:dyDescent="0.2">
      <c r="A238" s="95"/>
      <c r="B238" s="87"/>
      <c r="C238" s="8" t="s">
        <v>26</v>
      </c>
      <c r="D238" s="83"/>
      <c r="E238" s="19">
        <f t="shared" si="71"/>
        <v>0</v>
      </c>
      <c r="F238" s="89">
        <v>0</v>
      </c>
      <c r="G238" s="89">
        <v>0</v>
      </c>
      <c r="H238" s="89">
        <v>0</v>
      </c>
      <c r="I238" s="89">
        <v>0</v>
      </c>
      <c r="J238" s="89">
        <v>0</v>
      </c>
      <c r="K238" s="84"/>
      <c r="L238" s="85"/>
    </row>
    <row r="239" spans="1:12" ht="15" x14ac:dyDescent="0.2">
      <c r="A239" s="93" t="s">
        <v>314</v>
      </c>
      <c r="B239" s="82" t="s">
        <v>278</v>
      </c>
      <c r="C239" s="8" t="s">
        <v>2</v>
      </c>
      <c r="D239" s="83" t="s">
        <v>38</v>
      </c>
      <c r="E239" s="19">
        <f t="shared" si="71"/>
        <v>427</v>
      </c>
      <c r="F239" s="19">
        <f t="shared" ref="F239:J239" si="74">SUM(F240:F243)</f>
        <v>0</v>
      </c>
      <c r="G239" s="19">
        <f t="shared" si="74"/>
        <v>427</v>
      </c>
      <c r="H239" s="19">
        <f t="shared" si="74"/>
        <v>0</v>
      </c>
      <c r="I239" s="19">
        <f t="shared" si="74"/>
        <v>0</v>
      </c>
      <c r="J239" s="19">
        <f t="shared" si="74"/>
        <v>0</v>
      </c>
      <c r="K239" s="84"/>
      <c r="L239" s="85"/>
    </row>
    <row r="240" spans="1:12" ht="30" x14ac:dyDescent="0.2">
      <c r="A240" s="94"/>
      <c r="B240" s="86"/>
      <c r="C240" s="8" t="s">
        <v>1</v>
      </c>
      <c r="D240" s="83"/>
      <c r="E240" s="19">
        <f t="shared" si="71"/>
        <v>0</v>
      </c>
      <c r="F240" s="89">
        <v>0</v>
      </c>
      <c r="G240" s="89">
        <v>0</v>
      </c>
      <c r="H240" s="89">
        <v>0</v>
      </c>
      <c r="I240" s="89">
        <v>0</v>
      </c>
      <c r="J240" s="89">
        <v>0</v>
      </c>
      <c r="K240" s="84"/>
      <c r="L240" s="85"/>
    </row>
    <row r="241" spans="1:12" ht="15" customHeight="1" x14ac:dyDescent="0.2">
      <c r="A241" s="94"/>
      <c r="B241" s="86"/>
      <c r="C241" s="8" t="s">
        <v>7</v>
      </c>
      <c r="D241" s="83"/>
      <c r="E241" s="19">
        <f t="shared" si="71"/>
        <v>0</v>
      </c>
      <c r="F241" s="89">
        <v>0</v>
      </c>
      <c r="G241" s="89">
        <v>0</v>
      </c>
      <c r="H241" s="89">
        <v>0</v>
      </c>
      <c r="I241" s="89">
        <v>0</v>
      </c>
      <c r="J241" s="89">
        <v>0</v>
      </c>
      <c r="K241" s="84"/>
      <c r="L241" s="85"/>
    </row>
    <row r="242" spans="1:12" ht="45" x14ac:dyDescent="0.2">
      <c r="A242" s="94"/>
      <c r="B242" s="86"/>
      <c r="C242" s="8" t="s">
        <v>16</v>
      </c>
      <c r="D242" s="83"/>
      <c r="E242" s="19">
        <f t="shared" si="71"/>
        <v>427</v>
      </c>
      <c r="F242" s="89">
        <v>0</v>
      </c>
      <c r="G242" s="89">
        <v>427</v>
      </c>
      <c r="H242" s="89">
        <v>0</v>
      </c>
      <c r="I242" s="89">
        <v>0</v>
      </c>
      <c r="J242" s="89">
        <v>0</v>
      </c>
      <c r="K242" s="84"/>
      <c r="L242" s="85"/>
    </row>
    <row r="243" spans="1:12" ht="30" x14ac:dyDescent="0.2">
      <c r="A243" s="95"/>
      <c r="B243" s="87"/>
      <c r="C243" s="8" t="s">
        <v>26</v>
      </c>
      <c r="D243" s="83"/>
      <c r="E243" s="19">
        <f t="shared" si="71"/>
        <v>0</v>
      </c>
      <c r="F243" s="89">
        <v>0</v>
      </c>
      <c r="G243" s="89">
        <v>0</v>
      </c>
      <c r="H243" s="89">
        <v>0</v>
      </c>
      <c r="I243" s="89">
        <v>0</v>
      </c>
      <c r="J243" s="89">
        <v>0</v>
      </c>
      <c r="K243" s="84"/>
      <c r="L243" s="85"/>
    </row>
    <row r="244" spans="1:12" ht="15" x14ac:dyDescent="0.2">
      <c r="A244" s="93" t="s">
        <v>322</v>
      </c>
      <c r="B244" s="82" t="s">
        <v>279</v>
      </c>
      <c r="C244" s="8" t="s">
        <v>2</v>
      </c>
      <c r="D244" s="83" t="s">
        <v>38</v>
      </c>
      <c r="E244" s="19">
        <f t="shared" ref="E244:E248" si="75">SUM(F244:J244)</f>
        <v>2000</v>
      </c>
      <c r="F244" s="19">
        <f t="shared" ref="F244:J244" si="76">SUM(F245:F248)</f>
        <v>0</v>
      </c>
      <c r="G244" s="19">
        <f t="shared" si="76"/>
        <v>2000</v>
      </c>
      <c r="H244" s="19">
        <f t="shared" si="76"/>
        <v>0</v>
      </c>
      <c r="I244" s="19">
        <f t="shared" si="76"/>
        <v>0</v>
      </c>
      <c r="J244" s="19">
        <f t="shared" si="76"/>
        <v>0</v>
      </c>
      <c r="K244" s="84"/>
      <c r="L244" s="85"/>
    </row>
    <row r="245" spans="1:12" ht="30" x14ac:dyDescent="0.2">
      <c r="A245" s="94"/>
      <c r="B245" s="86"/>
      <c r="C245" s="8" t="s">
        <v>1</v>
      </c>
      <c r="D245" s="83"/>
      <c r="E245" s="19">
        <f t="shared" si="75"/>
        <v>0</v>
      </c>
      <c r="F245" s="89">
        <v>0</v>
      </c>
      <c r="G245" s="89">
        <v>0</v>
      </c>
      <c r="H245" s="89">
        <v>0</v>
      </c>
      <c r="I245" s="89">
        <v>0</v>
      </c>
      <c r="J245" s="89">
        <v>0</v>
      </c>
      <c r="K245" s="84"/>
      <c r="L245" s="85"/>
    </row>
    <row r="246" spans="1:12" ht="15" customHeight="1" x14ac:dyDescent="0.2">
      <c r="A246" s="94"/>
      <c r="B246" s="86"/>
      <c r="C246" s="8" t="s">
        <v>7</v>
      </c>
      <c r="D246" s="83"/>
      <c r="E246" s="19">
        <f t="shared" si="75"/>
        <v>0</v>
      </c>
      <c r="F246" s="89">
        <v>0</v>
      </c>
      <c r="G246" s="89">
        <v>0</v>
      </c>
      <c r="H246" s="89">
        <v>0</v>
      </c>
      <c r="I246" s="89">
        <v>0</v>
      </c>
      <c r="J246" s="89">
        <v>0</v>
      </c>
      <c r="K246" s="84"/>
      <c r="L246" s="85"/>
    </row>
    <row r="247" spans="1:12" ht="45" x14ac:dyDescent="0.2">
      <c r="A247" s="94"/>
      <c r="B247" s="86"/>
      <c r="C247" s="8" t="s">
        <v>16</v>
      </c>
      <c r="D247" s="83"/>
      <c r="E247" s="19">
        <f t="shared" si="75"/>
        <v>2000</v>
      </c>
      <c r="F247" s="89">
        <v>0</v>
      </c>
      <c r="G247" s="89">
        <v>2000</v>
      </c>
      <c r="H247" s="89">
        <v>0</v>
      </c>
      <c r="I247" s="89">
        <v>0</v>
      </c>
      <c r="J247" s="89">
        <v>0</v>
      </c>
      <c r="K247" s="84"/>
      <c r="L247" s="85"/>
    </row>
    <row r="248" spans="1:12" ht="30" x14ac:dyDescent="0.2">
      <c r="A248" s="95"/>
      <c r="B248" s="87"/>
      <c r="C248" s="8" t="s">
        <v>26</v>
      </c>
      <c r="D248" s="83"/>
      <c r="E248" s="19">
        <f t="shared" si="75"/>
        <v>0</v>
      </c>
      <c r="F248" s="89">
        <v>0</v>
      </c>
      <c r="G248" s="89">
        <v>0</v>
      </c>
      <c r="H248" s="89">
        <v>0</v>
      </c>
      <c r="I248" s="89">
        <v>0</v>
      </c>
      <c r="J248" s="89">
        <v>0</v>
      </c>
      <c r="K248" s="84"/>
      <c r="L248" s="85"/>
    </row>
    <row r="249" spans="1:12" ht="15.75" x14ac:dyDescent="0.2">
      <c r="A249" s="96"/>
      <c r="B249" s="74" t="s">
        <v>287</v>
      </c>
      <c r="C249" s="75"/>
      <c r="D249" s="75"/>
      <c r="E249" s="75"/>
      <c r="F249" s="75"/>
      <c r="G249" s="75"/>
      <c r="H249" s="75"/>
      <c r="I249" s="75"/>
      <c r="J249" s="75"/>
      <c r="K249" s="76"/>
      <c r="L249" s="77"/>
    </row>
    <row r="250" spans="1:12" ht="60" x14ac:dyDescent="0.2">
      <c r="A250" s="78" t="s">
        <v>6</v>
      </c>
      <c r="B250" s="79" t="s">
        <v>251</v>
      </c>
      <c r="C250" s="8"/>
      <c r="D250" s="8"/>
      <c r="E250" s="8"/>
      <c r="F250" s="19"/>
      <c r="G250" s="19"/>
      <c r="H250" s="8"/>
      <c r="I250" s="8"/>
      <c r="J250" s="8"/>
      <c r="K250" s="8"/>
      <c r="L250" s="80"/>
    </row>
    <row r="251" spans="1:12" ht="15.75" customHeight="1" x14ac:dyDescent="0.2">
      <c r="A251" s="90" t="s">
        <v>172</v>
      </c>
      <c r="B251" s="98" t="s">
        <v>240</v>
      </c>
      <c r="C251" s="8" t="s">
        <v>2</v>
      </c>
      <c r="D251" s="83" t="s">
        <v>38</v>
      </c>
      <c r="E251" s="19">
        <f t="shared" ref="E251:E255" si="77">SUM(F251:J251)</f>
        <v>20862.04</v>
      </c>
      <c r="F251" s="19">
        <f t="shared" ref="F251:J251" si="78">SUM(F252:F255)</f>
        <v>2306.1099999999997</v>
      </c>
      <c r="G251" s="19">
        <f t="shared" si="78"/>
        <v>18555.93</v>
      </c>
      <c r="H251" s="19">
        <f t="shared" si="78"/>
        <v>0</v>
      </c>
      <c r="I251" s="19">
        <f t="shared" si="78"/>
        <v>0</v>
      </c>
      <c r="J251" s="19">
        <f t="shared" si="78"/>
        <v>0</v>
      </c>
      <c r="K251" s="84"/>
      <c r="L251" s="85"/>
    </row>
    <row r="252" spans="1:12" ht="30" x14ac:dyDescent="0.2">
      <c r="A252" s="91"/>
      <c r="B252" s="98"/>
      <c r="C252" s="8" t="s">
        <v>1</v>
      </c>
      <c r="D252" s="83"/>
      <c r="E252" s="19">
        <f t="shared" si="77"/>
        <v>0</v>
      </c>
      <c r="F252" s="89">
        <v>0</v>
      </c>
      <c r="G252" s="89">
        <v>0</v>
      </c>
      <c r="H252" s="89">
        <v>0</v>
      </c>
      <c r="I252" s="89">
        <v>0</v>
      </c>
      <c r="J252" s="89">
        <v>0</v>
      </c>
      <c r="K252" s="84"/>
      <c r="L252" s="85"/>
    </row>
    <row r="253" spans="1:12" ht="15" customHeight="1" x14ac:dyDescent="0.2">
      <c r="A253" s="91"/>
      <c r="B253" s="98"/>
      <c r="C253" s="8" t="s">
        <v>7</v>
      </c>
      <c r="D253" s="83"/>
      <c r="E253" s="19">
        <f t="shared" si="77"/>
        <v>16278.04</v>
      </c>
      <c r="F253" s="89">
        <v>696.67</v>
      </c>
      <c r="G253" s="89">
        <v>15581.37</v>
      </c>
      <c r="H253" s="89">
        <v>0</v>
      </c>
      <c r="I253" s="89">
        <v>0</v>
      </c>
      <c r="J253" s="89">
        <v>0</v>
      </c>
      <c r="K253" s="84"/>
      <c r="L253" s="85"/>
    </row>
    <row r="254" spans="1:12" ht="45" x14ac:dyDescent="0.2">
      <c r="A254" s="91"/>
      <c r="B254" s="98"/>
      <c r="C254" s="8" t="s">
        <v>16</v>
      </c>
      <c r="D254" s="83"/>
      <c r="E254" s="19">
        <f t="shared" si="77"/>
        <v>3373.3</v>
      </c>
      <c r="F254" s="89">
        <v>398.74</v>
      </c>
      <c r="G254" s="89">
        <v>2974.56</v>
      </c>
      <c r="H254" s="89">
        <v>0</v>
      </c>
      <c r="I254" s="89">
        <v>0</v>
      </c>
      <c r="J254" s="89">
        <v>0</v>
      </c>
      <c r="K254" s="84"/>
      <c r="L254" s="85"/>
    </row>
    <row r="255" spans="1:12" ht="30" x14ac:dyDescent="0.2">
      <c r="A255" s="92"/>
      <c r="B255" s="98"/>
      <c r="C255" s="8" t="s">
        <v>26</v>
      </c>
      <c r="D255" s="83"/>
      <c r="E255" s="19">
        <f t="shared" si="77"/>
        <v>1210.7</v>
      </c>
      <c r="F255" s="89">
        <v>1210.7</v>
      </c>
      <c r="G255" s="89">
        <v>0</v>
      </c>
      <c r="H255" s="89">
        <v>0</v>
      </c>
      <c r="I255" s="89">
        <v>0</v>
      </c>
      <c r="J255" s="89">
        <v>0</v>
      </c>
      <c r="K255" s="84"/>
      <c r="L255" s="85"/>
    </row>
    <row r="256" spans="1:12" ht="105" x14ac:dyDescent="0.2">
      <c r="A256" s="96" t="s">
        <v>10</v>
      </c>
      <c r="B256" s="79" t="s">
        <v>241</v>
      </c>
      <c r="C256" s="8"/>
      <c r="D256" s="8"/>
      <c r="E256" s="8"/>
      <c r="F256" s="19"/>
      <c r="G256" s="19"/>
      <c r="H256" s="8"/>
      <c r="I256" s="8"/>
      <c r="J256" s="8"/>
      <c r="K256" s="8"/>
      <c r="L256" s="80"/>
    </row>
    <row r="257" spans="1:12" ht="15" x14ac:dyDescent="0.2">
      <c r="A257" s="90" t="s">
        <v>175</v>
      </c>
      <c r="B257" s="98" t="s">
        <v>252</v>
      </c>
      <c r="C257" s="8" t="s">
        <v>2</v>
      </c>
      <c r="D257" s="83" t="s">
        <v>38</v>
      </c>
      <c r="E257" s="19">
        <f t="shared" ref="E257:E260" si="79">SUM(F257:J257)</f>
        <v>0</v>
      </c>
      <c r="F257" s="19">
        <f t="shared" ref="F257:J257" si="80">SUM(F258:F261)</f>
        <v>0</v>
      </c>
      <c r="G257" s="19">
        <f t="shared" si="80"/>
        <v>0</v>
      </c>
      <c r="H257" s="19">
        <f t="shared" si="80"/>
        <v>0</v>
      </c>
      <c r="I257" s="19">
        <f t="shared" si="80"/>
        <v>0</v>
      </c>
      <c r="J257" s="19">
        <f t="shared" si="80"/>
        <v>0</v>
      </c>
      <c r="K257" s="84"/>
      <c r="L257" s="85"/>
    </row>
    <row r="258" spans="1:12" ht="30" x14ac:dyDescent="0.2">
      <c r="A258" s="91"/>
      <c r="B258" s="98"/>
      <c r="C258" s="8" t="s">
        <v>1</v>
      </c>
      <c r="D258" s="83"/>
      <c r="E258" s="19">
        <f t="shared" si="79"/>
        <v>0</v>
      </c>
      <c r="F258" s="19">
        <v>0</v>
      </c>
      <c r="G258" s="89">
        <v>0</v>
      </c>
      <c r="H258" s="89">
        <v>0</v>
      </c>
      <c r="I258" s="89">
        <v>0</v>
      </c>
      <c r="J258" s="89">
        <v>0</v>
      </c>
      <c r="K258" s="84"/>
      <c r="L258" s="85"/>
    </row>
    <row r="259" spans="1:12" ht="15" customHeight="1" x14ac:dyDescent="0.2">
      <c r="A259" s="91"/>
      <c r="B259" s="98"/>
      <c r="C259" s="8" t="s">
        <v>7</v>
      </c>
      <c r="D259" s="83"/>
      <c r="E259" s="19">
        <f t="shared" si="79"/>
        <v>0</v>
      </c>
      <c r="F259" s="19">
        <v>0</v>
      </c>
      <c r="G259" s="89">
        <v>0</v>
      </c>
      <c r="H259" s="89">
        <v>0</v>
      </c>
      <c r="I259" s="89">
        <v>0</v>
      </c>
      <c r="J259" s="89">
        <v>0</v>
      </c>
      <c r="K259" s="84"/>
      <c r="L259" s="85"/>
    </row>
    <row r="260" spans="1:12" ht="45" x14ac:dyDescent="0.2">
      <c r="A260" s="91"/>
      <c r="B260" s="98"/>
      <c r="C260" s="8" t="s">
        <v>16</v>
      </c>
      <c r="D260" s="83"/>
      <c r="E260" s="19">
        <f t="shared" si="79"/>
        <v>0</v>
      </c>
      <c r="F260" s="19">
        <v>0</v>
      </c>
      <c r="G260" s="89">
        <v>0</v>
      </c>
      <c r="H260" s="89">
        <v>0</v>
      </c>
      <c r="I260" s="89">
        <v>0</v>
      </c>
      <c r="J260" s="89">
        <v>0</v>
      </c>
      <c r="K260" s="84"/>
      <c r="L260" s="85"/>
    </row>
    <row r="261" spans="1:12" ht="30" x14ac:dyDescent="0.2">
      <c r="A261" s="92"/>
      <c r="B261" s="98"/>
      <c r="C261" s="8" t="s">
        <v>26</v>
      </c>
      <c r="D261" s="83"/>
      <c r="E261" s="19">
        <v>0</v>
      </c>
      <c r="F261" s="19">
        <v>0</v>
      </c>
      <c r="G261" s="19">
        <v>0</v>
      </c>
      <c r="H261" s="19">
        <v>0</v>
      </c>
      <c r="I261" s="19">
        <v>0</v>
      </c>
      <c r="J261" s="89">
        <v>0</v>
      </c>
      <c r="K261" s="84"/>
      <c r="L261" s="85"/>
    </row>
    <row r="262" spans="1:12" ht="15" x14ac:dyDescent="0.2">
      <c r="A262" s="90" t="s">
        <v>176</v>
      </c>
      <c r="B262" s="98" t="s">
        <v>323</v>
      </c>
      <c r="C262" s="8" t="s">
        <v>2</v>
      </c>
      <c r="D262" s="83" t="s">
        <v>38</v>
      </c>
      <c r="E262" s="19">
        <f t="shared" ref="E262:E265" si="81">SUM(F262:J262)</f>
        <v>1471.21</v>
      </c>
      <c r="F262" s="19">
        <f t="shared" ref="F262:J262" si="82">SUM(F263:F266)</f>
        <v>1471.21</v>
      </c>
      <c r="G262" s="19">
        <f t="shared" si="82"/>
        <v>0</v>
      </c>
      <c r="H262" s="19">
        <f t="shared" si="82"/>
        <v>0</v>
      </c>
      <c r="I262" s="19">
        <f t="shared" si="82"/>
        <v>0</v>
      </c>
      <c r="J262" s="19">
        <f t="shared" si="82"/>
        <v>0</v>
      </c>
      <c r="K262" s="84"/>
      <c r="L262" s="85"/>
    </row>
    <row r="263" spans="1:12" ht="30" x14ac:dyDescent="0.2">
      <c r="A263" s="91"/>
      <c r="B263" s="98"/>
      <c r="C263" s="8" t="s">
        <v>1</v>
      </c>
      <c r="D263" s="83"/>
      <c r="E263" s="19">
        <f t="shared" si="81"/>
        <v>0</v>
      </c>
      <c r="F263" s="19">
        <v>0</v>
      </c>
      <c r="G263" s="89">
        <v>0</v>
      </c>
      <c r="H263" s="89">
        <v>0</v>
      </c>
      <c r="I263" s="89">
        <v>0</v>
      </c>
      <c r="J263" s="89">
        <v>0</v>
      </c>
      <c r="K263" s="84"/>
      <c r="L263" s="85"/>
    </row>
    <row r="264" spans="1:12" ht="15" customHeight="1" x14ac:dyDescent="0.2">
      <c r="A264" s="91"/>
      <c r="B264" s="98"/>
      <c r="C264" s="8" t="s">
        <v>7</v>
      </c>
      <c r="D264" s="83"/>
      <c r="E264" s="19">
        <f t="shared" si="81"/>
        <v>935.68</v>
      </c>
      <c r="F264" s="19">
        <v>935.68</v>
      </c>
      <c r="G264" s="89">
        <v>0</v>
      </c>
      <c r="H264" s="89">
        <v>0</v>
      </c>
      <c r="I264" s="89">
        <v>0</v>
      </c>
      <c r="J264" s="89">
        <v>0</v>
      </c>
      <c r="K264" s="84"/>
      <c r="L264" s="85"/>
    </row>
    <row r="265" spans="1:12" ht="45" x14ac:dyDescent="0.2">
      <c r="A265" s="91"/>
      <c r="B265" s="98"/>
      <c r="C265" s="8" t="s">
        <v>16</v>
      </c>
      <c r="D265" s="83"/>
      <c r="E265" s="19">
        <f t="shared" si="81"/>
        <v>535.53</v>
      </c>
      <c r="F265" s="19">
        <v>535.53</v>
      </c>
      <c r="G265" s="89">
        <v>0</v>
      </c>
      <c r="H265" s="89">
        <v>0</v>
      </c>
      <c r="I265" s="89">
        <v>0</v>
      </c>
      <c r="J265" s="89">
        <v>0</v>
      </c>
      <c r="K265" s="84"/>
      <c r="L265" s="85"/>
    </row>
    <row r="266" spans="1:12" ht="30" x14ac:dyDescent="0.2">
      <c r="A266" s="92"/>
      <c r="B266" s="98"/>
      <c r="C266" s="8" t="s">
        <v>26</v>
      </c>
      <c r="D266" s="83"/>
      <c r="E266" s="19">
        <v>0</v>
      </c>
      <c r="F266" s="19">
        <v>0</v>
      </c>
      <c r="G266" s="19">
        <v>0</v>
      </c>
      <c r="H266" s="19">
        <v>0</v>
      </c>
      <c r="I266" s="19">
        <v>0</v>
      </c>
      <c r="J266" s="89">
        <v>0</v>
      </c>
      <c r="K266" s="84"/>
      <c r="L266" s="85"/>
    </row>
    <row r="267" spans="1:12" ht="15" x14ac:dyDescent="0.2">
      <c r="A267" s="90" t="s">
        <v>28</v>
      </c>
      <c r="B267" s="99" t="s">
        <v>273</v>
      </c>
      <c r="C267" s="8" t="s">
        <v>2</v>
      </c>
      <c r="D267" s="83" t="s">
        <v>38</v>
      </c>
      <c r="E267" s="19">
        <f t="shared" ref="E267:E271" si="83">SUM(F267:J267)</f>
        <v>19455</v>
      </c>
      <c r="F267" s="19">
        <f t="shared" ref="F267:J267" si="84">SUM(F268:F271)</f>
        <v>4455</v>
      </c>
      <c r="G267" s="19">
        <f t="shared" si="84"/>
        <v>5000</v>
      </c>
      <c r="H267" s="19">
        <f t="shared" si="84"/>
        <v>5000</v>
      </c>
      <c r="I267" s="19">
        <f t="shared" si="84"/>
        <v>5000</v>
      </c>
      <c r="J267" s="19">
        <f t="shared" si="84"/>
        <v>0</v>
      </c>
      <c r="K267" s="84"/>
      <c r="L267" s="85"/>
    </row>
    <row r="268" spans="1:12" ht="30" x14ac:dyDescent="0.2">
      <c r="A268" s="91"/>
      <c r="B268" s="100"/>
      <c r="C268" s="8" t="s">
        <v>1</v>
      </c>
      <c r="D268" s="83"/>
      <c r="E268" s="19">
        <f t="shared" si="83"/>
        <v>0</v>
      </c>
      <c r="F268" s="19">
        <v>0</v>
      </c>
      <c r="G268" s="89">
        <v>0</v>
      </c>
      <c r="H268" s="89">
        <v>0</v>
      </c>
      <c r="I268" s="89">
        <v>0</v>
      </c>
      <c r="J268" s="89">
        <v>0</v>
      </c>
      <c r="K268" s="84"/>
      <c r="L268" s="85"/>
    </row>
    <row r="269" spans="1:12" ht="15" customHeight="1" x14ac:dyDescent="0.2">
      <c r="A269" s="91"/>
      <c r="B269" s="100"/>
      <c r="C269" s="8" t="s">
        <v>7</v>
      </c>
      <c r="D269" s="83"/>
      <c r="E269" s="19">
        <f t="shared" si="83"/>
        <v>0</v>
      </c>
      <c r="F269" s="19">
        <v>0</v>
      </c>
      <c r="G269" s="89">
        <v>0</v>
      </c>
      <c r="H269" s="89">
        <v>0</v>
      </c>
      <c r="I269" s="89">
        <v>0</v>
      </c>
      <c r="J269" s="89">
        <v>0</v>
      </c>
      <c r="K269" s="84"/>
      <c r="L269" s="85"/>
    </row>
    <row r="270" spans="1:12" ht="45" x14ac:dyDescent="0.2">
      <c r="A270" s="91"/>
      <c r="B270" s="100"/>
      <c r="C270" s="8" t="s">
        <v>16</v>
      </c>
      <c r="D270" s="83"/>
      <c r="E270" s="19">
        <f t="shared" si="83"/>
        <v>19455</v>
      </c>
      <c r="F270" s="19">
        <v>4455</v>
      </c>
      <c r="G270" s="89">
        <v>5000</v>
      </c>
      <c r="H270" s="89">
        <v>5000</v>
      </c>
      <c r="I270" s="89">
        <v>5000</v>
      </c>
      <c r="J270" s="89">
        <v>0</v>
      </c>
      <c r="K270" s="84"/>
      <c r="L270" s="85"/>
    </row>
    <row r="271" spans="1:12" ht="30" x14ac:dyDescent="0.2">
      <c r="A271" s="92"/>
      <c r="B271" s="101"/>
      <c r="C271" s="8" t="s">
        <v>26</v>
      </c>
      <c r="D271" s="83"/>
      <c r="E271" s="19">
        <f t="shared" si="83"/>
        <v>0</v>
      </c>
      <c r="F271" s="19">
        <v>0</v>
      </c>
      <c r="G271" s="89">
        <v>0</v>
      </c>
      <c r="H271" s="89">
        <v>0</v>
      </c>
      <c r="I271" s="89">
        <v>0</v>
      </c>
      <c r="J271" s="89">
        <v>0</v>
      </c>
      <c r="K271" s="84"/>
      <c r="L271" s="85"/>
    </row>
    <row r="272" spans="1:12" ht="15" x14ac:dyDescent="0.2">
      <c r="A272" s="90" t="s">
        <v>178</v>
      </c>
      <c r="B272" s="98" t="s">
        <v>274</v>
      </c>
      <c r="C272" s="8" t="s">
        <v>2</v>
      </c>
      <c r="D272" s="83" t="s">
        <v>38</v>
      </c>
      <c r="E272" s="19">
        <f t="shared" ref="E272:E276" si="85">SUM(F272:J272)</f>
        <v>0</v>
      </c>
      <c r="F272" s="19">
        <f t="shared" ref="F272:J272" si="86">SUM(F273:F276)</f>
        <v>0</v>
      </c>
      <c r="G272" s="19">
        <f t="shared" si="86"/>
        <v>0</v>
      </c>
      <c r="H272" s="19">
        <f t="shared" si="86"/>
        <v>0</v>
      </c>
      <c r="I272" s="19">
        <f t="shared" si="86"/>
        <v>0</v>
      </c>
      <c r="J272" s="19">
        <f t="shared" si="86"/>
        <v>0</v>
      </c>
      <c r="K272" s="84"/>
      <c r="L272" s="85"/>
    </row>
    <row r="273" spans="1:12" ht="33.75" customHeight="1" x14ac:dyDescent="0.2">
      <c r="A273" s="91"/>
      <c r="B273" s="98"/>
      <c r="C273" s="8" t="s">
        <v>1</v>
      </c>
      <c r="D273" s="83"/>
      <c r="E273" s="19">
        <f t="shared" si="85"/>
        <v>0</v>
      </c>
      <c r="F273" s="19">
        <v>0</v>
      </c>
      <c r="G273" s="89">
        <v>0</v>
      </c>
      <c r="H273" s="89">
        <v>0</v>
      </c>
      <c r="I273" s="89">
        <v>0</v>
      </c>
      <c r="J273" s="89">
        <v>0</v>
      </c>
      <c r="K273" s="84"/>
      <c r="L273" s="85"/>
    </row>
    <row r="274" spans="1:12" ht="15" customHeight="1" x14ac:dyDescent="0.2">
      <c r="A274" s="91"/>
      <c r="B274" s="98"/>
      <c r="C274" s="8" t="s">
        <v>7</v>
      </c>
      <c r="D274" s="83"/>
      <c r="E274" s="19">
        <f t="shared" si="85"/>
        <v>0</v>
      </c>
      <c r="F274" s="19">
        <v>0</v>
      </c>
      <c r="G274" s="89">
        <v>0</v>
      </c>
      <c r="H274" s="89">
        <v>0</v>
      </c>
      <c r="I274" s="89">
        <v>0</v>
      </c>
      <c r="J274" s="89">
        <v>0</v>
      </c>
      <c r="K274" s="84"/>
      <c r="L274" s="85"/>
    </row>
    <row r="275" spans="1:12" ht="45" x14ac:dyDescent="0.2">
      <c r="A275" s="91"/>
      <c r="B275" s="98"/>
      <c r="C275" s="8" t="s">
        <v>16</v>
      </c>
      <c r="D275" s="83"/>
      <c r="E275" s="19">
        <f t="shared" si="85"/>
        <v>0</v>
      </c>
      <c r="F275" s="19">
        <v>0</v>
      </c>
      <c r="G275" s="89">
        <v>0</v>
      </c>
      <c r="H275" s="89">
        <v>0</v>
      </c>
      <c r="I275" s="89">
        <v>0</v>
      </c>
      <c r="J275" s="89">
        <v>0</v>
      </c>
      <c r="K275" s="84"/>
      <c r="L275" s="85"/>
    </row>
    <row r="276" spans="1:12" ht="30" x14ac:dyDescent="0.2">
      <c r="A276" s="92"/>
      <c r="B276" s="98"/>
      <c r="C276" s="8" t="s">
        <v>26</v>
      </c>
      <c r="D276" s="83"/>
      <c r="E276" s="19">
        <f t="shared" si="85"/>
        <v>0</v>
      </c>
      <c r="F276" s="19">
        <v>0</v>
      </c>
      <c r="G276" s="89">
        <v>0</v>
      </c>
      <c r="H276" s="89">
        <v>0</v>
      </c>
      <c r="I276" s="89">
        <v>0</v>
      </c>
      <c r="J276" s="89">
        <v>0</v>
      </c>
      <c r="K276" s="84"/>
      <c r="L276" s="85"/>
    </row>
  </sheetData>
  <mergeCells count="170">
    <mergeCell ref="A117:A121"/>
    <mergeCell ref="B117:B121"/>
    <mergeCell ref="D117:D121"/>
    <mergeCell ref="A174:A178"/>
    <mergeCell ref="B174:B178"/>
    <mergeCell ref="D174:D178"/>
    <mergeCell ref="A179:A183"/>
    <mergeCell ref="B179:B183"/>
    <mergeCell ref="D179:D183"/>
    <mergeCell ref="D169:D173"/>
    <mergeCell ref="B152:B156"/>
    <mergeCell ref="D152:D156"/>
    <mergeCell ref="B122:B126"/>
    <mergeCell ref="B127:B131"/>
    <mergeCell ref="D127:D131"/>
    <mergeCell ref="D122:D126"/>
    <mergeCell ref="A86:A90"/>
    <mergeCell ref="B86:B90"/>
    <mergeCell ref="D86:D90"/>
    <mergeCell ref="A92:A96"/>
    <mergeCell ref="B92:B96"/>
    <mergeCell ref="D92:D96"/>
    <mergeCell ref="A102:A106"/>
    <mergeCell ref="B102:B106"/>
    <mergeCell ref="D102:D106"/>
    <mergeCell ref="A61:A65"/>
    <mergeCell ref="B61:B65"/>
    <mergeCell ref="D61:D65"/>
    <mergeCell ref="A66:A70"/>
    <mergeCell ref="B66:B70"/>
    <mergeCell ref="D66:D70"/>
    <mergeCell ref="A81:A85"/>
    <mergeCell ref="B81:B85"/>
    <mergeCell ref="D81:D85"/>
    <mergeCell ref="F1:K1"/>
    <mergeCell ref="F2:K2"/>
    <mergeCell ref="C3:K3"/>
    <mergeCell ref="B5:K5"/>
    <mergeCell ref="C7:C8"/>
    <mergeCell ref="D7:D8"/>
    <mergeCell ref="K7:K8"/>
    <mergeCell ref="B7:B8"/>
    <mergeCell ref="F4:K4"/>
    <mergeCell ref="E7:J7"/>
    <mergeCell ref="A31:A35"/>
    <mergeCell ref="B31:B35"/>
    <mergeCell ref="D31:D35"/>
    <mergeCell ref="A36:A40"/>
    <mergeCell ref="B36:B40"/>
    <mergeCell ref="D36:D40"/>
    <mergeCell ref="A51:A55"/>
    <mergeCell ref="B51:B55"/>
    <mergeCell ref="D51:D55"/>
    <mergeCell ref="A272:A276"/>
    <mergeCell ref="A122:A126"/>
    <mergeCell ref="A159:A163"/>
    <mergeCell ref="A164:A168"/>
    <mergeCell ref="A169:A173"/>
    <mergeCell ref="A127:A131"/>
    <mergeCell ref="A189:A193"/>
    <mergeCell ref="A199:A203"/>
    <mergeCell ref="A214:A218"/>
    <mergeCell ref="A209:A213"/>
    <mergeCell ref="A219:A223"/>
    <mergeCell ref="A132:A136"/>
    <mergeCell ref="A142:A146"/>
    <mergeCell ref="A267:A271"/>
    <mergeCell ref="A262:A266"/>
    <mergeCell ref="A229:A233"/>
    <mergeCell ref="A234:A238"/>
    <mergeCell ref="A239:A243"/>
    <mergeCell ref="A244:A248"/>
    <mergeCell ref="A147:A151"/>
    <mergeCell ref="A184:A188"/>
    <mergeCell ref="B272:B276"/>
    <mergeCell ref="B159:B163"/>
    <mergeCell ref="D272:D276"/>
    <mergeCell ref="B169:B173"/>
    <mergeCell ref="B257:B261"/>
    <mergeCell ref="B132:B136"/>
    <mergeCell ref="D132:D136"/>
    <mergeCell ref="B137:B141"/>
    <mergeCell ref="D137:D141"/>
    <mergeCell ref="D257:D261"/>
    <mergeCell ref="B251:B255"/>
    <mergeCell ref="D164:D168"/>
    <mergeCell ref="D251:D255"/>
    <mergeCell ref="B249:K249"/>
    <mergeCell ref="B194:B198"/>
    <mergeCell ref="D194:D198"/>
    <mergeCell ref="B209:B213"/>
    <mergeCell ref="D209:D213"/>
    <mergeCell ref="D199:D203"/>
    <mergeCell ref="B214:B218"/>
    <mergeCell ref="B164:B168"/>
    <mergeCell ref="D214:D218"/>
    <mergeCell ref="B219:B223"/>
    <mergeCell ref="D219:D223"/>
    <mergeCell ref="B267:B271"/>
    <mergeCell ref="D267:D271"/>
    <mergeCell ref="A204:A208"/>
    <mergeCell ref="B204:B208"/>
    <mergeCell ref="D204:D208"/>
    <mergeCell ref="A224:A228"/>
    <mergeCell ref="B224:B228"/>
    <mergeCell ref="D224:D228"/>
    <mergeCell ref="A194:A198"/>
    <mergeCell ref="A251:A255"/>
    <mergeCell ref="A257:A261"/>
    <mergeCell ref="B262:B266"/>
    <mergeCell ref="D262:D266"/>
    <mergeCell ref="B229:B233"/>
    <mergeCell ref="D229:D233"/>
    <mergeCell ref="B234:B238"/>
    <mergeCell ref="D234:D238"/>
    <mergeCell ref="B239:B243"/>
    <mergeCell ref="D239:D243"/>
    <mergeCell ref="B244:B248"/>
    <mergeCell ref="D244:D248"/>
    <mergeCell ref="B189:B193"/>
    <mergeCell ref="D189:D193"/>
    <mergeCell ref="B199:B203"/>
    <mergeCell ref="A137:A141"/>
    <mergeCell ref="D159:D163"/>
    <mergeCell ref="B157:K157"/>
    <mergeCell ref="B142:B146"/>
    <mergeCell ref="D142:D146"/>
    <mergeCell ref="A152:A156"/>
    <mergeCell ref="B147:B151"/>
    <mergeCell ref="D147:D151"/>
    <mergeCell ref="B184:B188"/>
    <mergeCell ref="D184:D188"/>
    <mergeCell ref="D112:D116"/>
    <mergeCell ref="B21:B25"/>
    <mergeCell ref="D21:D25"/>
    <mergeCell ref="D97:D101"/>
    <mergeCell ref="B97:B101"/>
    <mergeCell ref="B56:B60"/>
    <mergeCell ref="D56:D60"/>
    <mergeCell ref="B71:B75"/>
    <mergeCell ref="D71:D75"/>
    <mergeCell ref="B26:B30"/>
    <mergeCell ref="D26:D30"/>
    <mergeCell ref="D76:D80"/>
    <mergeCell ref="B46:B50"/>
    <mergeCell ref="D46:D50"/>
    <mergeCell ref="A112:A116"/>
    <mergeCell ref="B11:B15"/>
    <mergeCell ref="D11:D15"/>
    <mergeCell ref="A7:A8"/>
    <mergeCell ref="A97:A101"/>
    <mergeCell ref="B107:B111"/>
    <mergeCell ref="D107:D111"/>
    <mergeCell ref="A11:A15"/>
    <mergeCell ref="A107:A111"/>
    <mergeCell ref="B16:B20"/>
    <mergeCell ref="D16:D20"/>
    <mergeCell ref="A56:A60"/>
    <mergeCell ref="A21:A25"/>
    <mergeCell ref="A71:A75"/>
    <mergeCell ref="B9:K9"/>
    <mergeCell ref="A26:A30"/>
    <mergeCell ref="A16:A20"/>
    <mergeCell ref="A41:A45"/>
    <mergeCell ref="B41:B45"/>
    <mergeCell ref="D41:D45"/>
    <mergeCell ref="A76:A80"/>
    <mergeCell ref="B76:B80"/>
    <mergeCell ref="A46:A50"/>
    <mergeCell ref="B112:B116"/>
  </mergeCells>
  <pageMargins left="0.23622047244094491" right="0.23622047244094491" top="0.23622047244094491" bottom="0.47244094488188981" header="0.15748031496062992" footer="0.15748031496062992"/>
  <pageSetup paperSize="9" scale="73" fitToWidth="0" fitToHeight="0" orientation="landscape" r:id="rId1"/>
  <headerFooter alignWithMargins="0"/>
  <rowBreaks count="11" manualBreakCount="11">
    <brk id="25" max="10" man="1"/>
    <brk id="50" max="10" man="1"/>
    <brk id="75" max="10" man="1"/>
    <brk id="96" max="10" man="1"/>
    <brk id="121" max="10" man="1"/>
    <brk id="146" max="10" man="1"/>
    <brk id="168" max="10" man="1"/>
    <brk id="188" max="10" man="1"/>
    <brk id="213" max="10" man="1"/>
    <brk id="238" max="10" man="1"/>
    <brk id="259"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8"/>
  <sheetViews>
    <sheetView view="pageBreakPreview" zoomScale="80" zoomScaleNormal="80" zoomScaleSheetLayoutView="80" workbookViewId="0">
      <selection activeCell="E17" sqref="E17"/>
    </sheetView>
  </sheetViews>
  <sheetFormatPr defaultColWidth="9.140625" defaultRowHeight="14.25" x14ac:dyDescent="0.2"/>
  <cols>
    <col min="1" max="1" width="7.5703125" style="7" customWidth="1"/>
    <col min="2" max="2" width="34.7109375" style="7" customWidth="1"/>
    <col min="3" max="3" width="22.28515625" style="7" customWidth="1"/>
    <col min="4" max="4" width="19.42578125" style="7" customWidth="1"/>
    <col min="5" max="5" width="20.5703125" style="102" customWidth="1"/>
    <col min="6" max="6" width="14.5703125" style="171" customWidth="1"/>
    <col min="7" max="7" width="14.85546875" style="171" customWidth="1"/>
    <col min="8" max="8" width="14.5703125" style="171" customWidth="1"/>
    <col min="9" max="9" width="14.7109375" style="171" customWidth="1"/>
    <col min="10" max="10" width="15" style="171" customWidth="1"/>
    <col min="11" max="11" width="12.85546875" style="171" customWidth="1"/>
    <col min="12" max="12" width="12" style="97" customWidth="1"/>
    <col min="13" max="13" width="40.28515625" style="7" customWidth="1"/>
    <col min="14" max="14" width="10.140625" style="7" bestFit="1" customWidth="1"/>
    <col min="15" max="15" width="10.7109375" style="7" bestFit="1" customWidth="1"/>
    <col min="16" max="16" width="13.7109375" style="7" customWidth="1"/>
    <col min="17" max="17" width="9.85546875" style="7" bestFit="1" customWidth="1"/>
    <col min="18" max="16384" width="9.140625" style="7"/>
  </cols>
  <sheetData>
    <row r="1" spans="1:13" s="1" customFormat="1" ht="15" customHeight="1" x14ac:dyDescent="0.25">
      <c r="D1" s="2"/>
      <c r="E1" s="102"/>
      <c r="F1" s="3" t="s">
        <v>184</v>
      </c>
      <c r="G1" s="3"/>
      <c r="H1" s="3"/>
      <c r="I1" s="3"/>
      <c r="J1" s="3"/>
      <c r="K1" s="3"/>
      <c r="L1" s="3"/>
    </row>
    <row r="2" spans="1:13" s="1" customFormat="1" ht="15" x14ac:dyDescent="0.25">
      <c r="D2" s="2"/>
      <c r="E2" s="102"/>
      <c r="F2" s="4" t="s">
        <v>133</v>
      </c>
      <c r="G2" s="4"/>
      <c r="H2" s="4"/>
      <c r="I2" s="4"/>
      <c r="J2" s="4"/>
      <c r="K2" s="4"/>
      <c r="L2" s="4"/>
    </row>
    <row r="3" spans="1:13" s="1" customFormat="1" ht="14.1" customHeight="1" x14ac:dyDescent="0.25">
      <c r="C3" s="4" t="s">
        <v>29</v>
      </c>
      <c r="D3" s="4"/>
      <c r="E3" s="4"/>
      <c r="F3" s="4"/>
      <c r="G3" s="4"/>
      <c r="H3" s="4"/>
      <c r="I3" s="4"/>
      <c r="J3" s="4"/>
      <c r="K3" s="4"/>
      <c r="L3" s="4"/>
    </row>
    <row r="4" spans="1:13" s="1" customFormat="1" ht="15" customHeight="1" x14ac:dyDescent="0.25">
      <c r="D4" s="2"/>
      <c r="E4" s="102"/>
      <c r="F4" s="3" t="s">
        <v>281</v>
      </c>
      <c r="G4" s="3"/>
      <c r="H4" s="3"/>
      <c r="I4" s="3"/>
      <c r="J4" s="3"/>
      <c r="K4" s="3"/>
      <c r="L4" s="3"/>
    </row>
    <row r="5" spans="1:13" s="103" customFormat="1" ht="15.75" customHeight="1" x14ac:dyDescent="0.2">
      <c r="A5" s="32" t="s">
        <v>160</v>
      </c>
      <c r="B5" s="32"/>
      <c r="C5" s="32"/>
      <c r="D5" s="32"/>
      <c r="E5" s="32"/>
      <c r="F5" s="32"/>
      <c r="G5" s="32"/>
      <c r="H5" s="32"/>
      <c r="I5" s="32"/>
      <c r="J5" s="32"/>
      <c r="K5" s="32"/>
      <c r="L5" s="32"/>
      <c r="M5" s="32"/>
    </row>
    <row r="6" spans="1:13" s="103" customFormat="1" ht="15.75" customHeight="1" x14ac:dyDescent="0.2">
      <c r="A6" s="63"/>
      <c r="B6" s="63"/>
      <c r="C6" s="63"/>
      <c r="D6" s="63"/>
      <c r="E6" s="32" t="s">
        <v>134</v>
      </c>
      <c r="F6" s="32"/>
      <c r="G6" s="32"/>
      <c r="H6" s="32"/>
      <c r="I6" s="32"/>
      <c r="J6" s="104"/>
      <c r="K6" s="104"/>
      <c r="L6" s="63"/>
      <c r="M6" s="63"/>
    </row>
    <row r="7" spans="1:13" s="103" customFormat="1" ht="15.75" x14ac:dyDescent="0.2">
      <c r="A7" s="64"/>
      <c r="B7" s="64"/>
      <c r="C7" s="64"/>
      <c r="D7" s="64"/>
      <c r="E7" s="105"/>
      <c r="F7" s="106"/>
      <c r="G7" s="106"/>
      <c r="H7" s="106"/>
      <c r="I7" s="106"/>
      <c r="J7" s="106"/>
      <c r="K7" s="106"/>
      <c r="L7" s="107"/>
    </row>
    <row r="8" spans="1:13" ht="18" customHeight="1" x14ac:dyDescent="0.2">
      <c r="A8" s="14" t="s">
        <v>4</v>
      </c>
      <c r="B8" s="14" t="s">
        <v>21</v>
      </c>
      <c r="C8" s="14" t="s">
        <v>22</v>
      </c>
      <c r="D8" s="14" t="s">
        <v>8</v>
      </c>
      <c r="E8" s="108" t="s">
        <v>42</v>
      </c>
      <c r="F8" s="109" t="s">
        <v>23</v>
      </c>
      <c r="G8" s="110" t="s">
        <v>9</v>
      </c>
      <c r="H8" s="111"/>
      <c r="I8" s="111"/>
      <c r="J8" s="111"/>
      <c r="K8" s="112"/>
      <c r="L8" s="113" t="s">
        <v>11</v>
      </c>
      <c r="M8" s="13" t="s">
        <v>15</v>
      </c>
    </row>
    <row r="9" spans="1:13" ht="111" customHeight="1" x14ac:dyDescent="0.2">
      <c r="A9" s="14"/>
      <c r="B9" s="14"/>
      <c r="C9" s="14"/>
      <c r="D9" s="14"/>
      <c r="E9" s="108"/>
      <c r="F9" s="114"/>
      <c r="G9" s="16" t="s">
        <v>142</v>
      </c>
      <c r="H9" s="16" t="s">
        <v>143</v>
      </c>
      <c r="I9" s="16" t="s">
        <v>144</v>
      </c>
      <c r="J9" s="16" t="s">
        <v>145</v>
      </c>
      <c r="K9" s="16" t="s">
        <v>146</v>
      </c>
      <c r="L9" s="113"/>
      <c r="M9" s="15"/>
    </row>
    <row r="10" spans="1:13" ht="15" x14ac:dyDescent="0.2">
      <c r="A10" s="17">
        <v>1</v>
      </c>
      <c r="B10" s="17">
        <v>2</v>
      </c>
      <c r="C10" s="17">
        <v>3</v>
      </c>
      <c r="D10" s="17">
        <v>4</v>
      </c>
      <c r="E10" s="115">
        <v>5</v>
      </c>
      <c r="F10" s="116">
        <v>6</v>
      </c>
      <c r="G10" s="116">
        <v>7</v>
      </c>
      <c r="H10" s="116">
        <v>8</v>
      </c>
      <c r="I10" s="116">
        <v>9</v>
      </c>
      <c r="J10" s="116">
        <v>10</v>
      </c>
      <c r="K10" s="116">
        <v>11</v>
      </c>
      <c r="L10" s="115">
        <v>14</v>
      </c>
      <c r="M10" s="17">
        <v>15</v>
      </c>
    </row>
    <row r="11" spans="1:13" ht="22.5" customHeight="1" x14ac:dyDescent="0.2">
      <c r="A11" s="117" t="s">
        <v>132</v>
      </c>
      <c r="B11" s="118"/>
      <c r="C11" s="118"/>
      <c r="D11" s="118"/>
      <c r="E11" s="118"/>
      <c r="F11" s="118"/>
      <c r="G11" s="118"/>
      <c r="H11" s="118"/>
      <c r="I11" s="118"/>
      <c r="J11" s="118"/>
      <c r="K11" s="118"/>
      <c r="L11" s="118"/>
      <c r="M11" s="119"/>
    </row>
    <row r="12" spans="1:13" ht="15" customHeight="1" x14ac:dyDescent="0.2">
      <c r="A12" s="120" t="s">
        <v>6</v>
      </c>
      <c r="B12" s="121" t="s">
        <v>229</v>
      </c>
      <c r="C12" s="122" t="s">
        <v>130</v>
      </c>
      <c r="D12" s="79" t="s">
        <v>2</v>
      </c>
      <c r="E12" s="123">
        <v>0</v>
      </c>
      <c r="F12" s="124">
        <f>SUM(G12:K12)</f>
        <v>284953.076</v>
      </c>
      <c r="G12" s="123">
        <f t="shared" ref="G12:K12" si="0">SUM(G13:G16)</f>
        <v>39824.275999999998</v>
      </c>
      <c r="H12" s="123">
        <f t="shared" si="0"/>
        <v>230970.80000000002</v>
      </c>
      <c r="I12" s="123">
        <f t="shared" si="0"/>
        <v>14158</v>
      </c>
      <c r="J12" s="123">
        <f t="shared" si="0"/>
        <v>0</v>
      </c>
      <c r="K12" s="123">
        <f t="shared" si="0"/>
        <v>0</v>
      </c>
      <c r="L12" s="113" t="s">
        <v>33</v>
      </c>
      <c r="M12" s="125" t="s">
        <v>330</v>
      </c>
    </row>
    <row r="13" spans="1:13" ht="45" x14ac:dyDescent="0.2">
      <c r="A13" s="120"/>
      <c r="B13" s="121"/>
      <c r="C13" s="122"/>
      <c r="D13" s="79" t="s">
        <v>1</v>
      </c>
      <c r="E13" s="123">
        <v>0</v>
      </c>
      <c r="F13" s="124">
        <f>SUM(G13:K13)</f>
        <v>0</v>
      </c>
      <c r="G13" s="123">
        <f t="shared" ref="G13:H16" si="1">G18+G23+G28+G33+G48+G43+G53+G58+G63+G68+G73+G78+G83+G93</f>
        <v>0</v>
      </c>
      <c r="H13" s="123">
        <f t="shared" si="1"/>
        <v>0</v>
      </c>
      <c r="I13" s="123">
        <f t="shared" ref="I13:K16" si="2">I18</f>
        <v>0</v>
      </c>
      <c r="J13" s="123">
        <f t="shared" si="2"/>
        <v>0</v>
      </c>
      <c r="K13" s="123">
        <f t="shared" si="2"/>
        <v>0</v>
      </c>
      <c r="L13" s="113"/>
      <c r="M13" s="126"/>
    </row>
    <row r="14" spans="1:13" ht="60" x14ac:dyDescent="0.2">
      <c r="A14" s="120"/>
      <c r="B14" s="121"/>
      <c r="C14" s="122"/>
      <c r="D14" s="79" t="s">
        <v>7</v>
      </c>
      <c r="E14" s="123">
        <v>0</v>
      </c>
      <c r="F14" s="124">
        <f>SUM(G14:K14)</f>
        <v>101000.4</v>
      </c>
      <c r="G14" s="123">
        <f t="shared" si="1"/>
        <v>30380</v>
      </c>
      <c r="H14" s="123">
        <f t="shared" si="1"/>
        <v>57170.400000000001</v>
      </c>
      <c r="I14" s="123">
        <f t="shared" si="2"/>
        <v>13450</v>
      </c>
      <c r="J14" s="123">
        <f t="shared" si="2"/>
        <v>0</v>
      </c>
      <c r="K14" s="123">
        <f t="shared" si="2"/>
        <v>0</v>
      </c>
      <c r="L14" s="113"/>
      <c r="M14" s="126"/>
    </row>
    <row r="15" spans="1:13" ht="60" x14ac:dyDescent="0.2">
      <c r="A15" s="120"/>
      <c r="B15" s="121"/>
      <c r="C15" s="122"/>
      <c r="D15" s="79" t="s">
        <v>16</v>
      </c>
      <c r="E15" s="123">
        <v>0</v>
      </c>
      <c r="F15" s="124">
        <f>SUM(G15:K15)</f>
        <v>183952.67600000004</v>
      </c>
      <c r="G15" s="123">
        <f t="shared" si="1"/>
        <v>9444.2759999999998</v>
      </c>
      <c r="H15" s="123">
        <f t="shared" si="1"/>
        <v>173800.40000000002</v>
      </c>
      <c r="I15" s="123">
        <f t="shared" si="2"/>
        <v>708</v>
      </c>
      <c r="J15" s="123">
        <f t="shared" si="2"/>
        <v>0</v>
      </c>
      <c r="K15" s="123">
        <f t="shared" si="2"/>
        <v>0</v>
      </c>
      <c r="L15" s="113"/>
      <c r="M15" s="126"/>
    </row>
    <row r="16" spans="1:13" ht="22.5" customHeight="1" x14ac:dyDescent="0.2">
      <c r="A16" s="120"/>
      <c r="B16" s="121"/>
      <c r="C16" s="122"/>
      <c r="D16" s="79" t="s">
        <v>30</v>
      </c>
      <c r="E16" s="123">
        <v>0</v>
      </c>
      <c r="F16" s="124">
        <f>SUM(G16:K16)</f>
        <v>0</v>
      </c>
      <c r="G16" s="123">
        <f t="shared" si="1"/>
        <v>0</v>
      </c>
      <c r="H16" s="123">
        <f t="shared" si="1"/>
        <v>0</v>
      </c>
      <c r="I16" s="123">
        <f t="shared" si="2"/>
        <v>0</v>
      </c>
      <c r="J16" s="123">
        <f t="shared" si="2"/>
        <v>0</v>
      </c>
      <c r="K16" s="123">
        <f t="shared" si="2"/>
        <v>0</v>
      </c>
      <c r="L16" s="113"/>
      <c r="M16" s="127"/>
    </row>
    <row r="17" spans="1:16" ht="15" customHeight="1" x14ac:dyDescent="0.2">
      <c r="A17" s="93" t="s">
        <v>12</v>
      </c>
      <c r="B17" s="82" t="s">
        <v>230</v>
      </c>
      <c r="C17" s="13" t="s">
        <v>130</v>
      </c>
      <c r="D17" s="8" t="s">
        <v>2</v>
      </c>
      <c r="E17" s="19">
        <f>SUM(E18:E21)</f>
        <v>1000</v>
      </c>
      <c r="F17" s="88">
        <f t="shared" ref="F17:F26" si="3">SUM(G17:K17)</f>
        <v>14158</v>
      </c>
      <c r="G17" s="88">
        <f t="shared" ref="G17:K17" si="4">SUM(G18:G21)</f>
        <v>0</v>
      </c>
      <c r="H17" s="88">
        <f t="shared" si="4"/>
        <v>0</v>
      </c>
      <c r="I17" s="88">
        <f t="shared" si="4"/>
        <v>14158</v>
      </c>
      <c r="J17" s="88">
        <f t="shared" si="4"/>
        <v>0</v>
      </c>
      <c r="K17" s="88">
        <f t="shared" si="4"/>
        <v>0</v>
      </c>
      <c r="L17" s="128"/>
      <c r="M17" s="13"/>
    </row>
    <row r="18" spans="1:16" ht="45" x14ac:dyDescent="0.2">
      <c r="A18" s="94"/>
      <c r="B18" s="86"/>
      <c r="C18" s="23"/>
      <c r="D18" s="8" t="s">
        <v>1</v>
      </c>
      <c r="E18" s="19">
        <v>0</v>
      </c>
      <c r="F18" s="88">
        <f t="shared" si="3"/>
        <v>0</v>
      </c>
      <c r="G18" s="88">
        <v>0</v>
      </c>
      <c r="H18" s="88">
        <v>0</v>
      </c>
      <c r="I18" s="88">
        <v>0</v>
      </c>
      <c r="J18" s="88">
        <v>0</v>
      </c>
      <c r="K18" s="88">
        <v>0</v>
      </c>
      <c r="L18" s="129"/>
      <c r="M18" s="23"/>
    </row>
    <row r="19" spans="1:16" ht="45" x14ac:dyDescent="0.2">
      <c r="A19" s="94"/>
      <c r="B19" s="86"/>
      <c r="C19" s="23"/>
      <c r="D19" s="8" t="s">
        <v>7</v>
      </c>
      <c r="E19" s="19">
        <v>950</v>
      </c>
      <c r="F19" s="88">
        <f t="shared" si="3"/>
        <v>13450</v>
      </c>
      <c r="G19" s="88">
        <v>0</v>
      </c>
      <c r="H19" s="88">
        <v>0</v>
      </c>
      <c r="I19" s="88">
        <v>13450</v>
      </c>
      <c r="J19" s="88">
        <v>0</v>
      </c>
      <c r="K19" s="88">
        <v>0</v>
      </c>
      <c r="L19" s="129"/>
      <c r="M19" s="23"/>
    </row>
    <row r="20" spans="1:16" ht="45" x14ac:dyDescent="0.2">
      <c r="A20" s="94"/>
      <c r="B20" s="86"/>
      <c r="C20" s="23"/>
      <c r="D20" s="8" t="s">
        <v>16</v>
      </c>
      <c r="E20" s="19">
        <v>50</v>
      </c>
      <c r="F20" s="88">
        <f t="shared" si="3"/>
        <v>708</v>
      </c>
      <c r="G20" s="88">
        <v>0</v>
      </c>
      <c r="H20" s="88">
        <v>0</v>
      </c>
      <c r="I20" s="88">
        <v>708</v>
      </c>
      <c r="J20" s="88">
        <v>0</v>
      </c>
      <c r="K20" s="88">
        <v>0</v>
      </c>
      <c r="L20" s="129"/>
      <c r="M20" s="23"/>
    </row>
    <row r="21" spans="1:16" ht="63.75" customHeight="1" x14ac:dyDescent="0.2">
      <c r="A21" s="95"/>
      <c r="B21" s="87"/>
      <c r="C21" s="15"/>
      <c r="D21" s="8" t="s">
        <v>26</v>
      </c>
      <c r="E21" s="19">
        <v>0</v>
      </c>
      <c r="F21" s="88">
        <f t="shared" si="3"/>
        <v>0</v>
      </c>
      <c r="G21" s="88">
        <v>0</v>
      </c>
      <c r="H21" s="88">
        <v>0</v>
      </c>
      <c r="I21" s="88">
        <v>0</v>
      </c>
      <c r="J21" s="88">
        <v>0</v>
      </c>
      <c r="K21" s="88">
        <v>0</v>
      </c>
      <c r="L21" s="130"/>
      <c r="M21" s="15"/>
    </row>
    <row r="22" spans="1:16" ht="15" customHeight="1" x14ac:dyDescent="0.2">
      <c r="A22" s="93" t="s">
        <v>24</v>
      </c>
      <c r="B22" s="82" t="s">
        <v>231</v>
      </c>
      <c r="C22" s="13"/>
      <c r="D22" s="8" t="s">
        <v>2</v>
      </c>
      <c r="E22" s="19">
        <f>SUM(E23:E26)</f>
        <v>0</v>
      </c>
      <c r="F22" s="88">
        <f t="shared" si="3"/>
        <v>136892.51</v>
      </c>
      <c r="G22" s="88">
        <f t="shared" ref="G22:K22" si="5">SUM(G23:G26)</f>
        <v>7081</v>
      </c>
      <c r="H22" s="88">
        <f t="shared" si="5"/>
        <v>129811.51</v>
      </c>
      <c r="I22" s="88">
        <f t="shared" si="5"/>
        <v>0</v>
      </c>
      <c r="J22" s="88">
        <f t="shared" si="5"/>
        <v>0</v>
      </c>
      <c r="K22" s="88">
        <f t="shared" si="5"/>
        <v>0</v>
      </c>
      <c r="L22" s="128"/>
      <c r="M22" s="13"/>
    </row>
    <row r="23" spans="1:16" ht="45" x14ac:dyDescent="0.2">
      <c r="A23" s="94"/>
      <c r="B23" s="86"/>
      <c r="C23" s="23"/>
      <c r="D23" s="8" t="s">
        <v>1</v>
      </c>
      <c r="E23" s="19">
        <v>0</v>
      </c>
      <c r="F23" s="88">
        <f t="shared" si="3"/>
        <v>0</v>
      </c>
      <c r="G23" s="131">
        <v>0</v>
      </c>
      <c r="H23" s="131">
        <v>0</v>
      </c>
      <c r="I23" s="131">
        <v>0</v>
      </c>
      <c r="J23" s="131">
        <v>0</v>
      </c>
      <c r="K23" s="131">
        <v>0</v>
      </c>
      <c r="L23" s="129"/>
      <c r="M23" s="23"/>
    </row>
    <row r="24" spans="1:16" ht="45" x14ac:dyDescent="0.2">
      <c r="A24" s="94"/>
      <c r="B24" s="86"/>
      <c r="C24" s="23"/>
      <c r="D24" s="8" t="s">
        <v>7</v>
      </c>
      <c r="E24" s="19">
        <v>0</v>
      </c>
      <c r="F24" s="88">
        <f t="shared" si="3"/>
        <v>0</v>
      </c>
      <c r="G24" s="131">
        <v>0</v>
      </c>
      <c r="H24" s="131">
        <v>0</v>
      </c>
      <c r="I24" s="131">
        <v>0</v>
      </c>
      <c r="J24" s="131">
        <v>0</v>
      </c>
      <c r="K24" s="131">
        <v>0</v>
      </c>
      <c r="L24" s="130"/>
      <c r="M24" s="15"/>
    </row>
    <row r="25" spans="1:16" ht="45" x14ac:dyDescent="0.2">
      <c r="A25" s="94"/>
      <c r="B25" s="86"/>
      <c r="C25" s="23"/>
      <c r="D25" s="8" t="s">
        <v>16</v>
      </c>
      <c r="E25" s="19">
        <v>0</v>
      </c>
      <c r="F25" s="88">
        <f t="shared" si="3"/>
        <v>136892.51</v>
      </c>
      <c r="G25" s="131">
        <v>7081</v>
      </c>
      <c r="H25" s="89">
        <v>129811.51</v>
      </c>
      <c r="I25" s="131">
        <v>0</v>
      </c>
      <c r="J25" s="131">
        <v>0</v>
      </c>
      <c r="K25" s="131">
        <v>0</v>
      </c>
      <c r="L25" s="113"/>
      <c r="M25" s="14"/>
    </row>
    <row r="26" spans="1:16" ht="30.75" customHeight="1" x14ac:dyDescent="0.2">
      <c r="A26" s="95"/>
      <c r="B26" s="87"/>
      <c r="C26" s="15"/>
      <c r="D26" s="8" t="s">
        <v>26</v>
      </c>
      <c r="E26" s="19">
        <v>0</v>
      </c>
      <c r="F26" s="88">
        <f t="shared" si="3"/>
        <v>0</v>
      </c>
      <c r="G26" s="131">
        <v>0</v>
      </c>
      <c r="H26" s="131">
        <v>0</v>
      </c>
      <c r="I26" s="131">
        <v>0</v>
      </c>
      <c r="J26" s="131">
        <v>0</v>
      </c>
      <c r="K26" s="131">
        <v>0</v>
      </c>
      <c r="L26" s="113"/>
      <c r="M26" s="14"/>
    </row>
    <row r="27" spans="1:16" ht="15" customHeight="1" x14ac:dyDescent="0.2">
      <c r="A27" s="93" t="s">
        <v>171</v>
      </c>
      <c r="B27" s="82" t="s">
        <v>232</v>
      </c>
      <c r="C27" s="13"/>
      <c r="D27" s="8" t="s">
        <v>2</v>
      </c>
      <c r="E27" s="19">
        <f>SUM(E28:E31)</f>
        <v>0</v>
      </c>
      <c r="F27" s="88">
        <f t="shared" ref="F27:F31" si="6">SUM(G27:K27)</f>
        <v>0</v>
      </c>
      <c r="G27" s="88">
        <f t="shared" ref="G27:K27" si="7">SUM(G28:G31)</f>
        <v>0</v>
      </c>
      <c r="H27" s="88">
        <f t="shared" si="7"/>
        <v>0</v>
      </c>
      <c r="I27" s="88">
        <f t="shared" si="7"/>
        <v>0</v>
      </c>
      <c r="J27" s="88">
        <f t="shared" si="7"/>
        <v>0</v>
      </c>
      <c r="K27" s="88">
        <f t="shared" si="7"/>
        <v>0</v>
      </c>
      <c r="L27" s="113"/>
      <c r="M27" s="14"/>
    </row>
    <row r="28" spans="1:16" ht="45" x14ac:dyDescent="0.2">
      <c r="A28" s="94"/>
      <c r="B28" s="86"/>
      <c r="C28" s="23"/>
      <c r="D28" s="8" t="s">
        <v>1</v>
      </c>
      <c r="E28" s="19">
        <v>0</v>
      </c>
      <c r="F28" s="88">
        <f t="shared" si="6"/>
        <v>0</v>
      </c>
      <c r="G28" s="131">
        <v>0</v>
      </c>
      <c r="H28" s="131">
        <v>0</v>
      </c>
      <c r="I28" s="131">
        <v>0</v>
      </c>
      <c r="J28" s="131">
        <v>0</v>
      </c>
      <c r="K28" s="131">
        <v>0</v>
      </c>
      <c r="L28" s="113"/>
      <c r="M28" s="14"/>
    </row>
    <row r="29" spans="1:16" ht="45" x14ac:dyDescent="0.2">
      <c r="A29" s="94"/>
      <c r="B29" s="86"/>
      <c r="C29" s="23"/>
      <c r="D29" s="8" t="s">
        <v>7</v>
      </c>
      <c r="E29" s="19">
        <v>0</v>
      </c>
      <c r="F29" s="88">
        <f t="shared" si="6"/>
        <v>0</v>
      </c>
      <c r="G29" s="131">
        <v>0</v>
      </c>
      <c r="H29" s="131">
        <v>0</v>
      </c>
      <c r="I29" s="131">
        <v>0</v>
      </c>
      <c r="J29" s="131">
        <v>0</v>
      </c>
      <c r="K29" s="131">
        <v>0</v>
      </c>
      <c r="L29" s="113"/>
      <c r="M29" s="14"/>
    </row>
    <row r="30" spans="1:16" ht="45" x14ac:dyDescent="0.2">
      <c r="A30" s="94"/>
      <c r="B30" s="86"/>
      <c r="C30" s="23"/>
      <c r="D30" s="8" t="s">
        <v>16</v>
      </c>
      <c r="E30" s="19">
        <v>0</v>
      </c>
      <c r="F30" s="88">
        <f t="shared" si="6"/>
        <v>0</v>
      </c>
      <c r="G30" s="131">
        <v>0</v>
      </c>
      <c r="H30" s="131">
        <v>0</v>
      </c>
      <c r="I30" s="131">
        <v>0</v>
      </c>
      <c r="J30" s="131">
        <v>0</v>
      </c>
      <c r="K30" s="131">
        <v>0</v>
      </c>
      <c r="L30" s="113"/>
      <c r="M30" s="14"/>
      <c r="O30" s="132"/>
      <c r="P30" s="132"/>
    </row>
    <row r="31" spans="1:16" ht="30" x14ac:dyDescent="0.2">
      <c r="A31" s="95"/>
      <c r="B31" s="87"/>
      <c r="C31" s="15"/>
      <c r="D31" s="8" t="s">
        <v>26</v>
      </c>
      <c r="E31" s="19">
        <v>0</v>
      </c>
      <c r="F31" s="88">
        <f t="shared" si="6"/>
        <v>0</v>
      </c>
      <c r="G31" s="131">
        <v>0</v>
      </c>
      <c r="H31" s="131">
        <v>0</v>
      </c>
      <c r="I31" s="131">
        <v>0</v>
      </c>
      <c r="J31" s="131">
        <v>0</v>
      </c>
      <c r="K31" s="131">
        <v>0</v>
      </c>
      <c r="L31" s="113"/>
      <c r="M31" s="14"/>
    </row>
    <row r="32" spans="1:16" ht="15" customHeight="1" x14ac:dyDescent="0.2">
      <c r="A32" s="93" t="s">
        <v>173</v>
      </c>
      <c r="B32" s="82" t="s">
        <v>233</v>
      </c>
      <c r="C32" s="122" t="s">
        <v>130</v>
      </c>
      <c r="D32" s="8" t="s">
        <v>2</v>
      </c>
      <c r="E32" s="19">
        <f>SUM(E33:E36)</f>
        <v>0</v>
      </c>
      <c r="F32" s="88">
        <f t="shared" ref="F32:F46" si="8">SUM(G32:K32)</f>
        <v>0</v>
      </c>
      <c r="G32" s="88">
        <f t="shared" ref="G32:K32" si="9">SUM(G33:G36)</f>
        <v>0</v>
      </c>
      <c r="H32" s="88">
        <f t="shared" si="9"/>
        <v>0</v>
      </c>
      <c r="I32" s="88">
        <f t="shared" si="9"/>
        <v>0</v>
      </c>
      <c r="J32" s="88">
        <f t="shared" si="9"/>
        <v>0</v>
      </c>
      <c r="K32" s="88">
        <f t="shared" si="9"/>
        <v>0</v>
      </c>
      <c r="L32" s="113"/>
      <c r="M32" s="14"/>
    </row>
    <row r="33" spans="1:16" ht="45" x14ac:dyDescent="0.2">
      <c r="A33" s="94"/>
      <c r="B33" s="86"/>
      <c r="C33" s="122"/>
      <c r="D33" s="8" t="s">
        <v>1</v>
      </c>
      <c r="E33" s="19">
        <v>0</v>
      </c>
      <c r="F33" s="88">
        <f t="shared" si="8"/>
        <v>0</v>
      </c>
      <c r="G33" s="131">
        <v>0</v>
      </c>
      <c r="H33" s="131">
        <v>0</v>
      </c>
      <c r="I33" s="131">
        <v>0</v>
      </c>
      <c r="J33" s="131">
        <v>0</v>
      </c>
      <c r="K33" s="131">
        <v>0</v>
      </c>
      <c r="L33" s="113"/>
      <c r="M33" s="14"/>
    </row>
    <row r="34" spans="1:16" ht="45" x14ac:dyDescent="0.2">
      <c r="A34" s="94"/>
      <c r="B34" s="86"/>
      <c r="C34" s="122"/>
      <c r="D34" s="8" t="s">
        <v>7</v>
      </c>
      <c r="E34" s="19">
        <v>0</v>
      </c>
      <c r="F34" s="88">
        <f t="shared" si="8"/>
        <v>0</v>
      </c>
      <c r="G34" s="131">
        <v>0</v>
      </c>
      <c r="H34" s="131">
        <v>0</v>
      </c>
      <c r="I34" s="131">
        <v>0</v>
      </c>
      <c r="J34" s="131">
        <v>0</v>
      </c>
      <c r="K34" s="131">
        <v>0</v>
      </c>
      <c r="L34" s="113"/>
      <c r="M34" s="14"/>
    </row>
    <row r="35" spans="1:16" ht="45" x14ac:dyDescent="0.2">
      <c r="A35" s="94"/>
      <c r="B35" s="86"/>
      <c r="C35" s="122"/>
      <c r="D35" s="8" t="s">
        <v>16</v>
      </c>
      <c r="E35" s="19">
        <v>0</v>
      </c>
      <c r="F35" s="88">
        <f t="shared" si="8"/>
        <v>0</v>
      </c>
      <c r="G35" s="131">
        <v>0</v>
      </c>
      <c r="H35" s="131">
        <v>0</v>
      </c>
      <c r="I35" s="131">
        <v>0</v>
      </c>
      <c r="J35" s="131">
        <v>0</v>
      </c>
      <c r="K35" s="131">
        <v>0</v>
      </c>
      <c r="L35" s="113"/>
      <c r="M35" s="14"/>
      <c r="P35" s="132"/>
    </row>
    <row r="36" spans="1:16" ht="30" x14ac:dyDescent="0.2">
      <c r="A36" s="95"/>
      <c r="B36" s="87"/>
      <c r="C36" s="122"/>
      <c r="D36" s="8" t="s">
        <v>26</v>
      </c>
      <c r="E36" s="19">
        <v>0</v>
      </c>
      <c r="F36" s="88">
        <f t="shared" si="8"/>
        <v>0</v>
      </c>
      <c r="G36" s="131">
        <v>0</v>
      </c>
      <c r="H36" s="131">
        <v>0</v>
      </c>
      <c r="I36" s="131">
        <v>0</v>
      </c>
      <c r="J36" s="131">
        <v>0</v>
      </c>
      <c r="K36" s="131">
        <v>0</v>
      </c>
      <c r="L36" s="113"/>
      <c r="M36" s="14"/>
    </row>
    <row r="37" spans="1:16" ht="15" customHeight="1" x14ac:dyDescent="0.2">
      <c r="A37" s="93" t="s">
        <v>183</v>
      </c>
      <c r="B37" s="82" t="s">
        <v>311</v>
      </c>
      <c r="C37" s="122" t="s">
        <v>130</v>
      </c>
      <c r="D37" s="8" t="s">
        <v>2</v>
      </c>
      <c r="E37" s="19">
        <f>SUM(E38:E41)</f>
        <v>0</v>
      </c>
      <c r="F37" s="88">
        <f t="shared" ref="F37:F41" si="10">SUM(G37:K37)</f>
        <v>0</v>
      </c>
      <c r="G37" s="88">
        <f t="shared" ref="G37:K37" si="11">SUM(G38:G41)</f>
        <v>0</v>
      </c>
      <c r="H37" s="88">
        <f t="shared" si="11"/>
        <v>0</v>
      </c>
      <c r="I37" s="88">
        <f t="shared" si="11"/>
        <v>0</v>
      </c>
      <c r="J37" s="88">
        <f t="shared" si="11"/>
        <v>0</v>
      </c>
      <c r="K37" s="88">
        <f t="shared" si="11"/>
        <v>0</v>
      </c>
      <c r="L37" s="113"/>
      <c r="M37" s="14"/>
    </row>
    <row r="38" spans="1:16" ht="45" x14ac:dyDescent="0.2">
      <c r="A38" s="94"/>
      <c r="B38" s="86"/>
      <c r="C38" s="122"/>
      <c r="D38" s="8" t="s">
        <v>1</v>
      </c>
      <c r="E38" s="19">
        <v>0</v>
      </c>
      <c r="F38" s="88">
        <f t="shared" si="10"/>
        <v>0</v>
      </c>
      <c r="G38" s="131">
        <v>0</v>
      </c>
      <c r="H38" s="131">
        <v>0</v>
      </c>
      <c r="I38" s="131">
        <v>0</v>
      </c>
      <c r="J38" s="131">
        <v>0</v>
      </c>
      <c r="K38" s="131">
        <v>0</v>
      </c>
      <c r="L38" s="113"/>
      <c r="M38" s="14"/>
    </row>
    <row r="39" spans="1:16" ht="45" x14ac:dyDescent="0.2">
      <c r="A39" s="94"/>
      <c r="B39" s="86"/>
      <c r="C39" s="122"/>
      <c r="D39" s="8" t="s">
        <v>7</v>
      </c>
      <c r="E39" s="19">
        <v>0</v>
      </c>
      <c r="F39" s="88">
        <f t="shared" si="10"/>
        <v>0</v>
      </c>
      <c r="G39" s="131">
        <v>0</v>
      </c>
      <c r="H39" s="131">
        <v>0</v>
      </c>
      <c r="I39" s="131">
        <v>0</v>
      </c>
      <c r="J39" s="131">
        <v>0</v>
      </c>
      <c r="K39" s="131">
        <v>0</v>
      </c>
      <c r="L39" s="113"/>
      <c r="M39" s="14"/>
    </row>
    <row r="40" spans="1:16" ht="45" x14ac:dyDescent="0.2">
      <c r="A40" s="94"/>
      <c r="B40" s="86"/>
      <c r="C40" s="122"/>
      <c r="D40" s="8" t="s">
        <v>16</v>
      </c>
      <c r="E40" s="19">
        <v>0</v>
      </c>
      <c r="F40" s="88">
        <f t="shared" si="10"/>
        <v>0</v>
      </c>
      <c r="G40" s="131">
        <v>0</v>
      </c>
      <c r="H40" s="131">
        <v>0</v>
      </c>
      <c r="I40" s="131">
        <v>0</v>
      </c>
      <c r="J40" s="131">
        <v>0</v>
      </c>
      <c r="K40" s="131">
        <v>0</v>
      </c>
      <c r="L40" s="113"/>
      <c r="M40" s="14"/>
      <c r="P40" s="132"/>
    </row>
    <row r="41" spans="1:16" ht="30" x14ac:dyDescent="0.2">
      <c r="A41" s="95"/>
      <c r="B41" s="87"/>
      <c r="C41" s="122"/>
      <c r="D41" s="8" t="s">
        <v>26</v>
      </c>
      <c r="E41" s="19">
        <v>0</v>
      </c>
      <c r="F41" s="88">
        <f t="shared" si="10"/>
        <v>0</v>
      </c>
      <c r="G41" s="131">
        <v>0</v>
      </c>
      <c r="H41" s="131">
        <v>0</v>
      </c>
      <c r="I41" s="131">
        <v>0</v>
      </c>
      <c r="J41" s="131">
        <v>0</v>
      </c>
      <c r="K41" s="131">
        <v>0</v>
      </c>
      <c r="L41" s="113"/>
      <c r="M41" s="14"/>
    </row>
    <row r="42" spans="1:16" ht="15" customHeight="1" x14ac:dyDescent="0.2">
      <c r="A42" s="93" t="s">
        <v>312</v>
      </c>
      <c r="B42" s="82" t="s">
        <v>295</v>
      </c>
      <c r="C42" s="122" t="s">
        <v>130</v>
      </c>
      <c r="D42" s="8" t="s">
        <v>2</v>
      </c>
      <c r="E42" s="19">
        <f>SUM(E43:E46)</f>
        <v>0</v>
      </c>
      <c r="F42" s="88">
        <f t="shared" si="8"/>
        <v>1450</v>
      </c>
      <c r="G42" s="88">
        <f t="shared" ref="G42:K42" si="12">SUM(G43:G46)</f>
        <v>653</v>
      </c>
      <c r="H42" s="88">
        <f t="shared" si="12"/>
        <v>797</v>
      </c>
      <c r="I42" s="88">
        <f t="shared" si="12"/>
        <v>0</v>
      </c>
      <c r="J42" s="88">
        <f t="shared" si="12"/>
        <v>0</v>
      </c>
      <c r="K42" s="88">
        <f t="shared" si="12"/>
        <v>0</v>
      </c>
      <c r="L42" s="113"/>
      <c r="M42" s="14"/>
    </row>
    <row r="43" spans="1:16" ht="45" x14ac:dyDescent="0.2">
      <c r="A43" s="94"/>
      <c r="B43" s="86"/>
      <c r="C43" s="122"/>
      <c r="D43" s="8" t="s">
        <v>1</v>
      </c>
      <c r="E43" s="19">
        <v>0</v>
      </c>
      <c r="F43" s="88">
        <f t="shared" si="8"/>
        <v>0</v>
      </c>
      <c r="G43" s="131">
        <v>0</v>
      </c>
      <c r="H43" s="131">
        <v>0</v>
      </c>
      <c r="I43" s="131">
        <v>0</v>
      </c>
      <c r="J43" s="131">
        <v>0</v>
      </c>
      <c r="K43" s="131">
        <v>0</v>
      </c>
      <c r="L43" s="113"/>
      <c r="M43" s="14"/>
    </row>
    <row r="44" spans="1:16" ht="45" x14ac:dyDescent="0.2">
      <c r="A44" s="94"/>
      <c r="B44" s="86"/>
      <c r="C44" s="122"/>
      <c r="D44" s="8" t="s">
        <v>7</v>
      </c>
      <c r="E44" s="19">
        <v>0</v>
      </c>
      <c r="F44" s="88">
        <f t="shared" si="8"/>
        <v>0</v>
      </c>
      <c r="G44" s="131">
        <v>0</v>
      </c>
      <c r="H44" s="131">
        <v>0</v>
      </c>
      <c r="I44" s="131">
        <v>0</v>
      </c>
      <c r="J44" s="131">
        <v>0</v>
      </c>
      <c r="K44" s="131">
        <v>0</v>
      </c>
      <c r="L44" s="113"/>
      <c r="M44" s="14"/>
    </row>
    <row r="45" spans="1:16" ht="45" x14ac:dyDescent="0.2">
      <c r="A45" s="94"/>
      <c r="B45" s="86"/>
      <c r="C45" s="122"/>
      <c r="D45" s="8" t="s">
        <v>16</v>
      </c>
      <c r="E45" s="19">
        <v>0</v>
      </c>
      <c r="F45" s="88">
        <f t="shared" si="8"/>
        <v>1450</v>
      </c>
      <c r="G45" s="131">
        <v>653</v>
      </c>
      <c r="H45" s="131">
        <v>797</v>
      </c>
      <c r="I45" s="131">
        <v>0</v>
      </c>
      <c r="J45" s="131">
        <v>0</v>
      </c>
      <c r="K45" s="131">
        <v>0</v>
      </c>
      <c r="L45" s="113"/>
      <c r="M45" s="14"/>
      <c r="P45" s="132"/>
    </row>
    <row r="46" spans="1:16" ht="30" x14ac:dyDescent="0.2">
      <c r="A46" s="95"/>
      <c r="B46" s="87"/>
      <c r="C46" s="122"/>
      <c r="D46" s="8" t="s">
        <v>26</v>
      </c>
      <c r="E46" s="19">
        <v>0</v>
      </c>
      <c r="F46" s="88">
        <f t="shared" si="8"/>
        <v>0</v>
      </c>
      <c r="G46" s="131">
        <v>0</v>
      </c>
      <c r="H46" s="131">
        <v>0</v>
      </c>
      <c r="I46" s="131">
        <v>0</v>
      </c>
      <c r="J46" s="131">
        <v>0</v>
      </c>
      <c r="K46" s="131">
        <v>0</v>
      </c>
      <c r="L46" s="113"/>
      <c r="M46" s="14"/>
    </row>
    <row r="47" spans="1:16" ht="15" customHeight="1" x14ac:dyDescent="0.2">
      <c r="A47" s="93" t="s">
        <v>189</v>
      </c>
      <c r="B47" s="82" t="s">
        <v>290</v>
      </c>
      <c r="C47" s="122" t="s">
        <v>130</v>
      </c>
      <c r="D47" s="8" t="s">
        <v>2</v>
      </c>
      <c r="E47" s="19">
        <f>SUM(E48:E51)</f>
        <v>0</v>
      </c>
      <c r="F47" s="88">
        <f t="shared" ref="F47:F51" si="13">SUM(G47:K47)</f>
        <v>12000</v>
      </c>
      <c r="G47" s="88">
        <f t="shared" ref="G47:K47" si="14">SUM(G48:G51)</f>
        <v>0</v>
      </c>
      <c r="H47" s="88">
        <f t="shared" si="14"/>
        <v>12000</v>
      </c>
      <c r="I47" s="88">
        <f t="shared" si="14"/>
        <v>0</v>
      </c>
      <c r="J47" s="88">
        <f t="shared" si="14"/>
        <v>0</v>
      </c>
      <c r="K47" s="88">
        <f t="shared" si="14"/>
        <v>0</v>
      </c>
      <c r="L47" s="128"/>
      <c r="M47" s="13"/>
    </row>
    <row r="48" spans="1:16" ht="45" x14ac:dyDescent="0.2">
      <c r="A48" s="94"/>
      <c r="B48" s="86"/>
      <c r="C48" s="122"/>
      <c r="D48" s="8" t="s">
        <v>1</v>
      </c>
      <c r="E48" s="19">
        <v>0</v>
      </c>
      <c r="F48" s="88">
        <f t="shared" si="13"/>
        <v>0</v>
      </c>
      <c r="G48" s="131">
        <v>0</v>
      </c>
      <c r="H48" s="131">
        <v>0</v>
      </c>
      <c r="I48" s="131">
        <v>0</v>
      </c>
      <c r="J48" s="131">
        <v>0</v>
      </c>
      <c r="K48" s="131">
        <v>0</v>
      </c>
      <c r="L48" s="129"/>
      <c r="M48" s="23"/>
    </row>
    <row r="49" spans="1:16" ht="45" x14ac:dyDescent="0.2">
      <c r="A49" s="94"/>
      <c r="B49" s="86"/>
      <c r="C49" s="122"/>
      <c r="D49" s="8" t="s">
        <v>7</v>
      </c>
      <c r="E49" s="19">
        <v>0</v>
      </c>
      <c r="F49" s="88">
        <f t="shared" si="13"/>
        <v>0</v>
      </c>
      <c r="G49" s="131">
        <v>0</v>
      </c>
      <c r="H49" s="131">
        <v>0</v>
      </c>
      <c r="I49" s="131">
        <v>0</v>
      </c>
      <c r="J49" s="131">
        <v>0</v>
      </c>
      <c r="K49" s="131">
        <v>0</v>
      </c>
      <c r="L49" s="130"/>
      <c r="M49" s="15"/>
    </row>
    <row r="50" spans="1:16" ht="45" x14ac:dyDescent="0.2">
      <c r="A50" s="94"/>
      <c r="B50" s="86"/>
      <c r="C50" s="122"/>
      <c r="D50" s="8" t="s">
        <v>16</v>
      </c>
      <c r="E50" s="19">
        <v>0</v>
      </c>
      <c r="F50" s="88">
        <f t="shared" si="13"/>
        <v>12000</v>
      </c>
      <c r="G50" s="131">
        <v>0</v>
      </c>
      <c r="H50" s="131">
        <v>12000</v>
      </c>
      <c r="I50" s="131">
        <v>0</v>
      </c>
      <c r="J50" s="131">
        <v>0</v>
      </c>
      <c r="K50" s="131">
        <v>0</v>
      </c>
      <c r="L50" s="113"/>
      <c r="M50" s="14"/>
      <c r="P50" s="132"/>
    </row>
    <row r="51" spans="1:16" ht="30" x14ac:dyDescent="0.2">
      <c r="A51" s="95"/>
      <c r="B51" s="87"/>
      <c r="C51" s="122"/>
      <c r="D51" s="8" t="s">
        <v>26</v>
      </c>
      <c r="E51" s="19">
        <v>0</v>
      </c>
      <c r="F51" s="88">
        <f t="shared" si="13"/>
        <v>0</v>
      </c>
      <c r="G51" s="131">
        <v>0</v>
      </c>
      <c r="H51" s="131">
        <v>0</v>
      </c>
      <c r="I51" s="131">
        <v>0</v>
      </c>
      <c r="J51" s="131">
        <v>0</v>
      </c>
      <c r="K51" s="131">
        <v>0</v>
      </c>
      <c r="L51" s="113"/>
      <c r="M51" s="14"/>
    </row>
    <row r="52" spans="1:16" ht="15" customHeight="1" x14ac:dyDescent="0.2">
      <c r="A52" s="93" t="s">
        <v>297</v>
      </c>
      <c r="B52" s="82" t="s">
        <v>296</v>
      </c>
      <c r="C52" s="122" t="s">
        <v>130</v>
      </c>
      <c r="D52" s="8" t="s">
        <v>2</v>
      </c>
      <c r="E52" s="19">
        <f>SUM(E53:E56)</f>
        <v>0</v>
      </c>
      <c r="F52" s="88">
        <f t="shared" ref="F52:F56" si="15">SUM(G52:K52)</f>
        <v>0</v>
      </c>
      <c r="G52" s="88">
        <f t="shared" ref="G52:K52" si="16">SUM(G53:G56)</f>
        <v>0</v>
      </c>
      <c r="H52" s="88">
        <f t="shared" si="16"/>
        <v>0</v>
      </c>
      <c r="I52" s="88">
        <f t="shared" si="16"/>
        <v>0</v>
      </c>
      <c r="J52" s="88">
        <f t="shared" si="16"/>
        <v>0</v>
      </c>
      <c r="K52" s="88">
        <f t="shared" si="16"/>
        <v>0</v>
      </c>
      <c r="L52" s="113"/>
      <c r="M52" s="14"/>
    </row>
    <row r="53" spans="1:16" ht="45" x14ac:dyDescent="0.2">
      <c r="A53" s="94"/>
      <c r="B53" s="86"/>
      <c r="C53" s="122"/>
      <c r="D53" s="8" t="s">
        <v>1</v>
      </c>
      <c r="E53" s="19">
        <v>0</v>
      </c>
      <c r="F53" s="88">
        <f t="shared" si="15"/>
        <v>0</v>
      </c>
      <c r="G53" s="131">
        <v>0</v>
      </c>
      <c r="H53" s="131">
        <v>0</v>
      </c>
      <c r="I53" s="131">
        <v>0</v>
      </c>
      <c r="J53" s="131">
        <v>0</v>
      </c>
      <c r="K53" s="131">
        <v>0</v>
      </c>
      <c r="L53" s="113"/>
      <c r="M53" s="14"/>
    </row>
    <row r="54" spans="1:16" ht="45" x14ac:dyDescent="0.2">
      <c r="A54" s="94"/>
      <c r="B54" s="86"/>
      <c r="C54" s="122"/>
      <c r="D54" s="8" t="s">
        <v>7</v>
      </c>
      <c r="E54" s="19">
        <v>0</v>
      </c>
      <c r="F54" s="88">
        <f t="shared" si="15"/>
        <v>0</v>
      </c>
      <c r="G54" s="131">
        <v>0</v>
      </c>
      <c r="H54" s="131">
        <v>0</v>
      </c>
      <c r="I54" s="131">
        <v>0</v>
      </c>
      <c r="J54" s="131">
        <v>0</v>
      </c>
      <c r="K54" s="131">
        <v>0</v>
      </c>
      <c r="L54" s="113"/>
      <c r="M54" s="14"/>
    </row>
    <row r="55" spans="1:16" ht="45" x14ac:dyDescent="0.2">
      <c r="A55" s="94"/>
      <c r="B55" s="86"/>
      <c r="C55" s="122"/>
      <c r="D55" s="8" t="s">
        <v>16</v>
      </c>
      <c r="E55" s="19">
        <v>0</v>
      </c>
      <c r="F55" s="88">
        <f t="shared" si="15"/>
        <v>0</v>
      </c>
      <c r="G55" s="131">
        <v>0</v>
      </c>
      <c r="H55" s="131">
        <v>0</v>
      </c>
      <c r="I55" s="131">
        <v>0</v>
      </c>
      <c r="J55" s="131">
        <v>0</v>
      </c>
      <c r="K55" s="131">
        <v>0</v>
      </c>
      <c r="L55" s="113"/>
      <c r="M55" s="14"/>
      <c r="P55" s="132"/>
    </row>
    <row r="56" spans="1:16" ht="30" x14ac:dyDescent="0.2">
      <c r="A56" s="95"/>
      <c r="B56" s="87"/>
      <c r="C56" s="122"/>
      <c r="D56" s="8" t="s">
        <v>26</v>
      </c>
      <c r="E56" s="19">
        <v>0</v>
      </c>
      <c r="F56" s="88">
        <f t="shared" si="15"/>
        <v>0</v>
      </c>
      <c r="G56" s="131">
        <v>0</v>
      </c>
      <c r="H56" s="131">
        <v>0</v>
      </c>
      <c r="I56" s="131">
        <v>0</v>
      </c>
      <c r="J56" s="131">
        <v>0</v>
      </c>
      <c r="K56" s="131">
        <v>0</v>
      </c>
      <c r="L56" s="113"/>
      <c r="M56" s="14"/>
    </row>
    <row r="57" spans="1:16" ht="15" customHeight="1" x14ac:dyDescent="0.2">
      <c r="A57" s="93" t="s">
        <v>313</v>
      </c>
      <c r="B57" s="82" t="s">
        <v>298</v>
      </c>
      <c r="C57" s="122" t="s">
        <v>130</v>
      </c>
      <c r="D57" s="8" t="s">
        <v>2</v>
      </c>
      <c r="E57" s="19">
        <f>SUM(E58:E61)</f>
        <v>0</v>
      </c>
      <c r="F57" s="88">
        <f t="shared" ref="F57:F61" si="17">SUM(G57:K57)</f>
        <v>0</v>
      </c>
      <c r="G57" s="88">
        <f t="shared" ref="G57:K57" si="18">SUM(G58:G61)</f>
        <v>0</v>
      </c>
      <c r="H57" s="88">
        <f t="shared" si="18"/>
        <v>0</v>
      </c>
      <c r="I57" s="88">
        <f t="shared" si="18"/>
        <v>0</v>
      </c>
      <c r="J57" s="88">
        <f t="shared" si="18"/>
        <v>0</v>
      </c>
      <c r="K57" s="88">
        <f t="shared" si="18"/>
        <v>0</v>
      </c>
      <c r="L57" s="113"/>
      <c r="M57" s="14"/>
    </row>
    <row r="58" spans="1:16" ht="45" x14ac:dyDescent="0.2">
      <c r="A58" s="94"/>
      <c r="B58" s="86"/>
      <c r="C58" s="122"/>
      <c r="D58" s="8" t="s">
        <v>1</v>
      </c>
      <c r="E58" s="19">
        <v>0</v>
      </c>
      <c r="F58" s="88">
        <f t="shared" si="17"/>
        <v>0</v>
      </c>
      <c r="G58" s="131">
        <v>0</v>
      </c>
      <c r="H58" s="131">
        <v>0</v>
      </c>
      <c r="I58" s="131">
        <v>0</v>
      </c>
      <c r="J58" s="131">
        <v>0</v>
      </c>
      <c r="K58" s="131">
        <v>0</v>
      </c>
      <c r="L58" s="113"/>
      <c r="M58" s="14"/>
    </row>
    <row r="59" spans="1:16" ht="45" x14ac:dyDescent="0.2">
      <c r="A59" s="94"/>
      <c r="B59" s="86"/>
      <c r="C59" s="122"/>
      <c r="D59" s="8" t="s">
        <v>7</v>
      </c>
      <c r="E59" s="19">
        <v>0</v>
      </c>
      <c r="F59" s="88">
        <f t="shared" si="17"/>
        <v>0</v>
      </c>
      <c r="G59" s="131">
        <v>0</v>
      </c>
      <c r="H59" s="131">
        <v>0</v>
      </c>
      <c r="I59" s="131">
        <v>0</v>
      </c>
      <c r="J59" s="131">
        <v>0</v>
      </c>
      <c r="K59" s="131">
        <v>0</v>
      </c>
      <c r="L59" s="113"/>
      <c r="M59" s="14"/>
    </row>
    <row r="60" spans="1:16" ht="45" x14ac:dyDescent="0.2">
      <c r="A60" s="94"/>
      <c r="B60" s="86"/>
      <c r="C60" s="122"/>
      <c r="D60" s="8" t="s">
        <v>16</v>
      </c>
      <c r="E60" s="19">
        <v>0</v>
      </c>
      <c r="F60" s="88">
        <f t="shared" si="17"/>
        <v>0</v>
      </c>
      <c r="G60" s="131">
        <v>0</v>
      </c>
      <c r="H60" s="131">
        <v>0</v>
      </c>
      <c r="I60" s="131">
        <v>0</v>
      </c>
      <c r="J60" s="131">
        <v>0</v>
      </c>
      <c r="K60" s="131">
        <v>0</v>
      </c>
      <c r="L60" s="113"/>
      <c r="M60" s="14"/>
      <c r="P60" s="132"/>
    </row>
    <row r="61" spans="1:16" ht="30" x14ac:dyDescent="0.2">
      <c r="A61" s="95"/>
      <c r="B61" s="87"/>
      <c r="C61" s="122"/>
      <c r="D61" s="8" t="s">
        <v>26</v>
      </c>
      <c r="E61" s="19">
        <v>0</v>
      </c>
      <c r="F61" s="88">
        <f t="shared" si="17"/>
        <v>0</v>
      </c>
      <c r="G61" s="131">
        <v>0</v>
      </c>
      <c r="H61" s="131">
        <v>0</v>
      </c>
      <c r="I61" s="131">
        <v>0</v>
      </c>
      <c r="J61" s="131">
        <v>0</v>
      </c>
      <c r="K61" s="131">
        <v>0</v>
      </c>
      <c r="L61" s="113"/>
      <c r="M61" s="14"/>
    </row>
    <row r="62" spans="1:16" ht="15" customHeight="1" x14ac:dyDescent="0.2">
      <c r="A62" s="93" t="s">
        <v>193</v>
      </c>
      <c r="B62" s="82" t="s">
        <v>291</v>
      </c>
      <c r="C62" s="122" t="s">
        <v>130</v>
      </c>
      <c r="D62" s="8" t="s">
        <v>2</v>
      </c>
      <c r="E62" s="19">
        <f>SUM(E63:E66)</f>
        <v>0</v>
      </c>
      <c r="F62" s="88">
        <f t="shared" ref="F62:F66" si="19">SUM(G62:K62)</f>
        <v>1710.2760000000001</v>
      </c>
      <c r="G62" s="88">
        <f t="shared" ref="G62:K62" si="20">SUM(G63:G66)</f>
        <v>1710.2760000000001</v>
      </c>
      <c r="H62" s="88">
        <f t="shared" si="20"/>
        <v>0</v>
      </c>
      <c r="I62" s="88">
        <f t="shared" si="20"/>
        <v>0</v>
      </c>
      <c r="J62" s="88">
        <f t="shared" si="20"/>
        <v>0</v>
      </c>
      <c r="K62" s="88">
        <f t="shared" si="20"/>
        <v>0</v>
      </c>
      <c r="L62" s="128"/>
      <c r="M62" s="13"/>
    </row>
    <row r="63" spans="1:16" ht="45" x14ac:dyDescent="0.2">
      <c r="A63" s="94"/>
      <c r="B63" s="86"/>
      <c r="C63" s="122"/>
      <c r="D63" s="8" t="s">
        <v>1</v>
      </c>
      <c r="E63" s="19">
        <v>0</v>
      </c>
      <c r="F63" s="88">
        <f t="shared" si="19"/>
        <v>0</v>
      </c>
      <c r="G63" s="131">
        <v>0</v>
      </c>
      <c r="H63" s="131">
        <v>0</v>
      </c>
      <c r="I63" s="131">
        <v>0</v>
      </c>
      <c r="J63" s="131">
        <v>0</v>
      </c>
      <c r="K63" s="131">
        <v>0</v>
      </c>
      <c r="L63" s="129"/>
      <c r="M63" s="23"/>
    </row>
    <row r="64" spans="1:16" ht="45" x14ac:dyDescent="0.2">
      <c r="A64" s="94"/>
      <c r="B64" s="86"/>
      <c r="C64" s="122"/>
      <c r="D64" s="8" t="s">
        <v>7</v>
      </c>
      <c r="E64" s="19">
        <v>0</v>
      </c>
      <c r="F64" s="88">
        <f t="shared" si="19"/>
        <v>0</v>
      </c>
      <c r="G64" s="131">
        <v>0</v>
      </c>
      <c r="H64" s="131">
        <v>0</v>
      </c>
      <c r="I64" s="131">
        <v>0</v>
      </c>
      <c r="J64" s="131">
        <v>0</v>
      </c>
      <c r="K64" s="131">
        <v>0</v>
      </c>
      <c r="L64" s="130"/>
      <c r="M64" s="15"/>
    </row>
    <row r="65" spans="1:16" ht="45" x14ac:dyDescent="0.2">
      <c r="A65" s="94"/>
      <c r="B65" s="86"/>
      <c r="C65" s="122"/>
      <c r="D65" s="8" t="s">
        <v>16</v>
      </c>
      <c r="E65" s="19">
        <v>0</v>
      </c>
      <c r="F65" s="88">
        <f t="shared" si="19"/>
        <v>1710.2760000000001</v>
      </c>
      <c r="G65" s="131">
        <v>1710.2760000000001</v>
      </c>
      <c r="H65" s="131">
        <v>0</v>
      </c>
      <c r="I65" s="131">
        <v>0</v>
      </c>
      <c r="J65" s="131">
        <v>0</v>
      </c>
      <c r="K65" s="131">
        <v>0</v>
      </c>
      <c r="L65" s="113"/>
      <c r="M65" s="14"/>
      <c r="P65" s="132"/>
    </row>
    <row r="66" spans="1:16" ht="30" x14ac:dyDescent="0.2">
      <c r="A66" s="95"/>
      <c r="B66" s="87"/>
      <c r="C66" s="122"/>
      <c r="D66" s="8" t="s">
        <v>26</v>
      </c>
      <c r="E66" s="19">
        <v>0</v>
      </c>
      <c r="F66" s="88">
        <f t="shared" si="19"/>
        <v>0</v>
      </c>
      <c r="G66" s="131">
        <v>0</v>
      </c>
      <c r="H66" s="131">
        <v>0</v>
      </c>
      <c r="I66" s="131">
        <v>0</v>
      </c>
      <c r="J66" s="131">
        <v>0</v>
      </c>
      <c r="K66" s="131">
        <v>0</v>
      </c>
      <c r="L66" s="113"/>
      <c r="M66" s="14"/>
    </row>
    <row r="67" spans="1:16" ht="15" customHeight="1" x14ac:dyDescent="0.2">
      <c r="A67" s="93" t="s">
        <v>195</v>
      </c>
      <c r="B67" s="82" t="s">
        <v>299</v>
      </c>
      <c r="C67" s="122" t="s">
        <v>130</v>
      </c>
      <c r="D67" s="8" t="s">
        <v>2</v>
      </c>
      <c r="E67" s="19">
        <f>SUM(E68:E71)</f>
        <v>0</v>
      </c>
      <c r="F67" s="88">
        <f t="shared" ref="F67:F71" si="21">SUM(G67:K67)</f>
        <v>0</v>
      </c>
      <c r="G67" s="88">
        <f t="shared" ref="G67:K67" si="22">SUM(G68:G71)</f>
        <v>0</v>
      </c>
      <c r="H67" s="88">
        <f t="shared" si="22"/>
        <v>0</v>
      </c>
      <c r="I67" s="88">
        <f t="shared" si="22"/>
        <v>0</v>
      </c>
      <c r="J67" s="88">
        <f t="shared" si="22"/>
        <v>0</v>
      </c>
      <c r="K67" s="88">
        <f t="shared" si="22"/>
        <v>0</v>
      </c>
      <c r="L67" s="128"/>
      <c r="M67" s="13"/>
    </row>
    <row r="68" spans="1:16" ht="45" x14ac:dyDescent="0.2">
      <c r="A68" s="94"/>
      <c r="B68" s="86"/>
      <c r="C68" s="122"/>
      <c r="D68" s="8" t="s">
        <v>1</v>
      </c>
      <c r="E68" s="19">
        <v>0</v>
      </c>
      <c r="F68" s="88">
        <f t="shared" si="21"/>
        <v>0</v>
      </c>
      <c r="G68" s="131">
        <v>0</v>
      </c>
      <c r="H68" s="131">
        <v>0</v>
      </c>
      <c r="I68" s="131">
        <v>0</v>
      </c>
      <c r="J68" s="131">
        <v>0</v>
      </c>
      <c r="K68" s="131">
        <v>0</v>
      </c>
      <c r="L68" s="129"/>
      <c r="M68" s="23"/>
    </row>
    <row r="69" spans="1:16" ht="45" x14ac:dyDescent="0.2">
      <c r="A69" s="94"/>
      <c r="B69" s="86"/>
      <c r="C69" s="122"/>
      <c r="D69" s="8" t="s">
        <v>7</v>
      </c>
      <c r="E69" s="19">
        <v>0</v>
      </c>
      <c r="F69" s="88">
        <f t="shared" si="21"/>
        <v>0</v>
      </c>
      <c r="G69" s="131">
        <v>0</v>
      </c>
      <c r="H69" s="131">
        <v>0</v>
      </c>
      <c r="I69" s="131">
        <v>0</v>
      </c>
      <c r="J69" s="131">
        <v>0</v>
      </c>
      <c r="K69" s="131">
        <v>0</v>
      </c>
      <c r="L69" s="130"/>
      <c r="M69" s="15"/>
    </row>
    <row r="70" spans="1:16" ht="45" x14ac:dyDescent="0.2">
      <c r="A70" s="94"/>
      <c r="B70" s="86"/>
      <c r="C70" s="122"/>
      <c r="D70" s="8" t="s">
        <v>16</v>
      </c>
      <c r="E70" s="19">
        <v>0</v>
      </c>
      <c r="F70" s="88">
        <f t="shared" si="21"/>
        <v>0</v>
      </c>
      <c r="G70" s="131">
        <v>0</v>
      </c>
      <c r="H70" s="131">
        <v>0</v>
      </c>
      <c r="I70" s="131">
        <v>0</v>
      </c>
      <c r="J70" s="131">
        <v>0</v>
      </c>
      <c r="K70" s="131">
        <v>0</v>
      </c>
      <c r="L70" s="113"/>
      <c r="M70" s="14"/>
      <c r="P70" s="132"/>
    </row>
    <row r="71" spans="1:16" ht="30" x14ac:dyDescent="0.2">
      <c r="A71" s="95"/>
      <c r="B71" s="87"/>
      <c r="C71" s="122"/>
      <c r="D71" s="8" t="s">
        <v>26</v>
      </c>
      <c r="E71" s="19">
        <v>0</v>
      </c>
      <c r="F71" s="88">
        <f t="shared" si="21"/>
        <v>0</v>
      </c>
      <c r="G71" s="131">
        <v>0</v>
      </c>
      <c r="H71" s="131">
        <v>0</v>
      </c>
      <c r="I71" s="131">
        <v>0</v>
      </c>
      <c r="J71" s="131">
        <v>0</v>
      </c>
      <c r="K71" s="131">
        <v>0</v>
      </c>
      <c r="L71" s="113"/>
      <c r="M71" s="14"/>
    </row>
    <row r="72" spans="1:16" ht="15" customHeight="1" x14ac:dyDescent="0.2">
      <c r="A72" s="93" t="s">
        <v>213</v>
      </c>
      <c r="B72" s="82" t="s">
        <v>300</v>
      </c>
      <c r="C72" s="122" t="s">
        <v>130</v>
      </c>
      <c r="D72" s="8" t="s">
        <v>2</v>
      </c>
      <c r="E72" s="19">
        <f>SUM(E73:E76)</f>
        <v>0</v>
      </c>
      <c r="F72" s="88">
        <f t="shared" ref="F72:F76" si="23">SUM(G72:K72)</f>
        <v>0</v>
      </c>
      <c r="G72" s="88">
        <f t="shared" ref="G72:K72" si="24">SUM(G73:G76)</f>
        <v>0</v>
      </c>
      <c r="H72" s="88">
        <f t="shared" si="24"/>
        <v>0</v>
      </c>
      <c r="I72" s="88">
        <f t="shared" si="24"/>
        <v>0</v>
      </c>
      <c r="J72" s="88">
        <f t="shared" si="24"/>
        <v>0</v>
      </c>
      <c r="K72" s="88">
        <f t="shared" si="24"/>
        <v>0</v>
      </c>
      <c r="L72" s="128"/>
      <c r="M72" s="13"/>
    </row>
    <row r="73" spans="1:16" ht="45" x14ac:dyDescent="0.2">
      <c r="A73" s="94"/>
      <c r="B73" s="86"/>
      <c r="C73" s="122"/>
      <c r="D73" s="8" t="s">
        <v>1</v>
      </c>
      <c r="E73" s="19">
        <v>0</v>
      </c>
      <c r="F73" s="88">
        <f t="shared" si="23"/>
        <v>0</v>
      </c>
      <c r="G73" s="131">
        <v>0</v>
      </c>
      <c r="H73" s="131">
        <v>0</v>
      </c>
      <c r="I73" s="131">
        <v>0</v>
      </c>
      <c r="J73" s="131">
        <v>0</v>
      </c>
      <c r="K73" s="131">
        <v>0</v>
      </c>
      <c r="L73" s="129"/>
      <c r="M73" s="23"/>
    </row>
    <row r="74" spans="1:16" ht="45" x14ac:dyDescent="0.2">
      <c r="A74" s="94"/>
      <c r="B74" s="86"/>
      <c r="C74" s="122"/>
      <c r="D74" s="8" t="s">
        <v>7</v>
      </c>
      <c r="E74" s="19">
        <v>0</v>
      </c>
      <c r="F74" s="88">
        <f t="shared" si="23"/>
        <v>0</v>
      </c>
      <c r="G74" s="131">
        <v>0</v>
      </c>
      <c r="H74" s="131">
        <v>0</v>
      </c>
      <c r="I74" s="131">
        <v>0</v>
      </c>
      <c r="J74" s="131">
        <v>0</v>
      </c>
      <c r="K74" s="131">
        <v>0</v>
      </c>
      <c r="L74" s="130"/>
      <c r="M74" s="15"/>
    </row>
    <row r="75" spans="1:16" ht="45" x14ac:dyDescent="0.2">
      <c r="A75" s="94"/>
      <c r="B75" s="86"/>
      <c r="C75" s="122"/>
      <c r="D75" s="8" t="s">
        <v>16</v>
      </c>
      <c r="E75" s="19">
        <v>0</v>
      </c>
      <c r="F75" s="88">
        <f t="shared" si="23"/>
        <v>0</v>
      </c>
      <c r="G75" s="131">
        <v>0</v>
      </c>
      <c r="H75" s="131">
        <v>0</v>
      </c>
      <c r="I75" s="131">
        <v>0</v>
      </c>
      <c r="J75" s="131">
        <v>0</v>
      </c>
      <c r="K75" s="131">
        <v>0</v>
      </c>
      <c r="L75" s="113"/>
      <c r="M75" s="14"/>
      <c r="P75" s="132"/>
    </row>
    <row r="76" spans="1:16" ht="30" x14ac:dyDescent="0.2">
      <c r="A76" s="95"/>
      <c r="B76" s="87"/>
      <c r="C76" s="122"/>
      <c r="D76" s="8" t="s">
        <v>26</v>
      </c>
      <c r="E76" s="19">
        <v>0</v>
      </c>
      <c r="F76" s="88">
        <f t="shared" si="23"/>
        <v>0</v>
      </c>
      <c r="G76" s="131">
        <v>0</v>
      </c>
      <c r="H76" s="131">
        <v>0</v>
      </c>
      <c r="I76" s="131">
        <v>0</v>
      </c>
      <c r="J76" s="131">
        <v>0</v>
      </c>
      <c r="K76" s="131">
        <v>0</v>
      </c>
      <c r="L76" s="113"/>
      <c r="M76" s="14"/>
    </row>
    <row r="77" spans="1:16" ht="15" customHeight="1" x14ac:dyDescent="0.2">
      <c r="A77" s="93" t="s">
        <v>255</v>
      </c>
      <c r="B77" s="82" t="s">
        <v>301</v>
      </c>
      <c r="C77" s="122" t="s">
        <v>130</v>
      </c>
      <c r="D77" s="8" t="s">
        <v>2</v>
      </c>
      <c r="E77" s="19">
        <f>SUM(E78:E81)</f>
        <v>0</v>
      </c>
      <c r="F77" s="88">
        <f t="shared" ref="F77:F81" si="25">SUM(G77:K77)</f>
        <v>0</v>
      </c>
      <c r="G77" s="88">
        <f t="shared" ref="G77:K77" si="26">SUM(G78:G81)</f>
        <v>0</v>
      </c>
      <c r="H77" s="88">
        <f t="shared" si="26"/>
        <v>0</v>
      </c>
      <c r="I77" s="88">
        <f t="shared" si="26"/>
        <v>0</v>
      </c>
      <c r="J77" s="88">
        <f t="shared" si="26"/>
        <v>0</v>
      </c>
      <c r="K77" s="88">
        <f t="shared" si="26"/>
        <v>0</v>
      </c>
      <c r="L77" s="128"/>
      <c r="M77" s="13"/>
    </row>
    <row r="78" spans="1:16" ht="45" x14ac:dyDescent="0.2">
      <c r="A78" s="94"/>
      <c r="B78" s="86"/>
      <c r="C78" s="122"/>
      <c r="D78" s="8" t="s">
        <v>1</v>
      </c>
      <c r="E78" s="19">
        <v>0</v>
      </c>
      <c r="F78" s="88">
        <f t="shared" si="25"/>
        <v>0</v>
      </c>
      <c r="G78" s="131">
        <v>0</v>
      </c>
      <c r="H78" s="131">
        <v>0</v>
      </c>
      <c r="I78" s="131">
        <v>0</v>
      </c>
      <c r="J78" s="131">
        <v>0</v>
      </c>
      <c r="K78" s="131">
        <v>0</v>
      </c>
      <c r="L78" s="129"/>
      <c r="M78" s="23"/>
    </row>
    <row r="79" spans="1:16" ht="45" x14ac:dyDescent="0.2">
      <c r="A79" s="94"/>
      <c r="B79" s="86"/>
      <c r="C79" s="122"/>
      <c r="D79" s="8" t="s">
        <v>7</v>
      </c>
      <c r="E79" s="19">
        <v>0</v>
      </c>
      <c r="F79" s="88">
        <f t="shared" si="25"/>
        <v>0</v>
      </c>
      <c r="G79" s="131">
        <v>0</v>
      </c>
      <c r="H79" s="131">
        <v>0</v>
      </c>
      <c r="I79" s="131">
        <v>0</v>
      </c>
      <c r="J79" s="131">
        <v>0</v>
      </c>
      <c r="K79" s="131">
        <v>0</v>
      </c>
      <c r="L79" s="130"/>
      <c r="M79" s="15"/>
    </row>
    <row r="80" spans="1:16" ht="45" x14ac:dyDescent="0.2">
      <c r="A80" s="94"/>
      <c r="B80" s="86"/>
      <c r="C80" s="122"/>
      <c r="D80" s="8" t="s">
        <v>16</v>
      </c>
      <c r="E80" s="19">
        <v>0</v>
      </c>
      <c r="F80" s="88">
        <f t="shared" si="25"/>
        <v>0</v>
      </c>
      <c r="G80" s="131">
        <v>0</v>
      </c>
      <c r="H80" s="131">
        <v>0</v>
      </c>
      <c r="I80" s="131">
        <v>0</v>
      </c>
      <c r="J80" s="131">
        <v>0</v>
      </c>
      <c r="K80" s="131">
        <v>0</v>
      </c>
      <c r="L80" s="113"/>
      <c r="M80" s="14"/>
      <c r="P80" s="132"/>
    </row>
    <row r="81" spans="1:16" ht="30" x14ac:dyDescent="0.2">
      <c r="A81" s="95"/>
      <c r="B81" s="87"/>
      <c r="C81" s="122"/>
      <c r="D81" s="8" t="s">
        <v>26</v>
      </c>
      <c r="E81" s="19">
        <v>0</v>
      </c>
      <c r="F81" s="88">
        <f t="shared" si="25"/>
        <v>0</v>
      </c>
      <c r="G81" s="131">
        <v>0</v>
      </c>
      <c r="H81" s="131">
        <v>0</v>
      </c>
      <c r="I81" s="131">
        <v>0</v>
      </c>
      <c r="J81" s="131">
        <v>0</v>
      </c>
      <c r="K81" s="131">
        <v>0</v>
      </c>
      <c r="L81" s="113"/>
      <c r="M81" s="14"/>
    </row>
    <row r="82" spans="1:16" ht="15" customHeight="1" x14ac:dyDescent="0.2">
      <c r="A82" s="93" t="s">
        <v>256</v>
      </c>
      <c r="B82" s="82" t="s">
        <v>294</v>
      </c>
      <c r="C82" s="122" t="s">
        <v>130</v>
      </c>
      <c r="D82" s="8" t="s">
        <v>2</v>
      </c>
      <c r="E82" s="19">
        <f>SUM(E83:E86)</f>
        <v>0</v>
      </c>
      <c r="F82" s="88">
        <f t="shared" ref="F82:F91" si="27">SUM(G82:K82)</f>
        <v>88362.290000000008</v>
      </c>
      <c r="G82" s="88">
        <f t="shared" ref="G82:K82" si="28">SUM(G83:G86)</f>
        <v>0</v>
      </c>
      <c r="H82" s="88">
        <f t="shared" si="28"/>
        <v>88362.290000000008</v>
      </c>
      <c r="I82" s="88">
        <f t="shared" si="28"/>
        <v>0</v>
      </c>
      <c r="J82" s="88">
        <f t="shared" si="28"/>
        <v>0</v>
      </c>
      <c r="K82" s="88">
        <f t="shared" si="28"/>
        <v>0</v>
      </c>
      <c r="L82" s="128"/>
      <c r="M82" s="13"/>
    </row>
    <row r="83" spans="1:16" ht="45" x14ac:dyDescent="0.2">
      <c r="A83" s="94"/>
      <c r="B83" s="86"/>
      <c r="C83" s="122"/>
      <c r="D83" s="8" t="s">
        <v>1</v>
      </c>
      <c r="E83" s="19">
        <v>0</v>
      </c>
      <c r="F83" s="88">
        <f t="shared" si="27"/>
        <v>0</v>
      </c>
      <c r="G83" s="131">
        <v>0</v>
      </c>
      <c r="H83" s="131">
        <v>0</v>
      </c>
      <c r="I83" s="131">
        <v>0</v>
      </c>
      <c r="J83" s="131">
        <v>0</v>
      </c>
      <c r="K83" s="131">
        <v>0</v>
      </c>
      <c r="L83" s="129"/>
      <c r="M83" s="23"/>
    </row>
    <row r="84" spans="1:16" ht="45" x14ac:dyDescent="0.2">
      <c r="A84" s="94"/>
      <c r="B84" s="86"/>
      <c r="C84" s="122"/>
      <c r="D84" s="8" t="s">
        <v>7</v>
      </c>
      <c r="E84" s="19">
        <v>0</v>
      </c>
      <c r="F84" s="88">
        <f t="shared" si="27"/>
        <v>57170.400000000001</v>
      </c>
      <c r="G84" s="131">
        <v>0</v>
      </c>
      <c r="H84" s="131">
        <v>57170.400000000001</v>
      </c>
      <c r="I84" s="131">
        <v>0</v>
      </c>
      <c r="J84" s="131">
        <v>0</v>
      </c>
      <c r="K84" s="131">
        <v>0</v>
      </c>
      <c r="L84" s="130"/>
      <c r="M84" s="15"/>
    </row>
    <row r="85" spans="1:16" ht="45" x14ac:dyDescent="0.2">
      <c r="A85" s="94"/>
      <c r="B85" s="86"/>
      <c r="C85" s="122"/>
      <c r="D85" s="8" t="s">
        <v>16</v>
      </c>
      <c r="E85" s="19">
        <v>0</v>
      </c>
      <c r="F85" s="88">
        <f t="shared" si="27"/>
        <v>31191.89</v>
      </c>
      <c r="G85" s="131">
        <v>0</v>
      </c>
      <c r="H85" s="131">
        <v>31191.89</v>
      </c>
      <c r="I85" s="131">
        <v>0</v>
      </c>
      <c r="J85" s="131">
        <v>0</v>
      </c>
      <c r="K85" s="131">
        <v>0</v>
      </c>
      <c r="L85" s="113"/>
      <c r="M85" s="14"/>
      <c r="P85" s="132"/>
    </row>
    <row r="86" spans="1:16" ht="30" x14ac:dyDescent="0.2">
      <c r="A86" s="95"/>
      <c r="B86" s="87"/>
      <c r="C86" s="122"/>
      <c r="D86" s="8" t="s">
        <v>26</v>
      </c>
      <c r="E86" s="19">
        <v>0</v>
      </c>
      <c r="F86" s="88">
        <f t="shared" si="27"/>
        <v>0</v>
      </c>
      <c r="G86" s="131">
        <v>0</v>
      </c>
      <c r="H86" s="131">
        <v>0</v>
      </c>
      <c r="I86" s="131">
        <v>0</v>
      </c>
      <c r="J86" s="131">
        <v>0</v>
      </c>
      <c r="K86" s="131">
        <v>0</v>
      </c>
      <c r="L86" s="113"/>
      <c r="M86" s="14"/>
    </row>
    <row r="87" spans="1:16" ht="15" customHeight="1" x14ac:dyDescent="0.2">
      <c r="A87" s="93" t="s">
        <v>257</v>
      </c>
      <c r="B87" s="82" t="s">
        <v>302</v>
      </c>
      <c r="C87" s="122" t="s">
        <v>130</v>
      </c>
      <c r="D87" s="8" t="s">
        <v>2</v>
      </c>
      <c r="E87" s="19">
        <f>SUM(E88:E91)</f>
        <v>0</v>
      </c>
      <c r="F87" s="88">
        <f t="shared" si="27"/>
        <v>0</v>
      </c>
      <c r="G87" s="88">
        <f t="shared" ref="G87:K87" si="29">SUM(G88:G91)</f>
        <v>0</v>
      </c>
      <c r="H87" s="88">
        <f t="shared" si="29"/>
        <v>0</v>
      </c>
      <c r="I87" s="88">
        <f t="shared" si="29"/>
        <v>0</v>
      </c>
      <c r="J87" s="88">
        <f t="shared" si="29"/>
        <v>0</v>
      </c>
      <c r="K87" s="88">
        <f t="shared" si="29"/>
        <v>0</v>
      </c>
      <c r="L87" s="128"/>
      <c r="M87" s="13"/>
    </row>
    <row r="88" spans="1:16" ht="45" x14ac:dyDescent="0.2">
      <c r="A88" s="94"/>
      <c r="B88" s="86"/>
      <c r="C88" s="122"/>
      <c r="D88" s="8" t="s">
        <v>1</v>
      </c>
      <c r="E88" s="19">
        <v>0</v>
      </c>
      <c r="F88" s="88">
        <f t="shared" si="27"/>
        <v>0</v>
      </c>
      <c r="G88" s="131">
        <v>0</v>
      </c>
      <c r="H88" s="131">
        <v>0</v>
      </c>
      <c r="I88" s="131">
        <v>0</v>
      </c>
      <c r="J88" s="131">
        <v>0</v>
      </c>
      <c r="K88" s="131">
        <v>0</v>
      </c>
      <c r="L88" s="129"/>
      <c r="M88" s="23"/>
    </row>
    <row r="89" spans="1:16" ht="45" x14ac:dyDescent="0.2">
      <c r="A89" s="94"/>
      <c r="B89" s="86"/>
      <c r="C89" s="122"/>
      <c r="D89" s="8" t="s">
        <v>7</v>
      </c>
      <c r="E89" s="19">
        <v>0</v>
      </c>
      <c r="F89" s="88">
        <f t="shared" si="27"/>
        <v>0</v>
      </c>
      <c r="G89" s="131">
        <v>0</v>
      </c>
      <c r="H89" s="131">
        <v>0</v>
      </c>
      <c r="I89" s="131">
        <v>0</v>
      </c>
      <c r="J89" s="131">
        <v>0</v>
      </c>
      <c r="K89" s="131">
        <v>0</v>
      </c>
      <c r="L89" s="130"/>
      <c r="M89" s="15"/>
    </row>
    <row r="90" spans="1:16" ht="45" x14ac:dyDescent="0.2">
      <c r="A90" s="94"/>
      <c r="B90" s="86"/>
      <c r="C90" s="122"/>
      <c r="D90" s="8" t="s">
        <v>16</v>
      </c>
      <c r="E90" s="19">
        <v>0</v>
      </c>
      <c r="F90" s="88">
        <f t="shared" si="27"/>
        <v>0</v>
      </c>
      <c r="G90" s="131">
        <v>0</v>
      </c>
      <c r="H90" s="131">
        <v>0</v>
      </c>
      <c r="I90" s="131">
        <v>0</v>
      </c>
      <c r="J90" s="131">
        <v>0</v>
      </c>
      <c r="K90" s="131">
        <v>0</v>
      </c>
      <c r="L90" s="113"/>
      <c r="M90" s="14"/>
      <c r="P90" s="132"/>
    </row>
    <row r="91" spans="1:16" ht="30" x14ac:dyDescent="0.2">
      <c r="A91" s="95"/>
      <c r="B91" s="87"/>
      <c r="C91" s="122"/>
      <c r="D91" s="8" t="s">
        <v>26</v>
      </c>
      <c r="E91" s="19">
        <v>0</v>
      </c>
      <c r="F91" s="88">
        <f t="shared" si="27"/>
        <v>0</v>
      </c>
      <c r="G91" s="131">
        <v>0</v>
      </c>
      <c r="H91" s="131">
        <v>0</v>
      </c>
      <c r="I91" s="131">
        <v>0</v>
      </c>
      <c r="J91" s="131">
        <v>0</v>
      </c>
      <c r="K91" s="131">
        <v>0</v>
      </c>
      <c r="L91" s="113"/>
      <c r="M91" s="14"/>
    </row>
    <row r="92" spans="1:16" ht="15" customHeight="1" x14ac:dyDescent="0.2">
      <c r="A92" s="93" t="s">
        <v>314</v>
      </c>
      <c r="B92" s="82" t="s">
        <v>303</v>
      </c>
      <c r="C92" s="122" t="s">
        <v>130</v>
      </c>
      <c r="D92" s="8" t="s">
        <v>2</v>
      </c>
      <c r="E92" s="19">
        <f>SUM(E93:E96)</f>
        <v>0</v>
      </c>
      <c r="F92" s="88">
        <f t="shared" ref="F92:F96" si="30">SUM(G92:K92)</f>
        <v>30380</v>
      </c>
      <c r="G92" s="88">
        <f t="shared" ref="G92:K92" si="31">SUM(G93:G96)</f>
        <v>30380</v>
      </c>
      <c r="H92" s="88">
        <f t="shared" si="31"/>
        <v>0</v>
      </c>
      <c r="I92" s="88">
        <f t="shared" si="31"/>
        <v>0</v>
      </c>
      <c r="J92" s="88">
        <f t="shared" si="31"/>
        <v>0</v>
      </c>
      <c r="K92" s="88">
        <f t="shared" si="31"/>
        <v>0</v>
      </c>
      <c r="L92" s="128"/>
      <c r="M92" s="13"/>
    </row>
    <row r="93" spans="1:16" ht="45" x14ac:dyDescent="0.2">
      <c r="A93" s="94"/>
      <c r="B93" s="86"/>
      <c r="C93" s="122"/>
      <c r="D93" s="8" t="s">
        <v>1</v>
      </c>
      <c r="E93" s="19">
        <v>0</v>
      </c>
      <c r="F93" s="88">
        <f t="shared" si="30"/>
        <v>0</v>
      </c>
      <c r="G93" s="131">
        <v>0</v>
      </c>
      <c r="H93" s="131">
        <v>0</v>
      </c>
      <c r="I93" s="131">
        <v>0</v>
      </c>
      <c r="J93" s="131">
        <v>0</v>
      </c>
      <c r="K93" s="131">
        <v>0</v>
      </c>
      <c r="L93" s="129"/>
      <c r="M93" s="23"/>
    </row>
    <row r="94" spans="1:16" ht="45" x14ac:dyDescent="0.2">
      <c r="A94" s="94"/>
      <c r="B94" s="86"/>
      <c r="C94" s="122"/>
      <c r="D94" s="8" t="s">
        <v>7</v>
      </c>
      <c r="E94" s="19">
        <v>0</v>
      </c>
      <c r="F94" s="88">
        <f t="shared" si="30"/>
        <v>30380</v>
      </c>
      <c r="G94" s="131">
        <v>30380</v>
      </c>
      <c r="H94" s="131">
        <v>0</v>
      </c>
      <c r="I94" s="131">
        <v>0</v>
      </c>
      <c r="J94" s="131">
        <v>0</v>
      </c>
      <c r="K94" s="131">
        <v>0</v>
      </c>
      <c r="L94" s="130"/>
      <c r="M94" s="15"/>
    </row>
    <row r="95" spans="1:16" ht="45" x14ac:dyDescent="0.2">
      <c r="A95" s="94"/>
      <c r="B95" s="86"/>
      <c r="C95" s="122"/>
      <c r="D95" s="8" t="s">
        <v>16</v>
      </c>
      <c r="E95" s="19">
        <v>0</v>
      </c>
      <c r="F95" s="88">
        <f t="shared" si="30"/>
        <v>0</v>
      </c>
      <c r="G95" s="131">
        <v>0</v>
      </c>
      <c r="H95" s="131">
        <v>0</v>
      </c>
      <c r="I95" s="131">
        <v>0</v>
      </c>
      <c r="J95" s="131">
        <v>0</v>
      </c>
      <c r="K95" s="131">
        <v>0</v>
      </c>
      <c r="L95" s="113"/>
      <c r="M95" s="14"/>
      <c r="P95" s="132"/>
    </row>
    <row r="96" spans="1:16" ht="30" x14ac:dyDescent="0.2">
      <c r="A96" s="95"/>
      <c r="B96" s="87"/>
      <c r="C96" s="122"/>
      <c r="D96" s="8" t="s">
        <v>26</v>
      </c>
      <c r="E96" s="19">
        <v>0</v>
      </c>
      <c r="F96" s="88">
        <f t="shared" si="30"/>
        <v>0</v>
      </c>
      <c r="G96" s="131">
        <v>0</v>
      </c>
      <c r="H96" s="131">
        <v>0</v>
      </c>
      <c r="I96" s="131">
        <v>0</v>
      </c>
      <c r="J96" s="131">
        <v>0</v>
      </c>
      <c r="K96" s="131">
        <v>0</v>
      </c>
      <c r="L96" s="113"/>
      <c r="M96" s="14"/>
    </row>
    <row r="97" spans="1:15" ht="30" customHeight="1" x14ac:dyDescent="0.2">
      <c r="A97" s="133" t="s">
        <v>10</v>
      </c>
      <c r="B97" s="134" t="s">
        <v>167</v>
      </c>
      <c r="C97" s="122" t="s">
        <v>130</v>
      </c>
      <c r="D97" s="79" t="s">
        <v>2</v>
      </c>
      <c r="E97" s="124">
        <f>SUM(E98:E101)</f>
        <v>146883</v>
      </c>
      <c r="F97" s="124">
        <f t="shared" ref="F97:H97" si="32">SUM(F98:F101)</f>
        <v>598498.72</v>
      </c>
      <c r="G97" s="124">
        <f t="shared" si="32"/>
        <v>180935.26</v>
      </c>
      <c r="H97" s="124">
        <f t="shared" si="32"/>
        <v>81815.76999999999</v>
      </c>
      <c r="I97" s="124">
        <f t="shared" ref="I97:K97" si="33">SUM(I98:I101)</f>
        <v>136881.07</v>
      </c>
      <c r="J97" s="124">
        <f t="shared" si="33"/>
        <v>198866.62</v>
      </c>
      <c r="K97" s="124">
        <f t="shared" si="33"/>
        <v>0</v>
      </c>
      <c r="L97" s="113" t="s">
        <v>33</v>
      </c>
      <c r="M97" s="135" t="s">
        <v>217</v>
      </c>
    </row>
    <row r="98" spans="1:15" ht="74.25" customHeight="1" x14ac:dyDescent="0.2">
      <c r="A98" s="136"/>
      <c r="B98" s="137"/>
      <c r="C98" s="122"/>
      <c r="D98" s="79" t="s">
        <v>1</v>
      </c>
      <c r="E98" s="124">
        <f>E108</f>
        <v>0</v>
      </c>
      <c r="F98" s="124">
        <f>SUM(G98:K98)</f>
        <v>107061.63</v>
      </c>
      <c r="G98" s="124">
        <f>G108+G113+G118+G123+G128+G133+G138+G143+G148+G153+G158+G163</f>
        <v>60558.01</v>
      </c>
      <c r="H98" s="124">
        <f>H108+H113+H118+H123+H128+H133+H138+H143+H148+H153+H158+H163</f>
        <v>0</v>
      </c>
      <c r="I98" s="124">
        <f>I108+I113+I118+I123+I128+I133+I138+I143+I148+I153+I158+I163</f>
        <v>0</v>
      </c>
      <c r="J98" s="124">
        <f>J108+J113+J118+J123+J128+J133+J138+J143+J148+J153+J158+J163</f>
        <v>46503.62</v>
      </c>
      <c r="K98" s="124">
        <f>K108+K113+K118+K123+K128+K133+K138+K143+K148+K153+K158+K163</f>
        <v>0</v>
      </c>
      <c r="L98" s="113"/>
      <c r="M98" s="138"/>
    </row>
    <row r="99" spans="1:15" ht="63.75" customHeight="1" x14ac:dyDescent="0.2">
      <c r="A99" s="136"/>
      <c r="B99" s="137"/>
      <c r="C99" s="122"/>
      <c r="D99" s="79" t="s">
        <v>7</v>
      </c>
      <c r="E99" s="124">
        <f t="shared" ref="E99" si="34">E109</f>
        <v>103497</v>
      </c>
      <c r="F99" s="124">
        <f t="shared" ref="F99:F101" si="35">SUM(G99:K99)</f>
        <v>155335.88999999998</v>
      </c>
      <c r="G99" s="124">
        <f t="shared" ref="G99:K101" si="36">G109+G114+G119+G124+G129+G134+G139+G144+G149+G154+G159+G164</f>
        <v>54321.66</v>
      </c>
      <c r="H99" s="124">
        <f t="shared" si="36"/>
        <v>50954.6</v>
      </c>
      <c r="I99" s="124">
        <f t="shared" si="36"/>
        <v>28229.3</v>
      </c>
      <c r="J99" s="124">
        <f t="shared" si="36"/>
        <v>21830.329999999998</v>
      </c>
      <c r="K99" s="124">
        <f t="shared" si="36"/>
        <v>0</v>
      </c>
      <c r="L99" s="113"/>
      <c r="M99" s="138"/>
    </row>
    <row r="100" spans="1:15" ht="73.5" customHeight="1" x14ac:dyDescent="0.2">
      <c r="A100" s="136"/>
      <c r="B100" s="137"/>
      <c r="C100" s="122"/>
      <c r="D100" s="79" t="s">
        <v>16</v>
      </c>
      <c r="E100" s="124">
        <f t="shared" ref="E100" si="37">E110</f>
        <v>43386</v>
      </c>
      <c r="F100" s="124">
        <f t="shared" si="35"/>
        <v>336101.2</v>
      </c>
      <c r="G100" s="124">
        <f t="shared" si="36"/>
        <v>66055.59</v>
      </c>
      <c r="H100" s="124">
        <f t="shared" si="36"/>
        <v>30861.17</v>
      </c>
      <c r="I100" s="124">
        <f t="shared" si="36"/>
        <v>108651.77</v>
      </c>
      <c r="J100" s="124">
        <f t="shared" si="36"/>
        <v>130532.67</v>
      </c>
      <c r="K100" s="124">
        <f t="shared" si="36"/>
        <v>0</v>
      </c>
      <c r="L100" s="113"/>
      <c r="M100" s="138"/>
    </row>
    <row r="101" spans="1:15" ht="70.5" customHeight="1" x14ac:dyDescent="0.2">
      <c r="A101" s="139"/>
      <c r="B101" s="140"/>
      <c r="C101" s="122"/>
      <c r="D101" s="79" t="s">
        <v>26</v>
      </c>
      <c r="E101" s="124">
        <f t="shared" ref="E101" si="38">E111</f>
        <v>0</v>
      </c>
      <c r="F101" s="124">
        <f t="shared" si="35"/>
        <v>0</v>
      </c>
      <c r="G101" s="124">
        <f t="shared" si="36"/>
        <v>0</v>
      </c>
      <c r="H101" s="124">
        <f t="shared" si="36"/>
        <v>0</v>
      </c>
      <c r="I101" s="124">
        <f t="shared" si="36"/>
        <v>0</v>
      </c>
      <c r="J101" s="124">
        <f t="shared" si="36"/>
        <v>0</v>
      </c>
      <c r="K101" s="124">
        <f t="shared" si="36"/>
        <v>0</v>
      </c>
      <c r="L101" s="113"/>
      <c r="M101" s="141"/>
    </row>
    <row r="102" spans="1:15" ht="15" customHeight="1" x14ac:dyDescent="0.2">
      <c r="A102" s="133" t="s">
        <v>13</v>
      </c>
      <c r="B102" s="12" t="s">
        <v>315</v>
      </c>
      <c r="C102" s="13" t="s">
        <v>130</v>
      </c>
      <c r="D102" s="8" t="s">
        <v>2</v>
      </c>
      <c r="E102" s="19">
        <v>0</v>
      </c>
      <c r="F102" s="88">
        <f t="shared" ref="F102:K102" si="39">SUM(F103:F106)</f>
        <v>0</v>
      </c>
      <c r="G102" s="88">
        <f t="shared" si="39"/>
        <v>0</v>
      </c>
      <c r="H102" s="88">
        <f t="shared" si="39"/>
        <v>0</v>
      </c>
      <c r="I102" s="88">
        <f t="shared" si="39"/>
        <v>0</v>
      </c>
      <c r="J102" s="88">
        <f t="shared" si="39"/>
        <v>0</v>
      </c>
      <c r="K102" s="88">
        <f t="shared" si="39"/>
        <v>0</v>
      </c>
      <c r="L102" s="113"/>
      <c r="M102" s="13"/>
    </row>
    <row r="103" spans="1:15" ht="45" x14ac:dyDescent="0.2">
      <c r="A103" s="136"/>
      <c r="B103" s="12"/>
      <c r="C103" s="23"/>
      <c r="D103" s="8" t="s">
        <v>1</v>
      </c>
      <c r="E103" s="19">
        <v>0</v>
      </c>
      <c r="F103" s="88">
        <v>0</v>
      </c>
      <c r="G103" s="88">
        <v>0</v>
      </c>
      <c r="H103" s="88">
        <v>0</v>
      </c>
      <c r="I103" s="88">
        <v>0</v>
      </c>
      <c r="J103" s="88">
        <v>0</v>
      </c>
      <c r="K103" s="88">
        <v>0</v>
      </c>
      <c r="L103" s="113"/>
      <c r="M103" s="23"/>
    </row>
    <row r="104" spans="1:15" ht="45" x14ac:dyDescent="0.2">
      <c r="A104" s="136"/>
      <c r="B104" s="12"/>
      <c r="C104" s="23"/>
      <c r="D104" s="8" t="s">
        <v>7</v>
      </c>
      <c r="E104" s="19">
        <v>0</v>
      </c>
      <c r="F104" s="88">
        <v>0</v>
      </c>
      <c r="G104" s="88">
        <v>0</v>
      </c>
      <c r="H104" s="88">
        <v>0</v>
      </c>
      <c r="I104" s="88">
        <v>0</v>
      </c>
      <c r="J104" s="88">
        <v>0</v>
      </c>
      <c r="K104" s="88">
        <v>0</v>
      </c>
      <c r="L104" s="113"/>
      <c r="M104" s="23"/>
    </row>
    <row r="105" spans="1:15" ht="45" x14ac:dyDescent="0.2">
      <c r="A105" s="136"/>
      <c r="B105" s="12"/>
      <c r="C105" s="23"/>
      <c r="D105" s="8" t="s">
        <v>16</v>
      </c>
      <c r="E105" s="19">
        <v>0</v>
      </c>
      <c r="F105" s="88">
        <v>0</v>
      </c>
      <c r="G105" s="88">
        <v>0</v>
      </c>
      <c r="H105" s="88">
        <v>0</v>
      </c>
      <c r="I105" s="88">
        <v>0</v>
      </c>
      <c r="J105" s="88">
        <v>0</v>
      </c>
      <c r="K105" s="88">
        <v>0</v>
      </c>
      <c r="L105" s="113"/>
      <c r="M105" s="23"/>
    </row>
    <row r="106" spans="1:15" ht="33" customHeight="1" x14ac:dyDescent="0.2">
      <c r="A106" s="139"/>
      <c r="B106" s="12"/>
      <c r="C106" s="15"/>
      <c r="D106" s="8" t="s">
        <v>26</v>
      </c>
      <c r="E106" s="19">
        <v>0</v>
      </c>
      <c r="F106" s="88">
        <f t="shared" ref="F106" si="40">SUM(G106:K106)</f>
        <v>0</v>
      </c>
      <c r="G106" s="88">
        <v>0</v>
      </c>
      <c r="H106" s="88">
        <v>0</v>
      </c>
      <c r="I106" s="88">
        <v>0</v>
      </c>
      <c r="J106" s="88">
        <v>0</v>
      </c>
      <c r="K106" s="88">
        <v>0</v>
      </c>
      <c r="L106" s="113"/>
      <c r="M106" s="15"/>
    </row>
    <row r="107" spans="1:15" ht="15" customHeight="1" x14ac:dyDescent="0.2">
      <c r="A107" s="133" t="s">
        <v>13</v>
      </c>
      <c r="B107" s="12" t="s">
        <v>249</v>
      </c>
      <c r="C107" s="13" t="s">
        <v>130</v>
      </c>
      <c r="D107" s="8" t="s">
        <v>2</v>
      </c>
      <c r="E107" s="19">
        <v>146883</v>
      </c>
      <c r="F107" s="88">
        <f t="shared" ref="F107:K107" si="41">SUM(F108:F111)</f>
        <v>406350.38</v>
      </c>
      <c r="G107" s="88">
        <f t="shared" si="41"/>
        <v>126956.02</v>
      </c>
      <c r="H107" s="88">
        <f t="shared" si="41"/>
        <v>7060</v>
      </c>
      <c r="I107" s="88">
        <f t="shared" si="41"/>
        <v>88250</v>
      </c>
      <c r="J107" s="88">
        <f t="shared" si="41"/>
        <v>184084.36</v>
      </c>
      <c r="K107" s="88">
        <f t="shared" si="41"/>
        <v>0</v>
      </c>
      <c r="L107" s="113"/>
      <c r="M107" s="13"/>
    </row>
    <row r="108" spans="1:15" ht="45" x14ac:dyDescent="0.2">
      <c r="A108" s="136"/>
      <c r="B108" s="12"/>
      <c r="C108" s="23"/>
      <c r="D108" s="8" t="s">
        <v>1</v>
      </c>
      <c r="E108" s="19">
        <v>0</v>
      </c>
      <c r="F108" s="88">
        <f>SUM(G108:K108)</f>
        <v>107061.63</v>
      </c>
      <c r="G108" s="88">
        <v>60558.01</v>
      </c>
      <c r="H108" s="88">
        <v>0</v>
      </c>
      <c r="I108" s="88">
        <v>0</v>
      </c>
      <c r="J108" s="88">
        <v>46503.62</v>
      </c>
      <c r="K108" s="88">
        <v>0</v>
      </c>
      <c r="L108" s="113"/>
      <c r="M108" s="23"/>
    </row>
    <row r="109" spans="1:15" ht="45" x14ac:dyDescent="0.2">
      <c r="A109" s="136"/>
      <c r="B109" s="12"/>
      <c r="C109" s="23"/>
      <c r="D109" s="8" t="s">
        <v>7</v>
      </c>
      <c r="E109" s="19">
        <v>103497</v>
      </c>
      <c r="F109" s="88">
        <f t="shared" ref="F109:F111" si="42">SUM(G109:K109)</f>
        <v>35687.22</v>
      </c>
      <c r="G109" s="88">
        <v>20186.009999999998</v>
      </c>
      <c r="H109" s="88">
        <v>0</v>
      </c>
      <c r="I109" s="88">
        <v>0</v>
      </c>
      <c r="J109" s="88">
        <v>15501.21</v>
      </c>
      <c r="K109" s="88">
        <v>0</v>
      </c>
      <c r="L109" s="113"/>
      <c r="M109" s="23"/>
    </row>
    <row r="110" spans="1:15" ht="45" x14ac:dyDescent="0.2">
      <c r="A110" s="136"/>
      <c r="B110" s="12"/>
      <c r="C110" s="23"/>
      <c r="D110" s="8" t="s">
        <v>16</v>
      </c>
      <c r="E110" s="19">
        <v>43386</v>
      </c>
      <c r="F110" s="88">
        <f t="shared" si="42"/>
        <v>263601.53000000003</v>
      </c>
      <c r="G110" s="88">
        <v>46212</v>
      </c>
      <c r="H110" s="88">
        <v>7060</v>
      </c>
      <c r="I110" s="88">
        <v>88250</v>
      </c>
      <c r="J110" s="88">
        <v>122079.53</v>
      </c>
      <c r="K110" s="88">
        <v>0</v>
      </c>
      <c r="L110" s="113"/>
      <c r="M110" s="23"/>
      <c r="O110" s="132"/>
    </row>
    <row r="111" spans="1:15" ht="33" customHeight="1" x14ac:dyDescent="0.2">
      <c r="A111" s="139"/>
      <c r="B111" s="12"/>
      <c r="C111" s="15"/>
      <c r="D111" s="8" t="s">
        <v>26</v>
      </c>
      <c r="E111" s="19">
        <v>0</v>
      </c>
      <c r="F111" s="88">
        <f t="shared" si="42"/>
        <v>0</v>
      </c>
      <c r="G111" s="88">
        <v>0</v>
      </c>
      <c r="H111" s="88">
        <v>0</v>
      </c>
      <c r="I111" s="88">
        <v>0</v>
      </c>
      <c r="J111" s="88">
        <v>0</v>
      </c>
      <c r="K111" s="88">
        <v>0</v>
      </c>
      <c r="L111" s="113"/>
      <c r="M111" s="15"/>
    </row>
    <row r="112" spans="1:15" ht="15" customHeight="1" x14ac:dyDescent="0.2">
      <c r="A112" s="133" t="s">
        <v>25</v>
      </c>
      <c r="B112" s="12" t="s">
        <v>304</v>
      </c>
      <c r="C112" s="13" t="s">
        <v>130</v>
      </c>
      <c r="D112" s="8" t="s">
        <v>2</v>
      </c>
      <c r="E112" s="19">
        <v>0</v>
      </c>
      <c r="F112" s="88">
        <f t="shared" ref="F112:K112" si="43">SUM(F113:F116)</f>
        <v>0</v>
      </c>
      <c r="G112" s="88">
        <f t="shared" si="43"/>
        <v>0</v>
      </c>
      <c r="H112" s="88">
        <f t="shared" si="43"/>
        <v>0</v>
      </c>
      <c r="I112" s="88">
        <f t="shared" si="43"/>
        <v>0</v>
      </c>
      <c r="J112" s="88">
        <f t="shared" si="43"/>
        <v>0</v>
      </c>
      <c r="K112" s="88">
        <f t="shared" si="43"/>
        <v>0</v>
      </c>
      <c r="L112" s="113"/>
      <c r="M112" s="13"/>
    </row>
    <row r="113" spans="1:15" ht="45" x14ac:dyDescent="0.2">
      <c r="A113" s="136"/>
      <c r="B113" s="12"/>
      <c r="C113" s="23"/>
      <c r="D113" s="8" t="s">
        <v>1</v>
      </c>
      <c r="E113" s="19">
        <v>0</v>
      </c>
      <c r="F113" s="88">
        <f>SUM(G113:K113)</f>
        <v>0</v>
      </c>
      <c r="G113" s="88">
        <v>0</v>
      </c>
      <c r="H113" s="88">
        <v>0</v>
      </c>
      <c r="I113" s="88">
        <v>0</v>
      </c>
      <c r="J113" s="88">
        <v>0</v>
      </c>
      <c r="K113" s="88">
        <v>0</v>
      </c>
      <c r="L113" s="113"/>
      <c r="M113" s="23"/>
    </row>
    <row r="114" spans="1:15" ht="45" x14ac:dyDescent="0.2">
      <c r="A114" s="136"/>
      <c r="B114" s="12"/>
      <c r="C114" s="23"/>
      <c r="D114" s="8" t="s">
        <v>7</v>
      </c>
      <c r="E114" s="19">
        <v>0</v>
      </c>
      <c r="F114" s="88">
        <v>0</v>
      </c>
      <c r="G114" s="88">
        <v>0</v>
      </c>
      <c r="H114" s="88">
        <v>0</v>
      </c>
      <c r="I114" s="88">
        <v>0</v>
      </c>
      <c r="J114" s="88">
        <v>0</v>
      </c>
      <c r="K114" s="88">
        <v>0</v>
      </c>
      <c r="L114" s="113"/>
      <c r="M114" s="23"/>
    </row>
    <row r="115" spans="1:15" ht="45" x14ac:dyDescent="0.2">
      <c r="A115" s="136"/>
      <c r="B115" s="12"/>
      <c r="C115" s="23"/>
      <c r="D115" s="8" t="s">
        <v>16</v>
      </c>
      <c r="E115" s="19">
        <v>0</v>
      </c>
      <c r="F115" s="88">
        <v>0</v>
      </c>
      <c r="G115" s="88">
        <v>0</v>
      </c>
      <c r="H115" s="88">
        <v>0</v>
      </c>
      <c r="I115" s="88">
        <v>0</v>
      </c>
      <c r="J115" s="88">
        <v>0</v>
      </c>
      <c r="K115" s="88">
        <v>0</v>
      </c>
      <c r="L115" s="113"/>
      <c r="M115" s="23"/>
    </row>
    <row r="116" spans="1:15" ht="33" customHeight="1" x14ac:dyDescent="0.2">
      <c r="A116" s="139"/>
      <c r="B116" s="12"/>
      <c r="C116" s="15"/>
      <c r="D116" s="8" t="s">
        <v>26</v>
      </c>
      <c r="E116" s="19">
        <v>0</v>
      </c>
      <c r="F116" s="88">
        <f t="shared" ref="F116" si="44">SUM(G116:K116)</f>
        <v>0</v>
      </c>
      <c r="G116" s="88">
        <v>0</v>
      </c>
      <c r="H116" s="88">
        <v>0</v>
      </c>
      <c r="I116" s="88">
        <v>0</v>
      </c>
      <c r="J116" s="88">
        <v>0</v>
      </c>
      <c r="K116" s="88">
        <v>0</v>
      </c>
      <c r="L116" s="113"/>
      <c r="M116" s="15"/>
    </row>
    <row r="117" spans="1:15" ht="15" customHeight="1" x14ac:dyDescent="0.2">
      <c r="A117" s="133" t="s">
        <v>28</v>
      </c>
      <c r="B117" s="82" t="s">
        <v>234</v>
      </c>
      <c r="C117" s="13" t="s">
        <v>130</v>
      </c>
      <c r="D117" s="8" t="s">
        <v>2</v>
      </c>
      <c r="E117" s="19">
        <f>SUM(E118:E121)</f>
        <v>13537.03</v>
      </c>
      <c r="F117" s="88">
        <f t="shared" ref="F117:F121" si="45">SUM(G117:K117)</f>
        <v>28813.54</v>
      </c>
      <c r="G117" s="88">
        <f t="shared" ref="G117:K117" si="46">SUM(G118:G121)</f>
        <v>13884.789999999999</v>
      </c>
      <c r="H117" s="88">
        <f t="shared" si="46"/>
        <v>4928.75</v>
      </c>
      <c r="I117" s="88">
        <f t="shared" si="46"/>
        <v>5000</v>
      </c>
      <c r="J117" s="88">
        <f t="shared" si="46"/>
        <v>5000</v>
      </c>
      <c r="K117" s="88">
        <f t="shared" si="46"/>
        <v>0</v>
      </c>
      <c r="L117" s="113"/>
      <c r="M117" s="14"/>
    </row>
    <row r="118" spans="1:15" ht="56.25" customHeight="1" x14ac:dyDescent="0.2">
      <c r="A118" s="136"/>
      <c r="B118" s="86"/>
      <c r="C118" s="23"/>
      <c r="D118" s="8" t="s">
        <v>1</v>
      </c>
      <c r="E118" s="19">
        <v>0</v>
      </c>
      <c r="F118" s="88">
        <f t="shared" si="45"/>
        <v>0</v>
      </c>
      <c r="G118" s="88">
        <v>0</v>
      </c>
      <c r="H118" s="88">
        <v>0</v>
      </c>
      <c r="I118" s="88">
        <v>0</v>
      </c>
      <c r="J118" s="88">
        <v>0</v>
      </c>
      <c r="K118" s="88">
        <v>0</v>
      </c>
      <c r="L118" s="113"/>
      <c r="M118" s="14"/>
    </row>
    <row r="119" spans="1:15" ht="51" customHeight="1" x14ac:dyDescent="0.2">
      <c r="A119" s="136"/>
      <c r="B119" s="86"/>
      <c r="C119" s="23"/>
      <c r="D119" s="8" t="s">
        <v>7</v>
      </c>
      <c r="E119" s="19">
        <v>8537.0300000000007</v>
      </c>
      <c r="F119" s="88">
        <f t="shared" si="45"/>
        <v>12019.46</v>
      </c>
      <c r="G119" s="88">
        <v>8830.7099999999991</v>
      </c>
      <c r="H119" s="88">
        <v>3188.75</v>
      </c>
      <c r="I119" s="88">
        <v>0</v>
      </c>
      <c r="J119" s="88">
        <v>0</v>
      </c>
      <c r="K119" s="88">
        <v>0</v>
      </c>
      <c r="L119" s="113"/>
      <c r="M119" s="14"/>
      <c r="N119" s="132"/>
    </row>
    <row r="120" spans="1:15" ht="52.5" customHeight="1" x14ac:dyDescent="0.2">
      <c r="A120" s="136"/>
      <c r="B120" s="86"/>
      <c r="C120" s="23"/>
      <c r="D120" s="8" t="s">
        <v>16</v>
      </c>
      <c r="E120" s="19">
        <v>5000</v>
      </c>
      <c r="F120" s="88">
        <f t="shared" si="45"/>
        <v>16794.080000000002</v>
      </c>
      <c r="G120" s="88">
        <v>5054.08</v>
      </c>
      <c r="H120" s="88">
        <v>1740</v>
      </c>
      <c r="I120" s="88">
        <v>5000</v>
      </c>
      <c r="J120" s="88">
        <v>5000</v>
      </c>
      <c r="K120" s="88">
        <v>0</v>
      </c>
      <c r="L120" s="113"/>
      <c r="M120" s="14"/>
      <c r="N120" s="132"/>
      <c r="O120" s="97"/>
    </row>
    <row r="121" spans="1:15" ht="50.25" customHeight="1" x14ac:dyDescent="0.2">
      <c r="A121" s="139"/>
      <c r="B121" s="87"/>
      <c r="C121" s="15"/>
      <c r="D121" s="8" t="s">
        <v>26</v>
      </c>
      <c r="E121" s="19">
        <v>0</v>
      </c>
      <c r="F121" s="88">
        <f t="shared" si="45"/>
        <v>0</v>
      </c>
      <c r="G121" s="88">
        <v>0</v>
      </c>
      <c r="H121" s="88">
        <v>0</v>
      </c>
      <c r="I121" s="88">
        <v>0</v>
      </c>
      <c r="J121" s="88">
        <v>0</v>
      </c>
      <c r="K121" s="88">
        <v>0</v>
      </c>
      <c r="L121" s="113"/>
      <c r="M121" s="14"/>
    </row>
    <row r="122" spans="1:15" ht="15" customHeight="1" x14ac:dyDescent="0.2">
      <c r="A122" s="133" t="s">
        <v>168</v>
      </c>
      <c r="B122" s="82" t="s">
        <v>260</v>
      </c>
      <c r="C122" s="13" t="s">
        <v>130</v>
      </c>
      <c r="D122" s="8" t="s">
        <v>2</v>
      </c>
      <c r="E122" s="19">
        <f>SUM(E123:E126)</f>
        <v>0</v>
      </c>
      <c r="F122" s="88">
        <f t="shared" ref="F122:F126" si="47">SUM(G122:K122)</f>
        <v>75462.569999999992</v>
      </c>
      <c r="G122" s="88">
        <f t="shared" ref="G122:K122" si="48">SUM(G123:G126)</f>
        <v>0</v>
      </c>
      <c r="H122" s="88">
        <f t="shared" si="48"/>
        <v>22049.24</v>
      </c>
      <c r="I122" s="88">
        <f t="shared" si="48"/>
        <v>43631.07</v>
      </c>
      <c r="J122" s="88">
        <f t="shared" si="48"/>
        <v>9782.26</v>
      </c>
      <c r="K122" s="88">
        <f t="shared" si="48"/>
        <v>0</v>
      </c>
      <c r="L122" s="113"/>
      <c r="M122" s="14"/>
    </row>
    <row r="123" spans="1:15" ht="45" x14ac:dyDescent="0.2">
      <c r="A123" s="136"/>
      <c r="B123" s="86"/>
      <c r="C123" s="23"/>
      <c r="D123" s="8" t="s">
        <v>1</v>
      </c>
      <c r="E123" s="19">
        <v>0</v>
      </c>
      <c r="F123" s="88">
        <f t="shared" si="47"/>
        <v>0</v>
      </c>
      <c r="G123" s="88">
        <v>0</v>
      </c>
      <c r="H123" s="88">
        <v>0</v>
      </c>
      <c r="I123" s="88">
        <v>0</v>
      </c>
      <c r="J123" s="88">
        <v>0</v>
      </c>
      <c r="K123" s="88">
        <v>0</v>
      </c>
      <c r="L123" s="113"/>
      <c r="M123" s="14"/>
    </row>
    <row r="124" spans="1:15" ht="45" x14ac:dyDescent="0.2">
      <c r="A124" s="136"/>
      <c r="B124" s="86"/>
      <c r="C124" s="23"/>
      <c r="D124" s="8" t="s">
        <v>7</v>
      </c>
      <c r="E124" s="19">
        <v>0</v>
      </c>
      <c r="F124" s="88">
        <f t="shared" si="47"/>
        <v>48824.270000000004</v>
      </c>
      <c r="G124" s="88">
        <v>0</v>
      </c>
      <c r="H124" s="88">
        <v>14265.85</v>
      </c>
      <c r="I124" s="88">
        <v>28229.3</v>
      </c>
      <c r="J124" s="88">
        <v>6329.12</v>
      </c>
      <c r="K124" s="88">
        <v>0</v>
      </c>
      <c r="L124" s="113"/>
      <c r="M124" s="14"/>
    </row>
    <row r="125" spans="1:15" ht="45" x14ac:dyDescent="0.2">
      <c r="A125" s="136"/>
      <c r="B125" s="86"/>
      <c r="C125" s="23"/>
      <c r="D125" s="8" t="s">
        <v>16</v>
      </c>
      <c r="E125" s="19">
        <v>0</v>
      </c>
      <c r="F125" s="88">
        <f t="shared" si="47"/>
        <v>26638.3</v>
      </c>
      <c r="G125" s="88">
        <v>0</v>
      </c>
      <c r="H125" s="88">
        <v>7783.39</v>
      </c>
      <c r="I125" s="88">
        <v>15401.77</v>
      </c>
      <c r="J125" s="88">
        <v>3453.14</v>
      </c>
      <c r="K125" s="88">
        <v>0</v>
      </c>
      <c r="L125" s="113"/>
      <c r="M125" s="14"/>
    </row>
    <row r="126" spans="1:15" ht="30" x14ac:dyDescent="0.2">
      <c r="A126" s="139"/>
      <c r="B126" s="87"/>
      <c r="C126" s="15"/>
      <c r="D126" s="8" t="s">
        <v>26</v>
      </c>
      <c r="E126" s="19">
        <v>0</v>
      </c>
      <c r="F126" s="88">
        <f t="shared" si="47"/>
        <v>0</v>
      </c>
      <c r="G126" s="88">
        <v>0</v>
      </c>
      <c r="H126" s="88">
        <v>0</v>
      </c>
      <c r="I126" s="88">
        <v>0</v>
      </c>
      <c r="J126" s="88">
        <v>0</v>
      </c>
      <c r="K126" s="88">
        <v>0</v>
      </c>
      <c r="L126" s="113"/>
      <c r="M126" s="14"/>
    </row>
    <row r="127" spans="1:15" ht="15" customHeight="1" x14ac:dyDescent="0.2">
      <c r="A127" s="133" t="s">
        <v>168</v>
      </c>
      <c r="B127" s="82" t="s">
        <v>305</v>
      </c>
      <c r="C127" s="13" t="s">
        <v>130</v>
      </c>
      <c r="D127" s="8" t="s">
        <v>2</v>
      </c>
      <c r="E127" s="19">
        <f>SUM(E128:E131)</f>
        <v>0</v>
      </c>
      <c r="F127" s="88">
        <f t="shared" ref="F127:F131" si="49">SUM(G127:K127)</f>
        <v>0</v>
      </c>
      <c r="G127" s="88">
        <f t="shared" ref="G127:K127" si="50">SUM(G128:G131)</f>
        <v>0</v>
      </c>
      <c r="H127" s="88">
        <f t="shared" si="50"/>
        <v>0</v>
      </c>
      <c r="I127" s="88">
        <f t="shared" si="50"/>
        <v>0</v>
      </c>
      <c r="J127" s="88">
        <f t="shared" si="50"/>
        <v>0</v>
      </c>
      <c r="K127" s="88">
        <f t="shared" si="50"/>
        <v>0</v>
      </c>
      <c r="L127" s="113"/>
      <c r="M127" s="14"/>
    </row>
    <row r="128" spans="1:15" ht="45" x14ac:dyDescent="0.2">
      <c r="A128" s="136"/>
      <c r="B128" s="86"/>
      <c r="C128" s="23"/>
      <c r="D128" s="8" t="s">
        <v>1</v>
      </c>
      <c r="E128" s="19">
        <v>0</v>
      </c>
      <c r="F128" s="88">
        <f t="shared" si="49"/>
        <v>0</v>
      </c>
      <c r="G128" s="88">
        <v>0</v>
      </c>
      <c r="H128" s="88">
        <v>0</v>
      </c>
      <c r="I128" s="88">
        <v>0</v>
      </c>
      <c r="J128" s="88">
        <v>0</v>
      </c>
      <c r="K128" s="88">
        <v>0</v>
      </c>
      <c r="L128" s="113"/>
      <c r="M128" s="14"/>
    </row>
    <row r="129" spans="1:13" ht="45" x14ac:dyDescent="0.2">
      <c r="A129" s="136"/>
      <c r="B129" s="86"/>
      <c r="C129" s="23"/>
      <c r="D129" s="8" t="s">
        <v>7</v>
      </c>
      <c r="E129" s="19">
        <v>0</v>
      </c>
      <c r="F129" s="88">
        <f t="shared" si="49"/>
        <v>0</v>
      </c>
      <c r="G129" s="88">
        <v>0</v>
      </c>
      <c r="H129" s="88">
        <v>0</v>
      </c>
      <c r="I129" s="88">
        <v>0</v>
      </c>
      <c r="J129" s="88">
        <v>0</v>
      </c>
      <c r="K129" s="88">
        <v>0</v>
      </c>
      <c r="L129" s="113"/>
      <c r="M129" s="14"/>
    </row>
    <row r="130" spans="1:13" ht="45" x14ac:dyDescent="0.2">
      <c r="A130" s="136"/>
      <c r="B130" s="86"/>
      <c r="C130" s="23"/>
      <c r="D130" s="8" t="s">
        <v>16</v>
      </c>
      <c r="E130" s="19">
        <v>0</v>
      </c>
      <c r="F130" s="88">
        <f t="shared" si="49"/>
        <v>0</v>
      </c>
      <c r="G130" s="88">
        <v>0</v>
      </c>
      <c r="H130" s="88">
        <v>0</v>
      </c>
      <c r="I130" s="88">
        <v>0</v>
      </c>
      <c r="J130" s="88">
        <v>0</v>
      </c>
      <c r="K130" s="88">
        <v>0</v>
      </c>
      <c r="L130" s="113"/>
      <c r="M130" s="14"/>
    </row>
    <row r="131" spans="1:13" ht="30" x14ac:dyDescent="0.2">
      <c r="A131" s="139"/>
      <c r="B131" s="87"/>
      <c r="C131" s="15"/>
      <c r="D131" s="8" t="s">
        <v>26</v>
      </c>
      <c r="E131" s="19">
        <v>0</v>
      </c>
      <c r="F131" s="88">
        <f t="shared" si="49"/>
        <v>0</v>
      </c>
      <c r="G131" s="88">
        <v>0</v>
      </c>
      <c r="H131" s="88">
        <v>0</v>
      </c>
      <c r="I131" s="88">
        <v>0</v>
      </c>
      <c r="J131" s="88">
        <v>0</v>
      </c>
      <c r="K131" s="88">
        <v>0</v>
      </c>
      <c r="L131" s="113"/>
      <c r="M131" s="14"/>
    </row>
    <row r="132" spans="1:13" ht="15" customHeight="1" x14ac:dyDescent="0.2">
      <c r="A132" s="133" t="s">
        <v>169</v>
      </c>
      <c r="B132" s="82" t="s">
        <v>261</v>
      </c>
      <c r="C132" s="13" t="s">
        <v>130</v>
      </c>
      <c r="D132" s="8" t="s">
        <v>2</v>
      </c>
      <c r="E132" s="19">
        <f>SUM(E133:E136)</f>
        <v>0</v>
      </c>
      <c r="F132" s="88">
        <f t="shared" ref="F132:F136" si="51">SUM(G132:K132)</f>
        <v>17866.669999999998</v>
      </c>
      <c r="G132" s="88">
        <f t="shared" ref="G132:K132" si="52">SUM(G133:G136)</f>
        <v>17866.669999999998</v>
      </c>
      <c r="H132" s="88">
        <f t="shared" si="52"/>
        <v>0</v>
      </c>
      <c r="I132" s="88">
        <f t="shared" si="52"/>
        <v>0</v>
      </c>
      <c r="J132" s="88">
        <f t="shared" si="52"/>
        <v>0</v>
      </c>
      <c r="K132" s="88">
        <f t="shared" si="52"/>
        <v>0</v>
      </c>
      <c r="L132" s="113"/>
      <c r="M132" s="14"/>
    </row>
    <row r="133" spans="1:13" ht="54" customHeight="1" x14ac:dyDescent="0.2">
      <c r="A133" s="136"/>
      <c r="B133" s="86"/>
      <c r="C133" s="23"/>
      <c r="D133" s="8" t="s">
        <v>1</v>
      </c>
      <c r="E133" s="19">
        <v>0</v>
      </c>
      <c r="F133" s="88">
        <f t="shared" si="51"/>
        <v>0</v>
      </c>
      <c r="G133" s="88">
        <v>0</v>
      </c>
      <c r="H133" s="88">
        <v>0</v>
      </c>
      <c r="I133" s="88">
        <v>0</v>
      </c>
      <c r="J133" s="88">
        <v>0</v>
      </c>
      <c r="K133" s="88">
        <v>0</v>
      </c>
      <c r="L133" s="113"/>
      <c r="M133" s="14"/>
    </row>
    <row r="134" spans="1:13" ht="45.75" customHeight="1" x14ac:dyDescent="0.2">
      <c r="A134" s="136"/>
      <c r="B134" s="86"/>
      <c r="C134" s="23"/>
      <c r="D134" s="8" t="s">
        <v>7</v>
      </c>
      <c r="E134" s="19">
        <v>0</v>
      </c>
      <c r="F134" s="88">
        <f t="shared" si="51"/>
        <v>5360</v>
      </c>
      <c r="G134" s="131">
        <v>5360</v>
      </c>
      <c r="H134" s="88">
        <v>0</v>
      </c>
      <c r="I134" s="88">
        <v>0</v>
      </c>
      <c r="J134" s="88">
        <v>0</v>
      </c>
      <c r="K134" s="88">
        <v>0</v>
      </c>
      <c r="L134" s="113"/>
      <c r="M134" s="14"/>
    </row>
    <row r="135" spans="1:13" ht="51.75" customHeight="1" x14ac:dyDescent="0.2">
      <c r="A135" s="136"/>
      <c r="B135" s="86"/>
      <c r="C135" s="23"/>
      <c r="D135" s="8" t="s">
        <v>16</v>
      </c>
      <c r="E135" s="19">
        <v>0</v>
      </c>
      <c r="F135" s="88">
        <f t="shared" si="51"/>
        <v>12506.67</v>
      </c>
      <c r="G135" s="131">
        <v>12506.67</v>
      </c>
      <c r="H135" s="88">
        <v>0</v>
      </c>
      <c r="I135" s="88">
        <v>0</v>
      </c>
      <c r="J135" s="88">
        <v>0</v>
      </c>
      <c r="K135" s="88">
        <v>0</v>
      </c>
      <c r="L135" s="113"/>
      <c r="M135" s="14"/>
    </row>
    <row r="136" spans="1:13" ht="36.75" customHeight="1" x14ac:dyDescent="0.2">
      <c r="A136" s="139"/>
      <c r="B136" s="87"/>
      <c r="C136" s="15"/>
      <c r="D136" s="8" t="s">
        <v>26</v>
      </c>
      <c r="E136" s="19">
        <v>0</v>
      </c>
      <c r="F136" s="88">
        <f t="shared" si="51"/>
        <v>0</v>
      </c>
      <c r="G136" s="88">
        <v>0</v>
      </c>
      <c r="H136" s="88">
        <v>0</v>
      </c>
      <c r="I136" s="88">
        <v>0</v>
      </c>
      <c r="J136" s="88">
        <v>0</v>
      </c>
      <c r="K136" s="88">
        <v>0</v>
      </c>
      <c r="L136" s="113"/>
      <c r="M136" s="14"/>
    </row>
    <row r="137" spans="1:13" ht="15" customHeight="1" x14ac:dyDescent="0.2">
      <c r="A137" s="133" t="s">
        <v>170</v>
      </c>
      <c r="B137" s="82" t="s">
        <v>262</v>
      </c>
      <c r="C137" s="13" t="s">
        <v>130</v>
      </c>
      <c r="D137" s="8" t="s">
        <v>2</v>
      </c>
      <c r="E137" s="19">
        <f>SUM(E138:E141)</f>
        <v>0</v>
      </c>
      <c r="F137" s="88">
        <f>SUM(F138:F141)</f>
        <v>0</v>
      </c>
      <c r="G137" s="88">
        <f t="shared" ref="G137:K137" si="53">SUM(G138:G141)</f>
        <v>0</v>
      </c>
      <c r="H137" s="88">
        <f t="shared" si="53"/>
        <v>0</v>
      </c>
      <c r="I137" s="88">
        <f t="shared" si="53"/>
        <v>0</v>
      </c>
      <c r="J137" s="88">
        <f t="shared" si="53"/>
        <v>0</v>
      </c>
      <c r="K137" s="88">
        <f t="shared" si="53"/>
        <v>0</v>
      </c>
      <c r="L137" s="113"/>
      <c r="M137" s="14"/>
    </row>
    <row r="138" spans="1:13" ht="54" customHeight="1" x14ac:dyDescent="0.2">
      <c r="A138" s="136"/>
      <c r="B138" s="86"/>
      <c r="C138" s="23"/>
      <c r="D138" s="8" t="s">
        <v>1</v>
      </c>
      <c r="E138" s="19">
        <v>0</v>
      </c>
      <c r="F138" s="88">
        <f t="shared" ref="F138:F141" si="54">SUM(G138:K138)</f>
        <v>0</v>
      </c>
      <c r="G138" s="88">
        <v>0</v>
      </c>
      <c r="H138" s="88">
        <v>0</v>
      </c>
      <c r="I138" s="88">
        <v>0</v>
      </c>
      <c r="J138" s="88">
        <v>0</v>
      </c>
      <c r="K138" s="88">
        <v>0</v>
      </c>
      <c r="L138" s="113"/>
      <c r="M138" s="14"/>
    </row>
    <row r="139" spans="1:13" ht="34.5" customHeight="1" x14ac:dyDescent="0.2">
      <c r="A139" s="136"/>
      <c r="B139" s="86"/>
      <c r="C139" s="23"/>
      <c r="D139" s="8" t="s">
        <v>7</v>
      </c>
      <c r="E139" s="19">
        <v>0</v>
      </c>
      <c r="F139" s="88">
        <v>0</v>
      </c>
      <c r="G139" s="88">
        <v>0</v>
      </c>
      <c r="H139" s="88">
        <v>0</v>
      </c>
      <c r="I139" s="88">
        <v>0</v>
      </c>
      <c r="J139" s="88">
        <v>0</v>
      </c>
      <c r="K139" s="88">
        <v>0</v>
      </c>
      <c r="L139" s="113"/>
      <c r="M139" s="14"/>
    </row>
    <row r="140" spans="1:13" ht="51.75" customHeight="1" x14ac:dyDescent="0.2">
      <c r="A140" s="136"/>
      <c r="B140" s="86"/>
      <c r="C140" s="23"/>
      <c r="D140" s="8" t="s">
        <v>16</v>
      </c>
      <c r="E140" s="19">
        <v>0</v>
      </c>
      <c r="F140" s="88">
        <v>0</v>
      </c>
      <c r="G140" s="88">
        <v>0</v>
      </c>
      <c r="H140" s="88">
        <v>0</v>
      </c>
      <c r="I140" s="88">
        <v>0</v>
      </c>
      <c r="J140" s="88">
        <v>0</v>
      </c>
      <c r="K140" s="88">
        <v>0</v>
      </c>
      <c r="L140" s="113"/>
      <c r="M140" s="14"/>
    </row>
    <row r="141" spans="1:13" ht="40.5" customHeight="1" x14ac:dyDescent="0.2">
      <c r="A141" s="139"/>
      <c r="B141" s="87"/>
      <c r="C141" s="15"/>
      <c r="D141" s="8" t="s">
        <v>26</v>
      </c>
      <c r="E141" s="19">
        <v>0</v>
      </c>
      <c r="F141" s="88">
        <f t="shared" si="54"/>
        <v>0</v>
      </c>
      <c r="G141" s="88">
        <v>0</v>
      </c>
      <c r="H141" s="88">
        <v>0</v>
      </c>
      <c r="I141" s="88">
        <v>0</v>
      </c>
      <c r="J141" s="88">
        <v>0</v>
      </c>
      <c r="K141" s="88">
        <v>0</v>
      </c>
      <c r="L141" s="113"/>
      <c r="M141" s="14"/>
    </row>
    <row r="142" spans="1:13" ht="15" customHeight="1" x14ac:dyDescent="0.2">
      <c r="A142" s="133" t="s">
        <v>179</v>
      </c>
      <c r="B142" s="82" t="s">
        <v>263</v>
      </c>
      <c r="C142" s="13" t="s">
        <v>130</v>
      </c>
      <c r="D142" s="8" t="s">
        <v>2</v>
      </c>
      <c r="E142" s="19">
        <f>SUM(E143:E146)</f>
        <v>0</v>
      </c>
      <c r="F142" s="88">
        <f t="shared" ref="F142" si="55">SUM(F143:F146)</f>
        <v>27777.78</v>
      </c>
      <c r="G142" s="88">
        <f t="shared" ref="G142:K142" si="56">SUM(G143:G146)</f>
        <v>0</v>
      </c>
      <c r="H142" s="88">
        <f t="shared" si="56"/>
        <v>27777.78</v>
      </c>
      <c r="I142" s="88">
        <f t="shared" si="56"/>
        <v>0</v>
      </c>
      <c r="J142" s="88">
        <f t="shared" si="56"/>
        <v>0</v>
      </c>
      <c r="K142" s="88">
        <f t="shared" si="56"/>
        <v>0</v>
      </c>
      <c r="L142" s="113"/>
      <c r="M142" s="14"/>
    </row>
    <row r="143" spans="1:13" ht="54" customHeight="1" x14ac:dyDescent="0.2">
      <c r="A143" s="136"/>
      <c r="B143" s="86"/>
      <c r="C143" s="23"/>
      <c r="D143" s="8" t="s">
        <v>1</v>
      </c>
      <c r="E143" s="19">
        <v>0</v>
      </c>
      <c r="F143" s="88">
        <f t="shared" ref="F143:F146" si="57">SUM(G143:K143)</f>
        <v>0</v>
      </c>
      <c r="G143" s="88">
        <v>0</v>
      </c>
      <c r="H143" s="88">
        <v>0</v>
      </c>
      <c r="I143" s="88">
        <v>0</v>
      </c>
      <c r="J143" s="88">
        <v>0</v>
      </c>
      <c r="K143" s="88">
        <v>0</v>
      </c>
      <c r="L143" s="113"/>
      <c r="M143" s="14"/>
    </row>
    <row r="144" spans="1:13" ht="34.5" customHeight="1" x14ac:dyDescent="0.2">
      <c r="A144" s="136"/>
      <c r="B144" s="86"/>
      <c r="C144" s="23"/>
      <c r="D144" s="8" t="s">
        <v>7</v>
      </c>
      <c r="E144" s="19">
        <v>0</v>
      </c>
      <c r="F144" s="88">
        <f t="shared" si="57"/>
        <v>27500</v>
      </c>
      <c r="G144" s="88">
        <v>0</v>
      </c>
      <c r="H144" s="88">
        <v>27500</v>
      </c>
      <c r="I144" s="88">
        <v>0</v>
      </c>
      <c r="J144" s="88">
        <v>0</v>
      </c>
      <c r="K144" s="88">
        <v>0</v>
      </c>
      <c r="L144" s="113"/>
      <c r="M144" s="14"/>
    </row>
    <row r="145" spans="1:13" ht="51.75" customHeight="1" x14ac:dyDescent="0.2">
      <c r="A145" s="136"/>
      <c r="B145" s="86"/>
      <c r="C145" s="23"/>
      <c r="D145" s="8" t="s">
        <v>16</v>
      </c>
      <c r="E145" s="19">
        <v>0</v>
      </c>
      <c r="F145" s="88">
        <f t="shared" si="57"/>
        <v>277.77999999999997</v>
      </c>
      <c r="G145" s="88">
        <v>0</v>
      </c>
      <c r="H145" s="88">
        <v>277.77999999999997</v>
      </c>
      <c r="I145" s="88">
        <v>0</v>
      </c>
      <c r="J145" s="88">
        <v>0</v>
      </c>
      <c r="K145" s="88">
        <v>0</v>
      </c>
      <c r="L145" s="113"/>
      <c r="M145" s="14"/>
    </row>
    <row r="146" spans="1:13" ht="40.5" customHeight="1" x14ac:dyDescent="0.2">
      <c r="A146" s="139"/>
      <c r="B146" s="87"/>
      <c r="C146" s="15"/>
      <c r="D146" s="8" t="s">
        <v>26</v>
      </c>
      <c r="E146" s="19">
        <v>0</v>
      </c>
      <c r="F146" s="88">
        <f t="shared" si="57"/>
        <v>0</v>
      </c>
      <c r="G146" s="88">
        <v>0</v>
      </c>
      <c r="H146" s="88">
        <v>0</v>
      </c>
      <c r="I146" s="88">
        <v>0</v>
      </c>
      <c r="J146" s="88">
        <v>0</v>
      </c>
      <c r="K146" s="88">
        <v>0</v>
      </c>
      <c r="L146" s="113"/>
      <c r="M146" s="14"/>
    </row>
    <row r="147" spans="1:13" ht="15" customHeight="1" x14ac:dyDescent="0.2">
      <c r="A147" s="133" t="s">
        <v>190</v>
      </c>
      <c r="B147" s="82" t="s">
        <v>264</v>
      </c>
      <c r="C147" s="13"/>
      <c r="D147" s="8" t="s">
        <v>2</v>
      </c>
      <c r="E147" s="19">
        <f>SUM(E148:E151)</f>
        <v>0</v>
      </c>
      <c r="F147" s="88">
        <f t="shared" ref="F147:F151" si="58">SUM(G147:K147)</f>
        <v>16407.02</v>
      </c>
      <c r="G147" s="88">
        <f t="shared" ref="G147:K147" si="59">SUM(G148:G151)</f>
        <v>16407.02</v>
      </c>
      <c r="H147" s="88">
        <f t="shared" si="59"/>
        <v>0</v>
      </c>
      <c r="I147" s="88">
        <f t="shared" si="59"/>
        <v>0</v>
      </c>
      <c r="J147" s="88">
        <f t="shared" si="59"/>
        <v>0</v>
      </c>
      <c r="K147" s="88">
        <f t="shared" si="59"/>
        <v>0</v>
      </c>
      <c r="L147" s="113"/>
      <c r="M147" s="14"/>
    </row>
    <row r="148" spans="1:13" ht="45" x14ac:dyDescent="0.2">
      <c r="A148" s="136"/>
      <c r="B148" s="86"/>
      <c r="C148" s="23"/>
      <c r="D148" s="8" t="s">
        <v>1</v>
      </c>
      <c r="E148" s="19">
        <v>0</v>
      </c>
      <c r="F148" s="88">
        <f t="shared" si="58"/>
        <v>0</v>
      </c>
      <c r="G148" s="131">
        <v>0</v>
      </c>
      <c r="H148" s="131">
        <v>0</v>
      </c>
      <c r="I148" s="131">
        <v>0</v>
      </c>
      <c r="J148" s="131">
        <v>0</v>
      </c>
      <c r="K148" s="131">
        <v>0</v>
      </c>
      <c r="L148" s="113"/>
      <c r="M148" s="14"/>
    </row>
    <row r="149" spans="1:13" ht="45" x14ac:dyDescent="0.2">
      <c r="A149" s="136"/>
      <c r="B149" s="86"/>
      <c r="C149" s="23"/>
      <c r="D149" s="8" t="s">
        <v>7</v>
      </c>
      <c r="E149" s="19">
        <v>0</v>
      </c>
      <c r="F149" s="88">
        <f t="shared" si="58"/>
        <v>16242.94</v>
      </c>
      <c r="G149" s="131">
        <v>16242.94</v>
      </c>
      <c r="H149" s="131">
        <v>0</v>
      </c>
      <c r="I149" s="131">
        <v>0</v>
      </c>
      <c r="J149" s="131">
        <v>0</v>
      </c>
      <c r="K149" s="131">
        <v>0</v>
      </c>
      <c r="L149" s="113"/>
      <c r="M149" s="14"/>
    </row>
    <row r="150" spans="1:13" ht="45" x14ac:dyDescent="0.2">
      <c r="A150" s="136"/>
      <c r="B150" s="86"/>
      <c r="C150" s="23"/>
      <c r="D150" s="8" t="s">
        <v>16</v>
      </c>
      <c r="E150" s="19">
        <v>0</v>
      </c>
      <c r="F150" s="88">
        <f t="shared" si="58"/>
        <v>164.08</v>
      </c>
      <c r="G150" s="131">
        <v>164.08</v>
      </c>
      <c r="H150" s="131">
        <v>0</v>
      </c>
      <c r="I150" s="131">
        <v>0</v>
      </c>
      <c r="J150" s="131">
        <v>0</v>
      </c>
      <c r="K150" s="131">
        <v>0</v>
      </c>
      <c r="L150" s="113"/>
      <c r="M150" s="14"/>
    </row>
    <row r="151" spans="1:13" ht="30" x14ac:dyDescent="0.2">
      <c r="A151" s="139"/>
      <c r="B151" s="87"/>
      <c r="C151" s="15"/>
      <c r="D151" s="8" t="s">
        <v>26</v>
      </c>
      <c r="E151" s="19">
        <v>0</v>
      </c>
      <c r="F151" s="88">
        <f t="shared" si="58"/>
        <v>0</v>
      </c>
      <c r="G151" s="131">
        <v>0</v>
      </c>
      <c r="H151" s="131">
        <v>0</v>
      </c>
      <c r="I151" s="131">
        <v>0</v>
      </c>
      <c r="J151" s="131">
        <v>0</v>
      </c>
      <c r="K151" s="131">
        <v>0</v>
      </c>
      <c r="L151" s="113"/>
      <c r="M151" s="14"/>
    </row>
    <row r="152" spans="1:13" ht="15" customHeight="1" x14ac:dyDescent="0.2">
      <c r="A152" s="133" t="s">
        <v>194</v>
      </c>
      <c r="B152" s="82" t="s">
        <v>265</v>
      </c>
      <c r="C152" s="13" t="s">
        <v>130</v>
      </c>
      <c r="D152" s="8" t="s">
        <v>2</v>
      </c>
      <c r="E152" s="19">
        <f>SUM(E153:E156)</f>
        <v>0</v>
      </c>
      <c r="F152" s="88">
        <f>SUM(F153:F156)</f>
        <v>0</v>
      </c>
      <c r="G152" s="88">
        <f t="shared" ref="G152:K152" si="60">SUM(G153:G156)</f>
        <v>0</v>
      </c>
      <c r="H152" s="88">
        <f t="shared" si="60"/>
        <v>0</v>
      </c>
      <c r="I152" s="88">
        <f t="shared" si="60"/>
        <v>0</v>
      </c>
      <c r="J152" s="88">
        <f t="shared" si="60"/>
        <v>0</v>
      </c>
      <c r="K152" s="88">
        <f t="shared" si="60"/>
        <v>0</v>
      </c>
      <c r="L152" s="113"/>
      <c r="M152" s="14"/>
    </row>
    <row r="153" spans="1:13" ht="54" customHeight="1" x14ac:dyDescent="0.2">
      <c r="A153" s="136"/>
      <c r="B153" s="86"/>
      <c r="C153" s="23"/>
      <c r="D153" s="8" t="s">
        <v>1</v>
      </c>
      <c r="E153" s="19">
        <v>0</v>
      </c>
      <c r="F153" s="88">
        <f t="shared" ref="F153" si="61">SUM(G153:K153)</f>
        <v>0</v>
      </c>
      <c r="G153" s="88">
        <v>0</v>
      </c>
      <c r="H153" s="88">
        <v>0</v>
      </c>
      <c r="I153" s="88">
        <v>0</v>
      </c>
      <c r="J153" s="88">
        <v>0</v>
      </c>
      <c r="K153" s="88">
        <v>0</v>
      </c>
      <c r="L153" s="113"/>
      <c r="M153" s="14"/>
    </row>
    <row r="154" spans="1:13" ht="45" customHeight="1" x14ac:dyDescent="0.2">
      <c r="A154" s="136"/>
      <c r="B154" s="86"/>
      <c r="C154" s="23"/>
      <c r="D154" s="8" t="s">
        <v>7</v>
      </c>
      <c r="E154" s="19">
        <v>0</v>
      </c>
      <c r="F154" s="88">
        <v>0</v>
      </c>
      <c r="G154" s="88">
        <v>0</v>
      </c>
      <c r="H154" s="88">
        <v>0</v>
      </c>
      <c r="I154" s="88">
        <v>0</v>
      </c>
      <c r="J154" s="88">
        <v>0</v>
      </c>
      <c r="K154" s="88">
        <v>0</v>
      </c>
      <c r="L154" s="113"/>
      <c r="M154" s="14"/>
    </row>
    <row r="155" spans="1:13" ht="54" customHeight="1" x14ac:dyDescent="0.2">
      <c r="A155" s="136"/>
      <c r="B155" s="86"/>
      <c r="C155" s="23"/>
      <c r="D155" s="8" t="s">
        <v>16</v>
      </c>
      <c r="E155" s="19">
        <v>0</v>
      </c>
      <c r="F155" s="88">
        <v>0</v>
      </c>
      <c r="G155" s="88">
        <v>0</v>
      </c>
      <c r="H155" s="88">
        <v>0</v>
      </c>
      <c r="I155" s="88">
        <v>0</v>
      </c>
      <c r="J155" s="88">
        <v>0</v>
      </c>
      <c r="K155" s="88">
        <v>0</v>
      </c>
      <c r="L155" s="113"/>
      <c r="M155" s="14"/>
    </row>
    <row r="156" spans="1:13" ht="34.5" customHeight="1" x14ac:dyDescent="0.2">
      <c r="A156" s="139"/>
      <c r="B156" s="87"/>
      <c r="C156" s="15"/>
      <c r="D156" s="8" t="s">
        <v>26</v>
      </c>
      <c r="E156" s="19">
        <v>0</v>
      </c>
      <c r="F156" s="88">
        <f t="shared" ref="F156" si="62">SUM(G156:K156)</f>
        <v>0</v>
      </c>
      <c r="G156" s="88">
        <v>0</v>
      </c>
      <c r="H156" s="88">
        <v>0</v>
      </c>
      <c r="I156" s="88">
        <v>0</v>
      </c>
      <c r="J156" s="88">
        <v>0</v>
      </c>
      <c r="K156" s="88">
        <v>0</v>
      </c>
      <c r="L156" s="113"/>
      <c r="M156" s="14"/>
    </row>
    <row r="157" spans="1:13" ht="15" customHeight="1" x14ac:dyDescent="0.2">
      <c r="A157" s="133" t="s">
        <v>254</v>
      </c>
      <c r="B157" s="82" t="s">
        <v>284</v>
      </c>
      <c r="C157" s="13" t="s">
        <v>130</v>
      </c>
      <c r="D157" s="8" t="s">
        <v>2</v>
      </c>
      <c r="E157" s="19">
        <f>SUM(E158:E161)</f>
        <v>0</v>
      </c>
      <c r="F157" s="88">
        <f>SUM(F158:F161)</f>
        <v>25820.760000000002</v>
      </c>
      <c r="G157" s="88">
        <f t="shared" ref="G157:K157" si="63">SUM(G158:G161)</f>
        <v>5820.76</v>
      </c>
      <c r="H157" s="88">
        <f t="shared" si="63"/>
        <v>20000</v>
      </c>
      <c r="I157" s="88">
        <f t="shared" si="63"/>
        <v>0</v>
      </c>
      <c r="J157" s="88">
        <f t="shared" si="63"/>
        <v>0</v>
      </c>
      <c r="K157" s="88">
        <f t="shared" si="63"/>
        <v>0</v>
      </c>
      <c r="L157" s="113"/>
      <c r="M157" s="14"/>
    </row>
    <row r="158" spans="1:13" ht="54" customHeight="1" x14ac:dyDescent="0.2">
      <c r="A158" s="136"/>
      <c r="B158" s="86"/>
      <c r="C158" s="23"/>
      <c r="D158" s="8" t="s">
        <v>1</v>
      </c>
      <c r="E158" s="19">
        <v>0</v>
      </c>
      <c r="F158" s="88">
        <f t="shared" ref="F158:F161" si="64">SUM(G158:K158)</f>
        <v>0</v>
      </c>
      <c r="G158" s="88">
        <v>0</v>
      </c>
      <c r="H158" s="88">
        <v>0</v>
      </c>
      <c r="I158" s="88">
        <v>0</v>
      </c>
      <c r="J158" s="88">
        <v>0</v>
      </c>
      <c r="K158" s="88">
        <v>0</v>
      </c>
      <c r="L158" s="113"/>
      <c r="M158" s="14"/>
    </row>
    <row r="159" spans="1:13" ht="45" customHeight="1" x14ac:dyDescent="0.2">
      <c r="A159" s="136"/>
      <c r="B159" s="86"/>
      <c r="C159" s="23"/>
      <c r="D159" s="8" t="s">
        <v>7</v>
      </c>
      <c r="E159" s="19">
        <v>0</v>
      </c>
      <c r="F159" s="88">
        <f t="shared" si="64"/>
        <v>9702</v>
      </c>
      <c r="G159" s="88">
        <v>3702</v>
      </c>
      <c r="H159" s="88">
        <v>6000</v>
      </c>
      <c r="I159" s="88">
        <v>0</v>
      </c>
      <c r="J159" s="88">
        <v>0</v>
      </c>
      <c r="K159" s="88">
        <v>0</v>
      </c>
      <c r="L159" s="113"/>
      <c r="M159" s="14"/>
    </row>
    <row r="160" spans="1:13" ht="54" customHeight="1" x14ac:dyDescent="0.2">
      <c r="A160" s="136"/>
      <c r="B160" s="86"/>
      <c r="C160" s="23"/>
      <c r="D160" s="8" t="s">
        <v>16</v>
      </c>
      <c r="E160" s="19">
        <v>0</v>
      </c>
      <c r="F160" s="88">
        <f t="shared" si="64"/>
        <v>16118.76</v>
      </c>
      <c r="G160" s="88">
        <v>2118.7600000000002</v>
      </c>
      <c r="H160" s="88">
        <v>14000</v>
      </c>
      <c r="I160" s="88">
        <v>0</v>
      </c>
      <c r="J160" s="88">
        <v>0</v>
      </c>
      <c r="K160" s="88">
        <v>0</v>
      </c>
      <c r="L160" s="113"/>
      <c r="M160" s="14"/>
    </row>
    <row r="161" spans="1:17" ht="34.5" customHeight="1" x14ac:dyDescent="0.2">
      <c r="A161" s="139"/>
      <c r="B161" s="87"/>
      <c r="C161" s="15"/>
      <c r="D161" s="8" t="s">
        <v>26</v>
      </c>
      <c r="E161" s="19">
        <v>0</v>
      </c>
      <c r="F161" s="88">
        <f t="shared" si="64"/>
        <v>0</v>
      </c>
      <c r="G161" s="88">
        <v>0</v>
      </c>
      <c r="H161" s="88">
        <v>0</v>
      </c>
      <c r="I161" s="88">
        <v>0</v>
      </c>
      <c r="J161" s="88">
        <v>0</v>
      </c>
      <c r="K161" s="88">
        <v>0</v>
      </c>
      <c r="L161" s="113"/>
      <c r="M161" s="14"/>
    </row>
    <row r="162" spans="1:17" ht="15" customHeight="1" x14ac:dyDescent="0.2">
      <c r="A162" s="133" t="s">
        <v>282</v>
      </c>
      <c r="B162" s="82" t="s">
        <v>275</v>
      </c>
      <c r="C162" s="13" t="s">
        <v>130</v>
      </c>
      <c r="D162" s="8" t="s">
        <v>2</v>
      </c>
      <c r="E162" s="19">
        <f>SUM(E163:E166)</f>
        <v>0</v>
      </c>
      <c r="F162" s="88">
        <f>SUM(F163:F166)</f>
        <v>0</v>
      </c>
      <c r="G162" s="88">
        <f t="shared" ref="G162:K162" si="65">SUM(G163:G166)</f>
        <v>0</v>
      </c>
      <c r="H162" s="88">
        <f t="shared" si="65"/>
        <v>0</v>
      </c>
      <c r="I162" s="88">
        <f t="shared" si="65"/>
        <v>0</v>
      </c>
      <c r="J162" s="88">
        <f t="shared" si="65"/>
        <v>0</v>
      </c>
      <c r="K162" s="88">
        <f t="shared" si="65"/>
        <v>0</v>
      </c>
      <c r="L162" s="113"/>
      <c r="M162" s="14"/>
    </row>
    <row r="163" spans="1:17" ht="54" customHeight="1" x14ac:dyDescent="0.2">
      <c r="A163" s="136"/>
      <c r="B163" s="86"/>
      <c r="C163" s="23"/>
      <c r="D163" s="8" t="s">
        <v>1</v>
      </c>
      <c r="E163" s="19">
        <v>0</v>
      </c>
      <c r="F163" s="88">
        <f t="shared" ref="F163" si="66">SUM(G163:K163)</f>
        <v>0</v>
      </c>
      <c r="G163" s="88">
        <v>0</v>
      </c>
      <c r="H163" s="88">
        <v>0</v>
      </c>
      <c r="I163" s="88">
        <v>0</v>
      </c>
      <c r="J163" s="88">
        <v>0</v>
      </c>
      <c r="K163" s="88">
        <v>0</v>
      </c>
      <c r="L163" s="113"/>
      <c r="M163" s="14"/>
    </row>
    <row r="164" spans="1:17" ht="45" customHeight="1" x14ac:dyDescent="0.2">
      <c r="A164" s="136"/>
      <c r="B164" s="86"/>
      <c r="C164" s="23"/>
      <c r="D164" s="8" t="s">
        <v>7</v>
      </c>
      <c r="E164" s="19">
        <v>0</v>
      </c>
      <c r="F164" s="88">
        <v>0</v>
      </c>
      <c r="G164" s="88">
        <v>0</v>
      </c>
      <c r="H164" s="88">
        <v>0</v>
      </c>
      <c r="I164" s="88">
        <v>0</v>
      </c>
      <c r="J164" s="88">
        <v>0</v>
      </c>
      <c r="K164" s="88">
        <v>0</v>
      </c>
      <c r="L164" s="113"/>
      <c r="M164" s="14"/>
    </row>
    <row r="165" spans="1:17" ht="54" customHeight="1" x14ac:dyDescent="0.2">
      <c r="A165" s="136"/>
      <c r="B165" s="86"/>
      <c r="C165" s="23"/>
      <c r="D165" s="8" t="s">
        <v>16</v>
      </c>
      <c r="E165" s="19">
        <v>0</v>
      </c>
      <c r="F165" s="88">
        <v>0</v>
      </c>
      <c r="G165" s="88">
        <v>0</v>
      </c>
      <c r="H165" s="88">
        <v>0</v>
      </c>
      <c r="I165" s="88">
        <v>0</v>
      </c>
      <c r="J165" s="88">
        <v>0</v>
      </c>
      <c r="K165" s="88">
        <v>0</v>
      </c>
      <c r="L165" s="113"/>
      <c r="M165" s="14"/>
    </row>
    <row r="166" spans="1:17" ht="34.5" customHeight="1" x14ac:dyDescent="0.2">
      <c r="A166" s="139"/>
      <c r="B166" s="87"/>
      <c r="C166" s="15"/>
      <c r="D166" s="8" t="s">
        <v>26</v>
      </c>
      <c r="E166" s="19">
        <v>0</v>
      </c>
      <c r="F166" s="88">
        <f t="shared" ref="F166" si="67">SUM(G166:K166)</f>
        <v>0</v>
      </c>
      <c r="G166" s="88">
        <v>0</v>
      </c>
      <c r="H166" s="88">
        <v>0</v>
      </c>
      <c r="I166" s="88">
        <v>0</v>
      </c>
      <c r="J166" s="88">
        <v>0</v>
      </c>
      <c r="K166" s="88">
        <v>0</v>
      </c>
      <c r="L166" s="113"/>
      <c r="M166" s="14"/>
    </row>
    <row r="167" spans="1:17" ht="15" customHeight="1" x14ac:dyDescent="0.2">
      <c r="A167" s="142"/>
      <c r="B167" s="143" t="s">
        <v>138</v>
      </c>
      <c r="C167" s="144"/>
      <c r="D167" s="79" t="s">
        <v>2</v>
      </c>
      <c r="E167" s="123">
        <v>0</v>
      </c>
      <c r="F167" s="123">
        <f>F12+F97</f>
        <v>883451.79599999997</v>
      </c>
      <c r="G167" s="123">
        <f>SUM(G168:G171)</f>
        <v>220759.53600000002</v>
      </c>
      <c r="H167" s="123">
        <f t="shared" ref="H167:K167" si="68">SUM(H168:H171)</f>
        <v>312786.57</v>
      </c>
      <c r="I167" s="123">
        <f t="shared" si="68"/>
        <v>151039.07</v>
      </c>
      <c r="J167" s="123">
        <f t="shared" si="68"/>
        <v>198866.62</v>
      </c>
      <c r="K167" s="123">
        <f t="shared" si="68"/>
        <v>0</v>
      </c>
      <c r="L167" s="145"/>
      <c r="M167" s="146"/>
    </row>
    <row r="168" spans="1:17" ht="45" x14ac:dyDescent="0.2">
      <c r="A168" s="147"/>
      <c r="B168" s="148"/>
      <c r="C168" s="149"/>
      <c r="D168" s="79" t="s">
        <v>1</v>
      </c>
      <c r="E168" s="123">
        <v>0</v>
      </c>
      <c r="F168" s="123">
        <f>F13+F98</f>
        <v>107061.63</v>
      </c>
      <c r="G168" s="123">
        <f t="shared" ref="G168:K171" si="69">G13+G98</f>
        <v>60558.01</v>
      </c>
      <c r="H168" s="123">
        <f t="shared" si="69"/>
        <v>0</v>
      </c>
      <c r="I168" s="123">
        <f t="shared" si="69"/>
        <v>0</v>
      </c>
      <c r="J168" s="123">
        <f t="shared" si="69"/>
        <v>46503.62</v>
      </c>
      <c r="K168" s="123">
        <f t="shared" si="69"/>
        <v>0</v>
      </c>
      <c r="L168" s="150"/>
      <c r="M168" s="151"/>
      <c r="P168" s="132"/>
    </row>
    <row r="169" spans="1:17" ht="60" x14ac:dyDescent="0.2">
      <c r="A169" s="147"/>
      <c r="B169" s="148"/>
      <c r="C169" s="149"/>
      <c r="D169" s="79" t="s">
        <v>7</v>
      </c>
      <c r="E169" s="123">
        <v>0</v>
      </c>
      <c r="F169" s="123">
        <f>F14+F99</f>
        <v>256336.28999999998</v>
      </c>
      <c r="G169" s="123">
        <f t="shared" si="69"/>
        <v>84701.66</v>
      </c>
      <c r="H169" s="123">
        <f t="shared" si="69"/>
        <v>108125</v>
      </c>
      <c r="I169" s="123">
        <f t="shared" si="69"/>
        <v>41679.300000000003</v>
      </c>
      <c r="J169" s="123">
        <f t="shared" si="69"/>
        <v>21830.329999999998</v>
      </c>
      <c r="K169" s="123">
        <f t="shared" si="69"/>
        <v>0</v>
      </c>
      <c r="L169" s="152"/>
      <c r="M169" s="153"/>
      <c r="N169" s="132"/>
      <c r="P169" s="97"/>
    </row>
    <row r="170" spans="1:17" ht="60" x14ac:dyDescent="0.2">
      <c r="A170" s="147"/>
      <c r="B170" s="148"/>
      <c r="C170" s="149"/>
      <c r="D170" s="79" t="s">
        <v>16</v>
      </c>
      <c r="E170" s="123">
        <v>0</v>
      </c>
      <c r="F170" s="123">
        <f>F15+F100</f>
        <v>520053.87600000005</v>
      </c>
      <c r="G170" s="123">
        <f t="shared" si="69"/>
        <v>75499.865999999995</v>
      </c>
      <c r="H170" s="123">
        <f t="shared" si="69"/>
        <v>204661.57</v>
      </c>
      <c r="I170" s="123">
        <f t="shared" si="69"/>
        <v>109359.77</v>
      </c>
      <c r="J170" s="123">
        <f t="shared" si="69"/>
        <v>130532.67</v>
      </c>
      <c r="K170" s="123">
        <f t="shared" si="69"/>
        <v>0</v>
      </c>
      <c r="L170" s="154"/>
      <c r="M170" s="122"/>
    </row>
    <row r="171" spans="1:17" ht="15" x14ac:dyDescent="0.2">
      <c r="A171" s="155"/>
      <c r="B171" s="156"/>
      <c r="C171" s="157"/>
      <c r="D171" s="79" t="s">
        <v>30</v>
      </c>
      <c r="E171" s="123">
        <v>0</v>
      </c>
      <c r="F171" s="123">
        <f>F16+F101</f>
        <v>0</v>
      </c>
      <c r="G171" s="123">
        <f t="shared" si="69"/>
        <v>0</v>
      </c>
      <c r="H171" s="123">
        <f t="shared" si="69"/>
        <v>0</v>
      </c>
      <c r="I171" s="123">
        <f t="shared" si="69"/>
        <v>0</v>
      </c>
      <c r="J171" s="123">
        <f t="shared" si="69"/>
        <v>0</v>
      </c>
      <c r="K171" s="123">
        <f t="shared" si="69"/>
        <v>0</v>
      </c>
      <c r="L171" s="154"/>
      <c r="M171" s="122"/>
    </row>
    <row r="172" spans="1:17" ht="15" customHeight="1" x14ac:dyDescent="0.2">
      <c r="A172" s="74" t="s">
        <v>137</v>
      </c>
      <c r="B172" s="75"/>
      <c r="C172" s="75"/>
      <c r="D172" s="75"/>
      <c r="E172" s="75"/>
      <c r="F172" s="75"/>
      <c r="G172" s="75"/>
      <c r="H172" s="75"/>
      <c r="I172" s="75"/>
      <c r="J172" s="75"/>
      <c r="K172" s="75"/>
      <c r="L172" s="75"/>
      <c r="M172" s="76"/>
    </row>
    <row r="173" spans="1:17" ht="15" customHeight="1" x14ac:dyDescent="0.2">
      <c r="A173" s="120" t="s">
        <v>6</v>
      </c>
      <c r="B173" s="121" t="s">
        <v>235</v>
      </c>
      <c r="C173" s="122" t="s">
        <v>130</v>
      </c>
      <c r="D173" s="79" t="s">
        <v>2</v>
      </c>
      <c r="E173" s="123">
        <v>0</v>
      </c>
      <c r="F173" s="124">
        <f>SUM(G173:K173)</f>
        <v>1838388.2500000002</v>
      </c>
      <c r="G173" s="123">
        <f t="shared" ref="G173:K173" si="70">SUM(G174:G177)</f>
        <v>481469.85000000003</v>
      </c>
      <c r="H173" s="123">
        <f t="shared" si="70"/>
        <v>466085.80000000005</v>
      </c>
      <c r="I173" s="123">
        <f t="shared" si="70"/>
        <v>445416.30000000005</v>
      </c>
      <c r="J173" s="123">
        <f t="shared" si="70"/>
        <v>445416.30000000005</v>
      </c>
      <c r="K173" s="123">
        <f t="shared" si="70"/>
        <v>0</v>
      </c>
      <c r="L173" s="113" t="s">
        <v>33</v>
      </c>
      <c r="M173" s="125" t="s">
        <v>161</v>
      </c>
    </row>
    <row r="174" spans="1:17" ht="45" x14ac:dyDescent="0.2">
      <c r="A174" s="120"/>
      <c r="B174" s="121"/>
      <c r="C174" s="122"/>
      <c r="D174" s="79" t="s">
        <v>1</v>
      </c>
      <c r="E174" s="123">
        <v>0</v>
      </c>
      <c r="F174" s="123">
        <f>F184+F189+F214</f>
        <v>0</v>
      </c>
      <c r="G174" s="123">
        <f>G179+G184+G189+G194+G199+G204+G209+G214+G219+G224+G229+G234+G239+G244+G249+G254+G259+G264</f>
        <v>0</v>
      </c>
      <c r="H174" s="123">
        <f>H179+H184+H189+H194+H199+H204+H209+H214+H219+H224+H229+H234+H239+H244+H249+H254+H259+H264</f>
        <v>0</v>
      </c>
      <c r="I174" s="123">
        <f>I179+I184+I189+I194+I199+I204+I209+I214+I219+I224+I229+I234+I239+I244+I249+I254+I259+I264</f>
        <v>0</v>
      </c>
      <c r="J174" s="123">
        <f>J179+J184+J189+J194+J199+J204+J209+J214+J219+J224+J229+J234+J239+J244+J249+J254+J259+J264</f>
        <v>0</v>
      </c>
      <c r="K174" s="123">
        <f>K179+K184+K189+K194+K199+K204+K209+K214+K219+K224+K229+K234+K239+K244+K249+K254+K259+K264</f>
        <v>0</v>
      </c>
      <c r="L174" s="113"/>
      <c r="M174" s="126"/>
    </row>
    <row r="175" spans="1:17" ht="48" customHeight="1" x14ac:dyDescent="0.2">
      <c r="A175" s="120"/>
      <c r="B175" s="121"/>
      <c r="C175" s="122"/>
      <c r="D175" s="79" t="s">
        <v>7</v>
      </c>
      <c r="E175" s="123">
        <v>0</v>
      </c>
      <c r="F175" s="123">
        <f>G175+H175+I175+J175+K175</f>
        <v>0</v>
      </c>
      <c r="G175" s="123">
        <f t="shared" ref="G175:K177" si="71">G180+G185+G190+G195+G200+G205+G210+G215+G220+G225+G230+G235+G240+G245+G250+G255+G260+G265</f>
        <v>0</v>
      </c>
      <c r="H175" s="123">
        <f t="shared" si="71"/>
        <v>0</v>
      </c>
      <c r="I175" s="123">
        <f t="shared" si="71"/>
        <v>0</v>
      </c>
      <c r="J175" s="123">
        <f t="shared" si="71"/>
        <v>0</v>
      </c>
      <c r="K175" s="123">
        <f t="shared" si="71"/>
        <v>0</v>
      </c>
      <c r="L175" s="113"/>
      <c r="M175" s="126"/>
    </row>
    <row r="176" spans="1:17" ht="50.25" customHeight="1" x14ac:dyDescent="0.2">
      <c r="A176" s="120"/>
      <c r="B176" s="121"/>
      <c r="C176" s="122"/>
      <c r="D176" s="79" t="s">
        <v>16</v>
      </c>
      <c r="E176" s="123">
        <v>0</v>
      </c>
      <c r="F176" s="123">
        <f>G176+H176+I176+J176+K176</f>
        <v>1838388.2500000002</v>
      </c>
      <c r="G176" s="123">
        <f t="shared" si="71"/>
        <v>481469.85000000003</v>
      </c>
      <c r="H176" s="123">
        <f t="shared" si="71"/>
        <v>466085.80000000005</v>
      </c>
      <c r="I176" s="123">
        <f t="shared" si="71"/>
        <v>445416.30000000005</v>
      </c>
      <c r="J176" s="123">
        <f t="shared" si="71"/>
        <v>445416.30000000005</v>
      </c>
      <c r="K176" s="123">
        <f t="shared" si="71"/>
        <v>0</v>
      </c>
      <c r="L176" s="113"/>
      <c r="M176" s="126"/>
      <c r="Q176" s="132"/>
    </row>
    <row r="177" spans="1:17" ht="22.5" customHeight="1" x14ac:dyDescent="0.2">
      <c r="A177" s="120"/>
      <c r="B177" s="121"/>
      <c r="C177" s="122"/>
      <c r="D177" s="79" t="s">
        <v>30</v>
      </c>
      <c r="E177" s="123">
        <v>0</v>
      </c>
      <c r="F177" s="123">
        <f>F187+F192+F217</f>
        <v>0</v>
      </c>
      <c r="G177" s="123">
        <f t="shared" si="71"/>
        <v>0</v>
      </c>
      <c r="H177" s="123">
        <f t="shared" si="71"/>
        <v>0</v>
      </c>
      <c r="I177" s="123">
        <f t="shared" si="71"/>
        <v>0</v>
      </c>
      <c r="J177" s="123">
        <f t="shared" si="71"/>
        <v>0</v>
      </c>
      <c r="K177" s="123">
        <f t="shared" si="71"/>
        <v>0</v>
      </c>
      <c r="L177" s="113"/>
      <c r="M177" s="127"/>
    </row>
    <row r="178" spans="1:17" ht="15" x14ac:dyDescent="0.2">
      <c r="A178" s="93" t="s">
        <v>172</v>
      </c>
      <c r="B178" s="82" t="s">
        <v>236</v>
      </c>
      <c r="C178" s="13"/>
      <c r="D178" s="8" t="s">
        <v>2</v>
      </c>
      <c r="E178" s="19">
        <f>SUM(E179:E182)</f>
        <v>288857.96999999997</v>
      </c>
      <c r="F178" s="19">
        <f t="shared" ref="F178:F182" si="72">SUM(G178:K178)</f>
        <v>976585.20000000007</v>
      </c>
      <c r="G178" s="19">
        <f t="shared" ref="G178:K178" si="73">SUM(G179:G182)</f>
        <v>241801</v>
      </c>
      <c r="H178" s="19">
        <f t="shared" si="73"/>
        <v>253722.4</v>
      </c>
      <c r="I178" s="19">
        <f t="shared" si="73"/>
        <v>240530.9</v>
      </c>
      <c r="J178" s="19">
        <f t="shared" si="73"/>
        <v>240530.9</v>
      </c>
      <c r="K178" s="19">
        <f t="shared" si="73"/>
        <v>0</v>
      </c>
      <c r="L178" s="128"/>
      <c r="M178" s="13"/>
    </row>
    <row r="179" spans="1:17" ht="45" x14ac:dyDescent="0.2">
      <c r="A179" s="94"/>
      <c r="B179" s="86"/>
      <c r="C179" s="23"/>
      <c r="D179" s="8" t="s">
        <v>1</v>
      </c>
      <c r="E179" s="19">
        <v>0</v>
      </c>
      <c r="F179" s="19">
        <f t="shared" si="72"/>
        <v>0</v>
      </c>
      <c r="G179" s="89">
        <v>0</v>
      </c>
      <c r="H179" s="89">
        <v>0</v>
      </c>
      <c r="I179" s="89">
        <v>0</v>
      </c>
      <c r="J179" s="89">
        <v>0</v>
      </c>
      <c r="K179" s="89">
        <v>0</v>
      </c>
      <c r="L179" s="129"/>
      <c r="M179" s="23"/>
    </row>
    <row r="180" spans="1:17" ht="45" x14ac:dyDescent="0.2">
      <c r="A180" s="94"/>
      <c r="B180" s="86"/>
      <c r="C180" s="23"/>
      <c r="D180" s="8" t="s">
        <v>7</v>
      </c>
      <c r="E180" s="19">
        <v>0</v>
      </c>
      <c r="F180" s="19">
        <f t="shared" si="72"/>
        <v>0</v>
      </c>
      <c r="G180" s="89">
        <v>0</v>
      </c>
      <c r="H180" s="89">
        <v>0</v>
      </c>
      <c r="I180" s="89">
        <v>0</v>
      </c>
      <c r="J180" s="89">
        <v>0</v>
      </c>
      <c r="K180" s="89">
        <v>0</v>
      </c>
      <c r="L180" s="129"/>
      <c r="M180" s="23"/>
    </row>
    <row r="181" spans="1:17" ht="45" x14ac:dyDescent="0.2">
      <c r="A181" s="94"/>
      <c r="B181" s="86"/>
      <c r="C181" s="23"/>
      <c r="D181" s="8" t="s">
        <v>16</v>
      </c>
      <c r="E181" s="19">
        <v>288857.96999999997</v>
      </c>
      <c r="F181" s="19">
        <f t="shared" si="72"/>
        <v>976585.20000000007</v>
      </c>
      <c r="G181" s="89">
        <v>241801</v>
      </c>
      <c r="H181" s="89">
        <v>253722.4</v>
      </c>
      <c r="I181" s="89">
        <v>240530.9</v>
      </c>
      <c r="J181" s="89">
        <v>240530.9</v>
      </c>
      <c r="K181" s="89">
        <v>0</v>
      </c>
      <c r="L181" s="129"/>
      <c r="M181" s="23"/>
      <c r="N181" s="97"/>
      <c r="O181" s="132"/>
      <c r="P181" s="132"/>
    </row>
    <row r="182" spans="1:17" ht="30" x14ac:dyDescent="0.2">
      <c r="A182" s="95"/>
      <c r="B182" s="87"/>
      <c r="C182" s="15"/>
      <c r="D182" s="8" t="s">
        <v>26</v>
      </c>
      <c r="E182" s="19">
        <v>0</v>
      </c>
      <c r="F182" s="19">
        <f t="shared" si="72"/>
        <v>0</v>
      </c>
      <c r="G182" s="89">
        <v>0</v>
      </c>
      <c r="H182" s="89">
        <v>0</v>
      </c>
      <c r="I182" s="89">
        <v>0</v>
      </c>
      <c r="J182" s="89">
        <v>0</v>
      </c>
      <c r="K182" s="89">
        <v>0</v>
      </c>
      <c r="L182" s="130"/>
      <c r="M182" s="15"/>
      <c r="P182" s="132"/>
    </row>
    <row r="183" spans="1:17" ht="15" x14ac:dyDescent="0.2">
      <c r="A183" s="93" t="s">
        <v>24</v>
      </c>
      <c r="B183" s="82" t="s">
        <v>237</v>
      </c>
      <c r="C183" s="13"/>
      <c r="D183" s="8" t="s">
        <v>2</v>
      </c>
      <c r="E183" s="19">
        <f>SUM(E184:E187)</f>
        <v>173000</v>
      </c>
      <c r="F183" s="88">
        <f t="shared" ref="F183:F212" si="74">SUM(G183:K183)</f>
        <v>707270.5</v>
      </c>
      <c r="G183" s="19">
        <f t="shared" ref="G183:K183" si="75">SUM(G184:G187)</f>
        <v>171015.5</v>
      </c>
      <c r="H183" s="19">
        <f t="shared" si="75"/>
        <v>181055</v>
      </c>
      <c r="I183" s="19">
        <f t="shared" si="75"/>
        <v>177600</v>
      </c>
      <c r="J183" s="88">
        <f t="shared" si="75"/>
        <v>177600</v>
      </c>
      <c r="K183" s="88">
        <f t="shared" si="75"/>
        <v>0</v>
      </c>
      <c r="L183" s="128"/>
      <c r="M183" s="13"/>
      <c r="Q183" s="132"/>
    </row>
    <row r="184" spans="1:17" ht="45" x14ac:dyDescent="0.2">
      <c r="A184" s="94"/>
      <c r="B184" s="86"/>
      <c r="C184" s="23"/>
      <c r="D184" s="8" t="s">
        <v>1</v>
      </c>
      <c r="E184" s="19">
        <v>0</v>
      </c>
      <c r="F184" s="88">
        <f t="shared" si="74"/>
        <v>0</v>
      </c>
      <c r="G184" s="89">
        <v>0</v>
      </c>
      <c r="H184" s="89">
        <v>0</v>
      </c>
      <c r="I184" s="89">
        <v>0</v>
      </c>
      <c r="J184" s="131">
        <v>0</v>
      </c>
      <c r="K184" s="131">
        <v>0</v>
      </c>
      <c r="L184" s="129"/>
      <c r="M184" s="23"/>
      <c r="P184" s="97"/>
    </row>
    <row r="185" spans="1:17" ht="45" x14ac:dyDescent="0.2">
      <c r="A185" s="94"/>
      <c r="B185" s="86"/>
      <c r="C185" s="23"/>
      <c r="D185" s="8" t="s">
        <v>7</v>
      </c>
      <c r="E185" s="19">
        <v>0</v>
      </c>
      <c r="F185" s="88">
        <f t="shared" si="74"/>
        <v>0</v>
      </c>
      <c r="G185" s="89">
        <v>0</v>
      </c>
      <c r="H185" s="89">
        <v>0</v>
      </c>
      <c r="I185" s="89">
        <v>0</v>
      </c>
      <c r="J185" s="131">
        <v>0</v>
      </c>
      <c r="K185" s="131">
        <v>0</v>
      </c>
      <c r="L185" s="129"/>
      <c r="M185" s="23"/>
      <c r="N185" s="132"/>
    </row>
    <row r="186" spans="1:17" ht="45" x14ac:dyDescent="0.2">
      <c r="A186" s="94"/>
      <c r="B186" s="86"/>
      <c r="C186" s="23"/>
      <c r="D186" s="8" t="s">
        <v>16</v>
      </c>
      <c r="E186" s="19">
        <v>173000</v>
      </c>
      <c r="F186" s="88">
        <f t="shared" si="74"/>
        <v>707270.5</v>
      </c>
      <c r="G186" s="89">
        <v>171015.5</v>
      </c>
      <c r="H186" s="89">
        <v>181055</v>
      </c>
      <c r="I186" s="89">
        <v>177600</v>
      </c>
      <c r="J186" s="89">
        <v>177600</v>
      </c>
      <c r="K186" s="131">
        <v>0</v>
      </c>
      <c r="L186" s="129"/>
      <c r="M186" s="23"/>
      <c r="N186" s="97"/>
      <c r="O186" s="97"/>
    </row>
    <row r="187" spans="1:17" ht="30" x14ac:dyDescent="0.2">
      <c r="A187" s="95"/>
      <c r="B187" s="87"/>
      <c r="C187" s="15"/>
      <c r="D187" s="8" t="s">
        <v>26</v>
      </c>
      <c r="E187" s="19">
        <v>0</v>
      </c>
      <c r="F187" s="88">
        <f t="shared" si="74"/>
        <v>0</v>
      </c>
      <c r="G187" s="131">
        <v>0</v>
      </c>
      <c r="H187" s="131">
        <v>0</v>
      </c>
      <c r="I187" s="131">
        <v>0</v>
      </c>
      <c r="J187" s="131">
        <v>0</v>
      </c>
      <c r="K187" s="131">
        <v>0</v>
      </c>
      <c r="L187" s="130"/>
      <c r="M187" s="15"/>
    </row>
    <row r="188" spans="1:17" ht="15" customHeight="1" x14ac:dyDescent="0.2">
      <c r="A188" s="93" t="s">
        <v>171</v>
      </c>
      <c r="B188" s="82" t="s">
        <v>238</v>
      </c>
      <c r="C188" s="13" t="s">
        <v>130</v>
      </c>
      <c r="D188" s="8" t="s">
        <v>2</v>
      </c>
      <c r="E188" s="19">
        <f>SUM(E189:E192)</f>
        <v>0</v>
      </c>
      <c r="F188" s="88">
        <f t="shared" si="74"/>
        <v>62600</v>
      </c>
      <c r="G188" s="88">
        <f>SUM(G189:G192)</f>
        <v>15000</v>
      </c>
      <c r="H188" s="88">
        <f>SUM(H189:H192)</f>
        <v>15600</v>
      </c>
      <c r="I188" s="88">
        <f>SUM(I189:I192)</f>
        <v>16000</v>
      </c>
      <c r="J188" s="88">
        <f>SUM(J189:J192)</f>
        <v>16000</v>
      </c>
      <c r="K188" s="88">
        <f>SUM(K189:K192)</f>
        <v>0</v>
      </c>
      <c r="L188" s="113"/>
      <c r="M188" s="14"/>
    </row>
    <row r="189" spans="1:17" ht="54" customHeight="1" x14ac:dyDescent="0.2">
      <c r="A189" s="94"/>
      <c r="B189" s="86"/>
      <c r="C189" s="23"/>
      <c r="D189" s="8" t="s">
        <v>1</v>
      </c>
      <c r="E189" s="19">
        <v>0</v>
      </c>
      <c r="F189" s="88">
        <f t="shared" si="74"/>
        <v>0</v>
      </c>
      <c r="G189" s="131">
        <v>0</v>
      </c>
      <c r="H189" s="131">
        <v>0</v>
      </c>
      <c r="I189" s="131">
        <v>0</v>
      </c>
      <c r="J189" s="131">
        <v>0</v>
      </c>
      <c r="K189" s="131">
        <v>0</v>
      </c>
      <c r="L189" s="113"/>
      <c r="M189" s="14"/>
    </row>
    <row r="190" spans="1:17" ht="36.75" customHeight="1" x14ac:dyDescent="0.2">
      <c r="A190" s="94"/>
      <c r="B190" s="86"/>
      <c r="C190" s="23"/>
      <c r="D190" s="8" t="s">
        <v>7</v>
      </c>
      <c r="E190" s="19">
        <v>0</v>
      </c>
      <c r="F190" s="88">
        <f t="shared" si="74"/>
        <v>0</v>
      </c>
      <c r="G190" s="131">
        <v>0</v>
      </c>
      <c r="H190" s="131">
        <v>0</v>
      </c>
      <c r="I190" s="131">
        <v>0</v>
      </c>
      <c r="J190" s="131">
        <v>0</v>
      </c>
      <c r="K190" s="131">
        <v>0</v>
      </c>
      <c r="L190" s="113"/>
      <c r="M190" s="14"/>
    </row>
    <row r="191" spans="1:17" ht="47.25" customHeight="1" x14ac:dyDescent="0.2">
      <c r="A191" s="94"/>
      <c r="B191" s="86"/>
      <c r="C191" s="23"/>
      <c r="D191" s="8" t="s">
        <v>16</v>
      </c>
      <c r="E191" s="19">
        <v>0</v>
      </c>
      <c r="F191" s="88">
        <f t="shared" si="74"/>
        <v>62600</v>
      </c>
      <c r="G191" s="131">
        <v>15000</v>
      </c>
      <c r="H191" s="131">
        <v>15600</v>
      </c>
      <c r="I191" s="131">
        <v>16000</v>
      </c>
      <c r="J191" s="131">
        <v>16000</v>
      </c>
      <c r="K191" s="131">
        <v>0</v>
      </c>
      <c r="L191" s="113"/>
      <c r="M191" s="14"/>
    </row>
    <row r="192" spans="1:17" ht="34.5" customHeight="1" x14ac:dyDescent="0.2">
      <c r="A192" s="95"/>
      <c r="B192" s="87"/>
      <c r="C192" s="15"/>
      <c r="D192" s="8" t="s">
        <v>26</v>
      </c>
      <c r="E192" s="19">
        <v>0</v>
      </c>
      <c r="F192" s="88">
        <f t="shared" si="74"/>
        <v>0</v>
      </c>
      <c r="G192" s="131">
        <v>0</v>
      </c>
      <c r="H192" s="131">
        <v>0</v>
      </c>
      <c r="I192" s="131">
        <v>0</v>
      </c>
      <c r="J192" s="131">
        <v>0</v>
      </c>
      <c r="K192" s="131">
        <v>0</v>
      </c>
      <c r="L192" s="113"/>
      <c r="M192" s="14"/>
    </row>
    <row r="193" spans="1:13" ht="15" customHeight="1" x14ac:dyDescent="0.2">
      <c r="A193" s="93" t="s">
        <v>173</v>
      </c>
      <c r="B193" s="82" t="s">
        <v>306</v>
      </c>
      <c r="C193" s="13" t="s">
        <v>308</v>
      </c>
      <c r="D193" s="8" t="s">
        <v>2</v>
      </c>
      <c r="E193" s="19">
        <f>SUM(E194:E197)</f>
        <v>0</v>
      </c>
      <c r="F193" s="88">
        <f t="shared" ref="F193:F197" si="76">SUM(G193:K193)</f>
        <v>0</v>
      </c>
      <c r="G193" s="88">
        <f>SUM(G194:G197)</f>
        <v>0</v>
      </c>
      <c r="H193" s="88">
        <f>SUM(H194:H197)</f>
        <v>0</v>
      </c>
      <c r="I193" s="88">
        <f>SUM(I194:I197)</f>
        <v>0</v>
      </c>
      <c r="J193" s="88">
        <f>SUM(J194:J197)</f>
        <v>0</v>
      </c>
      <c r="K193" s="88">
        <f>SUM(K194:K197)</f>
        <v>0</v>
      </c>
      <c r="L193" s="113"/>
      <c r="M193" s="14"/>
    </row>
    <row r="194" spans="1:13" ht="54" customHeight="1" x14ac:dyDescent="0.2">
      <c r="A194" s="94"/>
      <c r="B194" s="86"/>
      <c r="C194" s="23"/>
      <c r="D194" s="8" t="s">
        <v>1</v>
      </c>
      <c r="E194" s="19">
        <v>0</v>
      </c>
      <c r="F194" s="88">
        <f t="shared" si="76"/>
        <v>0</v>
      </c>
      <c r="G194" s="131">
        <v>0</v>
      </c>
      <c r="H194" s="131">
        <v>0</v>
      </c>
      <c r="I194" s="131">
        <v>0</v>
      </c>
      <c r="J194" s="131">
        <v>0</v>
      </c>
      <c r="K194" s="131">
        <v>0</v>
      </c>
      <c r="L194" s="113"/>
      <c r="M194" s="14"/>
    </row>
    <row r="195" spans="1:13" ht="36.75" customHeight="1" x14ac:dyDescent="0.2">
      <c r="A195" s="94"/>
      <c r="B195" s="86"/>
      <c r="C195" s="23"/>
      <c r="D195" s="8" t="s">
        <v>7</v>
      </c>
      <c r="E195" s="19">
        <v>0</v>
      </c>
      <c r="F195" s="88">
        <f t="shared" si="76"/>
        <v>0</v>
      </c>
      <c r="G195" s="131">
        <v>0</v>
      </c>
      <c r="H195" s="131">
        <v>0</v>
      </c>
      <c r="I195" s="131">
        <v>0</v>
      </c>
      <c r="J195" s="131">
        <v>0</v>
      </c>
      <c r="K195" s="131">
        <v>0</v>
      </c>
      <c r="L195" s="113"/>
      <c r="M195" s="14"/>
    </row>
    <row r="196" spans="1:13" ht="47.25" customHeight="1" x14ac:dyDescent="0.2">
      <c r="A196" s="94"/>
      <c r="B196" s="86"/>
      <c r="C196" s="23"/>
      <c r="D196" s="8" t="s">
        <v>16</v>
      </c>
      <c r="E196" s="19">
        <v>0</v>
      </c>
      <c r="F196" s="88">
        <f t="shared" si="76"/>
        <v>0</v>
      </c>
      <c r="G196" s="131">
        <v>0</v>
      </c>
      <c r="H196" s="131">
        <v>0</v>
      </c>
      <c r="I196" s="131">
        <v>0</v>
      </c>
      <c r="J196" s="131">
        <v>0</v>
      </c>
      <c r="K196" s="131">
        <v>0</v>
      </c>
      <c r="L196" s="113"/>
      <c r="M196" s="14"/>
    </row>
    <row r="197" spans="1:13" ht="34.5" customHeight="1" x14ac:dyDescent="0.2">
      <c r="A197" s="95"/>
      <c r="B197" s="87"/>
      <c r="C197" s="15"/>
      <c r="D197" s="8" t="s">
        <v>26</v>
      </c>
      <c r="E197" s="19">
        <v>0</v>
      </c>
      <c r="F197" s="88">
        <f t="shared" si="76"/>
        <v>0</v>
      </c>
      <c r="G197" s="131">
        <v>0</v>
      </c>
      <c r="H197" s="131">
        <v>0</v>
      </c>
      <c r="I197" s="131">
        <v>0</v>
      </c>
      <c r="J197" s="131">
        <v>0</v>
      </c>
      <c r="K197" s="131">
        <v>0</v>
      </c>
      <c r="L197" s="113"/>
      <c r="M197" s="14"/>
    </row>
    <row r="198" spans="1:13" ht="15" customHeight="1" x14ac:dyDescent="0.2">
      <c r="A198" s="93" t="s">
        <v>183</v>
      </c>
      <c r="B198" s="82" t="s">
        <v>307</v>
      </c>
      <c r="C198" s="13" t="s">
        <v>308</v>
      </c>
      <c r="D198" s="8" t="s">
        <v>2</v>
      </c>
      <c r="E198" s="19">
        <f>SUM(E199:E202)</f>
        <v>0</v>
      </c>
      <c r="F198" s="88">
        <f t="shared" ref="F198:F202" si="77">SUM(G198:K198)</f>
        <v>0</v>
      </c>
      <c r="G198" s="88">
        <f>SUM(G199:G202)</f>
        <v>0</v>
      </c>
      <c r="H198" s="88">
        <f>SUM(H199:H202)</f>
        <v>0</v>
      </c>
      <c r="I198" s="88">
        <f>SUM(I199:I202)</f>
        <v>0</v>
      </c>
      <c r="J198" s="88">
        <f>SUM(J199:J202)</f>
        <v>0</v>
      </c>
      <c r="K198" s="88">
        <f>SUM(K199:K202)</f>
        <v>0</v>
      </c>
      <c r="L198" s="113"/>
      <c r="M198" s="14"/>
    </row>
    <row r="199" spans="1:13" ht="54" customHeight="1" x14ac:dyDescent="0.2">
      <c r="A199" s="94"/>
      <c r="B199" s="86"/>
      <c r="C199" s="23"/>
      <c r="D199" s="8" t="s">
        <v>1</v>
      </c>
      <c r="E199" s="19">
        <v>0</v>
      </c>
      <c r="F199" s="88">
        <f t="shared" si="77"/>
        <v>0</v>
      </c>
      <c r="G199" s="131">
        <v>0</v>
      </c>
      <c r="H199" s="131">
        <v>0</v>
      </c>
      <c r="I199" s="131">
        <v>0</v>
      </c>
      <c r="J199" s="131">
        <v>0</v>
      </c>
      <c r="K199" s="131">
        <v>0</v>
      </c>
      <c r="L199" s="113"/>
      <c r="M199" s="14"/>
    </row>
    <row r="200" spans="1:13" ht="36.75" customHeight="1" x14ac:dyDescent="0.2">
      <c r="A200" s="94"/>
      <c r="B200" s="86"/>
      <c r="C200" s="23"/>
      <c r="D200" s="8" t="s">
        <v>7</v>
      </c>
      <c r="E200" s="19">
        <v>0</v>
      </c>
      <c r="F200" s="88">
        <f t="shared" si="77"/>
        <v>0</v>
      </c>
      <c r="G200" s="131">
        <v>0</v>
      </c>
      <c r="H200" s="131">
        <v>0</v>
      </c>
      <c r="I200" s="131">
        <v>0</v>
      </c>
      <c r="J200" s="131">
        <v>0</v>
      </c>
      <c r="K200" s="131">
        <v>0</v>
      </c>
      <c r="L200" s="113"/>
      <c r="M200" s="14"/>
    </row>
    <row r="201" spans="1:13" ht="47.25" customHeight="1" x14ac:dyDescent="0.2">
      <c r="A201" s="94"/>
      <c r="B201" s="86"/>
      <c r="C201" s="23"/>
      <c r="D201" s="8" t="s">
        <v>16</v>
      </c>
      <c r="E201" s="19">
        <v>0</v>
      </c>
      <c r="F201" s="88">
        <f t="shared" si="77"/>
        <v>0</v>
      </c>
      <c r="G201" s="131">
        <v>0</v>
      </c>
      <c r="H201" s="131">
        <v>0</v>
      </c>
      <c r="I201" s="131">
        <v>0</v>
      </c>
      <c r="J201" s="131">
        <v>0</v>
      </c>
      <c r="K201" s="131">
        <v>0</v>
      </c>
      <c r="L201" s="113"/>
      <c r="M201" s="14"/>
    </row>
    <row r="202" spans="1:13" ht="34.5" customHeight="1" x14ac:dyDescent="0.2">
      <c r="A202" s="95"/>
      <c r="B202" s="87"/>
      <c r="C202" s="15"/>
      <c r="D202" s="8" t="s">
        <v>26</v>
      </c>
      <c r="E202" s="19">
        <v>0</v>
      </c>
      <c r="F202" s="88">
        <f t="shared" si="77"/>
        <v>0</v>
      </c>
      <c r="G202" s="131">
        <v>0</v>
      </c>
      <c r="H202" s="131">
        <v>0</v>
      </c>
      <c r="I202" s="131">
        <v>0</v>
      </c>
      <c r="J202" s="131">
        <v>0</v>
      </c>
      <c r="K202" s="131">
        <v>0</v>
      </c>
      <c r="L202" s="113"/>
      <c r="M202" s="14"/>
    </row>
    <row r="203" spans="1:13" ht="15" customHeight="1" x14ac:dyDescent="0.2">
      <c r="A203" s="93" t="s">
        <v>183</v>
      </c>
      <c r="B203" s="82" t="s">
        <v>309</v>
      </c>
      <c r="C203" s="13" t="s">
        <v>308</v>
      </c>
      <c r="D203" s="8" t="s">
        <v>2</v>
      </c>
      <c r="E203" s="19">
        <f>SUM(E204:E207)</f>
        <v>0</v>
      </c>
      <c r="F203" s="88">
        <f t="shared" ref="F203:F207" si="78">SUM(G203:K203)</f>
        <v>0</v>
      </c>
      <c r="G203" s="88">
        <f>SUM(G204:G207)</f>
        <v>0</v>
      </c>
      <c r="H203" s="88">
        <f>SUM(H204:H207)</f>
        <v>0</v>
      </c>
      <c r="I203" s="88">
        <f>SUM(I204:I207)</f>
        <v>0</v>
      </c>
      <c r="J203" s="88">
        <f>SUM(J204:J207)</f>
        <v>0</v>
      </c>
      <c r="K203" s="88">
        <f>SUM(K204:K207)</f>
        <v>0</v>
      </c>
      <c r="L203" s="113"/>
      <c r="M203" s="14"/>
    </row>
    <row r="204" spans="1:13" ht="54" customHeight="1" x14ac:dyDescent="0.2">
      <c r="A204" s="94"/>
      <c r="B204" s="86"/>
      <c r="C204" s="23"/>
      <c r="D204" s="8" t="s">
        <v>1</v>
      </c>
      <c r="E204" s="19">
        <v>0</v>
      </c>
      <c r="F204" s="88">
        <f t="shared" si="78"/>
        <v>0</v>
      </c>
      <c r="G204" s="131">
        <v>0</v>
      </c>
      <c r="H204" s="131">
        <v>0</v>
      </c>
      <c r="I204" s="131">
        <v>0</v>
      </c>
      <c r="J204" s="131">
        <v>0</v>
      </c>
      <c r="K204" s="131">
        <v>0</v>
      </c>
      <c r="L204" s="113"/>
      <c r="M204" s="14"/>
    </row>
    <row r="205" spans="1:13" ht="36.75" customHeight="1" x14ac:dyDescent="0.2">
      <c r="A205" s="94"/>
      <c r="B205" s="86"/>
      <c r="C205" s="23"/>
      <c r="D205" s="8" t="s">
        <v>7</v>
      </c>
      <c r="E205" s="19">
        <v>0</v>
      </c>
      <c r="F205" s="88">
        <f t="shared" si="78"/>
        <v>0</v>
      </c>
      <c r="G205" s="131">
        <v>0</v>
      </c>
      <c r="H205" s="131">
        <v>0</v>
      </c>
      <c r="I205" s="131">
        <v>0</v>
      </c>
      <c r="J205" s="131">
        <v>0</v>
      </c>
      <c r="K205" s="131">
        <v>0</v>
      </c>
      <c r="L205" s="113"/>
      <c r="M205" s="14"/>
    </row>
    <row r="206" spans="1:13" ht="47.25" customHeight="1" x14ac:dyDescent="0.2">
      <c r="A206" s="94"/>
      <c r="B206" s="86"/>
      <c r="C206" s="23"/>
      <c r="D206" s="8" t="s">
        <v>16</v>
      </c>
      <c r="E206" s="19">
        <v>0</v>
      </c>
      <c r="F206" s="88">
        <f t="shared" si="78"/>
        <v>0</v>
      </c>
      <c r="G206" s="131">
        <v>0</v>
      </c>
      <c r="H206" s="131">
        <v>0</v>
      </c>
      <c r="I206" s="131">
        <v>0</v>
      </c>
      <c r="J206" s="131">
        <v>0</v>
      </c>
      <c r="K206" s="131">
        <v>0</v>
      </c>
      <c r="L206" s="113"/>
      <c r="M206" s="14"/>
    </row>
    <row r="207" spans="1:13" ht="34.5" customHeight="1" x14ac:dyDescent="0.2">
      <c r="A207" s="95"/>
      <c r="B207" s="87"/>
      <c r="C207" s="15"/>
      <c r="D207" s="8" t="s">
        <v>26</v>
      </c>
      <c r="E207" s="19">
        <v>0</v>
      </c>
      <c r="F207" s="88">
        <f t="shared" si="78"/>
        <v>0</v>
      </c>
      <c r="G207" s="131">
        <v>0</v>
      </c>
      <c r="H207" s="131">
        <v>0</v>
      </c>
      <c r="I207" s="131">
        <v>0</v>
      </c>
      <c r="J207" s="131">
        <v>0</v>
      </c>
      <c r="K207" s="131">
        <v>0</v>
      </c>
      <c r="L207" s="113"/>
      <c r="M207" s="14"/>
    </row>
    <row r="208" spans="1:13" ht="15" x14ac:dyDescent="0.2">
      <c r="A208" s="93" t="s">
        <v>188</v>
      </c>
      <c r="B208" s="82" t="s">
        <v>266</v>
      </c>
      <c r="C208" s="13"/>
      <c r="D208" s="8" t="s">
        <v>2</v>
      </c>
      <c r="E208" s="19">
        <f>SUM(E209:E212)</f>
        <v>0</v>
      </c>
      <c r="F208" s="88">
        <f t="shared" si="74"/>
        <v>5213</v>
      </c>
      <c r="G208" s="88">
        <f t="shared" ref="G208:K208" si="79">SUM(G209:G212)</f>
        <v>5213</v>
      </c>
      <c r="H208" s="88">
        <f t="shared" si="79"/>
        <v>0</v>
      </c>
      <c r="I208" s="88">
        <f t="shared" si="79"/>
        <v>0</v>
      </c>
      <c r="J208" s="88">
        <f t="shared" si="79"/>
        <v>0</v>
      </c>
      <c r="K208" s="88">
        <f t="shared" si="79"/>
        <v>0</v>
      </c>
      <c r="L208" s="128"/>
      <c r="M208" s="13"/>
    </row>
    <row r="209" spans="1:13" ht="45" x14ac:dyDescent="0.2">
      <c r="A209" s="94"/>
      <c r="B209" s="86"/>
      <c r="C209" s="23"/>
      <c r="D209" s="8" t="s">
        <v>1</v>
      </c>
      <c r="E209" s="19">
        <v>0</v>
      </c>
      <c r="F209" s="88">
        <f t="shared" si="74"/>
        <v>0</v>
      </c>
      <c r="G209" s="131">
        <v>0</v>
      </c>
      <c r="H209" s="131">
        <v>0</v>
      </c>
      <c r="I209" s="131">
        <v>0</v>
      </c>
      <c r="J209" s="131">
        <v>0</v>
      </c>
      <c r="K209" s="131">
        <v>0</v>
      </c>
      <c r="L209" s="129"/>
      <c r="M209" s="23"/>
    </row>
    <row r="210" spans="1:13" ht="45" x14ac:dyDescent="0.2">
      <c r="A210" s="94"/>
      <c r="B210" s="86"/>
      <c r="C210" s="23"/>
      <c r="D210" s="8" t="s">
        <v>7</v>
      </c>
      <c r="E210" s="19">
        <v>0</v>
      </c>
      <c r="F210" s="88">
        <f t="shared" si="74"/>
        <v>0</v>
      </c>
      <c r="G210" s="131">
        <v>0</v>
      </c>
      <c r="H210" s="131">
        <v>0</v>
      </c>
      <c r="I210" s="131">
        <v>0</v>
      </c>
      <c r="J210" s="131">
        <v>0</v>
      </c>
      <c r="K210" s="131">
        <v>0</v>
      </c>
      <c r="L210" s="129"/>
      <c r="M210" s="23"/>
    </row>
    <row r="211" spans="1:13" ht="45" x14ac:dyDescent="0.2">
      <c r="A211" s="94"/>
      <c r="B211" s="86"/>
      <c r="C211" s="23"/>
      <c r="D211" s="8" t="s">
        <v>16</v>
      </c>
      <c r="E211" s="19">
        <v>0</v>
      </c>
      <c r="F211" s="88">
        <f t="shared" si="74"/>
        <v>5213</v>
      </c>
      <c r="G211" s="131">
        <v>5213</v>
      </c>
      <c r="H211" s="131">
        <v>0</v>
      </c>
      <c r="I211" s="131">
        <v>0</v>
      </c>
      <c r="J211" s="131">
        <v>0</v>
      </c>
      <c r="K211" s="131">
        <v>0</v>
      </c>
      <c r="L211" s="129"/>
      <c r="M211" s="23"/>
    </row>
    <row r="212" spans="1:13" ht="30" x14ac:dyDescent="0.2">
      <c r="A212" s="95"/>
      <c r="B212" s="87"/>
      <c r="C212" s="15"/>
      <c r="D212" s="8" t="s">
        <v>26</v>
      </c>
      <c r="E212" s="19">
        <v>0</v>
      </c>
      <c r="F212" s="88">
        <f t="shared" si="74"/>
        <v>0</v>
      </c>
      <c r="G212" s="131">
        <v>0</v>
      </c>
      <c r="H212" s="131">
        <v>0</v>
      </c>
      <c r="I212" s="131">
        <v>0</v>
      </c>
      <c r="J212" s="131">
        <v>0</v>
      </c>
      <c r="K212" s="131">
        <v>0</v>
      </c>
      <c r="L212" s="130"/>
      <c r="M212" s="15"/>
    </row>
    <row r="213" spans="1:13" ht="15" customHeight="1" x14ac:dyDescent="0.2">
      <c r="A213" s="93" t="s">
        <v>183</v>
      </c>
      <c r="B213" s="82" t="s">
        <v>267</v>
      </c>
      <c r="C213" s="13" t="s">
        <v>130</v>
      </c>
      <c r="D213" s="8" t="s">
        <v>2</v>
      </c>
      <c r="E213" s="19">
        <f>SUM(E214:E217)</f>
        <v>0</v>
      </c>
      <c r="F213" s="88">
        <f t="shared" ref="F213:F217" si="80">SUM(G213:K213)</f>
        <v>44306.200000000004</v>
      </c>
      <c r="G213" s="88">
        <f t="shared" ref="G213:K213" si="81">SUM(G214:G217)</f>
        <v>10450</v>
      </c>
      <c r="H213" s="88">
        <f t="shared" si="81"/>
        <v>11285.4</v>
      </c>
      <c r="I213" s="88">
        <f t="shared" si="81"/>
        <v>11285.4</v>
      </c>
      <c r="J213" s="88">
        <f t="shared" si="81"/>
        <v>11285.4</v>
      </c>
      <c r="K213" s="88">
        <f t="shared" si="81"/>
        <v>0</v>
      </c>
      <c r="L213" s="113"/>
      <c r="M213" s="14"/>
    </row>
    <row r="214" spans="1:13" ht="54" customHeight="1" x14ac:dyDescent="0.2">
      <c r="A214" s="94"/>
      <c r="B214" s="86"/>
      <c r="C214" s="23"/>
      <c r="D214" s="8" t="s">
        <v>1</v>
      </c>
      <c r="E214" s="19">
        <v>0</v>
      </c>
      <c r="F214" s="88">
        <f t="shared" si="80"/>
        <v>0</v>
      </c>
      <c r="G214" s="88">
        <v>0</v>
      </c>
      <c r="H214" s="88">
        <v>0</v>
      </c>
      <c r="I214" s="88">
        <v>0</v>
      </c>
      <c r="J214" s="88">
        <v>0</v>
      </c>
      <c r="K214" s="88">
        <v>0</v>
      </c>
      <c r="L214" s="113"/>
      <c r="M214" s="14"/>
    </row>
    <row r="215" spans="1:13" ht="39.75" customHeight="1" x14ac:dyDescent="0.2">
      <c r="A215" s="94"/>
      <c r="B215" s="86"/>
      <c r="C215" s="23"/>
      <c r="D215" s="8" t="s">
        <v>7</v>
      </c>
      <c r="E215" s="19">
        <v>0</v>
      </c>
      <c r="F215" s="88">
        <f t="shared" si="80"/>
        <v>0</v>
      </c>
      <c r="G215" s="88">
        <v>0</v>
      </c>
      <c r="H215" s="88">
        <v>0</v>
      </c>
      <c r="I215" s="88">
        <v>0</v>
      </c>
      <c r="J215" s="88">
        <v>0</v>
      </c>
      <c r="K215" s="88">
        <v>0</v>
      </c>
      <c r="L215" s="113"/>
      <c r="M215" s="14"/>
    </row>
    <row r="216" spans="1:13" ht="50.25" customHeight="1" x14ac:dyDescent="0.2">
      <c r="A216" s="94"/>
      <c r="B216" s="86"/>
      <c r="C216" s="23"/>
      <c r="D216" s="8" t="s">
        <v>16</v>
      </c>
      <c r="E216" s="19">
        <v>0</v>
      </c>
      <c r="F216" s="88">
        <f t="shared" si="80"/>
        <v>44306.200000000004</v>
      </c>
      <c r="G216" s="88">
        <v>10450</v>
      </c>
      <c r="H216" s="88">
        <v>11285.4</v>
      </c>
      <c r="I216" s="88">
        <v>11285.4</v>
      </c>
      <c r="J216" s="88">
        <v>11285.4</v>
      </c>
      <c r="K216" s="88">
        <v>0</v>
      </c>
      <c r="L216" s="113"/>
      <c r="M216" s="14"/>
    </row>
    <row r="217" spans="1:13" ht="39" customHeight="1" x14ac:dyDescent="0.2">
      <c r="A217" s="95"/>
      <c r="B217" s="87"/>
      <c r="C217" s="15"/>
      <c r="D217" s="8" t="s">
        <v>26</v>
      </c>
      <c r="E217" s="19">
        <v>0</v>
      </c>
      <c r="F217" s="88">
        <f t="shared" si="80"/>
        <v>0</v>
      </c>
      <c r="G217" s="88">
        <v>0</v>
      </c>
      <c r="H217" s="88">
        <v>0</v>
      </c>
      <c r="I217" s="88">
        <v>0</v>
      </c>
      <c r="J217" s="88">
        <v>0</v>
      </c>
      <c r="K217" s="88">
        <v>0</v>
      </c>
      <c r="L217" s="113"/>
      <c r="M217" s="14"/>
    </row>
    <row r="218" spans="1:13" ht="15" customHeight="1" x14ac:dyDescent="0.2">
      <c r="A218" s="93" t="s">
        <v>187</v>
      </c>
      <c r="B218" s="82" t="s">
        <v>268</v>
      </c>
      <c r="C218" s="13" t="s">
        <v>130</v>
      </c>
      <c r="D218" s="8" t="s">
        <v>2</v>
      </c>
      <c r="E218" s="19">
        <f>SUM(E219:E222)</f>
        <v>0</v>
      </c>
      <c r="F218" s="88">
        <f t="shared" ref="F218:F227" si="82">SUM(G218:K218)</f>
        <v>0</v>
      </c>
      <c r="G218" s="88">
        <f t="shared" ref="G218:K218" si="83">SUM(G219:G222)</f>
        <v>0</v>
      </c>
      <c r="H218" s="88">
        <f t="shared" si="83"/>
        <v>0</v>
      </c>
      <c r="I218" s="88">
        <f t="shared" si="83"/>
        <v>0</v>
      </c>
      <c r="J218" s="88">
        <f t="shared" si="83"/>
        <v>0</v>
      </c>
      <c r="K218" s="88">
        <f t="shared" si="83"/>
        <v>0</v>
      </c>
      <c r="L218" s="113"/>
      <c r="M218" s="14"/>
    </row>
    <row r="219" spans="1:13" ht="51.75" customHeight="1" x14ac:dyDescent="0.2">
      <c r="A219" s="94"/>
      <c r="B219" s="86"/>
      <c r="C219" s="23"/>
      <c r="D219" s="8" t="s">
        <v>1</v>
      </c>
      <c r="E219" s="19">
        <v>0</v>
      </c>
      <c r="F219" s="88">
        <f t="shared" si="82"/>
        <v>0</v>
      </c>
      <c r="G219" s="88">
        <v>0</v>
      </c>
      <c r="H219" s="88">
        <v>0</v>
      </c>
      <c r="I219" s="88">
        <v>0</v>
      </c>
      <c r="J219" s="88">
        <v>0</v>
      </c>
      <c r="K219" s="88">
        <v>0</v>
      </c>
      <c r="L219" s="113"/>
      <c r="M219" s="14"/>
    </row>
    <row r="220" spans="1:13" ht="39" customHeight="1" x14ac:dyDescent="0.2">
      <c r="A220" s="94"/>
      <c r="B220" s="86"/>
      <c r="C220" s="23"/>
      <c r="D220" s="8" t="s">
        <v>7</v>
      </c>
      <c r="E220" s="19">
        <v>0</v>
      </c>
      <c r="F220" s="88">
        <f t="shared" si="82"/>
        <v>0</v>
      </c>
      <c r="G220" s="88">
        <v>0</v>
      </c>
      <c r="H220" s="88">
        <v>0</v>
      </c>
      <c r="I220" s="88">
        <v>0</v>
      </c>
      <c r="J220" s="88">
        <v>0</v>
      </c>
      <c r="K220" s="88">
        <v>0</v>
      </c>
      <c r="L220" s="113"/>
      <c r="M220" s="14"/>
    </row>
    <row r="221" spans="1:13" ht="52.5" customHeight="1" x14ac:dyDescent="0.2">
      <c r="A221" s="94"/>
      <c r="B221" s="86"/>
      <c r="C221" s="23"/>
      <c r="D221" s="8" t="s">
        <v>16</v>
      </c>
      <c r="E221" s="19">
        <v>0</v>
      </c>
      <c r="F221" s="88">
        <f t="shared" si="82"/>
        <v>0</v>
      </c>
      <c r="G221" s="88">
        <v>0</v>
      </c>
      <c r="H221" s="88">
        <v>0</v>
      </c>
      <c r="I221" s="88">
        <v>0</v>
      </c>
      <c r="J221" s="88">
        <v>0</v>
      </c>
      <c r="K221" s="88">
        <v>0</v>
      </c>
      <c r="L221" s="113"/>
      <c r="M221" s="14"/>
    </row>
    <row r="222" spans="1:13" ht="40.5" customHeight="1" x14ac:dyDescent="0.2">
      <c r="A222" s="95"/>
      <c r="B222" s="87"/>
      <c r="C222" s="15"/>
      <c r="D222" s="8" t="s">
        <v>26</v>
      </c>
      <c r="E222" s="19">
        <v>0</v>
      </c>
      <c r="F222" s="88">
        <f t="shared" si="82"/>
        <v>0</v>
      </c>
      <c r="G222" s="88">
        <v>0</v>
      </c>
      <c r="H222" s="88">
        <v>0</v>
      </c>
      <c r="I222" s="88">
        <v>0</v>
      </c>
      <c r="J222" s="88">
        <v>0</v>
      </c>
      <c r="K222" s="88">
        <v>0</v>
      </c>
      <c r="L222" s="113"/>
      <c r="M222" s="14"/>
    </row>
    <row r="223" spans="1:13" ht="15" customHeight="1" x14ac:dyDescent="0.2">
      <c r="A223" s="93" t="s">
        <v>189</v>
      </c>
      <c r="B223" s="82" t="s">
        <v>269</v>
      </c>
      <c r="C223" s="13" t="s">
        <v>130</v>
      </c>
      <c r="D223" s="8" t="s">
        <v>2</v>
      </c>
      <c r="E223" s="19">
        <f>SUM(E224:E227)</f>
        <v>0</v>
      </c>
      <c r="F223" s="88">
        <f t="shared" si="82"/>
        <v>4750</v>
      </c>
      <c r="G223" s="88">
        <f t="shared" ref="G223:K223" si="84">SUM(G224:G227)</f>
        <v>4750</v>
      </c>
      <c r="H223" s="88">
        <f t="shared" si="84"/>
        <v>0</v>
      </c>
      <c r="I223" s="88">
        <f t="shared" si="84"/>
        <v>0</v>
      </c>
      <c r="J223" s="88">
        <f t="shared" si="84"/>
        <v>0</v>
      </c>
      <c r="K223" s="88">
        <f t="shared" si="84"/>
        <v>0</v>
      </c>
      <c r="L223" s="113"/>
      <c r="M223" s="14"/>
    </row>
    <row r="224" spans="1:13" ht="54" customHeight="1" x14ac:dyDescent="0.2">
      <c r="A224" s="94"/>
      <c r="B224" s="86"/>
      <c r="C224" s="23"/>
      <c r="D224" s="8" t="s">
        <v>1</v>
      </c>
      <c r="E224" s="19">
        <v>0</v>
      </c>
      <c r="F224" s="88">
        <f t="shared" si="82"/>
        <v>0</v>
      </c>
      <c r="G224" s="88">
        <v>0</v>
      </c>
      <c r="H224" s="88">
        <v>0</v>
      </c>
      <c r="I224" s="88">
        <v>0</v>
      </c>
      <c r="J224" s="88">
        <v>0</v>
      </c>
      <c r="K224" s="88">
        <v>0</v>
      </c>
      <c r="L224" s="113"/>
      <c r="M224" s="14"/>
    </row>
    <row r="225" spans="1:13" ht="39" customHeight="1" x14ac:dyDescent="0.2">
      <c r="A225" s="94"/>
      <c r="B225" s="86"/>
      <c r="C225" s="23"/>
      <c r="D225" s="8" t="s">
        <v>7</v>
      </c>
      <c r="E225" s="19">
        <v>0</v>
      </c>
      <c r="F225" s="88">
        <f t="shared" si="82"/>
        <v>0</v>
      </c>
      <c r="G225" s="88">
        <v>0</v>
      </c>
      <c r="H225" s="88">
        <v>0</v>
      </c>
      <c r="I225" s="88">
        <v>0</v>
      </c>
      <c r="J225" s="88">
        <v>0</v>
      </c>
      <c r="K225" s="88">
        <v>0</v>
      </c>
      <c r="L225" s="113"/>
      <c r="M225" s="14"/>
    </row>
    <row r="226" spans="1:13" ht="47.25" customHeight="1" x14ac:dyDescent="0.2">
      <c r="A226" s="94"/>
      <c r="B226" s="86"/>
      <c r="C226" s="23"/>
      <c r="D226" s="8" t="s">
        <v>16</v>
      </c>
      <c r="E226" s="19">
        <v>0</v>
      </c>
      <c r="F226" s="88">
        <f t="shared" si="82"/>
        <v>4750</v>
      </c>
      <c r="G226" s="88">
        <v>4750</v>
      </c>
      <c r="H226" s="88">
        <v>0</v>
      </c>
      <c r="I226" s="88">
        <v>0</v>
      </c>
      <c r="J226" s="88">
        <v>0</v>
      </c>
      <c r="K226" s="88">
        <v>0</v>
      </c>
      <c r="L226" s="113"/>
      <c r="M226" s="14"/>
    </row>
    <row r="227" spans="1:13" ht="34.5" customHeight="1" x14ac:dyDescent="0.2">
      <c r="A227" s="95"/>
      <c r="B227" s="87"/>
      <c r="C227" s="15"/>
      <c r="D227" s="8" t="s">
        <v>26</v>
      </c>
      <c r="E227" s="19">
        <v>0</v>
      </c>
      <c r="F227" s="88">
        <f t="shared" si="82"/>
        <v>0</v>
      </c>
      <c r="G227" s="88">
        <v>0</v>
      </c>
      <c r="H227" s="88">
        <v>0</v>
      </c>
      <c r="I227" s="88">
        <v>0</v>
      </c>
      <c r="J227" s="88">
        <v>0</v>
      </c>
      <c r="K227" s="88">
        <v>0</v>
      </c>
      <c r="L227" s="113"/>
      <c r="M227" s="14"/>
    </row>
    <row r="228" spans="1:13" ht="15" customHeight="1" x14ac:dyDescent="0.2">
      <c r="A228" s="93" t="s">
        <v>191</v>
      </c>
      <c r="B228" s="82" t="s">
        <v>270</v>
      </c>
      <c r="C228" s="13">
        <v>2020</v>
      </c>
      <c r="D228" s="8" t="s">
        <v>2</v>
      </c>
      <c r="E228" s="19">
        <f>SUM(E229:E232)</f>
        <v>0</v>
      </c>
      <c r="F228" s="88">
        <f t="shared" ref="F228:F237" si="85">SUM(G228:K228)</f>
        <v>3861</v>
      </c>
      <c r="G228" s="88">
        <f t="shared" ref="G228:K228" si="86">SUM(G229:G232)</f>
        <v>3861</v>
      </c>
      <c r="H228" s="88">
        <f t="shared" si="86"/>
        <v>0</v>
      </c>
      <c r="I228" s="88">
        <f t="shared" si="86"/>
        <v>0</v>
      </c>
      <c r="J228" s="88">
        <f t="shared" si="86"/>
        <v>0</v>
      </c>
      <c r="K228" s="88">
        <f t="shared" si="86"/>
        <v>0</v>
      </c>
      <c r="L228" s="113"/>
      <c r="M228" s="14"/>
    </row>
    <row r="229" spans="1:13" ht="51.75" customHeight="1" x14ac:dyDescent="0.2">
      <c r="A229" s="94"/>
      <c r="B229" s="86"/>
      <c r="C229" s="23"/>
      <c r="D229" s="8" t="s">
        <v>1</v>
      </c>
      <c r="E229" s="19">
        <v>0</v>
      </c>
      <c r="F229" s="88">
        <f t="shared" si="85"/>
        <v>0</v>
      </c>
      <c r="G229" s="88">
        <v>0</v>
      </c>
      <c r="H229" s="88">
        <v>0</v>
      </c>
      <c r="I229" s="88">
        <v>0</v>
      </c>
      <c r="J229" s="88">
        <v>0</v>
      </c>
      <c r="K229" s="88">
        <v>0</v>
      </c>
      <c r="L229" s="113"/>
      <c r="M229" s="14"/>
    </row>
    <row r="230" spans="1:13" ht="39" customHeight="1" x14ac:dyDescent="0.2">
      <c r="A230" s="94"/>
      <c r="B230" s="86"/>
      <c r="C230" s="23"/>
      <c r="D230" s="8" t="s">
        <v>7</v>
      </c>
      <c r="E230" s="19">
        <v>0</v>
      </c>
      <c r="F230" s="88">
        <f t="shared" si="85"/>
        <v>0</v>
      </c>
      <c r="G230" s="88">
        <v>0</v>
      </c>
      <c r="H230" s="88">
        <v>0</v>
      </c>
      <c r="I230" s="88">
        <v>0</v>
      </c>
      <c r="J230" s="88">
        <v>0</v>
      </c>
      <c r="K230" s="88">
        <v>0</v>
      </c>
      <c r="L230" s="113"/>
      <c r="M230" s="14"/>
    </row>
    <row r="231" spans="1:13" ht="52.5" customHeight="1" x14ac:dyDescent="0.2">
      <c r="A231" s="94"/>
      <c r="B231" s="86"/>
      <c r="C231" s="23"/>
      <c r="D231" s="8" t="s">
        <v>16</v>
      </c>
      <c r="E231" s="19">
        <v>0</v>
      </c>
      <c r="F231" s="88">
        <f t="shared" si="85"/>
        <v>3861</v>
      </c>
      <c r="G231" s="88">
        <v>3861</v>
      </c>
      <c r="H231" s="88">
        <v>0</v>
      </c>
      <c r="I231" s="88">
        <v>0</v>
      </c>
      <c r="J231" s="88">
        <v>0</v>
      </c>
      <c r="K231" s="88">
        <v>0</v>
      </c>
      <c r="L231" s="113"/>
      <c r="M231" s="14"/>
    </row>
    <row r="232" spans="1:13" ht="40.5" customHeight="1" x14ac:dyDescent="0.2">
      <c r="A232" s="95"/>
      <c r="B232" s="87"/>
      <c r="C232" s="15"/>
      <c r="D232" s="8" t="s">
        <v>26</v>
      </c>
      <c r="E232" s="19">
        <v>0</v>
      </c>
      <c r="F232" s="88">
        <f t="shared" si="85"/>
        <v>0</v>
      </c>
      <c r="G232" s="88">
        <v>0</v>
      </c>
      <c r="H232" s="88">
        <v>0</v>
      </c>
      <c r="I232" s="88">
        <v>0</v>
      </c>
      <c r="J232" s="88">
        <v>0</v>
      </c>
      <c r="K232" s="88">
        <v>0</v>
      </c>
      <c r="L232" s="113"/>
      <c r="M232" s="14"/>
    </row>
    <row r="233" spans="1:13" ht="15" customHeight="1" x14ac:dyDescent="0.2">
      <c r="A233" s="93" t="s">
        <v>192</v>
      </c>
      <c r="B233" s="82" t="s">
        <v>271</v>
      </c>
      <c r="C233" s="13">
        <v>2020</v>
      </c>
      <c r="D233" s="8" t="s">
        <v>2</v>
      </c>
      <c r="E233" s="19">
        <f>SUM(E234:E237)</f>
        <v>0</v>
      </c>
      <c r="F233" s="88">
        <f t="shared" si="85"/>
        <v>5828.4</v>
      </c>
      <c r="G233" s="88">
        <f t="shared" ref="G233:K233" si="87">SUM(G234:G237)</f>
        <v>4002.4</v>
      </c>
      <c r="H233" s="88">
        <f t="shared" si="87"/>
        <v>1826</v>
      </c>
      <c r="I233" s="88">
        <f t="shared" si="87"/>
        <v>0</v>
      </c>
      <c r="J233" s="88">
        <f t="shared" si="87"/>
        <v>0</v>
      </c>
      <c r="K233" s="88">
        <f t="shared" si="87"/>
        <v>0</v>
      </c>
      <c r="L233" s="113"/>
      <c r="M233" s="14"/>
    </row>
    <row r="234" spans="1:13" ht="54" customHeight="1" x14ac:dyDescent="0.2">
      <c r="A234" s="94"/>
      <c r="B234" s="86"/>
      <c r="C234" s="23"/>
      <c r="D234" s="8" t="s">
        <v>1</v>
      </c>
      <c r="E234" s="19">
        <v>0</v>
      </c>
      <c r="F234" s="88">
        <f t="shared" si="85"/>
        <v>0</v>
      </c>
      <c r="G234" s="88">
        <v>0</v>
      </c>
      <c r="H234" s="88">
        <v>0</v>
      </c>
      <c r="I234" s="88">
        <v>0</v>
      </c>
      <c r="J234" s="88">
        <v>0</v>
      </c>
      <c r="K234" s="88">
        <v>0</v>
      </c>
      <c r="L234" s="113"/>
      <c r="M234" s="14"/>
    </row>
    <row r="235" spans="1:13" ht="39" customHeight="1" x14ac:dyDescent="0.2">
      <c r="A235" s="94"/>
      <c r="B235" s="86"/>
      <c r="C235" s="23"/>
      <c r="D235" s="8" t="s">
        <v>7</v>
      </c>
      <c r="E235" s="19">
        <v>0</v>
      </c>
      <c r="F235" s="88">
        <f t="shared" si="85"/>
        <v>0</v>
      </c>
      <c r="G235" s="88">
        <v>0</v>
      </c>
      <c r="H235" s="88">
        <v>0</v>
      </c>
      <c r="I235" s="88">
        <v>0</v>
      </c>
      <c r="J235" s="88">
        <v>0</v>
      </c>
      <c r="K235" s="88">
        <v>0</v>
      </c>
      <c r="L235" s="113"/>
      <c r="M235" s="14"/>
    </row>
    <row r="236" spans="1:13" ht="47.25" customHeight="1" x14ac:dyDescent="0.2">
      <c r="A236" s="94"/>
      <c r="B236" s="86"/>
      <c r="C236" s="23"/>
      <c r="D236" s="8" t="s">
        <v>16</v>
      </c>
      <c r="E236" s="19">
        <v>0</v>
      </c>
      <c r="F236" s="88">
        <f t="shared" si="85"/>
        <v>5828.4</v>
      </c>
      <c r="G236" s="88">
        <v>4002.4</v>
      </c>
      <c r="H236" s="88">
        <v>1826</v>
      </c>
      <c r="I236" s="88">
        <v>0</v>
      </c>
      <c r="J236" s="88">
        <v>0</v>
      </c>
      <c r="K236" s="88">
        <v>0</v>
      </c>
      <c r="L236" s="113"/>
      <c r="M236" s="14"/>
    </row>
    <row r="237" spans="1:13" ht="34.5" customHeight="1" x14ac:dyDescent="0.2">
      <c r="A237" s="95"/>
      <c r="B237" s="87"/>
      <c r="C237" s="15"/>
      <c r="D237" s="8" t="s">
        <v>26</v>
      </c>
      <c r="E237" s="19">
        <v>0</v>
      </c>
      <c r="F237" s="88">
        <f t="shared" si="85"/>
        <v>0</v>
      </c>
      <c r="G237" s="88">
        <v>0</v>
      </c>
      <c r="H237" s="88">
        <v>0</v>
      </c>
      <c r="I237" s="88">
        <v>0</v>
      </c>
      <c r="J237" s="88">
        <v>0</v>
      </c>
      <c r="K237" s="88">
        <v>0</v>
      </c>
      <c r="L237" s="113"/>
      <c r="M237" s="14"/>
    </row>
    <row r="238" spans="1:13" ht="15" customHeight="1" x14ac:dyDescent="0.2">
      <c r="A238" s="93" t="s">
        <v>193</v>
      </c>
      <c r="B238" s="82" t="s">
        <v>331</v>
      </c>
      <c r="C238" s="13">
        <v>2020</v>
      </c>
      <c r="D238" s="8" t="s">
        <v>2</v>
      </c>
      <c r="E238" s="19">
        <f>SUM(E239:E242)</f>
        <v>0</v>
      </c>
      <c r="F238" s="88">
        <f t="shared" ref="F238:F272" si="88">SUM(G238:K238)</f>
        <v>386</v>
      </c>
      <c r="G238" s="88">
        <f t="shared" ref="G238:K238" si="89">SUM(G239:G242)</f>
        <v>386</v>
      </c>
      <c r="H238" s="88">
        <f t="shared" si="89"/>
        <v>0</v>
      </c>
      <c r="I238" s="88">
        <f t="shared" si="89"/>
        <v>0</v>
      </c>
      <c r="J238" s="88">
        <f t="shared" si="89"/>
        <v>0</v>
      </c>
      <c r="K238" s="88">
        <f t="shared" si="89"/>
        <v>0</v>
      </c>
      <c r="L238" s="113"/>
      <c r="M238" s="14"/>
    </row>
    <row r="239" spans="1:13" ht="54" customHeight="1" x14ac:dyDescent="0.2">
      <c r="A239" s="94"/>
      <c r="B239" s="86"/>
      <c r="C239" s="23"/>
      <c r="D239" s="8" t="s">
        <v>1</v>
      </c>
      <c r="E239" s="19">
        <v>0</v>
      </c>
      <c r="F239" s="88">
        <f t="shared" si="88"/>
        <v>0</v>
      </c>
      <c r="G239" s="88">
        <v>0</v>
      </c>
      <c r="H239" s="88">
        <v>0</v>
      </c>
      <c r="I239" s="88">
        <v>0</v>
      </c>
      <c r="J239" s="88">
        <v>0</v>
      </c>
      <c r="K239" s="88">
        <v>0</v>
      </c>
      <c r="L239" s="113"/>
      <c r="M239" s="14"/>
    </row>
    <row r="240" spans="1:13" ht="39" customHeight="1" x14ac:dyDescent="0.2">
      <c r="A240" s="94"/>
      <c r="B240" s="86"/>
      <c r="C240" s="23"/>
      <c r="D240" s="8" t="s">
        <v>7</v>
      </c>
      <c r="E240" s="19">
        <v>0</v>
      </c>
      <c r="F240" s="88">
        <f t="shared" si="88"/>
        <v>0</v>
      </c>
      <c r="G240" s="88">
        <v>0</v>
      </c>
      <c r="H240" s="88">
        <v>0</v>
      </c>
      <c r="I240" s="88">
        <v>0</v>
      </c>
      <c r="J240" s="88">
        <v>0</v>
      </c>
      <c r="K240" s="88">
        <v>0</v>
      </c>
      <c r="L240" s="113"/>
      <c r="M240" s="14"/>
    </row>
    <row r="241" spans="1:14" ht="47.25" customHeight="1" x14ac:dyDescent="0.2">
      <c r="A241" s="94"/>
      <c r="B241" s="86"/>
      <c r="C241" s="23"/>
      <c r="D241" s="8" t="s">
        <v>16</v>
      </c>
      <c r="E241" s="19">
        <v>0</v>
      </c>
      <c r="F241" s="88">
        <f t="shared" si="88"/>
        <v>386</v>
      </c>
      <c r="G241" s="88">
        <v>386</v>
      </c>
      <c r="H241" s="88">
        <v>0</v>
      </c>
      <c r="I241" s="88">
        <v>0</v>
      </c>
      <c r="J241" s="88">
        <v>0</v>
      </c>
      <c r="K241" s="88">
        <v>0</v>
      </c>
      <c r="L241" s="113"/>
      <c r="M241" s="14"/>
    </row>
    <row r="242" spans="1:14" ht="34.5" customHeight="1" x14ac:dyDescent="0.2">
      <c r="A242" s="95"/>
      <c r="B242" s="87"/>
      <c r="C242" s="15"/>
      <c r="D242" s="8" t="s">
        <v>26</v>
      </c>
      <c r="E242" s="19">
        <v>0</v>
      </c>
      <c r="F242" s="88">
        <f t="shared" si="88"/>
        <v>0</v>
      </c>
      <c r="G242" s="88">
        <v>0</v>
      </c>
      <c r="H242" s="88">
        <v>0</v>
      </c>
      <c r="I242" s="88">
        <v>0</v>
      </c>
      <c r="J242" s="88">
        <v>0</v>
      </c>
      <c r="K242" s="88">
        <v>0</v>
      </c>
      <c r="L242" s="113"/>
      <c r="M242" s="14"/>
    </row>
    <row r="243" spans="1:14" ht="15" customHeight="1" x14ac:dyDescent="0.2">
      <c r="A243" s="93" t="s">
        <v>195</v>
      </c>
      <c r="B243" s="82" t="s">
        <v>272</v>
      </c>
      <c r="C243" s="13">
        <v>2020</v>
      </c>
      <c r="D243" s="8" t="s">
        <v>2</v>
      </c>
      <c r="E243" s="19">
        <f>SUM(E244:E247)</f>
        <v>0</v>
      </c>
      <c r="F243" s="88">
        <f t="shared" ref="F243:F247" si="90">SUM(G243:K243)</f>
        <v>24400</v>
      </c>
      <c r="G243" s="88">
        <f t="shared" ref="G243:K243" si="91">SUM(G244:G247)</f>
        <v>24400</v>
      </c>
      <c r="H243" s="88">
        <f t="shared" si="91"/>
        <v>0</v>
      </c>
      <c r="I243" s="88">
        <f t="shared" si="91"/>
        <v>0</v>
      </c>
      <c r="J243" s="88">
        <f t="shared" si="91"/>
        <v>0</v>
      </c>
      <c r="K243" s="88">
        <f t="shared" si="91"/>
        <v>0</v>
      </c>
      <c r="L243" s="113"/>
      <c r="M243" s="14"/>
    </row>
    <row r="244" spans="1:14" ht="54" customHeight="1" x14ac:dyDescent="0.2">
      <c r="A244" s="94"/>
      <c r="B244" s="86"/>
      <c r="C244" s="23"/>
      <c r="D244" s="8" t="s">
        <v>1</v>
      </c>
      <c r="E244" s="19">
        <v>0</v>
      </c>
      <c r="F244" s="88">
        <f t="shared" si="90"/>
        <v>0</v>
      </c>
      <c r="G244" s="88">
        <v>0</v>
      </c>
      <c r="H244" s="88">
        <v>0</v>
      </c>
      <c r="I244" s="88">
        <v>0</v>
      </c>
      <c r="J244" s="88">
        <v>0</v>
      </c>
      <c r="K244" s="88">
        <v>0</v>
      </c>
      <c r="L244" s="113"/>
      <c r="M244" s="14"/>
    </row>
    <row r="245" spans="1:14" ht="54.75" customHeight="1" x14ac:dyDescent="0.2">
      <c r="A245" s="94"/>
      <c r="B245" s="86"/>
      <c r="C245" s="23"/>
      <c r="D245" s="8" t="s">
        <v>7</v>
      </c>
      <c r="E245" s="19">
        <v>0</v>
      </c>
      <c r="F245" s="88">
        <f t="shared" si="90"/>
        <v>0</v>
      </c>
      <c r="G245" s="88">
        <v>0</v>
      </c>
      <c r="H245" s="88">
        <v>0</v>
      </c>
      <c r="I245" s="88">
        <v>0</v>
      </c>
      <c r="J245" s="88">
        <v>0</v>
      </c>
      <c r="K245" s="88">
        <v>0</v>
      </c>
      <c r="L245" s="113"/>
      <c r="M245" s="14"/>
    </row>
    <row r="246" spans="1:14" ht="47.25" customHeight="1" x14ac:dyDescent="0.2">
      <c r="A246" s="94"/>
      <c r="B246" s="86"/>
      <c r="C246" s="23"/>
      <c r="D246" s="8" t="s">
        <v>16</v>
      </c>
      <c r="E246" s="19">
        <v>0</v>
      </c>
      <c r="F246" s="88">
        <f t="shared" si="90"/>
        <v>24400</v>
      </c>
      <c r="G246" s="88">
        <v>24400</v>
      </c>
      <c r="H246" s="88">
        <v>0</v>
      </c>
      <c r="I246" s="88">
        <v>0</v>
      </c>
      <c r="J246" s="88">
        <v>0</v>
      </c>
      <c r="K246" s="88">
        <v>0</v>
      </c>
      <c r="L246" s="113"/>
      <c r="M246" s="14"/>
      <c r="N246" s="132"/>
    </row>
    <row r="247" spans="1:14" ht="34.5" customHeight="1" x14ac:dyDescent="0.2">
      <c r="A247" s="95"/>
      <c r="B247" s="87"/>
      <c r="C247" s="15"/>
      <c r="D247" s="8" t="s">
        <v>26</v>
      </c>
      <c r="E247" s="19">
        <v>0</v>
      </c>
      <c r="F247" s="88">
        <f t="shared" si="90"/>
        <v>0</v>
      </c>
      <c r="G247" s="88">
        <v>0</v>
      </c>
      <c r="H247" s="88">
        <v>0</v>
      </c>
      <c r="I247" s="88">
        <v>0</v>
      </c>
      <c r="J247" s="88">
        <v>0</v>
      </c>
      <c r="K247" s="88">
        <v>0</v>
      </c>
      <c r="L247" s="113"/>
      <c r="M247" s="14"/>
    </row>
    <row r="248" spans="1:14" ht="15" customHeight="1" x14ac:dyDescent="0.2">
      <c r="A248" s="93" t="s">
        <v>213</v>
      </c>
      <c r="B248" s="82" t="s">
        <v>276</v>
      </c>
      <c r="C248" s="13">
        <v>2020</v>
      </c>
      <c r="D248" s="8" t="s">
        <v>2</v>
      </c>
      <c r="E248" s="19">
        <f>SUM(E249:E252)</f>
        <v>0</v>
      </c>
      <c r="F248" s="88">
        <f t="shared" ref="F248:F262" si="92">SUM(G248:K248)</f>
        <v>590.95000000000005</v>
      </c>
      <c r="G248" s="88">
        <f t="shared" ref="G248:K248" si="93">SUM(G249:G252)</f>
        <v>590.95000000000005</v>
      </c>
      <c r="H248" s="88">
        <f t="shared" si="93"/>
        <v>0</v>
      </c>
      <c r="I248" s="88">
        <f t="shared" si="93"/>
        <v>0</v>
      </c>
      <c r="J248" s="88">
        <f t="shared" si="93"/>
        <v>0</v>
      </c>
      <c r="K248" s="88">
        <f t="shared" si="93"/>
        <v>0</v>
      </c>
      <c r="L248" s="113"/>
      <c r="M248" s="14"/>
    </row>
    <row r="249" spans="1:14" ht="54" customHeight="1" x14ac:dyDescent="0.2">
      <c r="A249" s="94"/>
      <c r="B249" s="86"/>
      <c r="C249" s="23"/>
      <c r="D249" s="8" t="s">
        <v>1</v>
      </c>
      <c r="E249" s="19">
        <v>0</v>
      </c>
      <c r="F249" s="88">
        <f t="shared" si="92"/>
        <v>0</v>
      </c>
      <c r="G249" s="88">
        <v>0</v>
      </c>
      <c r="H249" s="88">
        <v>0</v>
      </c>
      <c r="I249" s="88">
        <v>0</v>
      </c>
      <c r="J249" s="88">
        <v>0</v>
      </c>
      <c r="K249" s="88">
        <v>0</v>
      </c>
      <c r="L249" s="113"/>
      <c r="M249" s="14"/>
    </row>
    <row r="250" spans="1:14" ht="45" x14ac:dyDescent="0.2">
      <c r="A250" s="94"/>
      <c r="B250" s="86"/>
      <c r="C250" s="23"/>
      <c r="D250" s="8" t="s">
        <v>7</v>
      </c>
      <c r="E250" s="19">
        <v>0</v>
      </c>
      <c r="F250" s="88">
        <f t="shared" si="92"/>
        <v>0</v>
      </c>
      <c r="G250" s="88">
        <v>0</v>
      </c>
      <c r="H250" s="88">
        <v>0</v>
      </c>
      <c r="I250" s="88">
        <v>0</v>
      </c>
      <c r="J250" s="88">
        <v>0</v>
      </c>
      <c r="K250" s="88">
        <v>0</v>
      </c>
      <c r="L250" s="113"/>
      <c r="M250" s="14"/>
    </row>
    <row r="251" spans="1:14" ht="47.25" customHeight="1" x14ac:dyDescent="0.2">
      <c r="A251" s="94"/>
      <c r="B251" s="86"/>
      <c r="C251" s="23"/>
      <c r="D251" s="8" t="s">
        <v>16</v>
      </c>
      <c r="E251" s="19">
        <v>0</v>
      </c>
      <c r="F251" s="88">
        <f t="shared" si="92"/>
        <v>590.95000000000005</v>
      </c>
      <c r="G251" s="88">
        <v>590.95000000000005</v>
      </c>
      <c r="H251" s="88">
        <v>0</v>
      </c>
      <c r="I251" s="88">
        <v>0</v>
      </c>
      <c r="J251" s="88">
        <v>0</v>
      </c>
      <c r="K251" s="88">
        <v>0</v>
      </c>
      <c r="L251" s="113"/>
      <c r="M251" s="14"/>
      <c r="N251" s="132"/>
    </row>
    <row r="252" spans="1:14" ht="34.5" customHeight="1" x14ac:dyDescent="0.2">
      <c r="A252" s="95"/>
      <c r="B252" s="87"/>
      <c r="C252" s="15"/>
      <c r="D252" s="8" t="s">
        <v>26</v>
      </c>
      <c r="E252" s="19">
        <v>0</v>
      </c>
      <c r="F252" s="88">
        <f t="shared" si="92"/>
        <v>0</v>
      </c>
      <c r="G252" s="88">
        <v>0</v>
      </c>
      <c r="H252" s="88">
        <v>0</v>
      </c>
      <c r="I252" s="88">
        <v>0</v>
      </c>
      <c r="J252" s="88">
        <v>0</v>
      </c>
      <c r="K252" s="88">
        <v>0</v>
      </c>
      <c r="L252" s="113"/>
      <c r="M252" s="14"/>
    </row>
    <row r="253" spans="1:14" ht="15" customHeight="1" x14ac:dyDescent="0.2">
      <c r="A253" s="93" t="s">
        <v>255</v>
      </c>
      <c r="B253" s="82" t="s">
        <v>277</v>
      </c>
      <c r="C253" s="13">
        <v>2020</v>
      </c>
      <c r="D253" s="8" t="s">
        <v>2</v>
      </c>
      <c r="E253" s="19">
        <f>SUM(E254:E257)</f>
        <v>0</v>
      </c>
      <c r="F253" s="88">
        <f t="shared" si="92"/>
        <v>170</v>
      </c>
      <c r="G253" s="88">
        <f t="shared" ref="G253:K253" si="94">SUM(G254:G257)</f>
        <v>0</v>
      </c>
      <c r="H253" s="88">
        <f t="shared" si="94"/>
        <v>170</v>
      </c>
      <c r="I253" s="88">
        <f t="shared" si="94"/>
        <v>0</v>
      </c>
      <c r="J253" s="88">
        <f t="shared" si="94"/>
        <v>0</v>
      </c>
      <c r="K253" s="88">
        <f t="shared" si="94"/>
        <v>0</v>
      </c>
      <c r="L253" s="113"/>
      <c r="M253" s="14"/>
    </row>
    <row r="254" spans="1:14" ht="54" customHeight="1" x14ac:dyDescent="0.2">
      <c r="A254" s="94"/>
      <c r="B254" s="86"/>
      <c r="C254" s="23"/>
      <c r="D254" s="8" t="s">
        <v>1</v>
      </c>
      <c r="E254" s="19">
        <v>0</v>
      </c>
      <c r="F254" s="88">
        <f t="shared" si="92"/>
        <v>0</v>
      </c>
      <c r="G254" s="88">
        <v>0</v>
      </c>
      <c r="H254" s="88">
        <v>0</v>
      </c>
      <c r="I254" s="88">
        <v>0</v>
      </c>
      <c r="J254" s="88">
        <v>0</v>
      </c>
      <c r="K254" s="88">
        <v>0</v>
      </c>
      <c r="L254" s="113"/>
      <c r="M254" s="14"/>
    </row>
    <row r="255" spans="1:14" ht="39" customHeight="1" x14ac:dyDescent="0.2">
      <c r="A255" s="94"/>
      <c r="B255" s="86"/>
      <c r="C255" s="23"/>
      <c r="D255" s="8" t="s">
        <v>7</v>
      </c>
      <c r="E255" s="19">
        <v>0</v>
      </c>
      <c r="F255" s="88">
        <f t="shared" si="92"/>
        <v>0</v>
      </c>
      <c r="G255" s="88">
        <v>0</v>
      </c>
      <c r="H255" s="88">
        <v>0</v>
      </c>
      <c r="I255" s="88">
        <v>0</v>
      </c>
      <c r="J255" s="88">
        <v>0</v>
      </c>
      <c r="K255" s="88">
        <v>0</v>
      </c>
      <c r="L255" s="113"/>
      <c r="M255" s="14"/>
    </row>
    <row r="256" spans="1:14" ht="47.25" customHeight="1" x14ac:dyDescent="0.2">
      <c r="A256" s="94"/>
      <c r="B256" s="86"/>
      <c r="C256" s="23"/>
      <c r="D256" s="8" t="s">
        <v>16</v>
      </c>
      <c r="E256" s="19">
        <v>0</v>
      </c>
      <c r="F256" s="88">
        <f t="shared" si="92"/>
        <v>170</v>
      </c>
      <c r="G256" s="88">
        <v>0</v>
      </c>
      <c r="H256" s="88">
        <v>170</v>
      </c>
      <c r="I256" s="88">
        <v>0</v>
      </c>
      <c r="J256" s="88">
        <v>0</v>
      </c>
      <c r="K256" s="88">
        <v>0</v>
      </c>
      <c r="L256" s="113"/>
      <c r="M256" s="14"/>
    </row>
    <row r="257" spans="1:14" ht="34.5" customHeight="1" x14ac:dyDescent="0.2">
      <c r="A257" s="95"/>
      <c r="B257" s="87"/>
      <c r="C257" s="15"/>
      <c r="D257" s="8" t="s">
        <v>26</v>
      </c>
      <c r="E257" s="19">
        <v>0</v>
      </c>
      <c r="F257" s="88">
        <f t="shared" si="92"/>
        <v>0</v>
      </c>
      <c r="G257" s="88">
        <v>0</v>
      </c>
      <c r="H257" s="88">
        <v>0</v>
      </c>
      <c r="I257" s="88">
        <v>0</v>
      </c>
      <c r="J257" s="88">
        <v>0</v>
      </c>
      <c r="K257" s="88">
        <v>0</v>
      </c>
      <c r="L257" s="113"/>
      <c r="M257" s="14"/>
    </row>
    <row r="258" spans="1:14" ht="15" customHeight="1" x14ac:dyDescent="0.2">
      <c r="A258" s="93" t="s">
        <v>256</v>
      </c>
      <c r="B258" s="82" t="s">
        <v>278</v>
      </c>
      <c r="C258" s="13">
        <v>2020</v>
      </c>
      <c r="D258" s="8" t="s">
        <v>2</v>
      </c>
      <c r="E258" s="19">
        <f>SUM(E259:E262)</f>
        <v>0</v>
      </c>
      <c r="F258" s="88">
        <f t="shared" si="92"/>
        <v>427</v>
      </c>
      <c r="G258" s="88">
        <f t="shared" ref="G258:K258" si="95">SUM(G259:G262)</f>
        <v>0</v>
      </c>
      <c r="H258" s="88">
        <f t="shared" si="95"/>
        <v>427</v>
      </c>
      <c r="I258" s="88">
        <f t="shared" si="95"/>
        <v>0</v>
      </c>
      <c r="J258" s="88">
        <f t="shared" si="95"/>
        <v>0</v>
      </c>
      <c r="K258" s="88">
        <f t="shared" si="95"/>
        <v>0</v>
      </c>
      <c r="L258" s="113"/>
      <c r="M258" s="14"/>
    </row>
    <row r="259" spans="1:14" ht="54" customHeight="1" x14ac:dyDescent="0.2">
      <c r="A259" s="94"/>
      <c r="B259" s="86"/>
      <c r="C259" s="23"/>
      <c r="D259" s="8" t="s">
        <v>1</v>
      </c>
      <c r="E259" s="19">
        <v>0</v>
      </c>
      <c r="F259" s="88">
        <f t="shared" si="92"/>
        <v>0</v>
      </c>
      <c r="G259" s="88">
        <v>0</v>
      </c>
      <c r="H259" s="88">
        <v>0</v>
      </c>
      <c r="I259" s="88">
        <v>0</v>
      </c>
      <c r="J259" s="88">
        <v>0</v>
      </c>
      <c r="K259" s="88">
        <v>0</v>
      </c>
      <c r="L259" s="113"/>
      <c r="M259" s="14"/>
    </row>
    <row r="260" spans="1:14" ht="39" customHeight="1" x14ac:dyDescent="0.2">
      <c r="A260" s="94"/>
      <c r="B260" s="86"/>
      <c r="C260" s="23"/>
      <c r="D260" s="8" t="s">
        <v>7</v>
      </c>
      <c r="E260" s="19">
        <v>0</v>
      </c>
      <c r="F260" s="88">
        <f t="shared" si="92"/>
        <v>0</v>
      </c>
      <c r="G260" s="88">
        <v>0</v>
      </c>
      <c r="H260" s="88">
        <v>0</v>
      </c>
      <c r="I260" s="88">
        <v>0</v>
      </c>
      <c r="J260" s="88">
        <v>0</v>
      </c>
      <c r="K260" s="88">
        <v>0</v>
      </c>
      <c r="L260" s="113"/>
      <c r="M260" s="14"/>
    </row>
    <row r="261" spans="1:14" ht="47.25" customHeight="1" x14ac:dyDescent="0.2">
      <c r="A261" s="94"/>
      <c r="B261" s="86"/>
      <c r="C261" s="23"/>
      <c r="D261" s="8" t="s">
        <v>16</v>
      </c>
      <c r="E261" s="19">
        <v>0</v>
      </c>
      <c r="F261" s="88">
        <f t="shared" si="92"/>
        <v>427</v>
      </c>
      <c r="G261" s="88">
        <v>0</v>
      </c>
      <c r="H261" s="88">
        <v>427</v>
      </c>
      <c r="I261" s="88">
        <v>0</v>
      </c>
      <c r="J261" s="88">
        <v>0</v>
      </c>
      <c r="K261" s="88">
        <v>0</v>
      </c>
      <c r="L261" s="113"/>
      <c r="M261" s="14"/>
      <c r="N261" s="132"/>
    </row>
    <row r="262" spans="1:14" ht="34.5" customHeight="1" x14ac:dyDescent="0.2">
      <c r="A262" s="95"/>
      <c r="B262" s="87"/>
      <c r="C262" s="15"/>
      <c r="D262" s="8" t="s">
        <v>26</v>
      </c>
      <c r="E262" s="19">
        <v>0</v>
      </c>
      <c r="F262" s="88">
        <f t="shared" si="92"/>
        <v>0</v>
      </c>
      <c r="G262" s="88">
        <v>0</v>
      </c>
      <c r="H262" s="88">
        <v>0</v>
      </c>
      <c r="I262" s="88">
        <v>0</v>
      </c>
      <c r="J262" s="88">
        <v>0</v>
      </c>
      <c r="K262" s="88">
        <v>0</v>
      </c>
      <c r="L262" s="113"/>
      <c r="M262" s="14"/>
    </row>
    <row r="263" spans="1:14" ht="15" customHeight="1" x14ac:dyDescent="0.2">
      <c r="A263" s="93" t="s">
        <v>257</v>
      </c>
      <c r="B263" s="82" t="s">
        <v>279</v>
      </c>
      <c r="C263" s="13">
        <v>2020</v>
      </c>
      <c r="D263" s="8" t="s">
        <v>2</v>
      </c>
      <c r="E263" s="19">
        <f>SUM(E264:E267)</f>
        <v>0</v>
      </c>
      <c r="F263" s="88">
        <f t="shared" ref="F263:F267" si="96">SUM(G263:K263)</f>
        <v>2000</v>
      </c>
      <c r="G263" s="88">
        <f t="shared" ref="G263:K263" si="97">SUM(G264:G267)</f>
        <v>0</v>
      </c>
      <c r="H263" s="88">
        <f t="shared" si="97"/>
        <v>2000</v>
      </c>
      <c r="I263" s="88">
        <f t="shared" si="97"/>
        <v>0</v>
      </c>
      <c r="J263" s="88">
        <f t="shared" si="97"/>
        <v>0</v>
      </c>
      <c r="K263" s="88">
        <f t="shared" si="97"/>
        <v>0</v>
      </c>
      <c r="L263" s="113"/>
      <c r="M263" s="14"/>
    </row>
    <row r="264" spans="1:14" ht="54" customHeight="1" x14ac:dyDescent="0.2">
      <c r="A264" s="94"/>
      <c r="B264" s="86"/>
      <c r="C264" s="23"/>
      <c r="D264" s="8" t="s">
        <v>1</v>
      </c>
      <c r="E264" s="19">
        <v>0</v>
      </c>
      <c r="F264" s="88">
        <f t="shared" si="96"/>
        <v>0</v>
      </c>
      <c r="G264" s="88">
        <v>0</v>
      </c>
      <c r="H264" s="88">
        <v>0</v>
      </c>
      <c r="I264" s="88">
        <v>0</v>
      </c>
      <c r="J264" s="88">
        <v>0</v>
      </c>
      <c r="K264" s="88">
        <v>0</v>
      </c>
      <c r="L264" s="113"/>
      <c r="M264" s="14"/>
    </row>
    <row r="265" spans="1:14" ht="39" customHeight="1" x14ac:dyDescent="0.2">
      <c r="A265" s="94"/>
      <c r="B265" s="86"/>
      <c r="C265" s="23"/>
      <c r="D265" s="8" t="s">
        <v>7</v>
      </c>
      <c r="E265" s="19">
        <v>0</v>
      </c>
      <c r="F265" s="88">
        <f t="shared" si="96"/>
        <v>0</v>
      </c>
      <c r="G265" s="88">
        <v>0</v>
      </c>
      <c r="H265" s="88">
        <v>0</v>
      </c>
      <c r="I265" s="88">
        <v>0</v>
      </c>
      <c r="J265" s="88">
        <v>0</v>
      </c>
      <c r="K265" s="88">
        <v>0</v>
      </c>
      <c r="L265" s="113"/>
      <c r="M265" s="14"/>
    </row>
    <row r="266" spans="1:14" ht="47.25" customHeight="1" x14ac:dyDescent="0.2">
      <c r="A266" s="94"/>
      <c r="B266" s="86"/>
      <c r="C266" s="23"/>
      <c r="D266" s="8" t="s">
        <v>16</v>
      </c>
      <c r="E266" s="19">
        <v>0</v>
      </c>
      <c r="F266" s="88">
        <f t="shared" si="96"/>
        <v>2000</v>
      </c>
      <c r="G266" s="88">
        <v>0</v>
      </c>
      <c r="H266" s="88">
        <v>2000</v>
      </c>
      <c r="I266" s="88">
        <v>0</v>
      </c>
      <c r="J266" s="88">
        <v>0</v>
      </c>
      <c r="K266" s="88">
        <v>0</v>
      </c>
      <c r="L266" s="113"/>
      <c r="M266" s="14"/>
      <c r="N266" s="132"/>
    </row>
    <row r="267" spans="1:14" ht="34.5" customHeight="1" x14ac:dyDescent="0.2">
      <c r="A267" s="95"/>
      <c r="B267" s="87"/>
      <c r="C267" s="15"/>
      <c r="D267" s="8" t="s">
        <v>26</v>
      </c>
      <c r="E267" s="19">
        <v>0</v>
      </c>
      <c r="F267" s="88">
        <f t="shared" si="96"/>
        <v>0</v>
      </c>
      <c r="G267" s="88">
        <v>0</v>
      </c>
      <c r="H267" s="88">
        <v>0</v>
      </c>
      <c r="I267" s="88">
        <v>0</v>
      </c>
      <c r="J267" s="88">
        <v>0</v>
      </c>
      <c r="K267" s="88">
        <v>0</v>
      </c>
      <c r="L267" s="113"/>
      <c r="M267" s="14"/>
    </row>
    <row r="268" spans="1:14" ht="15" customHeight="1" x14ac:dyDescent="0.2">
      <c r="A268" s="142"/>
      <c r="B268" s="143" t="s">
        <v>139</v>
      </c>
      <c r="C268" s="144"/>
      <c r="D268" s="79" t="s">
        <v>2</v>
      </c>
      <c r="E268" s="123">
        <f>SUM(E269:E272)</f>
        <v>0</v>
      </c>
      <c r="F268" s="123">
        <f t="shared" si="88"/>
        <v>1838388.2500000002</v>
      </c>
      <c r="G268" s="123">
        <f t="shared" ref="G268:K272" si="98">G173</f>
        <v>481469.85000000003</v>
      </c>
      <c r="H268" s="123">
        <f t="shared" si="98"/>
        <v>466085.80000000005</v>
      </c>
      <c r="I268" s="123">
        <f t="shared" si="98"/>
        <v>445416.30000000005</v>
      </c>
      <c r="J268" s="123">
        <f t="shared" si="98"/>
        <v>445416.30000000005</v>
      </c>
      <c r="K268" s="123">
        <f t="shared" si="98"/>
        <v>0</v>
      </c>
      <c r="L268" s="145"/>
      <c r="M268" s="146"/>
    </row>
    <row r="269" spans="1:14" ht="45" x14ac:dyDescent="0.2">
      <c r="A269" s="147"/>
      <c r="B269" s="148"/>
      <c r="C269" s="149"/>
      <c r="D269" s="79" t="s">
        <v>1</v>
      </c>
      <c r="E269" s="123">
        <v>0</v>
      </c>
      <c r="F269" s="123">
        <f t="shared" si="88"/>
        <v>0</v>
      </c>
      <c r="G269" s="123">
        <f t="shared" si="98"/>
        <v>0</v>
      </c>
      <c r="H269" s="123">
        <f t="shared" si="98"/>
        <v>0</v>
      </c>
      <c r="I269" s="123">
        <f t="shared" si="98"/>
        <v>0</v>
      </c>
      <c r="J269" s="123">
        <f t="shared" si="98"/>
        <v>0</v>
      </c>
      <c r="K269" s="123">
        <f t="shared" si="98"/>
        <v>0</v>
      </c>
      <c r="L269" s="150"/>
      <c r="M269" s="151"/>
    </row>
    <row r="270" spans="1:14" ht="45.75" customHeight="1" x14ac:dyDescent="0.2">
      <c r="A270" s="147"/>
      <c r="B270" s="148"/>
      <c r="C270" s="149"/>
      <c r="D270" s="79" t="s">
        <v>7</v>
      </c>
      <c r="E270" s="123">
        <v>0</v>
      </c>
      <c r="F270" s="123">
        <f t="shared" si="88"/>
        <v>0</v>
      </c>
      <c r="G270" s="123">
        <f t="shared" si="98"/>
        <v>0</v>
      </c>
      <c r="H270" s="123">
        <f t="shared" si="98"/>
        <v>0</v>
      </c>
      <c r="I270" s="123">
        <f t="shared" si="98"/>
        <v>0</v>
      </c>
      <c r="J270" s="123">
        <f t="shared" si="98"/>
        <v>0</v>
      </c>
      <c r="K270" s="123">
        <f t="shared" si="98"/>
        <v>0</v>
      </c>
      <c r="L270" s="152"/>
      <c r="M270" s="153"/>
    </row>
    <row r="271" spans="1:14" ht="49.5" customHeight="1" x14ac:dyDescent="0.2">
      <c r="A271" s="147"/>
      <c r="B271" s="148"/>
      <c r="C271" s="149"/>
      <c r="D271" s="79" t="s">
        <v>16</v>
      </c>
      <c r="E271" s="123">
        <v>0</v>
      </c>
      <c r="F271" s="123">
        <f t="shared" si="88"/>
        <v>1838388.2500000002</v>
      </c>
      <c r="G271" s="123">
        <f t="shared" si="98"/>
        <v>481469.85000000003</v>
      </c>
      <c r="H271" s="123">
        <f t="shared" si="98"/>
        <v>466085.80000000005</v>
      </c>
      <c r="I271" s="123">
        <f t="shared" si="98"/>
        <v>445416.30000000005</v>
      </c>
      <c r="J271" s="123">
        <f t="shared" si="98"/>
        <v>445416.30000000005</v>
      </c>
      <c r="K271" s="123">
        <f t="shared" si="98"/>
        <v>0</v>
      </c>
      <c r="L271" s="154"/>
      <c r="M271" s="122"/>
    </row>
    <row r="272" spans="1:14" ht="15" x14ac:dyDescent="0.2">
      <c r="A272" s="155"/>
      <c r="B272" s="156"/>
      <c r="C272" s="157"/>
      <c r="D272" s="79" t="s">
        <v>30</v>
      </c>
      <c r="E272" s="123">
        <v>0</v>
      </c>
      <c r="F272" s="123">
        <f t="shared" si="88"/>
        <v>0</v>
      </c>
      <c r="G272" s="123">
        <f t="shared" si="98"/>
        <v>0</v>
      </c>
      <c r="H272" s="123">
        <f t="shared" si="98"/>
        <v>0</v>
      </c>
      <c r="I272" s="123">
        <f t="shared" si="98"/>
        <v>0</v>
      </c>
      <c r="J272" s="123">
        <f t="shared" si="98"/>
        <v>0</v>
      </c>
      <c r="K272" s="123">
        <f t="shared" si="98"/>
        <v>0</v>
      </c>
      <c r="L272" s="154"/>
      <c r="M272" s="122"/>
    </row>
    <row r="273" spans="1:15" ht="15" customHeight="1" x14ac:dyDescent="0.2">
      <c r="A273" s="74" t="s">
        <v>287</v>
      </c>
      <c r="B273" s="75"/>
      <c r="C273" s="75"/>
      <c r="D273" s="75"/>
      <c r="E273" s="75"/>
      <c r="F273" s="75"/>
      <c r="G273" s="75"/>
      <c r="H273" s="75"/>
      <c r="I273" s="75"/>
      <c r="J273" s="75"/>
      <c r="K273" s="75"/>
      <c r="L273" s="75"/>
      <c r="M273" s="76"/>
    </row>
    <row r="274" spans="1:15" ht="25.5" customHeight="1" x14ac:dyDescent="0.2">
      <c r="A274" s="120" t="s">
        <v>6</v>
      </c>
      <c r="B274" s="121" t="s">
        <v>239</v>
      </c>
      <c r="C274" s="122" t="s">
        <v>130</v>
      </c>
      <c r="D274" s="79" t="s">
        <v>2</v>
      </c>
      <c r="E274" s="123">
        <f>E279</f>
        <v>0</v>
      </c>
      <c r="F274" s="158">
        <f>SUM(G274:K274)</f>
        <v>20862.04</v>
      </c>
      <c r="G274" s="159">
        <f t="shared" ref="G274:K274" si="99">SUM(G275:G278)</f>
        <v>2306.1099999999997</v>
      </c>
      <c r="H274" s="159">
        <f t="shared" si="99"/>
        <v>18555.93</v>
      </c>
      <c r="I274" s="159">
        <f t="shared" si="99"/>
        <v>0</v>
      </c>
      <c r="J274" s="159">
        <f t="shared" si="99"/>
        <v>0</v>
      </c>
      <c r="K274" s="159">
        <f t="shared" si="99"/>
        <v>0</v>
      </c>
      <c r="L274" s="113" t="s">
        <v>33</v>
      </c>
      <c r="M274" s="160" t="s">
        <v>289</v>
      </c>
    </row>
    <row r="275" spans="1:15" ht="47.25" customHeight="1" x14ac:dyDescent="0.2">
      <c r="A275" s="120"/>
      <c r="B275" s="121"/>
      <c r="C275" s="122"/>
      <c r="D275" s="79" t="s">
        <v>1</v>
      </c>
      <c r="E275" s="123">
        <f>E280</f>
        <v>0</v>
      </c>
      <c r="F275" s="159">
        <f t="shared" ref="F275:K275" si="100">F280</f>
        <v>0</v>
      </c>
      <c r="G275" s="159">
        <f t="shared" si="100"/>
        <v>0</v>
      </c>
      <c r="H275" s="159">
        <f t="shared" si="100"/>
        <v>0</v>
      </c>
      <c r="I275" s="159">
        <f t="shared" si="100"/>
        <v>0</v>
      </c>
      <c r="J275" s="159">
        <f t="shared" si="100"/>
        <v>0</v>
      </c>
      <c r="K275" s="159">
        <f t="shared" si="100"/>
        <v>0</v>
      </c>
      <c r="L275" s="113"/>
      <c r="M275" s="161"/>
    </row>
    <row r="276" spans="1:15" ht="60" x14ac:dyDescent="0.2">
      <c r="A276" s="120"/>
      <c r="B276" s="121"/>
      <c r="C276" s="122"/>
      <c r="D276" s="79" t="s">
        <v>7</v>
      </c>
      <c r="E276" s="123">
        <f t="shared" ref="E276" si="101">E281</f>
        <v>0</v>
      </c>
      <c r="F276" s="159">
        <f t="shared" ref="E276:K278" si="102">F281</f>
        <v>16278.04</v>
      </c>
      <c r="G276" s="159">
        <f>G281</f>
        <v>696.67</v>
      </c>
      <c r="H276" s="159">
        <f t="shared" si="102"/>
        <v>15581.37</v>
      </c>
      <c r="I276" s="159">
        <f t="shared" si="102"/>
        <v>0</v>
      </c>
      <c r="J276" s="159">
        <f t="shared" si="102"/>
        <v>0</v>
      </c>
      <c r="K276" s="159">
        <f t="shared" si="102"/>
        <v>0</v>
      </c>
      <c r="L276" s="113"/>
      <c r="M276" s="161"/>
    </row>
    <row r="277" spans="1:15" ht="60" x14ac:dyDescent="0.2">
      <c r="A277" s="120"/>
      <c r="B277" s="121"/>
      <c r="C277" s="122"/>
      <c r="D277" s="79" t="s">
        <v>16</v>
      </c>
      <c r="E277" s="123">
        <f t="shared" ref="E277" si="103">E282</f>
        <v>0</v>
      </c>
      <c r="F277" s="159">
        <f t="shared" si="102"/>
        <v>3373.3</v>
      </c>
      <c r="G277" s="159">
        <f>G282</f>
        <v>398.74</v>
      </c>
      <c r="H277" s="159">
        <f t="shared" si="102"/>
        <v>2974.56</v>
      </c>
      <c r="I277" s="159">
        <f t="shared" si="102"/>
        <v>0</v>
      </c>
      <c r="J277" s="159">
        <f t="shared" si="102"/>
        <v>0</v>
      </c>
      <c r="K277" s="159">
        <f t="shared" si="102"/>
        <v>0</v>
      </c>
      <c r="L277" s="113"/>
      <c r="M277" s="161"/>
    </row>
    <row r="278" spans="1:15" ht="15" x14ac:dyDescent="0.2">
      <c r="A278" s="120"/>
      <c r="B278" s="121"/>
      <c r="C278" s="122"/>
      <c r="D278" s="79" t="s">
        <v>30</v>
      </c>
      <c r="E278" s="123">
        <f t="shared" si="102"/>
        <v>0</v>
      </c>
      <c r="F278" s="159">
        <f t="shared" si="102"/>
        <v>1210.7</v>
      </c>
      <c r="G278" s="159">
        <f t="shared" si="102"/>
        <v>1210.7</v>
      </c>
      <c r="H278" s="159">
        <f t="shared" si="102"/>
        <v>0</v>
      </c>
      <c r="I278" s="159">
        <f t="shared" si="102"/>
        <v>0</v>
      </c>
      <c r="J278" s="159">
        <f t="shared" si="102"/>
        <v>0</v>
      </c>
      <c r="K278" s="159">
        <f t="shared" si="102"/>
        <v>0</v>
      </c>
      <c r="L278" s="113"/>
      <c r="M278" s="162"/>
    </row>
    <row r="279" spans="1:15" ht="15" x14ac:dyDescent="0.2">
      <c r="A279" s="163" t="s">
        <v>12</v>
      </c>
      <c r="B279" s="98" t="s">
        <v>240</v>
      </c>
      <c r="C279" s="13"/>
      <c r="D279" s="8" t="s">
        <v>2</v>
      </c>
      <c r="E279" s="19">
        <f>SUM(E280:E283)</f>
        <v>0</v>
      </c>
      <c r="F279" s="88">
        <f t="shared" ref="F279:F283" si="104">SUM(G279:K279)</f>
        <v>20862.04</v>
      </c>
      <c r="G279" s="88">
        <f t="shared" ref="G279:K279" si="105">SUM(G280:G283)</f>
        <v>2306.1099999999997</v>
      </c>
      <c r="H279" s="88">
        <f t="shared" si="105"/>
        <v>18555.93</v>
      </c>
      <c r="I279" s="88">
        <f t="shared" si="105"/>
        <v>0</v>
      </c>
      <c r="J279" s="88">
        <f t="shared" si="105"/>
        <v>0</v>
      </c>
      <c r="K279" s="88">
        <f t="shared" si="105"/>
        <v>0</v>
      </c>
      <c r="L279" s="128"/>
      <c r="M279" s="99"/>
    </row>
    <row r="280" spans="1:15" ht="45" x14ac:dyDescent="0.2">
      <c r="A280" s="163"/>
      <c r="B280" s="98"/>
      <c r="C280" s="23"/>
      <c r="D280" s="8" t="s">
        <v>1</v>
      </c>
      <c r="E280" s="19">
        <v>0</v>
      </c>
      <c r="F280" s="88">
        <f t="shared" si="104"/>
        <v>0</v>
      </c>
      <c r="G280" s="131">
        <v>0</v>
      </c>
      <c r="H280" s="131">
        <v>0</v>
      </c>
      <c r="I280" s="131">
        <v>0</v>
      </c>
      <c r="J280" s="131">
        <v>0</v>
      </c>
      <c r="K280" s="131">
        <v>0</v>
      </c>
      <c r="L280" s="129"/>
      <c r="M280" s="164"/>
    </row>
    <row r="281" spans="1:15" ht="45" x14ac:dyDescent="0.2">
      <c r="A281" s="163"/>
      <c r="B281" s="98"/>
      <c r="C281" s="23"/>
      <c r="D281" s="8" t="s">
        <v>7</v>
      </c>
      <c r="E281" s="19">
        <v>0</v>
      </c>
      <c r="F281" s="88">
        <f t="shared" si="104"/>
        <v>16278.04</v>
      </c>
      <c r="G281" s="131">
        <v>696.67</v>
      </c>
      <c r="H281" s="131">
        <v>15581.37</v>
      </c>
      <c r="I281" s="131">
        <v>0</v>
      </c>
      <c r="J281" s="131">
        <v>0</v>
      </c>
      <c r="K281" s="131">
        <v>0</v>
      </c>
      <c r="L281" s="129"/>
      <c r="M281" s="164"/>
      <c r="N281" s="97"/>
      <c r="O281" s="97"/>
    </row>
    <row r="282" spans="1:15" ht="45" x14ac:dyDescent="0.2">
      <c r="A282" s="163"/>
      <c r="B282" s="98"/>
      <c r="C282" s="23"/>
      <c r="D282" s="8" t="s">
        <v>16</v>
      </c>
      <c r="E282" s="19">
        <v>0</v>
      </c>
      <c r="F282" s="88">
        <f t="shared" si="104"/>
        <v>3373.3</v>
      </c>
      <c r="G282" s="131">
        <v>398.74</v>
      </c>
      <c r="H282" s="131">
        <v>2974.56</v>
      </c>
      <c r="I282" s="131">
        <v>0</v>
      </c>
      <c r="J282" s="131">
        <v>0</v>
      </c>
      <c r="K282" s="131">
        <v>0</v>
      </c>
      <c r="L282" s="129"/>
      <c r="M282" s="164"/>
      <c r="O282" s="97"/>
    </row>
    <row r="283" spans="1:15" ht="30" x14ac:dyDescent="0.2">
      <c r="A283" s="163"/>
      <c r="B283" s="98"/>
      <c r="C283" s="15"/>
      <c r="D283" s="8" t="s">
        <v>26</v>
      </c>
      <c r="E283" s="19">
        <v>0</v>
      </c>
      <c r="F283" s="88">
        <f t="shared" si="104"/>
        <v>1210.7</v>
      </c>
      <c r="G283" s="131">
        <v>1210.7</v>
      </c>
      <c r="H283" s="131">
        <v>0</v>
      </c>
      <c r="I283" s="131">
        <v>0</v>
      </c>
      <c r="J283" s="131">
        <v>0</v>
      </c>
      <c r="K283" s="131">
        <v>0</v>
      </c>
      <c r="L283" s="130"/>
      <c r="M283" s="165"/>
    </row>
    <row r="284" spans="1:15" ht="18.75" customHeight="1" x14ac:dyDescent="0.2">
      <c r="A284" s="146" t="s">
        <v>10</v>
      </c>
      <c r="B284" s="134" t="s">
        <v>241</v>
      </c>
      <c r="C284" s="146" t="s">
        <v>130</v>
      </c>
      <c r="D284" s="79" t="s">
        <v>2</v>
      </c>
      <c r="E284" s="166">
        <f>SUM(E285:E288)</f>
        <v>375594.91</v>
      </c>
      <c r="F284" s="158">
        <f>SUM(G284:K284)</f>
        <v>20926.21</v>
      </c>
      <c r="G284" s="159">
        <f t="shared" ref="G284:K284" si="106">SUM(G285:G288)</f>
        <v>5926.21</v>
      </c>
      <c r="H284" s="167">
        <f t="shared" si="106"/>
        <v>5000</v>
      </c>
      <c r="I284" s="167">
        <f t="shared" si="106"/>
        <v>5000</v>
      </c>
      <c r="J284" s="167">
        <f t="shared" si="106"/>
        <v>5000</v>
      </c>
      <c r="K284" s="167">
        <f t="shared" si="106"/>
        <v>0</v>
      </c>
      <c r="L284" s="128" t="s">
        <v>33</v>
      </c>
      <c r="M284" s="160" t="s">
        <v>288</v>
      </c>
    </row>
    <row r="285" spans="1:15" ht="45" x14ac:dyDescent="0.2">
      <c r="A285" s="151"/>
      <c r="B285" s="137"/>
      <c r="C285" s="151"/>
      <c r="D285" s="79" t="s">
        <v>1</v>
      </c>
      <c r="E285" s="166">
        <f>E290+E300+E305</f>
        <v>0</v>
      </c>
      <c r="F285" s="158">
        <f>SUM(G285:K285)</f>
        <v>0</v>
      </c>
      <c r="G285" s="159">
        <f>G290+G295+G300+G305</f>
        <v>0</v>
      </c>
      <c r="H285" s="159">
        <f t="shared" ref="H285:K288" si="107">-H290+H300+H305</f>
        <v>0</v>
      </c>
      <c r="I285" s="159">
        <f t="shared" si="107"/>
        <v>0</v>
      </c>
      <c r="J285" s="159">
        <f t="shared" si="107"/>
        <v>0</v>
      </c>
      <c r="K285" s="159">
        <f t="shared" si="107"/>
        <v>0</v>
      </c>
      <c r="L285" s="129"/>
      <c r="M285" s="161"/>
    </row>
    <row r="286" spans="1:15" ht="60" x14ac:dyDescent="0.2">
      <c r="A286" s="151"/>
      <c r="B286" s="137"/>
      <c r="C286" s="151"/>
      <c r="D286" s="79" t="s">
        <v>7</v>
      </c>
      <c r="E286" s="166">
        <f>E291+E301+E306</f>
        <v>61359.81</v>
      </c>
      <c r="F286" s="158">
        <f>SUM(G286:K286)</f>
        <v>935.68</v>
      </c>
      <c r="G286" s="159">
        <f t="shared" ref="G286:G288" si="108">G291+G296+G301+G306</f>
        <v>935.68</v>
      </c>
      <c r="H286" s="159">
        <f t="shared" si="107"/>
        <v>0</v>
      </c>
      <c r="I286" s="159">
        <f t="shared" si="107"/>
        <v>0</v>
      </c>
      <c r="J286" s="159">
        <f t="shared" si="107"/>
        <v>0</v>
      </c>
      <c r="K286" s="159">
        <f t="shared" si="107"/>
        <v>0</v>
      </c>
      <c r="L286" s="129"/>
      <c r="M286" s="161"/>
    </row>
    <row r="287" spans="1:15" ht="60" x14ac:dyDescent="0.2">
      <c r="A287" s="151"/>
      <c r="B287" s="137"/>
      <c r="C287" s="151"/>
      <c r="D287" s="79" t="s">
        <v>16</v>
      </c>
      <c r="E287" s="166">
        <f>E292+E302+E307</f>
        <v>67278.3</v>
      </c>
      <c r="F287" s="158">
        <f>SUM(G287:K287)</f>
        <v>19990.53</v>
      </c>
      <c r="G287" s="159">
        <f t="shared" si="108"/>
        <v>4990.53</v>
      </c>
      <c r="H287" s="159">
        <f t="shared" si="107"/>
        <v>5000</v>
      </c>
      <c r="I287" s="159">
        <f t="shared" si="107"/>
        <v>5000</v>
      </c>
      <c r="J287" s="159">
        <f t="shared" si="107"/>
        <v>5000</v>
      </c>
      <c r="K287" s="159">
        <f t="shared" si="107"/>
        <v>0</v>
      </c>
      <c r="L287" s="129"/>
      <c r="M287" s="161"/>
      <c r="O287" s="132"/>
    </row>
    <row r="288" spans="1:15" ht="30" x14ac:dyDescent="0.2">
      <c r="A288" s="153"/>
      <c r="B288" s="140"/>
      <c r="C288" s="153"/>
      <c r="D288" s="79" t="s">
        <v>26</v>
      </c>
      <c r="E288" s="166">
        <f>E293+E303+E308</f>
        <v>246956.79999999999</v>
      </c>
      <c r="F288" s="158">
        <f>SUM(G288:K288)</f>
        <v>0</v>
      </c>
      <c r="G288" s="159">
        <f t="shared" si="108"/>
        <v>0</v>
      </c>
      <c r="H288" s="159">
        <f t="shared" si="107"/>
        <v>0</v>
      </c>
      <c r="I288" s="159">
        <f t="shared" si="107"/>
        <v>0</v>
      </c>
      <c r="J288" s="159">
        <f t="shared" si="107"/>
        <v>0</v>
      </c>
      <c r="K288" s="159">
        <f t="shared" si="107"/>
        <v>0</v>
      </c>
      <c r="L288" s="130"/>
      <c r="M288" s="162"/>
    </row>
    <row r="289" spans="1:13" ht="15" x14ac:dyDescent="0.2">
      <c r="A289" s="163" t="s">
        <v>13</v>
      </c>
      <c r="B289" s="98" t="s">
        <v>242</v>
      </c>
      <c r="C289" s="13"/>
      <c r="D289" s="8" t="s">
        <v>2</v>
      </c>
      <c r="E289" s="19">
        <f>SUM(E290:E293)</f>
        <v>99176.41</v>
      </c>
      <c r="F289" s="88">
        <f t="shared" ref="F289:F303" si="109">SUM(G289:K289)</f>
        <v>0</v>
      </c>
      <c r="G289" s="88">
        <f t="shared" ref="G289:K289" si="110">SUM(G290:G293)</f>
        <v>0</v>
      </c>
      <c r="H289" s="88">
        <f t="shared" si="110"/>
        <v>0</v>
      </c>
      <c r="I289" s="88">
        <f t="shared" si="110"/>
        <v>0</v>
      </c>
      <c r="J289" s="88">
        <f t="shared" si="110"/>
        <v>0</v>
      </c>
      <c r="K289" s="88">
        <f t="shared" si="110"/>
        <v>0</v>
      </c>
      <c r="L289" s="128"/>
      <c r="M289" s="99"/>
    </row>
    <row r="290" spans="1:13" ht="45" x14ac:dyDescent="0.2">
      <c r="A290" s="163"/>
      <c r="B290" s="98"/>
      <c r="C290" s="23"/>
      <c r="D290" s="8" t="s">
        <v>1</v>
      </c>
      <c r="E290" s="19">
        <v>0</v>
      </c>
      <c r="F290" s="88">
        <f t="shared" si="109"/>
        <v>0</v>
      </c>
      <c r="G290" s="88">
        <v>0</v>
      </c>
      <c r="H290" s="131">
        <v>0</v>
      </c>
      <c r="I290" s="131">
        <v>0</v>
      </c>
      <c r="J290" s="131">
        <v>0</v>
      </c>
      <c r="K290" s="131">
        <v>0</v>
      </c>
      <c r="L290" s="129"/>
      <c r="M290" s="164"/>
    </row>
    <row r="291" spans="1:13" ht="45" x14ac:dyDescent="0.2">
      <c r="A291" s="163"/>
      <c r="B291" s="98"/>
      <c r="C291" s="23"/>
      <c r="D291" s="8" t="s">
        <v>7</v>
      </c>
      <c r="E291" s="89">
        <v>61359.81</v>
      </c>
      <c r="F291" s="88">
        <f t="shared" si="109"/>
        <v>0</v>
      </c>
      <c r="G291" s="88">
        <v>0</v>
      </c>
      <c r="H291" s="131">
        <v>0</v>
      </c>
      <c r="I291" s="131">
        <v>0</v>
      </c>
      <c r="J291" s="131">
        <v>0</v>
      </c>
      <c r="K291" s="131">
        <v>0</v>
      </c>
      <c r="L291" s="129"/>
      <c r="M291" s="164"/>
    </row>
    <row r="292" spans="1:13" ht="45" x14ac:dyDescent="0.2">
      <c r="A292" s="163"/>
      <c r="B292" s="98"/>
      <c r="C292" s="23"/>
      <c r="D292" s="8" t="s">
        <v>16</v>
      </c>
      <c r="E292" s="89">
        <v>37816.6</v>
      </c>
      <c r="F292" s="88">
        <f t="shared" si="109"/>
        <v>0</v>
      </c>
      <c r="G292" s="88">
        <v>0</v>
      </c>
      <c r="H292" s="131">
        <v>0</v>
      </c>
      <c r="I292" s="131">
        <v>0</v>
      </c>
      <c r="J292" s="131">
        <v>0</v>
      </c>
      <c r="K292" s="131">
        <v>0</v>
      </c>
      <c r="L292" s="129"/>
      <c r="M292" s="164"/>
    </row>
    <row r="293" spans="1:13" ht="30" x14ac:dyDescent="0.2">
      <c r="A293" s="163"/>
      <c r="B293" s="98"/>
      <c r="C293" s="15"/>
      <c r="D293" s="8" t="s">
        <v>26</v>
      </c>
      <c r="E293" s="19">
        <v>0</v>
      </c>
      <c r="F293" s="88">
        <v>0</v>
      </c>
      <c r="G293" s="88">
        <v>0</v>
      </c>
      <c r="H293" s="88">
        <v>0</v>
      </c>
      <c r="I293" s="88">
        <v>0</v>
      </c>
      <c r="J293" s="88">
        <v>0</v>
      </c>
      <c r="K293" s="131">
        <v>0</v>
      </c>
      <c r="L293" s="130"/>
      <c r="M293" s="165"/>
    </row>
    <row r="294" spans="1:13" ht="15" customHeight="1" x14ac:dyDescent="0.2">
      <c r="A294" s="93" t="s">
        <v>25</v>
      </c>
      <c r="B294" s="99" t="s">
        <v>316</v>
      </c>
      <c r="C294" s="13"/>
      <c r="D294" s="8" t="s">
        <v>2</v>
      </c>
      <c r="E294" s="19">
        <f>SUM(E295:E298)</f>
        <v>246956.79999999999</v>
      </c>
      <c r="F294" s="88">
        <f t="shared" ref="F294:F298" si="111">SUM(G294:K294)</f>
        <v>1471.21</v>
      </c>
      <c r="G294" s="88">
        <f t="shared" ref="G294:K294" si="112">SUM(G295:G298)</f>
        <v>1471.21</v>
      </c>
      <c r="H294" s="88">
        <f t="shared" si="112"/>
        <v>0</v>
      </c>
      <c r="I294" s="88">
        <f t="shared" si="112"/>
        <v>0</v>
      </c>
      <c r="J294" s="88">
        <f t="shared" si="112"/>
        <v>0</v>
      </c>
      <c r="K294" s="88">
        <f t="shared" si="112"/>
        <v>0</v>
      </c>
      <c r="L294" s="128"/>
      <c r="M294" s="99"/>
    </row>
    <row r="295" spans="1:13" ht="40.5" x14ac:dyDescent="0.2">
      <c r="A295" s="94"/>
      <c r="B295" s="100"/>
      <c r="C295" s="23"/>
      <c r="D295" s="168" t="s">
        <v>1</v>
      </c>
      <c r="E295" s="19">
        <v>0</v>
      </c>
      <c r="F295" s="88">
        <f t="shared" si="111"/>
        <v>0</v>
      </c>
      <c r="G295" s="88">
        <v>0</v>
      </c>
      <c r="H295" s="131">
        <v>0</v>
      </c>
      <c r="I295" s="131">
        <v>0</v>
      </c>
      <c r="J295" s="131">
        <v>0</v>
      </c>
      <c r="K295" s="131">
        <v>0</v>
      </c>
      <c r="L295" s="129"/>
      <c r="M295" s="100"/>
    </row>
    <row r="296" spans="1:13" ht="27" x14ac:dyDescent="0.2">
      <c r="A296" s="94"/>
      <c r="B296" s="100"/>
      <c r="C296" s="23"/>
      <c r="D296" s="168" t="s">
        <v>7</v>
      </c>
      <c r="E296" s="19">
        <v>0</v>
      </c>
      <c r="F296" s="88">
        <f t="shared" si="111"/>
        <v>935.68</v>
      </c>
      <c r="G296" s="88">
        <v>935.68</v>
      </c>
      <c r="H296" s="131">
        <v>0</v>
      </c>
      <c r="I296" s="131">
        <v>0</v>
      </c>
      <c r="J296" s="131">
        <v>0</v>
      </c>
      <c r="K296" s="131">
        <v>0</v>
      </c>
      <c r="L296" s="129"/>
      <c r="M296" s="100"/>
    </row>
    <row r="297" spans="1:13" ht="45" x14ac:dyDescent="0.2">
      <c r="A297" s="94"/>
      <c r="B297" s="100"/>
      <c r="C297" s="23"/>
      <c r="D297" s="8" t="s">
        <v>16</v>
      </c>
      <c r="E297" s="19">
        <v>0</v>
      </c>
      <c r="F297" s="88">
        <f t="shared" si="111"/>
        <v>535.53</v>
      </c>
      <c r="G297" s="88">
        <v>535.53</v>
      </c>
      <c r="H297" s="131">
        <v>0</v>
      </c>
      <c r="I297" s="131">
        <v>0</v>
      </c>
      <c r="J297" s="131">
        <v>0</v>
      </c>
      <c r="K297" s="131">
        <v>0</v>
      </c>
      <c r="L297" s="129"/>
      <c r="M297" s="100"/>
    </row>
    <row r="298" spans="1:13" ht="30" x14ac:dyDescent="0.2">
      <c r="A298" s="95"/>
      <c r="B298" s="101"/>
      <c r="C298" s="15"/>
      <c r="D298" s="8" t="s">
        <v>26</v>
      </c>
      <c r="E298" s="19">
        <v>246956.79999999999</v>
      </c>
      <c r="F298" s="88">
        <f t="shared" si="111"/>
        <v>0</v>
      </c>
      <c r="G298" s="88">
        <v>0</v>
      </c>
      <c r="H298" s="131">
        <v>0</v>
      </c>
      <c r="I298" s="131">
        <v>0</v>
      </c>
      <c r="J298" s="131">
        <v>0</v>
      </c>
      <c r="K298" s="131">
        <v>0</v>
      </c>
      <c r="L298" s="130"/>
      <c r="M298" s="101"/>
    </row>
    <row r="299" spans="1:13" ht="15" customHeight="1" x14ac:dyDescent="0.2">
      <c r="A299" s="93" t="s">
        <v>28</v>
      </c>
      <c r="B299" s="99" t="s">
        <v>273</v>
      </c>
      <c r="C299" s="13"/>
      <c r="D299" s="8" t="s">
        <v>2</v>
      </c>
      <c r="E299" s="19">
        <f>SUM(E300:E303)</f>
        <v>246956.79999999999</v>
      </c>
      <c r="F299" s="88">
        <f t="shared" si="109"/>
        <v>19455</v>
      </c>
      <c r="G299" s="88">
        <f t="shared" ref="G299:K299" si="113">SUM(G300:G303)</f>
        <v>4455</v>
      </c>
      <c r="H299" s="88">
        <f t="shared" si="113"/>
        <v>5000</v>
      </c>
      <c r="I299" s="88">
        <f t="shared" si="113"/>
        <v>5000</v>
      </c>
      <c r="J299" s="88">
        <f t="shared" si="113"/>
        <v>5000</v>
      </c>
      <c r="K299" s="88">
        <f t="shared" si="113"/>
        <v>0</v>
      </c>
      <c r="L299" s="128"/>
      <c r="M299" s="99"/>
    </row>
    <row r="300" spans="1:13" ht="40.5" x14ac:dyDescent="0.2">
      <c r="A300" s="94"/>
      <c r="B300" s="100"/>
      <c r="C300" s="23"/>
      <c r="D300" s="168" t="s">
        <v>1</v>
      </c>
      <c r="E300" s="19">
        <v>0</v>
      </c>
      <c r="F300" s="88">
        <f t="shared" si="109"/>
        <v>0</v>
      </c>
      <c r="G300" s="88">
        <v>0</v>
      </c>
      <c r="H300" s="131">
        <v>0</v>
      </c>
      <c r="I300" s="131">
        <v>0</v>
      </c>
      <c r="J300" s="131">
        <v>0</v>
      </c>
      <c r="K300" s="131">
        <v>0</v>
      </c>
      <c r="L300" s="129"/>
      <c r="M300" s="100"/>
    </row>
    <row r="301" spans="1:13" ht="27" x14ac:dyDescent="0.2">
      <c r="A301" s="94"/>
      <c r="B301" s="100"/>
      <c r="C301" s="23"/>
      <c r="D301" s="168" t="s">
        <v>7</v>
      </c>
      <c r="E301" s="19">
        <v>0</v>
      </c>
      <c r="F301" s="88">
        <f t="shared" si="109"/>
        <v>0</v>
      </c>
      <c r="G301" s="88">
        <v>0</v>
      </c>
      <c r="H301" s="131">
        <v>0</v>
      </c>
      <c r="I301" s="131">
        <v>0</v>
      </c>
      <c r="J301" s="131">
        <v>0</v>
      </c>
      <c r="K301" s="131">
        <v>0</v>
      </c>
      <c r="L301" s="129"/>
      <c r="M301" s="100"/>
    </row>
    <row r="302" spans="1:13" ht="45" x14ac:dyDescent="0.2">
      <c r="A302" s="94"/>
      <c r="B302" s="100"/>
      <c r="C302" s="23"/>
      <c r="D302" s="8" t="s">
        <v>16</v>
      </c>
      <c r="E302" s="19">
        <v>0</v>
      </c>
      <c r="F302" s="88">
        <f t="shared" si="109"/>
        <v>19455</v>
      </c>
      <c r="G302" s="88">
        <v>4455</v>
      </c>
      <c r="H302" s="131">
        <v>5000</v>
      </c>
      <c r="I302" s="131">
        <v>5000</v>
      </c>
      <c r="J302" s="131">
        <v>5000</v>
      </c>
      <c r="K302" s="131">
        <v>0</v>
      </c>
      <c r="L302" s="129"/>
      <c r="M302" s="100"/>
    </row>
    <row r="303" spans="1:13" ht="30" x14ac:dyDescent="0.2">
      <c r="A303" s="95"/>
      <c r="B303" s="101"/>
      <c r="C303" s="15"/>
      <c r="D303" s="8" t="s">
        <v>26</v>
      </c>
      <c r="E303" s="19">
        <v>246956.79999999999</v>
      </c>
      <c r="F303" s="88">
        <f t="shared" si="109"/>
        <v>0</v>
      </c>
      <c r="G303" s="88">
        <v>0</v>
      </c>
      <c r="H303" s="131">
        <v>0</v>
      </c>
      <c r="I303" s="131">
        <v>0</v>
      </c>
      <c r="J303" s="131">
        <v>0</v>
      </c>
      <c r="K303" s="131">
        <v>0</v>
      </c>
      <c r="L303" s="130"/>
      <c r="M303" s="101"/>
    </row>
    <row r="304" spans="1:13" ht="15" x14ac:dyDescent="0.2">
      <c r="A304" s="163" t="s">
        <v>168</v>
      </c>
      <c r="B304" s="98" t="s">
        <v>274</v>
      </c>
      <c r="C304" s="13"/>
      <c r="D304" s="8" t="s">
        <v>2</v>
      </c>
      <c r="E304" s="19">
        <f>SUM(E305:E308)</f>
        <v>29461.7</v>
      </c>
      <c r="F304" s="88">
        <f t="shared" ref="F304:F308" si="114">SUM(G304:K304)</f>
        <v>0</v>
      </c>
      <c r="G304" s="88">
        <f t="shared" ref="G304:K304" si="115">SUM(G305:G308)</f>
        <v>0</v>
      </c>
      <c r="H304" s="88">
        <f t="shared" si="115"/>
        <v>0</v>
      </c>
      <c r="I304" s="88">
        <f t="shared" si="115"/>
        <v>0</v>
      </c>
      <c r="J304" s="88">
        <f t="shared" si="115"/>
        <v>0</v>
      </c>
      <c r="K304" s="88">
        <f t="shared" si="115"/>
        <v>0</v>
      </c>
      <c r="L304" s="128"/>
      <c r="M304" s="99"/>
    </row>
    <row r="305" spans="1:13" ht="45" x14ac:dyDescent="0.2">
      <c r="A305" s="163"/>
      <c r="B305" s="98"/>
      <c r="C305" s="23"/>
      <c r="D305" s="8" t="s">
        <v>1</v>
      </c>
      <c r="E305" s="19">
        <v>0</v>
      </c>
      <c r="F305" s="88">
        <f t="shared" si="114"/>
        <v>0</v>
      </c>
      <c r="G305" s="88">
        <v>0</v>
      </c>
      <c r="H305" s="131">
        <v>0</v>
      </c>
      <c r="I305" s="131">
        <v>0</v>
      </c>
      <c r="J305" s="131">
        <v>0</v>
      </c>
      <c r="K305" s="131">
        <v>0</v>
      </c>
      <c r="L305" s="129"/>
      <c r="M305" s="164"/>
    </row>
    <row r="306" spans="1:13" ht="45" x14ac:dyDescent="0.2">
      <c r="A306" s="163"/>
      <c r="B306" s="98"/>
      <c r="C306" s="23"/>
      <c r="D306" s="8" t="s">
        <v>7</v>
      </c>
      <c r="E306" s="19">
        <v>0</v>
      </c>
      <c r="F306" s="88">
        <f t="shared" si="114"/>
        <v>0</v>
      </c>
      <c r="G306" s="88">
        <v>0</v>
      </c>
      <c r="H306" s="131">
        <v>0</v>
      </c>
      <c r="I306" s="131">
        <v>0</v>
      </c>
      <c r="J306" s="131">
        <v>0</v>
      </c>
      <c r="K306" s="131">
        <v>0</v>
      </c>
      <c r="L306" s="129"/>
      <c r="M306" s="164"/>
    </row>
    <row r="307" spans="1:13" ht="45" x14ac:dyDescent="0.2">
      <c r="A307" s="163"/>
      <c r="B307" s="98"/>
      <c r="C307" s="23"/>
      <c r="D307" s="8" t="s">
        <v>16</v>
      </c>
      <c r="E307" s="89">
        <v>29461.7</v>
      </c>
      <c r="F307" s="88">
        <f t="shared" si="114"/>
        <v>0</v>
      </c>
      <c r="G307" s="88">
        <v>0</v>
      </c>
      <c r="H307" s="131">
        <v>0</v>
      </c>
      <c r="I307" s="131">
        <v>0</v>
      </c>
      <c r="J307" s="131">
        <v>0</v>
      </c>
      <c r="K307" s="131">
        <v>0</v>
      </c>
      <c r="L307" s="129"/>
      <c r="M307" s="164"/>
    </row>
    <row r="308" spans="1:13" ht="30" x14ac:dyDescent="0.2">
      <c r="A308" s="163"/>
      <c r="B308" s="98"/>
      <c r="C308" s="15"/>
      <c r="D308" s="8" t="s">
        <v>26</v>
      </c>
      <c r="E308" s="19">
        <v>0</v>
      </c>
      <c r="F308" s="88">
        <f t="shared" si="114"/>
        <v>0</v>
      </c>
      <c r="G308" s="88">
        <v>0</v>
      </c>
      <c r="H308" s="131">
        <v>0</v>
      </c>
      <c r="I308" s="131">
        <v>0</v>
      </c>
      <c r="J308" s="131">
        <v>0</v>
      </c>
      <c r="K308" s="131">
        <v>0</v>
      </c>
      <c r="L308" s="130"/>
      <c r="M308" s="165"/>
    </row>
    <row r="309" spans="1:13" ht="15" customHeight="1" x14ac:dyDescent="0.2">
      <c r="A309" s="120"/>
      <c r="B309" s="169" t="s">
        <v>140</v>
      </c>
      <c r="C309" s="169"/>
      <c r="D309" s="170" t="s">
        <v>2</v>
      </c>
      <c r="E309" s="123">
        <v>0</v>
      </c>
      <c r="F309" s="158">
        <f t="shared" ref="F309:F318" si="116">SUM(G309:K309)</f>
        <v>41788.25</v>
      </c>
      <c r="G309" s="159">
        <f t="shared" ref="G309:K313" si="117">G284+G274</f>
        <v>8232.32</v>
      </c>
      <c r="H309" s="159">
        <f t="shared" si="117"/>
        <v>23555.93</v>
      </c>
      <c r="I309" s="159">
        <f t="shared" si="117"/>
        <v>5000</v>
      </c>
      <c r="J309" s="159">
        <f t="shared" si="117"/>
        <v>5000</v>
      </c>
      <c r="K309" s="159">
        <f t="shared" si="117"/>
        <v>0</v>
      </c>
      <c r="L309" s="154"/>
      <c r="M309" s="12"/>
    </row>
    <row r="310" spans="1:13" ht="42.75" x14ac:dyDescent="0.2">
      <c r="A310" s="120"/>
      <c r="B310" s="169"/>
      <c r="C310" s="169"/>
      <c r="D310" s="170" t="s">
        <v>1</v>
      </c>
      <c r="E310" s="123">
        <v>0</v>
      </c>
      <c r="F310" s="158">
        <f t="shared" si="116"/>
        <v>0</v>
      </c>
      <c r="G310" s="159">
        <f t="shared" si="117"/>
        <v>0</v>
      </c>
      <c r="H310" s="159">
        <f t="shared" si="117"/>
        <v>0</v>
      </c>
      <c r="I310" s="159">
        <f t="shared" si="117"/>
        <v>0</v>
      </c>
      <c r="J310" s="159">
        <f t="shared" si="117"/>
        <v>0</v>
      </c>
      <c r="K310" s="159">
        <f t="shared" si="117"/>
        <v>0</v>
      </c>
      <c r="L310" s="154"/>
      <c r="M310" s="12"/>
    </row>
    <row r="311" spans="1:13" ht="57" x14ac:dyDescent="0.2">
      <c r="A311" s="120"/>
      <c r="B311" s="169"/>
      <c r="C311" s="169"/>
      <c r="D311" s="170" t="s">
        <v>7</v>
      </c>
      <c r="E311" s="123">
        <v>0</v>
      </c>
      <c r="F311" s="158">
        <f t="shared" si="116"/>
        <v>17213.72</v>
      </c>
      <c r="G311" s="159">
        <f t="shared" si="117"/>
        <v>1632.35</v>
      </c>
      <c r="H311" s="159">
        <f t="shared" si="117"/>
        <v>15581.37</v>
      </c>
      <c r="I311" s="159">
        <f t="shared" si="117"/>
        <v>0</v>
      </c>
      <c r="J311" s="159">
        <f t="shared" si="117"/>
        <v>0</v>
      </c>
      <c r="K311" s="159">
        <f t="shared" si="117"/>
        <v>0</v>
      </c>
      <c r="L311" s="154"/>
      <c r="M311" s="12"/>
    </row>
    <row r="312" spans="1:13" ht="55.5" customHeight="1" x14ac:dyDescent="0.2">
      <c r="A312" s="120"/>
      <c r="B312" s="169"/>
      <c r="C312" s="169"/>
      <c r="D312" s="170" t="s">
        <v>16</v>
      </c>
      <c r="E312" s="123">
        <v>0</v>
      </c>
      <c r="F312" s="158">
        <f t="shared" si="116"/>
        <v>23363.829999999998</v>
      </c>
      <c r="G312" s="159">
        <f t="shared" si="117"/>
        <v>5389.2699999999995</v>
      </c>
      <c r="H312" s="159">
        <f t="shared" si="117"/>
        <v>7974.5599999999995</v>
      </c>
      <c r="I312" s="159">
        <f t="shared" si="117"/>
        <v>5000</v>
      </c>
      <c r="J312" s="159">
        <f t="shared" si="117"/>
        <v>5000</v>
      </c>
      <c r="K312" s="159">
        <f t="shared" si="117"/>
        <v>0</v>
      </c>
      <c r="L312" s="154"/>
      <c r="M312" s="12"/>
    </row>
    <row r="313" spans="1:13" ht="15" x14ac:dyDescent="0.2">
      <c r="A313" s="120"/>
      <c r="B313" s="169"/>
      <c r="C313" s="169"/>
      <c r="D313" s="170" t="s">
        <v>30</v>
      </c>
      <c r="E313" s="123">
        <v>0</v>
      </c>
      <c r="F313" s="158">
        <f t="shared" si="116"/>
        <v>1210.7</v>
      </c>
      <c r="G313" s="159">
        <f t="shared" si="117"/>
        <v>1210.7</v>
      </c>
      <c r="H313" s="159">
        <f t="shared" si="117"/>
        <v>0</v>
      </c>
      <c r="I313" s="159">
        <f t="shared" si="117"/>
        <v>0</v>
      </c>
      <c r="J313" s="159">
        <f t="shared" si="117"/>
        <v>0</v>
      </c>
      <c r="K313" s="159">
        <f t="shared" si="117"/>
        <v>0</v>
      </c>
      <c r="L313" s="154"/>
      <c r="M313" s="12"/>
    </row>
    <row r="314" spans="1:13" ht="15" customHeight="1" x14ac:dyDescent="0.2">
      <c r="A314" s="120"/>
      <c r="B314" s="169" t="s">
        <v>32</v>
      </c>
      <c r="C314" s="169"/>
      <c r="D314" s="170" t="s">
        <v>2</v>
      </c>
      <c r="E314" s="123">
        <v>0</v>
      </c>
      <c r="F314" s="124">
        <f t="shared" si="116"/>
        <v>2763628.2960000001</v>
      </c>
      <c r="G314" s="123">
        <f t="shared" ref="G314:K318" si="118">G309+G268+G167</f>
        <v>710461.70600000001</v>
      </c>
      <c r="H314" s="123">
        <f t="shared" si="118"/>
        <v>802428.3</v>
      </c>
      <c r="I314" s="123">
        <f t="shared" si="118"/>
        <v>601455.37000000011</v>
      </c>
      <c r="J314" s="123">
        <f t="shared" si="118"/>
        <v>649282.92000000004</v>
      </c>
      <c r="K314" s="123">
        <f t="shared" si="118"/>
        <v>0</v>
      </c>
      <c r="L314" s="154"/>
      <c r="M314" s="12"/>
    </row>
    <row r="315" spans="1:13" ht="42.75" x14ac:dyDescent="0.2">
      <c r="A315" s="120"/>
      <c r="B315" s="169"/>
      <c r="C315" s="169"/>
      <c r="D315" s="170" t="s">
        <v>1</v>
      </c>
      <c r="E315" s="123">
        <v>0</v>
      </c>
      <c r="F315" s="124">
        <f t="shared" si="116"/>
        <v>107061.63</v>
      </c>
      <c r="G315" s="123">
        <f t="shared" si="118"/>
        <v>60558.01</v>
      </c>
      <c r="H315" s="123">
        <f t="shared" si="118"/>
        <v>0</v>
      </c>
      <c r="I315" s="123">
        <f t="shared" si="118"/>
        <v>0</v>
      </c>
      <c r="J315" s="123">
        <f t="shared" si="118"/>
        <v>46503.62</v>
      </c>
      <c r="K315" s="123">
        <f t="shared" si="118"/>
        <v>0</v>
      </c>
      <c r="L315" s="154"/>
      <c r="M315" s="12"/>
    </row>
    <row r="316" spans="1:13" ht="57" x14ac:dyDescent="0.2">
      <c r="A316" s="120"/>
      <c r="B316" s="169"/>
      <c r="C316" s="169"/>
      <c r="D316" s="170" t="s">
        <v>7</v>
      </c>
      <c r="E316" s="123">
        <v>0</v>
      </c>
      <c r="F316" s="124">
        <f t="shared" si="116"/>
        <v>273550.01</v>
      </c>
      <c r="G316" s="123">
        <f t="shared" si="118"/>
        <v>86334.010000000009</v>
      </c>
      <c r="H316" s="123">
        <f t="shared" si="118"/>
        <v>123706.37</v>
      </c>
      <c r="I316" s="123">
        <f t="shared" si="118"/>
        <v>41679.300000000003</v>
      </c>
      <c r="J316" s="123">
        <f t="shared" si="118"/>
        <v>21830.329999999998</v>
      </c>
      <c r="K316" s="123">
        <f t="shared" si="118"/>
        <v>0</v>
      </c>
      <c r="L316" s="154"/>
      <c r="M316" s="12"/>
    </row>
    <row r="317" spans="1:13" ht="58.5" customHeight="1" x14ac:dyDescent="0.2">
      <c r="A317" s="120"/>
      <c r="B317" s="169"/>
      <c r="C317" s="169"/>
      <c r="D317" s="170" t="s">
        <v>16</v>
      </c>
      <c r="E317" s="123">
        <v>0</v>
      </c>
      <c r="F317" s="124">
        <f t="shared" si="116"/>
        <v>2381805.9560000002</v>
      </c>
      <c r="G317" s="123">
        <f t="shared" si="118"/>
        <v>562358.98600000003</v>
      </c>
      <c r="H317" s="123">
        <f t="shared" si="118"/>
        <v>678721.93</v>
      </c>
      <c r="I317" s="123">
        <f t="shared" si="118"/>
        <v>559776.07000000007</v>
      </c>
      <c r="J317" s="123">
        <f t="shared" si="118"/>
        <v>580948.97000000009</v>
      </c>
      <c r="K317" s="123">
        <f t="shared" si="118"/>
        <v>0</v>
      </c>
      <c r="L317" s="154"/>
      <c r="M317" s="12"/>
    </row>
    <row r="318" spans="1:13" ht="26.25" customHeight="1" x14ac:dyDescent="0.2">
      <c r="A318" s="120"/>
      <c r="B318" s="169"/>
      <c r="C318" s="169"/>
      <c r="D318" s="170" t="s">
        <v>30</v>
      </c>
      <c r="E318" s="123">
        <v>0</v>
      </c>
      <c r="F318" s="124">
        <f t="shared" si="116"/>
        <v>1210.7</v>
      </c>
      <c r="G318" s="123">
        <f t="shared" si="118"/>
        <v>1210.7</v>
      </c>
      <c r="H318" s="123">
        <f t="shared" si="118"/>
        <v>0</v>
      </c>
      <c r="I318" s="123">
        <f t="shared" si="118"/>
        <v>0</v>
      </c>
      <c r="J318" s="123">
        <f t="shared" si="118"/>
        <v>0</v>
      </c>
      <c r="K318" s="123">
        <f t="shared" si="118"/>
        <v>0</v>
      </c>
      <c r="L318" s="154"/>
      <c r="M318" s="12"/>
    </row>
  </sheetData>
  <mergeCells count="407">
    <mergeCell ref="M266:M267"/>
    <mergeCell ref="A253:A257"/>
    <mergeCell ref="B253:B257"/>
    <mergeCell ref="C253:C257"/>
    <mergeCell ref="L253:L255"/>
    <mergeCell ref="M253:M255"/>
    <mergeCell ref="L256:L257"/>
    <mergeCell ref="M256:M257"/>
    <mergeCell ref="A258:A262"/>
    <mergeCell ref="B258:B262"/>
    <mergeCell ref="C258:C262"/>
    <mergeCell ref="L258:L260"/>
    <mergeCell ref="M258:M260"/>
    <mergeCell ref="L261:L262"/>
    <mergeCell ref="M261:M262"/>
    <mergeCell ref="B294:B298"/>
    <mergeCell ref="C294:C298"/>
    <mergeCell ref="L294:L298"/>
    <mergeCell ref="M294:M298"/>
    <mergeCell ref="A243:A247"/>
    <mergeCell ref="B243:B247"/>
    <mergeCell ref="C243:C247"/>
    <mergeCell ref="L243:L245"/>
    <mergeCell ref="M243:M245"/>
    <mergeCell ref="L246:L247"/>
    <mergeCell ref="M246:M247"/>
    <mergeCell ref="A268:A272"/>
    <mergeCell ref="B268:C272"/>
    <mergeCell ref="M271:M272"/>
    <mergeCell ref="B279:B283"/>
    <mergeCell ref="M284:M288"/>
    <mergeCell ref="M274:M278"/>
    <mergeCell ref="M268:M270"/>
    <mergeCell ref="A263:A267"/>
    <mergeCell ref="B263:B267"/>
    <mergeCell ref="C263:C267"/>
    <mergeCell ref="L263:L265"/>
    <mergeCell ref="M263:M265"/>
    <mergeCell ref="L266:L267"/>
    <mergeCell ref="L155:L156"/>
    <mergeCell ref="L160:L161"/>
    <mergeCell ref="A142:A146"/>
    <mergeCell ref="C142:C146"/>
    <mergeCell ref="L142:L144"/>
    <mergeCell ref="A188:A192"/>
    <mergeCell ref="B188:B192"/>
    <mergeCell ref="L140:L141"/>
    <mergeCell ref="M140:M141"/>
    <mergeCell ref="M173:M177"/>
    <mergeCell ref="M167:M169"/>
    <mergeCell ref="M162:M164"/>
    <mergeCell ref="M165:M166"/>
    <mergeCell ref="M170:M171"/>
    <mergeCell ref="B152:B156"/>
    <mergeCell ref="C152:C156"/>
    <mergeCell ref="A137:A141"/>
    <mergeCell ref="B137:B141"/>
    <mergeCell ref="C137:C141"/>
    <mergeCell ref="L137:L139"/>
    <mergeCell ref="M137:M139"/>
    <mergeCell ref="M142:M144"/>
    <mergeCell ref="M157:M159"/>
    <mergeCell ref="M160:M161"/>
    <mergeCell ref="A238:A242"/>
    <mergeCell ref="B238:B242"/>
    <mergeCell ref="C238:C242"/>
    <mergeCell ref="B223:B227"/>
    <mergeCell ref="C162:C166"/>
    <mergeCell ref="L162:L164"/>
    <mergeCell ref="A157:A161"/>
    <mergeCell ref="B157:B161"/>
    <mergeCell ref="C157:C161"/>
    <mergeCell ref="L157:L159"/>
    <mergeCell ref="A183:A187"/>
    <mergeCell ref="B183:B187"/>
    <mergeCell ref="C183:C187"/>
    <mergeCell ref="L183:L187"/>
    <mergeCell ref="B167:C171"/>
    <mergeCell ref="L167:L169"/>
    <mergeCell ref="L165:L166"/>
    <mergeCell ref="A162:A166"/>
    <mergeCell ref="B162:B166"/>
    <mergeCell ref="B173:B177"/>
    <mergeCell ref="A172:M172"/>
    <mergeCell ref="C173:C177"/>
    <mergeCell ref="M208:M212"/>
    <mergeCell ref="M183:M187"/>
    <mergeCell ref="F1:L1"/>
    <mergeCell ref="F2:L2"/>
    <mergeCell ref="F4:L4"/>
    <mergeCell ref="C3:L3"/>
    <mergeCell ref="A11:M11"/>
    <mergeCell ref="A12:A16"/>
    <mergeCell ref="B12:B16"/>
    <mergeCell ref="C12:C16"/>
    <mergeCell ref="L12:L16"/>
    <mergeCell ref="M12:M16"/>
    <mergeCell ref="A5:M5"/>
    <mergeCell ref="A8:A9"/>
    <mergeCell ref="B8:B9"/>
    <mergeCell ref="E8:E9"/>
    <mergeCell ref="M8:M9"/>
    <mergeCell ref="G8:K8"/>
    <mergeCell ref="F8:F9"/>
    <mergeCell ref="C8:C9"/>
    <mergeCell ref="D8:D9"/>
    <mergeCell ref="L8:L9"/>
    <mergeCell ref="E6:I6"/>
    <mergeCell ref="A47:A51"/>
    <mergeCell ref="A27:A31"/>
    <mergeCell ref="B27:B31"/>
    <mergeCell ref="A37:A41"/>
    <mergeCell ref="B37:B41"/>
    <mergeCell ref="A87:A91"/>
    <mergeCell ref="B87:B91"/>
    <mergeCell ref="A107:A111"/>
    <mergeCell ref="B107:B111"/>
    <mergeCell ref="A32:A36"/>
    <mergeCell ref="B32:B36"/>
    <mergeCell ref="B47:B51"/>
    <mergeCell ref="L22:L24"/>
    <mergeCell ref="M22:M24"/>
    <mergeCell ref="L25:L26"/>
    <mergeCell ref="M25:M26"/>
    <mergeCell ref="C27:C31"/>
    <mergeCell ref="L27:L29"/>
    <mergeCell ref="L52:L54"/>
    <mergeCell ref="M52:M54"/>
    <mergeCell ref="L55:L56"/>
    <mergeCell ref="M55:M56"/>
    <mergeCell ref="C37:C41"/>
    <mergeCell ref="L37:L39"/>
    <mergeCell ref="M37:M39"/>
    <mergeCell ref="L40:L41"/>
    <mergeCell ref="M40:M41"/>
    <mergeCell ref="L45:L46"/>
    <mergeCell ref="M45:M46"/>
    <mergeCell ref="L30:L31"/>
    <mergeCell ref="C32:C36"/>
    <mergeCell ref="L32:L34"/>
    <mergeCell ref="C47:C51"/>
    <mergeCell ref="L47:L49"/>
    <mergeCell ref="M47:M49"/>
    <mergeCell ref="L50:L51"/>
    <mergeCell ref="M17:M21"/>
    <mergeCell ref="L17:L21"/>
    <mergeCell ref="A22:A26"/>
    <mergeCell ref="B22:B26"/>
    <mergeCell ref="C22:C26"/>
    <mergeCell ref="A17:A21"/>
    <mergeCell ref="B17:B21"/>
    <mergeCell ref="C17:C21"/>
    <mergeCell ref="B97:B101"/>
    <mergeCell ref="M27:M29"/>
    <mergeCell ref="M30:M31"/>
    <mergeCell ref="C87:C91"/>
    <mergeCell ref="L87:L89"/>
    <mergeCell ref="M87:M89"/>
    <mergeCell ref="L90:L91"/>
    <mergeCell ref="M90:M91"/>
    <mergeCell ref="M32:M34"/>
    <mergeCell ref="L35:L36"/>
    <mergeCell ref="M35:M36"/>
    <mergeCell ref="A42:A46"/>
    <mergeCell ref="B42:B46"/>
    <mergeCell ref="C42:C46"/>
    <mergeCell ref="L42:L44"/>
    <mergeCell ref="M42:M44"/>
    <mergeCell ref="A304:A308"/>
    <mergeCell ref="B304:B308"/>
    <mergeCell ref="C304:C308"/>
    <mergeCell ref="L304:L308"/>
    <mergeCell ref="A147:A151"/>
    <mergeCell ref="B147:B151"/>
    <mergeCell ref="C147:C151"/>
    <mergeCell ref="L147:L149"/>
    <mergeCell ref="B208:B212"/>
    <mergeCell ref="C208:C212"/>
    <mergeCell ref="L208:L212"/>
    <mergeCell ref="A233:A237"/>
    <mergeCell ref="B233:B237"/>
    <mergeCell ref="C233:C237"/>
    <mergeCell ref="L233:L235"/>
    <mergeCell ref="A223:A227"/>
    <mergeCell ref="A167:A171"/>
    <mergeCell ref="A173:A177"/>
    <mergeCell ref="L173:L177"/>
    <mergeCell ref="L223:L225"/>
    <mergeCell ref="A198:A202"/>
    <mergeCell ref="B198:B202"/>
    <mergeCell ref="C198:C202"/>
    <mergeCell ref="L198:L200"/>
    <mergeCell ref="M304:M308"/>
    <mergeCell ref="A284:A288"/>
    <mergeCell ref="A289:A293"/>
    <mergeCell ref="M289:M293"/>
    <mergeCell ref="A218:A222"/>
    <mergeCell ref="B218:B222"/>
    <mergeCell ref="C218:C222"/>
    <mergeCell ref="L218:L220"/>
    <mergeCell ref="M218:M220"/>
    <mergeCell ref="L221:L222"/>
    <mergeCell ref="M221:M222"/>
    <mergeCell ref="A273:M273"/>
    <mergeCell ref="L268:L270"/>
    <mergeCell ref="L271:L272"/>
    <mergeCell ref="L289:L293"/>
    <mergeCell ref="A279:A283"/>
    <mergeCell ref="C223:C227"/>
    <mergeCell ref="L226:L227"/>
    <mergeCell ref="M226:M227"/>
    <mergeCell ref="A294:A298"/>
    <mergeCell ref="M299:M303"/>
    <mergeCell ref="B274:B278"/>
    <mergeCell ref="L241:L242"/>
    <mergeCell ref="M241:M242"/>
    <mergeCell ref="M314:M318"/>
    <mergeCell ref="L314:L318"/>
    <mergeCell ref="B289:B293"/>
    <mergeCell ref="C289:C293"/>
    <mergeCell ref="A314:A318"/>
    <mergeCell ref="B314:C318"/>
    <mergeCell ref="A309:A313"/>
    <mergeCell ref="B309:C313"/>
    <mergeCell ref="A274:A278"/>
    <mergeCell ref="C274:C278"/>
    <mergeCell ref="L309:L313"/>
    <mergeCell ref="M309:M313"/>
    <mergeCell ref="C279:C283"/>
    <mergeCell ref="M279:M283"/>
    <mergeCell ref="L279:L283"/>
    <mergeCell ref="C284:C286"/>
    <mergeCell ref="C287:C288"/>
    <mergeCell ref="L284:L288"/>
    <mergeCell ref="A299:A303"/>
    <mergeCell ref="B299:B303"/>
    <mergeCell ref="C299:C303"/>
    <mergeCell ref="L299:L303"/>
    <mergeCell ref="B284:B288"/>
    <mergeCell ref="L274:L278"/>
    <mergeCell ref="L80:L81"/>
    <mergeCell ref="M80:M81"/>
    <mergeCell ref="A92:A96"/>
    <mergeCell ref="B92:B96"/>
    <mergeCell ref="C92:C96"/>
    <mergeCell ref="L92:L94"/>
    <mergeCell ref="M92:M94"/>
    <mergeCell ref="L95:L96"/>
    <mergeCell ref="A97:A101"/>
    <mergeCell ref="C97:C101"/>
    <mergeCell ref="A122:A126"/>
    <mergeCell ref="B122:B126"/>
    <mergeCell ref="A117:A121"/>
    <mergeCell ref="B117:B121"/>
    <mergeCell ref="C107:C111"/>
    <mergeCell ref="C122:C126"/>
    <mergeCell ref="A127:A131"/>
    <mergeCell ref="B127:B131"/>
    <mergeCell ref="C127:C131"/>
    <mergeCell ref="L135:L136"/>
    <mergeCell ref="M135:M136"/>
    <mergeCell ref="L125:L126"/>
    <mergeCell ref="L97:L101"/>
    <mergeCell ref="M97:M101"/>
    <mergeCell ref="L127:L129"/>
    <mergeCell ref="M127:M129"/>
    <mergeCell ref="L130:L131"/>
    <mergeCell ref="M130:M131"/>
    <mergeCell ref="L102:L104"/>
    <mergeCell ref="M102:M106"/>
    <mergeCell ref="L105:L106"/>
    <mergeCell ref="M120:M121"/>
    <mergeCell ref="L110:L111"/>
    <mergeCell ref="L122:L124"/>
    <mergeCell ref="M122:M124"/>
    <mergeCell ref="M125:M126"/>
    <mergeCell ref="M107:M111"/>
    <mergeCell ref="M155:M156"/>
    <mergeCell ref="M145:M146"/>
    <mergeCell ref="M233:M235"/>
    <mergeCell ref="L236:L237"/>
    <mergeCell ref="M236:M237"/>
    <mergeCell ref="L238:L240"/>
    <mergeCell ref="M238:M240"/>
    <mergeCell ref="M65:M66"/>
    <mergeCell ref="A248:A252"/>
    <mergeCell ref="B248:B252"/>
    <mergeCell ref="C248:C252"/>
    <mergeCell ref="L248:L250"/>
    <mergeCell ref="M248:M250"/>
    <mergeCell ref="L251:L252"/>
    <mergeCell ref="M251:M252"/>
    <mergeCell ref="L170:L171"/>
    <mergeCell ref="A178:A182"/>
    <mergeCell ref="C188:C192"/>
    <mergeCell ref="L188:L190"/>
    <mergeCell ref="M188:M190"/>
    <mergeCell ref="L178:L182"/>
    <mergeCell ref="M178:M182"/>
    <mergeCell ref="B178:B182"/>
    <mergeCell ref="L231:L232"/>
    <mergeCell ref="M223:M225"/>
    <mergeCell ref="A213:A217"/>
    <mergeCell ref="B213:B217"/>
    <mergeCell ref="C213:C217"/>
    <mergeCell ref="C178:C182"/>
    <mergeCell ref="A208:A212"/>
    <mergeCell ref="M231:M232"/>
    <mergeCell ref="A228:A232"/>
    <mergeCell ref="B228:B232"/>
    <mergeCell ref="C228:C232"/>
    <mergeCell ref="L228:L230"/>
    <mergeCell ref="M228:M230"/>
    <mergeCell ref="L191:L192"/>
    <mergeCell ref="M191:M192"/>
    <mergeCell ref="L213:L215"/>
    <mergeCell ref="M213:M215"/>
    <mergeCell ref="L216:L217"/>
    <mergeCell ref="M216:M217"/>
    <mergeCell ref="A203:A207"/>
    <mergeCell ref="B203:B207"/>
    <mergeCell ref="C203:C207"/>
    <mergeCell ref="L203:L205"/>
    <mergeCell ref="M203:M205"/>
    <mergeCell ref="L206:L207"/>
    <mergeCell ref="M206:M207"/>
    <mergeCell ref="A77:A81"/>
    <mergeCell ref="B77:B81"/>
    <mergeCell ref="C77:C81"/>
    <mergeCell ref="L77:L79"/>
    <mergeCell ref="M77:M79"/>
    <mergeCell ref="L152:L154"/>
    <mergeCell ref="A132:A136"/>
    <mergeCell ref="B132:B136"/>
    <mergeCell ref="C132:C136"/>
    <mergeCell ref="A152:A156"/>
    <mergeCell ref="B142:B146"/>
    <mergeCell ref="A112:A116"/>
    <mergeCell ref="B112:B116"/>
    <mergeCell ref="C112:C116"/>
    <mergeCell ref="L112:L114"/>
    <mergeCell ref="L115:L116"/>
    <mergeCell ref="L145:L146"/>
    <mergeCell ref="M147:M149"/>
    <mergeCell ref="L150:L151"/>
    <mergeCell ref="M150:M151"/>
    <mergeCell ref="C117:C121"/>
    <mergeCell ref="L117:L119"/>
    <mergeCell ref="L107:L109"/>
    <mergeCell ref="L72:L74"/>
    <mergeCell ref="M72:M74"/>
    <mergeCell ref="L75:L76"/>
    <mergeCell ref="M75:M76"/>
    <mergeCell ref="A62:A66"/>
    <mergeCell ref="B62:B66"/>
    <mergeCell ref="C62:C66"/>
    <mergeCell ref="L62:L64"/>
    <mergeCell ref="M62:M64"/>
    <mergeCell ref="L65:L66"/>
    <mergeCell ref="M198:M200"/>
    <mergeCell ref="L201:L202"/>
    <mergeCell ref="M201:M202"/>
    <mergeCell ref="M95:M96"/>
    <mergeCell ref="A82:A86"/>
    <mergeCell ref="B82:B86"/>
    <mergeCell ref="C82:C86"/>
    <mergeCell ref="L82:L84"/>
    <mergeCell ref="M82:M84"/>
    <mergeCell ref="L85:L86"/>
    <mergeCell ref="M85:M86"/>
    <mergeCell ref="A102:A106"/>
    <mergeCell ref="B102:B106"/>
    <mergeCell ref="C102:C106"/>
    <mergeCell ref="M152:M154"/>
    <mergeCell ref="M117:M119"/>
    <mergeCell ref="L120:L121"/>
    <mergeCell ref="L132:L134"/>
    <mergeCell ref="M132:M134"/>
    <mergeCell ref="M112:M116"/>
    <mergeCell ref="A193:A197"/>
    <mergeCell ref="B193:B197"/>
    <mergeCell ref="C193:C197"/>
    <mergeCell ref="L193:L195"/>
    <mergeCell ref="M193:M195"/>
    <mergeCell ref="L196:L197"/>
    <mergeCell ref="M196:M197"/>
    <mergeCell ref="M50:M51"/>
    <mergeCell ref="A52:A56"/>
    <mergeCell ref="B52:B56"/>
    <mergeCell ref="C52:C56"/>
    <mergeCell ref="B67:B71"/>
    <mergeCell ref="C67:C71"/>
    <mergeCell ref="L67:L69"/>
    <mergeCell ref="M67:M69"/>
    <mergeCell ref="L70:L71"/>
    <mergeCell ref="M70:M71"/>
    <mergeCell ref="A67:A71"/>
    <mergeCell ref="A57:A61"/>
    <mergeCell ref="B57:B61"/>
    <mergeCell ref="C57:C61"/>
    <mergeCell ref="L57:L59"/>
    <mergeCell ref="M57:M59"/>
    <mergeCell ref="L60:L61"/>
    <mergeCell ref="M60:M61"/>
    <mergeCell ref="A72:A76"/>
    <mergeCell ref="B72:B76"/>
    <mergeCell ref="C72:C76"/>
  </mergeCells>
  <phoneticPr fontId="0" type="noConversion"/>
  <pageMargins left="0.15748031496062992" right="0.15748031496062992" top="0.19" bottom="0.17" header="0.15748031496062992" footer="0.17"/>
  <pageSetup paperSize="9" scale="60" fitToHeight="0" orientation="landscape" r:id="rId1"/>
  <headerFooter alignWithMargins="0"/>
  <rowBreaks count="12" manualBreakCount="12">
    <brk id="26" max="12" man="1"/>
    <brk id="51" max="12" man="1"/>
    <brk id="76" max="12" man="1"/>
    <brk id="100" max="12" man="1"/>
    <brk id="121" max="12" man="1"/>
    <brk id="146" max="12" man="1"/>
    <brk id="166" max="12" man="1"/>
    <brk id="192" max="12" man="1"/>
    <brk id="217" max="12" man="1"/>
    <brk id="242" max="12" man="1"/>
    <brk id="267" max="12" man="1"/>
    <brk id="29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0" zoomScaleNormal="80" workbookViewId="0">
      <selection activeCell="C21" sqref="C21:O27"/>
    </sheetView>
  </sheetViews>
  <sheetFormatPr defaultColWidth="9.140625" defaultRowHeight="15" x14ac:dyDescent="0.25"/>
  <cols>
    <col min="1" max="1" width="0.28515625" style="25" customWidth="1"/>
    <col min="2" max="2" width="4" style="25" customWidth="1"/>
    <col min="3" max="14" width="9.140625" style="25"/>
    <col min="15" max="15" width="11.5703125" style="25" customWidth="1"/>
    <col min="16" max="16384" width="9.140625" style="25"/>
  </cols>
  <sheetData>
    <row r="1" spans="1:15" s="2" customFormat="1" x14ac:dyDescent="0.25">
      <c r="E1" s="27"/>
      <c r="F1" s="3" t="s">
        <v>328</v>
      </c>
      <c r="G1" s="3"/>
      <c r="H1" s="3"/>
      <c r="I1" s="3"/>
      <c r="J1" s="3"/>
      <c r="K1" s="3"/>
      <c r="L1" s="3"/>
      <c r="M1" s="3"/>
      <c r="N1" s="3"/>
      <c r="O1" s="3"/>
    </row>
    <row r="2" spans="1:15" s="2" customFormat="1" x14ac:dyDescent="0.25">
      <c r="E2" s="27"/>
      <c r="F2" s="4" t="s">
        <v>133</v>
      </c>
      <c r="G2" s="4"/>
      <c r="H2" s="4"/>
      <c r="I2" s="4"/>
      <c r="J2" s="4"/>
      <c r="K2" s="4"/>
      <c r="L2" s="4"/>
      <c r="M2" s="4"/>
      <c r="N2" s="4"/>
      <c r="O2" s="4"/>
    </row>
    <row r="3" spans="1:15" s="2" customFormat="1" x14ac:dyDescent="0.25">
      <c r="C3" s="4" t="s">
        <v>29</v>
      </c>
      <c r="D3" s="4"/>
      <c r="E3" s="4"/>
      <c r="F3" s="4"/>
      <c r="G3" s="4"/>
      <c r="H3" s="4"/>
      <c r="I3" s="4"/>
      <c r="J3" s="4"/>
      <c r="K3" s="4"/>
      <c r="L3" s="4"/>
      <c r="M3" s="4"/>
      <c r="N3" s="4"/>
      <c r="O3" s="4"/>
    </row>
    <row r="4" spans="1:15" s="2" customFormat="1" x14ac:dyDescent="0.25">
      <c r="E4" s="27"/>
      <c r="F4" s="3" t="s">
        <v>281</v>
      </c>
      <c r="G4" s="3"/>
      <c r="H4" s="3"/>
      <c r="I4" s="3"/>
      <c r="J4" s="3"/>
      <c r="K4" s="3"/>
      <c r="L4" s="3"/>
      <c r="M4" s="3"/>
      <c r="N4" s="3"/>
      <c r="O4" s="3"/>
    </row>
    <row r="5" spans="1:15" s="26" customFormat="1" ht="18" customHeight="1" x14ac:dyDescent="0.25">
      <c r="A5" s="172"/>
      <c r="C5" s="173"/>
      <c r="D5" s="174"/>
      <c r="E5" s="174"/>
      <c r="F5" s="174"/>
      <c r="G5" s="174"/>
      <c r="H5" s="175"/>
      <c r="I5" s="174"/>
      <c r="J5" s="174"/>
      <c r="K5" s="174"/>
      <c r="L5" s="176"/>
      <c r="M5" s="176"/>
      <c r="N5" s="176"/>
    </row>
    <row r="6" spans="1:15" x14ac:dyDescent="0.25">
      <c r="B6" s="177" t="s">
        <v>54</v>
      </c>
      <c r="C6" s="177"/>
      <c r="D6" s="178"/>
      <c r="E6" s="179"/>
    </row>
    <row r="9" spans="1:15" x14ac:dyDescent="0.25">
      <c r="B9" s="180" t="s">
        <v>51</v>
      </c>
      <c r="C9" s="25" t="s">
        <v>221</v>
      </c>
    </row>
    <row r="10" spans="1:15" ht="24" customHeight="1" x14ac:dyDescent="0.25">
      <c r="B10" s="180" t="s">
        <v>10</v>
      </c>
      <c r="C10" s="25" t="s">
        <v>53</v>
      </c>
    </row>
    <row r="11" spans="1:15" ht="25.5" customHeight="1" x14ac:dyDescent="0.25">
      <c r="B11" s="180" t="s">
        <v>31</v>
      </c>
      <c r="C11" s="25" t="s">
        <v>55</v>
      </c>
    </row>
    <row r="12" spans="1:15" ht="19.5" customHeight="1" x14ac:dyDescent="0.25">
      <c r="B12" s="180" t="s">
        <v>46</v>
      </c>
      <c r="C12" s="25" t="s">
        <v>56</v>
      </c>
    </row>
    <row r="13" spans="1:15" ht="22.5" customHeight="1" x14ac:dyDescent="0.25">
      <c r="B13" s="180" t="s">
        <v>62</v>
      </c>
      <c r="C13" s="25" t="s">
        <v>57</v>
      </c>
    </row>
    <row r="14" spans="1:15" ht="20.25" customHeight="1" x14ac:dyDescent="0.25">
      <c r="B14" s="180" t="s">
        <v>63</v>
      </c>
      <c r="C14" s="25" t="s">
        <v>58</v>
      </c>
    </row>
    <row r="15" spans="1:15" ht="21.75" customHeight="1" x14ac:dyDescent="0.25">
      <c r="B15" s="180" t="s">
        <v>64</v>
      </c>
      <c r="C15" s="25" t="s">
        <v>59</v>
      </c>
    </row>
    <row r="16" spans="1:15" ht="21.75" customHeight="1" x14ac:dyDescent="0.25">
      <c r="B16" s="180" t="s">
        <v>65</v>
      </c>
      <c r="C16" s="25" t="s">
        <v>78</v>
      </c>
    </row>
    <row r="17" spans="2:15" ht="19.5" customHeight="1" x14ac:dyDescent="0.25">
      <c r="B17" s="180" t="s">
        <v>66</v>
      </c>
      <c r="C17" s="25" t="s">
        <v>60</v>
      </c>
    </row>
    <row r="18" spans="2:15" ht="21.75" customHeight="1" x14ac:dyDescent="0.25">
      <c r="B18" s="180" t="s">
        <v>67</v>
      </c>
      <c r="C18" s="25" t="s">
        <v>61</v>
      </c>
    </row>
    <row r="19" spans="2:15" ht="22.5" customHeight="1" x14ac:dyDescent="0.25">
      <c r="B19" s="180" t="s">
        <v>70</v>
      </c>
      <c r="C19" s="25" t="s">
        <v>68</v>
      </c>
    </row>
    <row r="20" spans="2:15" x14ac:dyDescent="0.25">
      <c r="B20" s="180"/>
      <c r="C20" s="25" t="s">
        <v>69</v>
      </c>
    </row>
    <row r="21" spans="2:15" ht="29.25" customHeight="1" x14ac:dyDescent="0.25">
      <c r="B21" s="181" t="s">
        <v>71</v>
      </c>
      <c r="C21" s="182" t="s">
        <v>72</v>
      </c>
      <c r="D21" s="182"/>
      <c r="E21" s="182"/>
      <c r="F21" s="182"/>
      <c r="G21" s="182"/>
      <c r="H21" s="182"/>
      <c r="I21" s="182"/>
      <c r="J21" s="182"/>
      <c r="K21" s="182"/>
      <c r="L21" s="182"/>
      <c r="M21" s="182"/>
      <c r="N21" s="182"/>
      <c r="O21" s="182"/>
    </row>
    <row r="22" spans="2:15" ht="15" customHeight="1" x14ac:dyDescent="0.25">
      <c r="C22" s="182"/>
      <c r="D22" s="182"/>
      <c r="E22" s="182"/>
      <c r="F22" s="182"/>
      <c r="G22" s="182"/>
      <c r="H22" s="182"/>
      <c r="I22" s="182"/>
      <c r="J22" s="182"/>
      <c r="K22" s="182"/>
      <c r="L22" s="182"/>
      <c r="M22" s="182"/>
      <c r="N22" s="182"/>
      <c r="O22" s="182"/>
    </row>
    <row r="23" spans="2:15" x14ac:dyDescent="0.25">
      <c r="C23" s="182"/>
      <c r="D23" s="182"/>
      <c r="E23" s="182"/>
      <c r="F23" s="182"/>
      <c r="G23" s="182"/>
      <c r="H23" s="182"/>
      <c r="I23" s="182"/>
      <c r="J23" s="182"/>
      <c r="K23" s="182"/>
      <c r="L23" s="182"/>
      <c r="M23" s="182"/>
      <c r="N23" s="182"/>
      <c r="O23" s="182"/>
    </row>
    <row r="24" spans="2:15" x14ac:dyDescent="0.25">
      <c r="C24" s="182"/>
      <c r="D24" s="182"/>
      <c r="E24" s="182"/>
      <c r="F24" s="182"/>
      <c r="G24" s="182"/>
      <c r="H24" s="182"/>
      <c r="I24" s="182"/>
      <c r="J24" s="182"/>
      <c r="K24" s="182"/>
      <c r="L24" s="182"/>
      <c r="M24" s="182"/>
      <c r="N24" s="182"/>
      <c r="O24" s="182"/>
    </row>
    <row r="25" spans="2:15" ht="19.5" customHeight="1" x14ac:dyDescent="0.25">
      <c r="C25" s="182"/>
      <c r="D25" s="182"/>
      <c r="E25" s="182"/>
      <c r="F25" s="182"/>
      <c r="G25" s="182"/>
      <c r="H25" s="182"/>
      <c r="I25" s="182"/>
      <c r="J25" s="182"/>
      <c r="K25" s="182"/>
      <c r="L25" s="182"/>
      <c r="M25" s="182"/>
      <c r="N25" s="182"/>
      <c r="O25" s="182"/>
    </row>
    <row r="26" spans="2:15" x14ac:dyDescent="0.25">
      <c r="C26" s="182"/>
      <c r="D26" s="182"/>
      <c r="E26" s="182"/>
      <c r="F26" s="182"/>
      <c r="G26" s="182"/>
      <c r="H26" s="182"/>
      <c r="I26" s="182"/>
      <c r="J26" s="182"/>
      <c r="K26" s="182"/>
      <c r="L26" s="182"/>
      <c r="M26" s="182"/>
      <c r="N26" s="182"/>
      <c r="O26" s="182"/>
    </row>
    <row r="27" spans="2:15" ht="15" customHeight="1" x14ac:dyDescent="0.25">
      <c r="C27" s="182"/>
      <c r="D27" s="182"/>
      <c r="E27" s="182"/>
      <c r="F27" s="182"/>
      <c r="G27" s="182"/>
      <c r="H27" s="182"/>
      <c r="I27" s="182"/>
      <c r="J27" s="182"/>
      <c r="K27" s="182"/>
      <c r="L27" s="182"/>
      <c r="M27" s="182"/>
      <c r="N27" s="182"/>
      <c r="O27" s="182"/>
    </row>
    <row r="28" spans="2:15" ht="23.25" customHeight="1" x14ac:dyDescent="0.25">
      <c r="B28" s="180" t="s">
        <v>73</v>
      </c>
      <c r="C28" s="25" t="s">
        <v>74</v>
      </c>
    </row>
    <row r="29" spans="2:15" x14ac:dyDescent="0.25">
      <c r="C29" s="25" t="s">
        <v>223</v>
      </c>
    </row>
    <row r="30" spans="2:15" x14ac:dyDescent="0.25">
      <c r="C30" s="25" t="s">
        <v>224</v>
      </c>
    </row>
    <row r="31" spans="2:15" x14ac:dyDescent="0.25">
      <c r="C31" s="25" t="s">
        <v>225</v>
      </c>
    </row>
    <row r="32" spans="2:15" ht="15.75" x14ac:dyDescent="0.25">
      <c r="B32" s="25" t="s">
        <v>220</v>
      </c>
      <c r="C32" s="26" t="s">
        <v>218</v>
      </c>
    </row>
    <row r="33" spans="2:14" x14ac:dyDescent="0.25">
      <c r="C33" s="25" t="s">
        <v>219</v>
      </c>
    </row>
    <row r="34" spans="2:14" ht="15.75" x14ac:dyDescent="0.25">
      <c r="C34" s="26" t="s">
        <v>222</v>
      </c>
    </row>
    <row r="35" spans="2:14" ht="15" customHeight="1" x14ac:dyDescent="0.25">
      <c r="B35" s="183" t="s">
        <v>124</v>
      </c>
      <c r="C35" s="183"/>
      <c r="D35" s="183"/>
      <c r="E35" s="183"/>
      <c r="F35" s="183"/>
      <c r="G35" s="183"/>
      <c r="H35" s="183"/>
      <c r="I35" s="183"/>
      <c r="J35" s="183"/>
      <c r="K35" s="183"/>
      <c r="L35" s="183"/>
      <c r="M35" s="183"/>
      <c r="N35" s="183"/>
    </row>
    <row r="37" spans="2:14" x14ac:dyDescent="0.25">
      <c r="B37" s="25" t="s">
        <v>51</v>
      </c>
      <c r="C37" s="25" t="s">
        <v>181</v>
      </c>
    </row>
    <row r="38" spans="2:14" x14ac:dyDescent="0.25">
      <c r="B38" s="25" t="s">
        <v>121</v>
      </c>
      <c r="C38" s="25" t="s">
        <v>324</v>
      </c>
    </row>
    <row r="39" spans="2:14" ht="15" customHeight="1" x14ac:dyDescent="0.25">
      <c r="B39" s="183" t="s">
        <v>131</v>
      </c>
      <c r="C39" s="183"/>
      <c r="D39" s="183"/>
      <c r="E39" s="183"/>
      <c r="F39" s="183"/>
      <c r="G39" s="183"/>
      <c r="H39" s="183"/>
      <c r="I39" s="183"/>
      <c r="J39" s="183"/>
      <c r="K39" s="183"/>
      <c r="L39" s="183"/>
      <c r="M39" s="183"/>
      <c r="N39" s="183"/>
    </row>
    <row r="40" spans="2:14" ht="15" customHeight="1" x14ac:dyDescent="0.25">
      <c r="B40" s="184" t="s">
        <v>6</v>
      </c>
      <c r="C40" s="25" t="s">
        <v>89</v>
      </c>
      <c r="K40" s="185"/>
      <c r="L40" s="185"/>
      <c r="M40" s="185"/>
      <c r="N40" s="185"/>
    </row>
    <row r="42" spans="2:14" x14ac:dyDescent="0.25">
      <c r="B42" s="183" t="s">
        <v>182</v>
      </c>
      <c r="C42" s="183"/>
      <c r="D42" s="183"/>
      <c r="E42" s="183"/>
      <c r="F42" s="183"/>
      <c r="G42" s="183"/>
      <c r="H42" s="183"/>
      <c r="I42" s="183"/>
      <c r="J42" s="183"/>
      <c r="K42" s="183"/>
      <c r="L42" s="183"/>
      <c r="M42" s="183"/>
      <c r="N42" s="183"/>
    </row>
    <row r="43" spans="2:14" x14ac:dyDescent="0.25">
      <c r="B43" s="25" t="s">
        <v>51</v>
      </c>
      <c r="C43" s="186" t="s">
        <v>293</v>
      </c>
      <c r="D43" s="186"/>
      <c r="E43" s="186"/>
      <c r="F43" s="186"/>
      <c r="G43" s="186"/>
      <c r="H43" s="186"/>
      <c r="I43" s="186"/>
      <c r="J43" s="186"/>
    </row>
    <row r="44" spans="2:14" x14ac:dyDescent="0.25">
      <c r="B44" s="25" t="s">
        <v>10</v>
      </c>
      <c r="C44" s="186" t="s">
        <v>357</v>
      </c>
      <c r="D44" s="186"/>
      <c r="E44" s="186"/>
      <c r="F44" s="186"/>
      <c r="G44" s="186"/>
      <c r="H44" s="186"/>
      <c r="I44" s="184"/>
      <c r="J44" s="184"/>
    </row>
    <row r="46" spans="2:14" x14ac:dyDescent="0.25">
      <c r="B46" s="183" t="s">
        <v>253</v>
      </c>
      <c r="C46" s="183"/>
      <c r="D46" s="183"/>
      <c r="E46" s="183"/>
      <c r="F46" s="183"/>
      <c r="G46" s="183"/>
      <c r="H46" s="183"/>
      <c r="I46" s="183"/>
      <c r="J46" s="183"/>
      <c r="K46" s="183"/>
      <c r="L46" s="183"/>
      <c r="M46" s="183"/>
      <c r="N46" s="183"/>
    </row>
    <row r="47" spans="2:14" x14ac:dyDescent="0.25">
      <c r="B47" s="25" t="s">
        <v>51</v>
      </c>
      <c r="C47" s="25" t="s">
        <v>80</v>
      </c>
    </row>
    <row r="49" spans="2:14" ht="37.5" customHeight="1" x14ac:dyDescent="0.25">
      <c r="B49" s="183" t="s">
        <v>126</v>
      </c>
      <c r="C49" s="183"/>
      <c r="D49" s="183"/>
      <c r="E49" s="183"/>
      <c r="F49" s="183"/>
      <c r="G49" s="183"/>
      <c r="H49" s="183"/>
      <c r="I49" s="183"/>
      <c r="J49" s="183"/>
      <c r="K49" s="183"/>
      <c r="L49" s="183"/>
      <c r="M49" s="183"/>
      <c r="N49" s="183"/>
    </row>
    <row r="51" spans="2:14" x14ac:dyDescent="0.25">
      <c r="B51" s="25" t="s">
        <v>51</v>
      </c>
      <c r="C51" s="25" t="s">
        <v>89</v>
      </c>
    </row>
    <row r="52" spans="2:14" x14ac:dyDescent="0.25">
      <c r="B52" s="25" t="s">
        <v>121</v>
      </c>
      <c r="C52" s="25" t="s">
        <v>90</v>
      </c>
    </row>
    <row r="53" spans="2:14" x14ac:dyDescent="0.25">
      <c r="B53" s="25">
        <v>3</v>
      </c>
      <c r="C53" s="25" t="s">
        <v>91</v>
      </c>
    </row>
    <row r="54" spans="2:14" x14ac:dyDescent="0.25">
      <c r="B54" s="25" t="s">
        <v>123</v>
      </c>
      <c r="C54" s="25" t="s">
        <v>92</v>
      </c>
    </row>
    <row r="55" spans="2:14" x14ac:dyDescent="0.25">
      <c r="B55" s="25" t="s">
        <v>125</v>
      </c>
      <c r="C55" s="25" t="s">
        <v>293</v>
      </c>
    </row>
    <row r="57" spans="2:14" ht="15.75" x14ac:dyDescent="0.25">
      <c r="C57" s="187"/>
      <c r="D57" s="187"/>
    </row>
    <row r="58" spans="2:14" ht="15.75" x14ac:dyDescent="0.25">
      <c r="C58" s="187"/>
      <c r="D58" s="7"/>
    </row>
    <row r="59" spans="2:14" ht="15.75" x14ac:dyDescent="0.25">
      <c r="C59" s="187"/>
      <c r="D59" s="7"/>
    </row>
    <row r="60" spans="2:14" ht="15.75" x14ac:dyDescent="0.25">
      <c r="C60" s="187"/>
      <c r="D60" s="7"/>
    </row>
    <row r="61" spans="2:14" ht="15.75" x14ac:dyDescent="0.25">
      <c r="C61" s="187"/>
      <c r="D61" s="7"/>
    </row>
    <row r="62" spans="2:14" ht="15.75" x14ac:dyDescent="0.25">
      <c r="C62" s="187"/>
      <c r="D62" s="7"/>
    </row>
    <row r="63" spans="2:14" ht="15.75" x14ac:dyDescent="0.25">
      <c r="C63" s="187"/>
      <c r="D63" s="7"/>
    </row>
    <row r="64" spans="2:14" ht="15.75" x14ac:dyDescent="0.25">
      <c r="C64" s="187"/>
      <c r="D64" s="7"/>
    </row>
    <row r="65" spans="3:4" ht="15.75" x14ac:dyDescent="0.25">
      <c r="C65" s="187"/>
      <c r="D65" s="7"/>
    </row>
    <row r="66" spans="3:4" ht="15.75" x14ac:dyDescent="0.25">
      <c r="C66" s="187"/>
      <c r="D66" s="7"/>
    </row>
    <row r="67" spans="3:4" ht="15.75" x14ac:dyDescent="0.25">
      <c r="C67" s="187"/>
      <c r="D67" s="7"/>
    </row>
    <row r="68" spans="3:4" ht="15.75" x14ac:dyDescent="0.25">
      <c r="C68" s="187"/>
      <c r="D68" s="7"/>
    </row>
    <row r="69" spans="3:4" ht="15.75" x14ac:dyDescent="0.25">
      <c r="C69" s="187"/>
      <c r="D69" s="7"/>
    </row>
    <row r="70" spans="3:4" ht="15.75" x14ac:dyDescent="0.25">
      <c r="C70" s="187"/>
      <c r="D70" s="7"/>
    </row>
  </sheetData>
  <mergeCells count="12">
    <mergeCell ref="F1:O1"/>
    <mergeCell ref="F2:O2"/>
    <mergeCell ref="C3:O3"/>
    <mergeCell ref="F4:O4"/>
    <mergeCell ref="B39:N39"/>
    <mergeCell ref="B49:N49"/>
    <mergeCell ref="B42:N42"/>
    <mergeCell ref="C43:J43"/>
    <mergeCell ref="C21:O27"/>
    <mergeCell ref="B35:N35"/>
    <mergeCell ref="B46:N46"/>
    <mergeCell ref="C44:H44"/>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D19" sqref="D19"/>
    </sheetView>
  </sheetViews>
  <sheetFormatPr defaultColWidth="9.140625" defaultRowHeight="15.75" x14ac:dyDescent="0.25"/>
  <cols>
    <col min="1" max="1" width="4.140625" style="26" customWidth="1"/>
    <col min="2" max="2" width="9.140625" style="26"/>
    <col min="3" max="3" width="8.140625" style="26" customWidth="1"/>
    <col min="4" max="4" width="94.140625" style="26" customWidth="1"/>
    <col min="5" max="16384" width="9.140625" style="26"/>
  </cols>
  <sheetData>
    <row r="1" spans="1:14" x14ac:dyDescent="0.25">
      <c r="A1" s="172"/>
      <c r="C1" s="173"/>
      <c r="D1" s="188" t="s">
        <v>329</v>
      </c>
      <c r="E1" s="188"/>
      <c r="F1" s="188"/>
      <c r="G1" s="188"/>
      <c r="H1" s="175"/>
      <c r="I1" s="189"/>
      <c r="J1" s="189"/>
      <c r="K1" s="189"/>
      <c r="L1" s="176"/>
      <c r="M1" s="176"/>
      <c r="N1" s="176"/>
    </row>
    <row r="2" spans="1:14" ht="15" customHeight="1" x14ac:dyDescent="0.25">
      <c r="A2" s="172"/>
      <c r="C2" s="173"/>
      <c r="D2" s="188" t="s">
        <v>133</v>
      </c>
      <c r="E2" s="188"/>
      <c r="F2" s="188"/>
      <c r="G2" s="188"/>
      <c r="H2" s="175"/>
      <c r="I2" s="189"/>
      <c r="J2" s="189"/>
      <c r="K2" s="189"/>
      <c r="L2" s="176"/>
      <c r="M2" s="176"/>
      <c r="N2" s="176"/>
    </row>
    <row r="3" spans="1:14" ht="18" customHeight="1" x14ac:dyDescent="0.25">
      <c r="A3" s="172"/>
      <c r="C3" s="173"/>
      <c r="D3" s="190" t="s">
        <v>29</v>
      </c>
      <c r="E3" s="190"/>
      <c r="F3" s="190"/>
      <c r="G3" s="190"/>
      <c r="H3" s="175"/>
      <c r="I3" s="174"/>
      <c r="J3" s="174"/>
      <c r="K3" s="174"/>
      <c r="L3" s="176"/>
      <c r="M3" s="176"/>
      <c r="N3" s="176"/>
    </row>
    <row r="4" spans="1:14" ht="18" customHeight="1" x14ac:dyDescent="0.25">
      <c r="A4" s="172"/>
      <c r="C4" s="173"/>
      <c r="D4" s="190" t="s">
        <v>281</v>
      </c>
      <c r="E4" s="190"/>
      <c r="F4" s="190"/>
      <c r="G4" s="190"/>
      <c r="H4" s="175"/>
      <c r="I4" s="174"/>
      <c r="J4" s="174"/>
      <c r="K4" s="174"/>
      <c r="L4" s="176"/>
      <c r="M4" s="176"/>
      <c r="N4" s="176"/>
    </row>
    <row r="6" spans="1:14" x14ac:dyDescent="0.25">
      <c r="B6" s="191" t="s">
        <v>79</v>
      </c>
      <c r="C6" s="191"/>
      <c r="D6" s="192"/>
      <c r="E6" s="193"/>
      <c r="F6" s="3"/>
      <c r="G6" s="3"/>
      <c r="H6" s="3"/>
      <c r="I6" s="3"/>
      <c r="J6" s="3"/>
      <c r="K6" s="3"/>
      <c r="L6" s="3"/>
      <c r="M6" s="3"/>
    </row>
    <row r="7" spans="1:14" x14ac:dyDescent="0.25">
      <c r="F7" s="3"/>
      <c r="G7" s="3"/>
      <c r="H7" s="3"/>
      <c r="I7" s="3"/>
      <c r="J7" s="3"/>
      <c r="K7" s="3"/>
      <c r="L7" s="3"/>
      <c r="M7" s="3"/>
    </row>
    <row r="8" spans="1:14" x14ac:dyDescent="0.25">
      <c r="B8" s="194" t="s">
        <v>51</v>
      </c>
      <c r="C8" s="26" t="s">
        <v>52</v>
      </c>
      <c r="F8" s="4"/>
      <c r="G8" s="4"/>
      <c r="H8" s="4"/>
      <c r="I8" s="4"/>
      <c r="J8" s="4"/>
      <c r="K8" s="4"/>
      <c r="L8" s="4"/>
      <c r="M8" s="4"/>
    </row>
    <row r="9" spans="1:14" x14ac:dyDescent="0.25">
      <c r="B9" s="194" t="s">
        <v>10</v>
      </c>
      <c r="C9" s="26" t="s">
        <v>75</v>
      </c>
      <c r="F9" s="3"/>
      <c r="G9" s="3"/>
      <c r="H9" s="3"/>
      <c r="I9" s="3"/>
      <c r="J9" s="3"/>
      <c r="K9" s="3"/>
      <c r="L9" s="3"/>
      <c r="M9" s="3"/>
    </row>
    <row r="10" spans="1:14" ht="19.5" customHeight="1" x14ac:dyDescent="0.25">
      <c r="B10" s="194" t="s">
        <v>31</v>
      </c>
      <c r="C10" s="26" t="s">
        <v>56</v>
      </c>
      <c r="F10" s="4"/>
      <c r="G10" s="4"/>
      <c r="H10" s="4"/>
      <c r="I10" s="4"/>
      <c r="J10" s="4"/>
      <c r="K10" s="4"/>
      <c r="L10" s="4"/>
      <c r="M10" s="4"/>
    </row>
    <row r="11" spans="1:14" x14ac:dyDescent="0.25">
      <c r="B11" s="194" t="s">
        <v>46</v>
      </c>
      <c r="C11" s="26" t="s">
        <v>57</v>
      </c>
      <c r="F11" s="4"/>
      <c r="G11" s="4"/>
      <c r="H11" s="4"/>
      <c r="I11" s="4"/>
      <c r="J11" s="4"/>
      <c r="K11" s="4"/>
      <c r="L11" s="4"/>
      <c r="M11" s="4"/>
    </row>
    <row r="12" spans="1:14" x14ac:dyDescent="0.25">
      <c r="B12" s="194" t="s">
        <v>62</v>
      </c>
      <c r="C12" s="26" t="s">
        <v>58</v>
      </c>
      <c r="F12" s="4"/>
      <c r="G12" s="4"/>
      <c r="H12" s="4"/>
      <c r="I12" s="4"/>
      <c r="J12" s="4"/>
      <c r="K12" s="4"/>
      <c r="L12" s="4"/>
      <c r="M12" s="4"/>
    </row>
    <row r="13" spans="1:14" x14ac:dyDescent="0.25">
      <c r="B13" s="194" t="s">
        <v>63</v>
      </c>
      <c r="C13" s="26" t="s">
        <v>59</v>
      </c>
      <c r="F13" s="3"/>
      <c r="G13" s="3"/>
      <c r="H13" s="3"/>
      <c r="I13" s="3"/>
      <c r="J13" s="3"/>
      <c r="K13" s="3"/>
      <c r="L13" s="3"/>
      <c r="M13" s="3"/>
    </row>
    <row r="14" spans="1:14" x14ac:dyDescent="0.25">
      <c r="B14" s="194" t="s">
        <v>64</v>
      </c>
      <c r="C14" s="26" t="s">
        <v>78</v>
      </c>
    </row>
    <row r="15" spans="1:14" x14ac:dyDescent="0.25">
      <c r="B15" s="194" t="s">
        <v>65</v>
      </c>
      <c r="C15" s="26" t="s">
        <v>60</v>
      </c>
    </row>
    <row r="16" spans="1:14" x14ac:dyDescent="0.25">
      <c r="B16" s="194" t="s">
        <v>66</v>
      </c>
      <c r="C16" s="26" t="s">
        <v>76</v>
      </c>
    </row>
    <row r="17" spans="2:4" x14ac:dyDescent="0.25">
      <c r="B17" s="194" t="s">
        <v>67</v>
      </c>
      <c r="C17" s="26" t="s">
        <v>77</v>
      </c>
    </row>
    <row r="18" spans="2:4" ht="42" customHeight="1" x14ac:dyDescent="0.25">
      <c r="B18" s="195" t="s">
        <v>204</v>
      </c>
      <c r="C18" s="195"/>
      <c r="D18" s="195"/>
    </row>
    <row r="19" spans="2:4" ht="57" customHeight="1" x14ac:dyDescent="0.25">
      <c r="B19" s="196" t="s">
        <v>200</v>
      </c>
      <c r="C19" s="196" t="s">
        <v>163</v>
      </c>
      <c r="D19" s="196" t="s">
        <v>180</v>
      </c>
    </row>
    <row r="20" spans="2:4" x14ac:dyDescent="0.25">
      <c r="B20" s="197">
        <v>237</v>
      </c>
      <c r="C20" s="78">
        <v>1</v>
      </c>
      <c r="D20" s="198" t="s">
        <v>201</v>
      </c>
    </row>
    <row r="21" spans="2:4" x14ac:dyDescent="0.25">
      <c r="B21" s="197">
        <v>248</v>
      </c>
      <c r="C21" s="78">
        <v>2</v>
      </c>
      <c r="D21" s="198" t="s">
        <v>202</v>
      </c>
    </row>
    <row r="22" spans="2:4" x14ac:dyDescent="0.25">
      <c r="B22" s="197">
        <v>250</v>
      </c>
      <c r="C22" s="78">
        <v>3</v>
      </c>
      <c r="D22" s="198" t="s">
        <v>203</v>
      </c>
    </row>
    <row r="24" spans="2:4" ht="37.5" customHeight="1" x14ac:dyDescent="0.25">
      <c r="B24" s="195" t="s">
        <v>325</v>
      </c>
      <c r="C24" s="195"/>
      <c r="D24" s="195"/>
    </row>
    <row r="25" spans="2:4" ht="48" x14ac:dyDescent="0.25">
      <c r="B25" s="196" t="s">
        <v>200</v>
      </c>
      <c r="C25" s="196" t="s">
        <v>163</v>
      </c>
      <c r="D25" s="196" t="s">
        <v>180</v>
      </c>
    </row>
    <row r="26" spans="2:4" x14ac:dyDescent="0.25">
      <c r="B26" s="197" t="s">
        <v>214</v>
      </c>
      <c r="C26" s="78">
        <v>1</v>
      </c>
      <c r="D26" s="198" t="s">
        <v>326</v>
      </c>
    </row>
    <row r="27" spans="2:4" x14ac:dyDescent="0.25">
      <c r="B27" s="197" t="s">
        <v>214</v>
      </c>
      <c r="C27" s="78">
        <v>2</v>
      </c>
      <c r="D27" s="198" t="s">
        <v>327</v>
      </c>
    </row>
    <row r="28" spans="2:4" ht="42.75" customHeight="1" x14ac:dyDescent="0.25">
      <c r="B28" s="195" t="s">
        <v>333</v>
      </c>
      <c r="C28" s="195"/>
      <c r="D28" s="195"/>
    </row>
    <row r="29" spans="2:4" ht="48" x14ac:dyDescent="0.25">
      <c r="B29" s="196" t="s">
        <v>200</v>
      </c>
      <c r="C29" s="196" t="s">
        <v>163</v>
      </c>
      <c r="D29" s="196" t="s">
        <v>180</v>
      </c>
    </row>
    <row r="30" spans="2:4" x14ac:dyDescent="0.25">
      <c r="B30" s="197" t="s">
        <v>214</v>
      </c>
      <c r="C30" s="78">
        <v>1</v>
      </c>
      <c r="D30" s="198" t="s">
        <v>334</v>
      </c>
    </row>
    <row r="31" spans="2:4" x14ac:dyDescent="0.25">
      <c r="B31" s="197" t="s">
        <v>214</v>
      </c>
      <c r="C31" s="78">
        <v>2</v>
      </c>
      <c r="D31" s="198" t="s">
        <v>335</v>
      </c>
    </row>
    <row r="32" spans="2:4" x14ac:dyDescent="0.25">
      <c r="B32" s="197" t="s">
        <v>214</v>
      </c>
      <c r="C32" s="78">
        <v>3</v>
      </c>
      <c r="D32" s="198" t="s">
        <v>336</v>
      </c>
    </row>
    <row r="33" spans="2:4" x14ac:dyDescent="0.25">
      <c r="B33" s="197" t="s">
        <v>214</v>
      </c>
      <c r="C33" s="78">
        <v>4</v>
      </c>
      <c r="D33" s="198" t="s">
        <v>337</v>
      </c>
    </row>
    <row r="34" spans="2:4" x14ac:dyDescent="0.25">
      <c r="B34" s="197" t="s">
        <v>214</v>
      </c>
      <c r="C34" s="78">
        <v>5</v>
      </c>
      <c r="D34" s="198" t="s">
        <v>338</v>
      </c>
    </row>
    <row r="35" spans="2:4" x14ac:dyDescent="0.25">
      <c r="B35" s="197" t="s">
        <v>214</v>
      </c>
      <c r="C35" s="78">
        <v>6</v>
      </c>
      <c r="D35" s="198" t="s">
        <v>339</v>
      </c>
    </row>
    <row r="36" spans="2:4" x14ac:dyDescent="0.25">
      <c r="B36" s="197" t="s">
        <v>214</v>
      </c>
      <c r="C36" s="78">
        <v>7</v>
      </c>
      <c r="D36" s="198" t="s">
        <v>340</v>
      </c>
    </row>
    <row r="37" spans="2:4" x14ac:dyDescent="0.25">
      <c r="B37" s="197" t="s">
        <v>214</v>
      </c>
      <c r="C37" s="78">
        <v>8</v>
      </c>
      <c r="D37" s="198" t="s">
        <v>341</v>
      </c>
    </row>
    <row r="38" spans="2:4" x14ac:dyDescent="0.25">
      <c r="B38" s="197" t="s">
        <v>214</v>
      </c>
      <c r="C38" s="78">
        <v>9</v>
      </c>
      <c r="D38" s="198" t="s">
        <v>342</v>
      </c>
    </row>
    <row r="39" spans="2:4" x14ac:dyDescent="0.25">
      <c r="B39" s="197" t="s">
        <v>214</v>
      </c>
      <c r="C39" s="78">
        <v>10</v>
      </c>
      <c r="D39" s="198" t="s">
        <v>343</v>
      </c>
    </row>
    <row r="40" spans="2:4" x14ac:dyDescent="0.25">
      <c r="B40" s="197" t="s">
        <v>214</v>
      </c>
      <c r="C40" s="78">
        <v>11</v>
      </c>
      <c r="D40" s="198" t="s">
        <v>344</v>
      </c>
    </row>
    <row r="41" spans="2:4" x14ac:dyDescent="0.25">
      <c r="B41" s="197" t="s">
        <v>214</v>
      </c>
      <c r="C41" s="78">
        <v>12</v>
      </c>
      <c r="D41" s="198" t="s">
        <v>345</v>
      </c>
    </row>
    <row r="42" spans="2:4" x14ac:dyDescent="0.25">
      <c r="B42" s="197" t="s">
        <v>214</v>
      </c>
      <c r="C42" s="78">
        <v>13</v>
      </c>
      <c r="D42" s="198" t="s">
        <v>346</v>
      </c>
    </row>
    <row r="43" spans="2:4" x14ac:dyDescent="0.25">
      <c r="B43" s="197" t="s">
        <v>214</v>
      </c>
      <c r="C43" s="78">
        <v>14</v>
      </c>
      <c r="D43" s="198" t="s">
        <v>347</v>
      </c>
    </row>
    <row r="44" spans="2:4" x14ac:dyDescent="0.25">
      <c r="B44" s="197" t="s">
        <v>214</v>
      </c>
      <c r="C44" s="78">
        <v>15</v>
      </c>
      <c r="D44" s="198" t="s">
        <v>348</v>
      </c>
    </row>
    <row r="45" spans="2:4" x14ac:dyDescent="0.25">
      <c r="B45" s="197" t="s">
        <v>214</v>
      </c>
      <c r="C45" s="78">
        <v>16</v>
      </c>
      <c r="D45" s="198" t="s">
        <v>349</v>
      </c>
    </row>
    <row r="46" spans="2:4" x14ac:dyDescent="0.25">
      <c r="B46" s="197" t="s">
        <v>214</v>
      </c>
      <c r="C46" s="78">
        <v>17</v>
      </c>
      <c r="D46" s="198" t="s">
        <v>350</v>
      </c>
    </row>
    <row r="47" spans="2:4" x14ac:dyDescent="0.25">
      <c r="B47" s="197" t="s">
        <v>214</v>
      </c>
      <c r="C47" s="78">
        <v>18</v>
      </c>
      <c r="D47" s="198" t="s">
        <v>351</v>
      </c>
    </row>
    <row r="48" spans="2:4" x14ac:dyDescent="0.25">
      <c r="B48" s="197" t="s">
        <v>214</v>
      </c>
      <c r="C48" s="78">
        <v>19</v>
      </c>
      <c r="D48" s="198" t="s">
        <v>352</v>
      </c>
    </row>
    <row r="49" spans="2:4" x14ac:dyDescent="0.25">
      <c r="B49" s="197" t="s">
        <v>214</v>
      </c>
      <c r="C49" s="78">
        <v>20</v>
      </c>
      <c r="D49" s="198" t="s">
        <v>353</v>
      </c>
    </row>
    <row r="50" spans="2:4" x14ac:dyDescent="0.25">
      <c r="B50" s="197" t="s">
        <v>214</v>
      </c>
      <c r="C50" s="78">
        <v>21</v>
      </c>
      <c r="D50" s="198" t="s">
        <v>354</v>
      </c>
    </row>
    <row r="51" spans="2:4" x14ac:dyDescent="0.25">
      <c r="B51" s="197" t="s">
        <v>214</v>
      </c>
      <c r="C51" s="78">
        <v>22</v>
      </c>
      <c r="D51" s="198" t="s">
        <v>355</v>
      </c>
    </row>
    <row r="52" spans="2:4" x14ac:dyDescent="0.25">
      <c r="B52" s="197" t="s">
        <v>214</v>
      </c>
      <c r="C52" s="78">
        <v>23</v>
      </c>
      <c r="D52" s="198" t="s">
        <v>356</v>
      </c>
    </row>
  </sheetData>
  <mergeCells count="15">
    <mergeCell ref="D1:G1"/>
    <mergeCell ref="D2:G2"/>
    <mergeCell ref="B28:D28"/>
    <mergeCell ref="D3:G3"/>
    <mergeCell ref="F6:M6"/>
    <mergeCell ref="F7:M7"/>
    <mergeCell ref="F8:M8"/>
    <mergeCell ref="F9:M9"/>
    <mergeCell ref="D4:G4"/>
    <mergeCell ref="F10:M10"/>
    <mergeCell ref="B24:D24"/>
    <mergeCell ref="B18:D18"/>
    <mergeCell ref="F11:M11"/>
    <mergeCell ref="F12:M12"/>
    <mergeCell ref="F13:M13"/>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D8" sqref="D8"/>
    </sheetView>
  </sheetViews>
  <sheetFormatPr defaultRowHeight="12.75" x14ac:dyDescent="0.2"/>
  <cols>
    <col min="1" max="1" width="0.85546875" style="7" customWidth="1"/>
    <col min="2" max="2" width="6.7109375" style="7" customWidth="1"/>
    <col min="3" max="4" width="26.28515625" style="7" customWidth="1"/>
    <col min="5" max="5" width="26.42578125" style="7" customWidth="1"/>
    <col min="6" max="6" width="20.140625" style="7" customWidth="1"/>
    <col min="7" max="7" width="16.7109375" style="7" customWidth="1"/>
    <col min="8" max="16384" width="9.140625" style="7"/>
  </cols>
  <sheetData>
    <row r="1" spans="1:14" s="26" customFormat="1" ht="15.75" x14ac:dyDescent="0.25">
      <c r="A1" s="172"/>
      <c r="C1" s="173"/>
      <c r="D1" s="188" t="s">
        <v>199</v>
      </c>
      <c r="E1" s="188"/>
      <c r="F1" s="188"/>
      <c r="G1" s="188"/>
      <c r="H1" s="175"/>
      <c r="I1" s="189"/>
      <c r="J1" s="189"/>
      <c r="K1" s="189"/>
      <c r="L1" s="176"/>
      <c r="M1" s="176"/>
      <c r="N1" s="176"/>
    </row>
    <row r="2" spans="1:14" s="26" customFormat="1" ht="15.75" x14ac:dyDescent="0.25">
      <c r="A2" s="172"/>
      <c r="C2" s="173"/>
      <c r="D2" s="188" t="s">
        <v>141</v>
      </c>
      <c r="E2" s="188"/>
      <c r="F2" s="188"/>
      <c r="G2" s="188"/>
      <c r="H2" s="175"/>
      <c r="I2" s="189"/>
      <c r="J2" s="189"/>
      <c r="K2" s="189"/>
      <c r="L2" s="176"/>
      <c r="M2" s="176"/>
      <c r="N2" s="176"/>
    </row>
    <row r="3" spans="1:14" s="26" customFormat="1" ht="15" customHeight="1" x14ac:dyDescent="0.25">
      <c r="A3" s="172"/>
      <c r="C3" s="173"/>
      <c r="D3" s="188" t="s">
        <v>29</v>
      </c>
      <c r="E3" s="188"/>
      <c r="F3" s="188"/>
      <c r="G3" s="188"/>
      <c r="H3" s="175"/>
      <c r="I3" s="189"/>
      <c r="J3" s="189"/>
      <c r="K3" s="189"/>
      <c r="L3" s="176"/>
      <c r="M3" s="176"/>
      <c r="N3" s="176"/>
    </row>
    <row r="4" spans="1:14" s="26" customFormat="1" ht="18" customHeight="1" x14ac:dyDescent="0.25">
      <c r="A4" s="172"/>
      <c r="C4" s="173"/>
      <c r="D4" s="190" t="s">
        <v>281</v>
      </c>
      <c r="E4" s="190"/>
      <c r="F4" s="190"/>
      <c r="G4" s="190"/>
      <c r="H4" s="175"/>
      <c r="I4" s="174"/>
      <c r="J4" s="174"/>
      <c r="K4" s="174"/>
      <c r="L4" s="176"/>
      <c r="M4" s="176"/>
      <c r="N4" s="176"/>
    </row>
    <row r="5" spans="1:14" s="26" customFormat="1" ht="18" customHeight="1" x14ac:dyDescent="0.25">
      <c r="A5" s="172"/>
      <c r="C5" s="173"/>
      <c r="D5" s="199"/>
      <c r="E5" s="199"/>
      <c r="F5" s="199"/>
      <c r="G5" s="199"/>
      <c r="H5" s="175"/>
      <c r="I5" s="174"/>
      <c r="J5" s="174"/>
      <c r="K5" s="174"/>
      <c r="L5" s="176"/>
      <c r="M5" s="176"/>
      <c r="N5" s="176"/>
    </row>
    <row r="6" spans="1:14" s="201" customFormat="1" ht="50.25" customHeight="1" x14ac:dyDescent="0.2">
      <c r="A6" s="200"/>
      <c r="B6" s="32" t="s">
        <v>122</v>
      </c>
      <c r="C6" s="32"/>
      <c r="D6" s="32"/>
      <c r="E6" s="32"/>
      <c r="F6" s="32"/>
      <c r="G6" s="32"/>
    </row>
    <row r="7" spans="1:14" s="201" customFormat="1" ht="15" x14ac:dyDescent="0.2"/>
    <row r="8" spans="1:14" s="201" customFormat="1" ht="51" x14ac:dyDescent="0.2">
      <c r="B8" s="202" t="s">
        <v>359</v>
      </c>
      <c r="C8" s="202" t="s">
        <v>360</v>
      </c>
      <c r="D8" s="202" t="s">
        <v>361</v>
      </c>
      <c r="E8" s="202" t="s">
        <v>362</v>
      </c>
      <c r="F8" s="202" t="s">
        <v>363</v>
      </c>
      <c r="G8" s="202" t="s">
        <v>364</v>
      </c>
    </row>
    <row r="9" spans="1:14" s="201" customFormat="1" ht="25.5" x14ac:dyDescent="0.2">
      <c r="B9" s="203">
        <v>1</v>
      </c>
      <c r="C9" s="203" t="s">
        <v>96</v>
      </c>
      <c r="D9" s="203" t="s">
        <v>93</v>
      </c>
      <c r="E9" s="203" t="s">
        <v>97</v>
      </c>
      <c r="F9" s="203" t="s">
        <v>94</v>
      </c>
      <c r="G9" s="204">
        <v>44360</v>
      </c>
    </row>
    <row r="10" spans="1:14" s="201" customFormat="1" ht="25.5" x14ac:dyDescent="0.2">
      <c r="B10" s="203">
        <v>2</v>
      </c>
      <c r="C10" s="203" t="s">
        <v>98</v>
      </c>
      <c r="D10" s="203" t="s">
        <v>93</v>
      </c>
      <c r="E10" s="203" t="s">
        <v>99</v>
      </c>
      <c r="F10" s="203" t="s">
        <v>94</v>
      </c>
      <c r="G10" s="204">
        <v>44654</v>
      </c>
    </row>
    <row r="11" spans="1:14" s="201" customFormat="1" ht="25.5" x14ac:dyDescent="0.2">
      <c r="B11" s="203">
        <f t="shared" ref="B11:B38" si="0">B10+1</f>
        <v>3</v>
      </c>
      <c r="C11" s="203" t="s">
        <v>100</v>
      </c>
      <c r="D11" s="203" t="s">
        <v>93</v>
      </c>
      <c r="E11" s="203" t="s">
        <v>101</v>
      </c>
      <c r="F11" s="203" t="s">
        <v>94</v>
      </c>
      <c r="G11" s="204">
        <v>44872</v>
      </c>
    </row>
    <row r="12" spans="1:14" s="201" customFormat="1" ht="15" x14ac:dyDescent="0.2">
      <c r="B12" s="203">
        <f t="shared" si="0"/>
        <v>4</v>
      </c>
      <c r="C12" s="203" t="s">
        <v>102</v>
      </c>
      <c r="D12" s="203" t="s">
        <v>93</v>
      </c>
      <c r="E12" s="203" t="s">
        <v>103</v>
      </c>
      <c r="F12" s="203" t="s">
        <v>94</v>
      </c>
      <c r="G12" s="204">
        <v>44435</v>
      </c>
    </row>
    <row r="13" spans="1:14" s="201" customFormat="1" ht="15" x14ac:dyDescent="0.2">
      <c r="B13" s="203">
        <f t="shared" si="0"/>
        <v>5</v>
      </c>
      <c r="C13" s="203" t="s">
        <v>104</v>
      </c>
      <c r="D13" s="203" t="s">
        <v>93</v>
      </c>
      <c r="E13" s="203" t="s">
        <v>105</v>
      </c>
      <c r="F13" s="203" t="s">
        <v>94</v>
      </c>
      <c r="G13" s="204">
        <v>45654</v>
      </c>
    </row>
    <row r="14" spans="1:14" s="201" customFormat="1" ht="15" x14ac:dyDescent="0.2">
      <c r="B14" s="203">
        <f t="shared" si="0"/>
        <v>6</v>
      </c>
      <c r="C14" s="203" t="s">
        <v>104</v>
      </c>
      <c r="D14" s="203" t="s">
        <v>93</v>
      </c>
      <c r="E14" s="203" t="s">
        <v>105</v>
      </c>
      <c r="F14" s="203" t="s">
        <v>94</v>
      </c>
      <c r="G14" s="204">
        <v>45655</v>
      </c>
    </row>
    <row r="15" spans="1:14" s="201" customFormat="1" ht="15" x14ac:dyDescent="0.2">
      <c r="B15" s="203">
        <f t="shared" si="0"/>
        <v>7</v>
      </c>
      <c r="C15" s="203" t="s">
        <v>104</v>
      </c>
      <c r="D15" s="203" t="s">
        <v>93</v>
      </c>
      <c r="E15" s="203" t="s">
        <v>105</v>
      </c>
      <c r="F15" s="203" t="s">
        <v>94</v>
      </c>
      <c r="G15" s="204">
        <v>45656</v>
      </c>
    </row>
    <row r="16" spans="1:14" s="201" customFormat="1" ht="15" x14ac:dyDescent="0.2">
      <c r="B16" s="203">
        <f t="shared" si="0"/>
        <v>8</v>
      </c>
      <c r="C16" s="203" t="s">
        <v>104</v>
      </c>
      <c r="D16" s="203" t="s">
        <v>93</v>
      </c>
      <c r="E16" s="203" t="s">
        <v>105</v>
      </c>
      <c r="F16" s="203" t="s">
        <v>94</v>
      </c>
      <c r="G16" s="204">
        <v>45657</v>
      </c>
    </row>
    <row r="17" spans="2:7" s="201" customFormat="1" ht="15" x14ac:dyDescent="0.2">
      <c r="B17" s="203">
        <f t="shared" si="0"/>
        <v>9</v>
      </c>
      <c r="C17" s="203" t="s">
        <v>104</v>
      </c>
      <c r="D17" s="203" t="s">
        <v>93</v>
      </c>
      <c r="E17" s="203" t="s">
        <v>105</v>
      </c>
      <c r="F17" s="203" t="s">
        <v>94</v>
      </c>
      <c r="G17" s="204">
        <v>45658</v>
      </c>
    </row>
    <row r="18" spans="2:7" s="201" customFormat="1" ht="15" x14ac:dyDescent="0.2">
      <c r="B18" s="203">
        <f t="shared" si="0"/>
        <v>10</v>
      </c>
      <c r="C18" s="203" t="s">
        <v>104</v>
      </c>
      <c r="D18" s="203" t="s">
        <v>93</v>
      </c>
      <c r="E18" s="203" t="s">
        <v>105</v>
      </c>
      <c r="F18" s="203" t="s">
        <v>94</v>
      </c>
      <c r="G18" s="204">
        <v>45659</v>
      </c>
    </row>
    <row r="19" spans="2:7" s="201" customFormat="1" ht="15" x14ac:dyDescent="0.2">
      <c r="B19" s="203">
        <f t="shared" si="0"/>
        <v>11</v>
      </c>
      <c r="C19" s="203" t="s">
        <v>104</v>
      </c>
      <c r="D19" s="203" t="s">
        <v>93</v>
      </c>
      <c r="E19" s="203" t="s">
        <v>105</v>
      </c>
      <c r="F19" s="203" t="s">
        <v>94</v>
      </c>
      <c r="G19" s="204">
        <v>45660</v>
      </c>
    </row>
    <row r="20" spans="2:7" s="201" customFormat="1" ht="15" x14ac:dyDescent="0.2">
      <c r="B20" s="203">
        <f t="shared" si="0"/>
        <v>12</v>
      </c>
      <c r="C20" s="203" t="s">
        <v>104</v>
      </c>
      <c r="D20" s="203" t="s">
        <v>93</v>
      </c>
      <c r="E20" s="203" t="s">
        <v>105</v>
      </c>
      <c r="F20" s="203" t="s">
        <v>94</v>
      </c>
      <c r="G20" s="204">
        <v>45661</v>
      </c>
    </row>
    <row r="21" spans="2:7" s="201" customFormat="1" ht="15" x14ac:dyDescent="0.2">
      <c r="B21" s="203">
        <f t="shared" si="0"/>
        <v>13</v>
      </c>
      <c r="C21" s="203" t="s">
        <v>104</v>
      </c>
      <c r="D21" s="203" t="s">
        <v>93</v>
      </c>
      <c r="E21" s="203" t="s">
        <v>105</v>
      </c>
      <c r="F21" s="203" t="s">
        <v>94</v>
      </c>
      <c r="G21" s="204">
        <v>45662</v>
      </c>
    </row>
    <row r="22" spans="2:7" s="201" customFormat="1" ht="15" x14ac:dyDescent="0.2">
      <c r="B22" s="203">
        <f t="shared" si="0"/>
        <v>14</v>
      </c>
      <c r="C22" s="203" t="s">
        <v>104</v>
      </c>
      <c r="D22" s="203" t="s">
        <v>93</v>
      </c>
      <c r="E22" s="203" t="s">
        <v>105</v>
      </c>
      <c r="F22" s="203" t="s">
        <v>94</v>
      </c>
      <c r="G22" s="204">
        <v>45663</v>
      </c>
    </row>
    <row r="23" spans="2:7" s="201" customFormat="1" ht="15" x14ac:dyDescent="0.2">
      <c r="B23" s="203">
        <f t="shared" si="0"/>
        <v>15</v>
      </c>
      <c r="C23" s="203" t="s">
        <v>104</v>
      </c>
      <c r="D23" s="203" t="s">
        <v>93</v>
      </c>
      <c r="E23" s="203" t="s">
        <v>105</v>
      </c>
      <c r="F23" s="203" t="s">
        <v>94</v>
      </c>
      <c r="G23" s="204">
        <v>45664</v>
      </c>
    </row>
    <row r="24" spans="2:7" s="201" customFormat="1" ht="15" x14ac:dyDescent="0.2">
      <c r="B24" s="203">
        <f t="shared" si="0"/>
        <v>16</v>
      </c>
      <c r="C24" s="203" t="s">
        <v>104</v>
      </c>
      <c r="D24" s="203" t="s">
        <v>93</v>
      </c>
      <c r="E24" s="203" t="s">
        <v>105</v>
      </c>
      <c r="F24" s="203" t="s">
        <v>94</v>
      </c>
      <c r="G24" s="204">
        <v>45665</v>
      </c>
    </row>
    <row r="25" spans="2:7" s="201" customFormat="1" ht="15" x14ac:dyDescent="0.2">
      <c r="B25" s="203">
        <f t="shared" si="0"/>
        <v>17</v>
      </c>
      <c r="C25" s="203" t="s">
        <v>104</v>
      </c>
      <c r="D25" s="203" t="s">
        <v>93</v>
      </c>
      <c r="E25" s="203" t="s">
        <v>105</v>
      </c>
      <c r="F25" s="203" t="s">
        <v>94</v>
      </c>
      <c r="G25" s="204">
        <v>45666</v>
      </c>
    </row>
    <row r="26" spans="2:7" s="201" customFormat="1" ht="15" x14ac:dyDescent="0.2">
      <c r="B26" s="203">
        <f t="shared" si="0"/>
        <v>18</v>
      </c>
      <c r="C26" s="203" t="s">
        <v>104</v>
      </c>
      <c r="D26" s="203" t="s">
        <v>93</v>
      </c>
      <c r="E26" s="203" t="s">
        <v>105</v>
      </c>
      <c r="F26" s="203" t="s">
        <v>94</v>
      </c>
      <c r="G26" s="204">
        <v>45667</v>
      </c>
    </row>
    <row r="27" spans="2:7" s="201" customFormat="1" ht="25.5" x14ac:dyDescent="0.2">
      <c r="B27" s="203">
        <f t="shared" si="0"/>
        <v>19</v>
      </c>
      <c r="C27" s="203" t="s">
        <v>106</v>
      </c>
      <c r="D27" s="203" t="s">
        <v>93</v>
      </c>
      <c r="E27" s="203" t="s">
        <v>107</v>
      </c>
      <c r="F27" s="203" t="s">
        <v>94</v>
      </c>
      <c r="G27" s="204">
        <v>44553</v>
      </c>
    </row>
    <row r="28" spans="2:7" s="201" customFormat="1" ht="25.5" x14ac:dyDescent="0.2">
      <c r="B28" s="203">
        <f t="shared" si="0"/>
        <v>20</v>
      </c>
      <c r="C28" s="203" t="s">
        <v>108</v>
      </c>
      <c r="D28" s="203" t="s">
        <v>93</v>
      </c>
      <c r="E28" s="203" t="s">
        <v>109</v>
      </c>
      <c r="F28" s="203" t="s">
        <v>94</v>
      </c>
      <c r="G28" s="204">
        <v>44430</v>
      </c>
    </row>
    <row r="29" spans="2:7" s="201" customFormat="1" ht="25.5" x14ac:dyDescent="0.2">
      <c r="B29" s="203">
        <f t="shared" si="0"/>
        <v>21</v>
      </c>
      <c r="C29" s="203" t="s">
        <v>110</v>
      </c>
      <c r="D29" s="203" t="s">
        <v>93</v>
      </c>
      <c r="E29" s="203" t="s">
        <v>111</v>
      </c>
      <c r="F29" s="203" t="s">
        <v>94</v>
      </c>
      <c r="G29" s="204">
        <v>44399</v>
      </c>
    </row>
    <row r="30" spans="2:7" s="201" customFormat="1" ht="25.5" x14ac:dyDescent="0.2">
      <c r="B30" s="203">
        <f t="shared" si="0"/>
        <v>22</v>
      </c>
      <c r="C30" s="203" t="s">
        <v>112</v>
      </c>
      <c r="D30" s="203" t="s">
        <v>93</v>
      </c>
      <c r="E30" s="203" t="s">
        <v>113</v>
      </c>
      <c r="F30" s="203" t="s">
        <v>94</v>
      </c>
      <c r="G30" s="204">
        <v>44374</v>
      </c>
    </row>
    <row r="31" spans="2:7" s="201" customFormat="1" ht="25.5" x14ac:dyDescent="0.2">
      <c r="B31" s="203">
        <f t="shared" si="0"/>
        <v>23</v>
      </c>
      <c r="C31" s="203" t="s">
        <v>115</v>
      </c>
      <c r="D31" s="203" t="s">
        <v>93</v>
      </c>
      <c r="E31" s="203" t="s">
        <v>116</v>
      </c>
      <c r="F31" s="203" t="s">
        <v>94</v>
      </c>
      <c r="G31" s="204">
        <v>44344</v>
      </c>
    </row>
    <row r="32" spans="2:7" s="201" customFormat="1" ht="25.5" x14ac:dyDescent="0.2">
      <c r="B32" s="203">
        <f t="shared" si="0"/>
        <v>24</v>
      </c>
      <c r="C32" s="203" t="s">
        <v>117</v>
      </c>
      <c r="D32" s="203" t="s">
        <v>93</v>
      </c>
      <c r="E32" s="203" t="s">
        <v>118</v>
      </c>
      <c r="F32" s="203" t="s">
        <v>94</v>
      </c>
      <c r="G32" s="204">
        <v>44242</v>
      </c>
    </row>
    <row r="33" spans="2:7" s="201" customFormat="1" ht="15" x14ac:dyDescent="0.2">
      <c r="B33" s="203">
        <f t="shared" si="0"/>
        <v>25</v>
      </c>
      <c r="C33" s="203" t="s">
        <v>119</v>
      </c>
      <c r="D33" s="203" t="s">
        <v>93</v>
      </c>
      <c r="E33" s="203" t="s">
        <v>114</v>
      </c>
      <c r="F33" s="203" t="s">
        <v>94</v>
      </c>
      <c r="G33" s="204">
        <v>44239</v>
      </c>
    </row>
    <row r="34" spans="2:7" s="201" customFormat="1" ht="15" x14ac:dyDescent="0.2">
      <c r="B34" s="203">
        <f t="shared" si="0"/>
        <v>26</v>
      </c>
      <c r="C34" s="203" t="s">
        <v>120</v>
      </c>
      <c r="D34" s="203" t="s">
        <v>93</v>
      </c>
      <c r="E34" s="203" t="s">
        <v>95</v>
      </c>
      <c r="F34" s="203" t="s">
        <v>94</v>
      </c>
      <c r="G34" s="204">
        <v>44214</v>
      </c>
    </row>
    <row r="35" spans="2:7" s="201" customFormat="1" ht="15" x14ac:dyDescent="0.2">
      <c r="B35" s="203">
        <f t="shared" si="0"/>
        <v>27</v>
      </c>
      <c r="C35" s="203" t="s">
        <v>119</v>
      </c>
      <c r="D35" s="203" t="s">
        <v>93</v>
      </c>
      <c r="E35" s="203" t="s">
        <v>114</v>
      </c>
      <c r="F35" s="203" t="s">
        <v>94</v>
      </c>
      <c r="G35" s="204">
        <v>44211</v>
      </c>
    </row>
    <row r="36" spans="2:7" ht="38.25" x14ac:dyDescent="0.2">
      <c r="B36" s="203">
        <f t="shared" si="0"/>
        <v>28</v>
      </c>
      <c r="C36" s="203" t="s">
        <v>197</v>
      </c>
      <c r="D36" s="203" t="s">
        <v>93</v>
      </c>
      <c r="E36" s="203" t="s">
        <v>196</v>
      </c>
      <c r="F36" s="203" t="s">
        <v>94</v>
      </c>
      <c r="G36" s="204">
        <v>44561</v>
      </c>
    </row>
    <row r="37" spans="2:7" ht="25.5" x14ac:dyDescent="0.2">
      <c r="B37" s="203">
        <f t="shared" si="0"/>
        <v>29</v>
      </c>
      <c r="C37" s="203" t="s">
        <v>98</v>
      </c>
      <c r="D37" s="203" t="s">
        <v>93</v>
      </c>
      <c r="E37" s="205" t="s">
        <v>226</v>
      </c>
      <c r="F37" s="203" t="s">
        <v>94</v>
      </c>
      <c r="G37" s="204">
        <v>44561</v>
      </c>
    </row>
    <row r="38" spans="2:7" ht="38.25" x14ac:dyDescent="0.2">
      <c r="B38" s="203">
        <f t="shared" si="0"/>
        <v>30</v>
      </c>
      <c r="C38" s="205" t="s">
        <v>98</v>
      </c>
      <c r="D38" s="205" t="s">
        <v>93</v>
      </c>
      <c r="E38" s="206" t="s">
        <v>227</v>
      </c>
      <c r="F38" s="205" t="s">
        <v>94</v>
      </c>
      <c r="G38" s="204">
        <v>44561</v>
      </c>
    </row>
    <row r="39" spans="2:7" x14ac:dyDescent="0.2">
      <c r="G39" s="207" t="s">
        <v>228</v>
      </c>
    </row>
  </sheetData>
  <mergeCells count="5">
    <mergeCell ref="B6:G6"/>
    <mergeCell ref="D1:G1"/>
    <mergeCell ref="D2:G2"/>
    <mergeCell ref="D3:G3"/>
    <mergeCell ref="D4:G4"/>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2021-05-17T08:55:07Z</cp:lastPrinted>
  <dcterms:created xsi:type="dcterms:W3CDTF">1996-10-08T23:32:33Z</dcterms:created>
  <dcterms:modified xsi:type="dcterms:W3CDTF">2021-05-17T13:39:39Z</dcterms:modified>
</cp:coreProperties>
</file>