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30" yWindow="330" windowWidth="19335" windowHeight="11775"/>
  </bookViews>
  <sheets>
    <sheet name="паспорта подпрограмм" sheetId="4" r:id="rId1"/>
    <sheet name="Показатели" sheetId="3" r:id="rId2"/>
    <sheet name="Обоснование финансовых ресу " sheetId="2" r:id="rId3"/>
    <sheet name="Перечень мероприятий" sheetId="1" r:id="rId4"/>
  </sheets>
  <definedNames>
    <definedName name="_xlnm.Print_Titles" localSheetId="3">'Перечень мероприятий'!$6:$8</definedName>
    <definedName name="_xlnm.Print_Titles" localSheetId="1">Показатели!$6:$8</definedName>
    <definedName name="_xlnm.Print_Area" localSheetId="2">'Обоснование финансовых ресу '!$A$1:$F$689</definedName>
    <definedName name="_xlnm.Print_Area" localSheetId="3">'Перечень мероприятий'!$A$1:$M$590</definedName>
    <definedName name="_xlnm.Print_Area" localSheetId="1">Показатели!$A$1:$K$33</definedName>
  </definedNames>
  <calcPr calcId="145621"/>
</workbook>
</file>

<file path=xl/calcChain.xml><?xml version="1.0" encoding="utf-8"?>
<calcChain xmlns="http://schemas.openxmlformats.org/spreadsheetml/2006/main">
  <c r="E340" i="1" l="1"/>
  <c r="F340" i="1"/>
  <c r="G340" i="1"/>
  <c r="H340" i="1"/>
  <c r="I340" i="1"/>
  <c r="J340" i="1"/>
  <c r="K340" i="1"/>
  <c r="F341" i="1"/>
  <c r="F342" i="1"/>
  <c r="F343" i="1"/>
  <c r="F344" i="1"/>
  <c r="E575" i="1" l="1"/>
  <c r="E574" i="1"/>
  <c r="E573" i="1"/>
  <c r="E572" i="1"/>
  <c r="E555" i="1"/>
  <c r="E585" i="1" s="1"/>
  <c r="E554" i="1"/>
  <c r="E584" i="1" s="1"/>
  <c r="E553" i="1"/>
  <c r="E583" i="1" s="1"/>
  <c r="E552" i="1"/>
  <c r="E582" i="1" s="1"/>
  <c r="E581" i="1" s="1"/>
  <c r="E519" i="1"/>
  <c r="E549" i="1" s="1"/>
  <c r="E518" i="1"/>
  <c r="E517" i="1"/>
  <c r="E516" i="1"/>
  <c r="E546" i="1" s="1"/>
  <c r="E520" i="1"/>
  <c r="E510" i="1"/>
  <c r="E443" i="1"/>
  <c r="E513" i="1" s="1"/>
  <c r="E442" i="1"/>
  <c r="E512" i="1" s="1"/>
  <c r="E441" i="1"/>
  <c r="E511" i="1" s="1"/>
  <c r="E440" i="1"/>
  <c r="E444" i="1"/>
  <c r="E434" i="1"/>
  <c r="E427" i="1"/>
  <c r="E437" i="1" s="1"/>
  <c r="E426" i="1"/>
  <c r="E436" i="1" s="1"/>
  <c r="E425" i="1"/>
  <c r="E435" i="1" s="1"/>
  <c r="E424" i="1"/>
  <c r="E428" i="1"/>
  <c r="E401" i="1"/>
  <c r="E396" i="1"/>
  <c r="E386" i="1"/>
  <c r="E381" i="1"/>
  <c r="E376" i="1"/>
  <c r="E371" i="1"/>
  <c r="E366" i="1"/>
  <c r="E361" i="1"/>
  <c r="E360" i="1"/>
  <c r="E359" i="1"/>
  <c r="E358" i="1"/>
  <c r="E357" i="1"/>
  <c r="E28" i="1"/>
  <c r="E561" i="1"/>
  <c r="E556" i="1"/>
  <c r="E566" i="1"/>
  <c r="E576" i="1"/>
  <c r="E529" i="1"/>
  <c r="E528" i="1"/>
  <c r="E548" i="1" s="1"/>
  <c r="E527" i="1"/>
  <c r="E525" i="1" s="1"/>
  <c r="E526" i="1"/>
  <c r="E530" i="1"/>
  <c r="E535" i="1"/>
  <c r="E540" i="1"/>
  <c r="E454" i="1"/>
  <c r="E449" i="1"/>
  <c r="E410" i="1"/>
  <c r="E395" i="1" s="1"/>
  <c r="E409" i="1"/>
  <c r="E394" i="1" s="1"/>
  <c r="E408" i="1"/>
  <c r="E393" i="1" s="1"/>
  <c r="E407" i="1"/>
  <c r="E392" i="1" s="1"/>
  <c r="E411" i="1"/>
  <c r="E420" i="1" l="1"/>
  <c r="E547" i="1"/>
  <c r="E571" i="1"/>
  <c r="E406" i="1"/>
  <c r="E551" i="1"/>
  <c r="E417" i="1"/>
  <c r="E509" i="1"/>
  <c r="E418" i="1"/>
  <c r="E433" i="1"/>
  <c r="E419" i="1"/>
  <c r="E545" i="1"/>
  <c r="E515" i="1"/>
  <c r="E439" i="1"/>
  <c r="E422" i="1"/>
  <c r="E391" i="1"/>
  <c r="E356" i="1"/>
  <c r="E416" i="1" l="1"/>
  <c r="E426" i="2"/>
  <c r="E425" i="2"/>
  <c r="E424" i="2"/>
  <c r="E423" i="2"/>
  <c r="E422" i="2"/>
  <c r="E420" i="2"/>
  <c r="E419" i="2"/>
  <c r="E418" i="2"/>
  <c r="E417" i="2"/>
  <c r="E416" i="2"/>
  <c r="E414" i="2"/>
  <c r="E413" i="2"/>
  <c r="E412" i="2"/>
  <c r="E411" i="2"/>
  <c r="E410" i="2"/>
  <c r="E408" i="2"/>
  <c r="E407" i="2"/>
  <c r="E406" i="2"/>
  <c r="E405" i="2"/>
  <c r="E404" i="2"/>
  <c r="E402" i="2"/>
  <c r="E401" i="2"/>
  <c r="E400" i="2"/>
  <c r="E399" i="2"/>
  <c r="E398" i="2"/>
  <c r="E396" i="2"/>
  <c r="E395" i="2"/>
  <c r="E394" i="2"/>
  <c r="E393" i="2"/>
  <c r="E392" i="2"/>
  <c r="E390" i="2"/>
  <c r="E389" i="2"/>
  <c r="E388" i="2"/>
  <c r="E387" i="2"/>
  <c r="E386" i="2"/>
  <c r="E384" i="2"/>
  <c r="E383" i="2"/>
  <c r="E382" i="2"/>
  <c r="E381" i="2"/>
  <c r="E380" i="2"/>
  <c r="E378" i="2"/>
  <c r="E377" i="2"/>
  <c r="E376" i="2"/>
  <c r="E375" i="2"/>
  <c r="E374" i="2"/>
  <c r="E366" i="2"/>
  <c r="E354" i="2" s="1"/>
  <c r="E365" i="2"/>
  <c r="E353" i="2" s="1"/>
  <c r="E364" i="2"/>
  <c r="E352" i="2" s="1"/>
  <c r="E363" i="2"/>
  <c r="E351" i="2" s="1"/>
  <c r="E362" i="2"/>
  <c r="E350" i="2" s="1"/>
  <c r="E360" i="2"/>
  <c r="E348" i="2" s="1"/>
  <c r="E683" i="2" s="1"/>
  <c r="E359" i="2"/>
  <c r="E347" i="2" s="1"/>
  <c r="E682" i="2" s="1"/>
  <c r="E358" i="2"/>
  <c r="E346" i="2" s="1"/>
  <c r="E681" i="2" s="1"/>
  <c r="E357" i="2"/>
  <c r="E345" i="2" s="1"/>
  <c r="E356" i="2"/>
  <c r="E344" i="2" s="1"/>
  <c r="E679" i="2" s="1"/>
  <c r="E342" i="2"/>
  <c r="E341" i="2"/>
  <c r="E340" i="2"/>
  <c r="E339" i="2"/>
  <c r="E338" i="2"/>
  <c r="E336" i="2"/>
  <c r="E335" i="2"/>
  <c r="E334" i="2"/>
  <c r="E333" i="2"/>
  <c r="E332" i="2"/>
  <c r="E331" i="2" s="1"/>
  <c r="E330" i="2"/>
  <c r="E329" i="2"/>
  <c r="E328" i="2"/>
  <c r="E327" i="2"/>
  <c r="E326" i="2"/>
  <c r="E324" i="2"/>
  <c r="E323" i="2"/>
  <c r="E322" i="2"/>
  <c r="E321" i="2"/>
  <c r="E320" i="2"/>
  <c r="E318" i="2"/>
  <c r="E317" i="2"/>
  <c r="E316" i="2"/>
  <c r="E315" i="2"/>
  <c r="E314" i="2"/>
  <c r="E312" i="2"/>
  <c r="E311" i="2"/>
  <c r="E310" i="2"/>
  <c r="E309" i="2"/>
  <c r="E308" i="2"/>
  <c r="E296" i="2"/>
  <c r="E306" i="2"/>
  <c r="E305" i="2"/>
  <c r="E304" i="2"/>
  <c r="E303" i="2"/>
  <c r="E302" i="2"/>
  <c r="E300" i="2"/>
  <c r="E299" i="2"/>
  <c r="E298" i="2"/>
  <c r="E297" i="2"/>
  <c r="E282" i="2"/>
  <c r="E281" i="2"/>
  <c r="E280" i="2"/>
  <c r="E279" i="2"/>
  <c r="E278" i="2"/>
  <c r="E276" i="2"/>
  <c r="E275" i="2"/>
  <c r="E274" i="2"/>
  <c r="E273" i="2"/>
  <c r="E272" i="2"/>
  <c r="E270" i="2"/>
  <c r="E269" i="2"/>
  <c r="E268" i="2"/>
  <c r="E267" i="2"/>
  <c r="E266" i="2"/>
  <c r="E264" i="2"/>
  <c r="E263" i="2"/>
  <c r="E262" i="2"/>
  <c r="E261" i="2"/>
  <c r="E260" i="2"/>
  <c r="E258" i="2"/>
  <c r="E257" i="2"/>
  <c r="E256" i="2"/>
  <c r="E255" i="2"/>
  <c r="E254" i="2"/>
  <c r="E252" i="2"/>
  <c r="E251" i="2"/>
  <c r="E250" i="2"/>
  <c r="E249" i="2"/>
  <c r="E248" i="2"/>
  <c r="E230" i="2"/>
  <c r="E240" i="2"/>
  <c r="E239" i="2"/>
  <c r="E238" i="2"/>
  <c r="E237" i="2"/>
  <c r="E236" i="2"/>
  <c r="E234" i="2"/>
  <c r="E233" i="2"/>
  <c r="E232" i="2"/>
  <c r="E231" i="2"/>
  <c r="E228" i="2"/>
  <c r="E227" i="2"/>
  <c r="E226" i="2"/>
  <c r="E225" i="2"/>
  <c r="E224" i="2"/>
  <c r="E222" i="2"/>
  <c r="E221" i="2"/>
  <c r="E220" i="2"/>
  <c r="E219" i="2"/>
  <c r="E218" i="2"/>
  <c r="E216" i="2"/>
  <c r="E215" i="2"/>
  <c r="E214" i="2"/>
  <c r="E213" i="2"/>
  <c r="E212" i="2"/>
  <c r="E210" i="2"/>
  <c r="E209" i="2"/>
  <c r="E208" i="2"/>
  <c r="E207" i="2"/>
  <c r="E206" i="2"/>
  <c r="E204" i="2"/>
  <c r="E203" i="2"/>
  <c r="E202" i="2"/>
  <c r="E201" i="2"/>
  <c r="E200" i="2"/>
  <c r="E198" i="2"/>
  <c r="E197" i="2"/>
  <c r="E196" i="2"/>
  <c r="E195" i="2"/>
  <c r="E194" i="2"/>
  <c r="E186" i="2"/>
  <c r="E185" i="2"/>
  <c r="E184" i="2"/>
  <c r="E183" i="2"/>
  <c r="E182" i="2"/>
  <c r="E180" i="2"/>
  <c r="E179" i="2"/>
  <c r="E178" i="2"/>
  <c r="E177" i="2"/>
  <c r="E176" i="2"/>
  <c r="E174" i="2"/>
  <c r="E173" i="2"/>
  <c r="E172" i="2"/>
  <c r="E171" i="2"/>
  <c r="E170" i="2"/>
  <c r="E168" i="2"/>
  <c r="E167" i="2"/>
  <c r="E166" i="2"/>
  <c r="E165" i="2"/>
  <c r="E164" i="2"/>
  <c r="E162" i="2"/>
  <c r="E161" i="2"/>
  <c r="E160" i="2"/>
  <c r="E159" i="2"/>
  <c r="E158" i="2"/>
  <c r="E150" i="2"/>
  <c r="E149" i="2"/>
  <c r="E148" i="2"/>
  <c r="E147" i="2"/>
  <c r="E146" i="2"/>
  <c r="E144" i="2"/>
  <c r="E143" i="2"/>
  <c r="E142" i="2"/>
  <c r="E141" i="2"/>
  <c r="E140" i="2"/>
  <c r="E138" i="2"/>
  <c r="E137" i="2"/>
  <c r="E136" i="2"/>
  <c r="E135" i="2"/>
  <c r="E134" i="2"/>
  <c r="E132" i="2"/>
  <c r="E131" i="2"/>
  <c r="E130" i="2"/>
  <c r="E129" i="2"/>
  <c r="E128" i="2"/>
  <c r="E126" i="2"/>
  <c r="E125" i="2"/>
  <c r="E124" i="2"/>
  <c r="E123" i="2"/>
  <c r="E122" i="2"/>
  <c r="E120" i="2"/>
  <c r="E119" i="2"/>
  <c r="E118" i="2"/>
  <c r="E117" i="2"/>
  <c r="E116" i="2"/>
  <c r="E114" i="2"/>
  <c r="E113" i="2"/>
  <c r="E112" i="2"/>
  <c r="E111" i="2"/>
  <c r="E110" i="2"/>
  <c r="E108" i="2"/>
  <c r="E107" i="2"/>
  <c r="E106" i="2"/>
  <c r="E105" i="2"/>
  <c r="E104" i="2"/>
  <c r="E102" i="2"/>
  <c r="E101" i="2"/>
  <c r="E100" i="2"/>
  <c r="E99" i="2"/>
  <c r="E98" i="2"/>
  <c r="E96" i="2"/>
  <c r="E95" i="2"/>
  <c r="E94" i="2"/>
  <c r="E93" i="2"/>
  <c r="E92" i="2"/>
  <c r="E90" i="2"/>
  <c r="E89" i="2"/>
  <c r="E88" i="2"/>
  <c r="E87" i="2"/>
  <c r="E86" i="2"/>
  <c r="E84" i="2"/>
  <c r="E83" i="2"/>
  <c r="E82" i="2"/>
  <c r="E81" i="2"/>
  <c r="E80" i="2"/>
  <c r="E78" i="2"/>
  <c r="E77" i="2"/>
  <c r="E76" i="2"/>
  <c r="E75" i="2"/>
  <c r="E74" i="2"/>
  <c r="E72" i="2"/>
  <c r="E71" i="2"/>
  <c r="E70" i="2"/>
  <c r="E69" i="2"/>
  <c r="E68" i="2"/>
  <c r="E66" i="2"/>
  <c r="E65" i="2"/>
  <c r="E64" i="2"/>
  <c r="E63" i="2"/>
  <c r="E62" i="2"/>
  <c r="E54" i="2"/>
  <c r="E53" i="2"/>
  <c r="E52" i="2"/>
  <c r="E51" i="2"/>
  <c r="E50" i="2"/>
  <c r="E48" i="2"/>
  <c r="E47" i="2"/>
  <c r="E46" i="2"/>
  <c r="E45" i="2"/>
  <c r="E44" i="2"/>
  <c r="E42" i="2"/>
  <c r="E41" i="2"/>
  <c r="E40" i="2"/>
  <c r="E39" i="2"/>
  <c r="E38" i="2"/>
  <c r="E36" i="2"/>
  <c r="E35" i="2"/>
  <c r="E34" i="2"/>
  <c r="E33" i="2"/>
  <c r="E32" i="2"/>
  <c r="E24" i="2"/>
  <c r="E23" i="2"/>
  <c r="E22" i="2"/>
  <c r="E21" i="2"/>
  <c r="E20" i="2"/>
  <c r="E18" i="2"/>
  <c r="E16" i="2"/>
  <c r="E15" i="2"/>
  <c r="E17" i="2"/>
  <c r="E14" i="2"/>
  <c r="E49" i="2" l="1"/>
  <c r="E103" i="2"/>
  <c r="E157" i="2"/>
  <c r="E211" i="2"/>
  <c r="E421" i="2"/>
  <c r="E292" i="2"/>
  <c r="E286" i="2" s="1"/>
  <c r="E133" i="2"/>
  <c r="E27" i="2"/>
  <c r="E373" i="2"/>
  <c r="E371" i="2"/>
  <c r="E409" i="2"/>
  <c r="E59" i="2"/>
  <c r="E85" i="2"/>
  <c r="E28" i="2"/>
  <c r="E403" i="2"/>
  <c r="E31" i="2"/>
  <c r="E191" i="2"/>
  <c r="E680" i="2"/>
  <c r="E247" i="2"/>
  <c r="E271" i="2"/>
  <c r="E245" i="2"/>
  <c r="E241" i="2" s="1"/>
  <c r="E13" i="2"/>
  <c r="E58" i="2"/>
  <c r="E91" i="2"/>
  <c r="E139" i="2"/>
  <c r="E153" i="2"/>
  <c r="E199" i="2"/>
  <c r="E246" i="2"/>
  <c r="E243" i="2"/>
  <c r="E277" i="2"/>
  <c r="E337" i="2"/>
  <c r="E73" i="2"/>
  <c r="E121" i="2"/>
  <c r="E175" i="2"/>
  <c r="E189" i="2"/>
  <c r="E244" i="2"/>
  <c r="E301" i="2"/>
  <c r="E319" i="2"/>
  <c r="E370" i="2"/>
  <c r="E391" i="2"/>
  <c r="E60" i="2"/>
  <c r="E253" i="2"/>
  <c r="E369" i="2"/>
  <c r="E372" i="2"/>
  <c r="E26" i="2"/>
  <c r="E25" i="2" s="1"/>
  <c r="E67" i="2"/>
  <c r="E115" i="2"/>
  <c r="E169" i="2"/>
  <c r="E223" i="2"/>
  <c r="E313" i="2"/>
  <c r="E188" i="2"/>
  <c r="E187" i="2" s="1"/>
  <c r="E19" i="2"/>
  <c r="E43" i="2"/>
  <c r="E145" i="2"/>
  <c r="E190" i="2"/>
  <c r="E235" i="2"/>
  <c r="E30" i="2"/>
  <c r="E12" i="2" s="1"/>
  <c r="E79" i="2"/>
  <c r="E127" i="2"/>
  <c r="E156" i="2"/>
  <c r="E154" i="2"/>
  <c r="E181" i="2"/>
  <c r="E293" i="2"/>
  <c r="E287" i="2" s="1"/>
  <c r="E307" i="2"/>
  <c r="E325" i="2"/>
  <c r="E385" i="2"/>
  <c r="E397" i="2"/>
  <c r="E29" i="2"/>
  <c r="E97" i="2"/>
  <c r="E155" i="2"/>
  <c r="E205" i="2"/>
  <c r="E415" i="2"/>
  <c r="E37" i="2"/>
  <c r="E61" i="2"/>
  <c r="E57" i="2"/>
  <c r="E109" i="2"/>
  <c r="E163" i="2"/>
  <c r="E192" i="2"/>
  <c r="E217" i="2"/>
  <c r="E242" i="2"/>
  <c r="E265" i="2"/>
  <c r="E294" i="2"/>
  <c r="E288" i="2" s="1"/>
  <c r="E379" i="2"/>
  <c r="E678" i="2"/>
  <c r="E11" i="2"/>
  <c r="G11" i="2" s="1"/>
  <c r="E343" i="2"/>
  <c r="E349" i="2"/>
  <c r="E152" i="2"/>
  <c r="E56" i="2"/>
  <c r="E229" i="2"/>
  <c r="E259" i="2"/>
  <c r="E193" i="2"/>
  <c r="E361" i="2"/>
  <c r="E295" i="2"/>
  <c r="E291" i="2"/>
  <c r="E285" i="2" s="1"/>
  <c r="E368" i="2"/>
  <c r="E290" i="2"/>
  <c r="E355" i="2"/>
  <c r="E10" i="2" l="1"/>
  <c r="G10" i="2" s="1"/>
  <c r="E9" i="2"/>
  <c r="G9" i="2"/>
  <c r="G12" i="2"/>
  <c r="E55" i="2"/>
  <c r="E367" i="2"/>
  <c r="E151" i="2"/>
  <c r="E284" i="2"/>
  <c r="E283" i="2" s="1"/>
  <c r="E289" i="2"/>
  <c r="E8" i="2"/>
  <c r="E7" i="2" s="1"/>
  <c r="G8" i="2" l="1"/>
  <c r="J12" i="1"/>
  <c r="I12" i="1"/>
  <c r="F24" i="1"/>
  <c r="F23" i="1"/>
  <c r="F22" i="1"/>
  <c r="F21" i="1"/>
  <c r="K20" i="1"/>
  <c r="J20" i="1"/>
  <c r="I20" i="1"/>
  <c r="H20" i="1"/>
  <c r="G20" i="1"/>
  <c r="E20" i="1"/>
  <c r="F19" i="1"/>
  <c r="F18" i="1"/>
  <c r="F17" i="1"/>
  <c r="F16" i="1"/>
  <c r="K15" i="1"/>
  <c r="J15" i="1"/>
  <c r="I15" i="1"/>
  <c r="H15" i="1"/>
  <c r="G15" i="1"/>
  <c r="E15" i="1"/>
  <c r="E29" i="1"/>
  <c r="E27" i="1"/>
  <c r="E26" i="1"/>
  <c r="K29" i="1"/>
  <c r="J29" i="1"/>
  <c r="I29" i="1"/>
  <c r="I14" i="1" s="1"/>
  <c r="H29" i="1"/>
  <c r="K28" i="1"/>
  <c r="J28" i="1"/>
  <c r="I28" i="1"/>
  <c r="H28" i="1"/>
  <c r="K27" i="1"/>
  <c r="K12" i="1" s="1"/>
  <c r="J27" i="1"/>
  <c r="I27" i="1"/>
  <c r="H27" i="1"/>
  <c r="K26" i="1"/>
  <c r="J26" i="1"/>
  <c r="I26" i="1"/>
  <c r="H26" i="1"/>
  <c r="G29" i="1"/>
  <c r="G28" i="1"/>
  <c r="G27" i="1"/>
  <c r="G26" i="1"/>
  <c r="F44" i="1"/>
  <c r="F43" i="1"/>
  <c r="F42" i="1"/>
  <c r="F41" i="1"/>
  <c r="K40" i="1"/>
  <c r="J40" i="1"/>
  <c r="I40" i="1"/>
  <c r="H40" i="1"/>
  <c r="G40" i="1"/>
  <c r="E40" i="1"/>
  <c r="F39" i="1"/>
  <c r="F38" i="1"/>
  <c r="F37" i="1"/>
  <c r="F36" i="1"/>
  <c r="K35" i="1"/>
  <c r="J35" i="1"/>
  <c r="I35" i="1"/>
  <c r="H35" i="1"/>
  <c r="G35" i="1"/>
  <c r="E35" i="1"/>
  <c r="F34" i="1"/>
  <c r="F33" i="1"/>
  <c r="F32" i="1"/>
  <c r="F31" i="1"/>
  <c r="F26" i="1" s="1"/>
  <c r="K30" i="1"/>
  <c r="J30" i="1"/>
  <c r="I30" i="1"/>
  <c r="H30" i="1"/>
  <c r="G30" i="1"/>
  <c r="E30" i="1"/>
  <c r="F49" i="1"/>
  <c r="F48" i="1"/>
  <c r="F47" i="1"/>
  <c r="F46" i="1"/>
  <c r="K45" i="1"/>
  <c r="J45" i="1"/>
  <c r="I45" i="1"/>
  <c r="H45" i="1"/>
  <c r="G45" i="1"/>
  <c r="E45" i="1"/>
  <c r="E54" i="1"/>
  <c r="E53" i="1"/>
  <c r="E13" i="1" s="1"/>
  <c r="E52" i="1"/>
  <c r="E51" i="1"/>
  <c r="K54" i="1"/>
  <c r="J54" i="1"/>
  <c r="I54" i="1"/>
  <c r="H54" i="1"/>
  <c r="K53" i="1"/>
  <c r="J53" i="1"/>
  <c r="I53" i="1"/>
  <c r="H53" i="1"/>
  <c r="K52" i="1"/>
  <c r="J52" i="1"/>
  <c r="I52" i="1"/>
  <c r="H52" i="1"/>
  <c r="K51" i="1"/>
  <c r="J51" i="1"/>
  <c r="I51" i="1"/>
  <c r="H51" i="1"/>
  <c r="G54" i="1"/>
  <c r="G53" i="1"/>
  <c r="G52" i="1"/>
  <c r="G51" i="1"/>
  <c r="F129" i="1"/>
  <c r="F128" i="1"/>
  <c r="F127" i="1"/>
  <c r="F126" i="1"/>
  <c r="K125" i="1"/>
  <c r="J125" i="1"/>
  <c r="I125" i="1"/>
  <c r="H125" i="1"/>
  <c r="G125" i="1"/>
  <c r="E125" i="1"/>
  <c r="F124" i="1"/>
  <c r="F123" i="1"/>
  <c r="F122" i="1"/>
  <c r="F121" i="1"/>
  <c r="K120" i="1"/>
  <c r="J120" i="1"/>
  <c r="I120" i="1"/>
  <c r="H120" i="1"/>
  <c r="G120" i="1"/>
  <c r="E120" i="1"/>
  <c r="F119" i="1"/>
  <c r="F118" i="1"/>
  <c r="F117" i="1"/>
  <c r="F116" i="1"/>
  <c r="K115" i="1"/>
  <c r="J115" i="1"/>
  <c r="I115" i="1"/>
  <c r="H115" i="1"/>
  <c r="G115" i="1"/>
  <c r="E115" i="1"/>
  <c r="F114" i="1"/>
  <c r="F113" i="1"/>
  <c r="F112" i="1"/>
  <c r="F111" i="1"/>
  <c r="K110" i="1"/>
  <c r="J110" i="1"/>
  <c r="I110" i="1"/>
  <c r="H110" i="1"/>
  <c r="G110" i="1"/>
  <c r="E110" i="1"/>
  <c r="F109" i="1"/>
  <c r="F108" i="1"/>
  <c r="F107" i="1"/>
  <c r="F106" i="1"/>
  <c r="K105" i="1"/>
  <c r="J105" i="1"/>
  <c r="I105" i="1"/>
  <c r="H105" i="1"/>
  <c r="G105" i="1"/>
  <c r="E105" i="1"/>
  <c r="F104" i="1"/>
  <c r="F103" i="1"/>
  <c r="F102" i="1"/>
  <c r="F101" i="1"/>
  <c r="K100" i="1"/>
  <c r="J100" i="1"/>
  <c r="I100" i="1"/>
  <c r="H100" i="1"/>
  <c r="G100" i="1"/>
  <c r="E100" i="1"/>
  <c r="F99" i="1"/>
  <c r="F98" i="1"/>
  <c r="F97" i="1"/>
  <c r="F96" i="1"/>
  <c r="K95" i="1"/>
  <c r="J95" i="1"/>
  <c r="I95" i="1"/>
  <c r="H95" i="1"/>
  <c r="G95" i="1"/>
  <c r="E95" i="1"/>
  <c r="F94" i="1"/>
  <c r="F93" i="1"/>
  <c r="F92" i="1"/>
  <c r="F91" i="1"/>
  <c r="K90" i="1"/>
  <c r="J90" i="1"/>
  <c r="I90" i="1"/>
  <c r="H90" i="1"/>
  <c r="G90" i="1"/>
  <c r="E90" i="1"/>
  <c r="F89" i="1"/>
  <c r="F88" i="1"/>
  <c r="F87" i="1"/>
  <c r="F86" i="1"/>
  <c r="K85" i="1"/>
  <c r="J85" i="1"/>
  <c r="I85" i="1"/>
  <c r="H85" i="1"/>
  <c r="G85" i="1"/>
  <c r="E85" i="1"/>
  <c r="F84" i="1"/>
  <c r="F83" i="1"/>
  <c r="F82" i="1"/>
  <c r="F81" i="1"/>
  <c r="K80" i="1"/>
  <c r="J80" i="1"/>
  <c r="I80" i="1"/>
  <c r="H80" i="1"/>
  <c r="G80" i="1"/>
  <c r="E80" i="1"/>
  <c r="F79" i="1"/>
  <c r="F78" i="1"/>
  <c r="F77" i="1"/>
  <c r="F76" i="1"/>
  <c r="K75" i="1"/>
  <c r="J75" i="1"/>
  <c r="I75" i="1"/>
  <c r="H75" i="1"/>
  <c r="G75" i="1"/>
  <c r="E75" i="1"/>
  <c r="F74" i="1"/>
  <c r="F73" i="1"/>
  <c r="F72" i="1"/>
  <c r="F71" i="1"/>
  <c r="K70" i="1"/>
  <c r="J70" i="1"/>
  <c r="I70" i="1"/>
  <c r="H70" i="1"/>
  <c r="G70" i="1"/>
  <c r="E70" i="1"/>
  <c r="F69" i="1"/>
  <c r="F68" i="1"/>
  <c r="F67" i="1"/>
  <c r="F66" i="1"/>
  <c r="K65" i="1"/>
  <c r="J65" i="1"/>
  <c r="I65" i="1"/>
  <c r="H65" i="1"/>
  <c r="G65" i="1"/>
  <c r="E65" i="1"/>
  <c r="F64" i="1"/>
  <c r="F63" i="1"/>
  <c r="F62" i="1"/>
  <c r="F61" i="1"/>
  <c r="K60" i="1"/>
  <c r="J60" i="1"/>
  <c r="I60" i="1"/>
  <c r="H60" i="1"/>
  <c r="G60" i="1"/>
  <c r="E60" i="1"/>
  <c r="F59" i="1"/>
  <c r="F58" i="1"/>
  <c r="F57" i="1"/>
  <c r="F56" i="1"/>
  <c r="K55" i="1"/>
  <c r="J55" i="1"/>
  <c r="I55" i="1"/>
  <c r="H55" i="1"/>
  <c r="G55" i="1"/>
  <c r="E55" i="1"/>
  <c r="E134" i="1"/>
  <c r="E133" i="1"/>
  <c r="E132" i="1"/>
  <c r="E131" i="1"/>
  <c r="K134" i="1"/>
  <c r="J134" i="1"/>
  <c r="I134" i="1"/>
  <c r="K133" i="1"/>
  <c r="J133" i="1"/>
  <c r="I133" i="1"/>
  <c r="K132" i="1"/>
  <c r="J132" i="1"/>
  <c r="I132" i="1"/>
  <c r="K131" i="1"/>
  <c r="J131" i="1"/>
  <c r="J130" i="1" s="1"/>
  <c r="I131" i="1"/>
  <c r="H134" i="1"/>
  <c r="H133" i="1"/>
  <c r="H132" i="1"/>
  <c r="H131" i="1"/>
  <c r="G134" i="1"/>
  <c r="G133" i="1"/>
  <c r="G132" i="1"/>
  <c r="G131" i="1"/>
  <c r="F139" i="1"/>
  <c r="F138" i="1"/>
  <c r="F137" i="1"/>
  <c r="F136" i="1"/>
  <c r="K135" i="1"/>
  <c r="J135" i="1"/>
  <c r="I135" i="1"/>
  <c r="H135" i="1"/>
  <c r="G135" i="1"/>
  <c r="E135" i="1"/>
  <c r="F144" i="1"/>
  <c r="F143" i="1"/>
  <c r="F142" i="1"/>
  <c r="F141" i="1"/>
  <c r="K140" i="1"/>
  <c r="J140" i="1"/>
  <c r="I140" i="1"/>
  <c r="H140" i="1"/>
  <c r="G140" i="1"/>
  <c r="E140" i="1"/>
  <c r="F149" i="1"/>
  <c r="F148" i="1"/>
  <c r="F147" i="1"/>
  <c r="F146" i="1"/>
  <c r="K145" i="1"/>
  <c r="J145" i="1"/>
  <c r="I145" i="1"/>
  <c r="H145" i="1"/>
  <c r="G145" i="1"/>
  <c r="E145" i="1"/>
  <c r="F154" i="1"/>
  <c r="F153" i="1"/>
  <c r="F152" i="1"/>
  <c r="F151" i="1"/>
  <c r="K150" i="1"/>
  <c r="J150" i="1"/>
  <c r="I150" i="1"/>
  <c r="H150" i="1"/>
  <c r="G150" i="1"/>
  <c r="E150" i="1"/>
  <c r="F159" i="1"/>
  <c r="F158" i="1"/>
  <c r="F157" i="1"/>
  <c r="F156" i="1"/>
  <c r="K155" i="1"/>
  <c r="J155" i="1"/>
  <c r="I155" i="1"/>
  <c r="H155" i="1"/>
  <c r="G155" i="1"/>
  <c r="E155" i="1"/>
  <c r="F75" i="1" l="1"/>
  <c r="F115" i="1"/>
  <c r="G50" i="1"/>
  <c r="F28" i="1"/>
  <c r="G13" i="1"/>
  <c r="J14" i="1"/>
  <c r="H25" i="1"/>
  <c r="I50" i="1"/>
  <c r="I25" i="1"/>
  <c r="K14" i="1"/>
  <c r="E11" i="1"/>
  <c r="E14" i="1"/>
  <c r="H13" i="1"/>
  <c r="F155" i="1"/>
  <c r="K50" i="1"/>
  <c r="K25" i="1"/>
  <c r="I130" i="1"/>
  <c r="G11" i="1"/>
  <c r="G10" i="1" s="1"/>
  <c r="F52" i="1"/>
  <c r="F27" i="1"/>
  <c r="F12" i="1" s="1"/>
  <c r="G12" i="1"/>
  <c r="H12" i="1"/>
  <c r="H14" i="1"/>
  <c r="F135" i="1"/>
  <c r="F70" i="1"/>
  <c r="K13" i="1"/>
  <c r="F150" i="1"/>
  <c r="F53" i="1"/>
  <c r="I13" i="1"/>
  <c r="F51" i="1"/>
  <c r="F11" i="1" s="1"/>
  <c r="F140" i="1"/>
  <c r="F54" i="1"/>
  <c r="F29" i="1"/>
  <c r="G14" i="1"/>
  <c r="J11" i="1"/>
  <c r="J13" i="1"/>
  <c r="H50" i="1"/>
  <c r="E50" i="1"/>
  <c r="J25" i="1"/>
  <c r="E130" i="1"/>
  <c r="F90" i="1"/>
  <c r="K11" i="1"/>
  <c r="F65" i="1"/>
  <c r="F105" i="1"/>
  <c r="F110" i="1"/>
  <c r="F15" i="1"/>
  <c r="F145" i="1"/>
  <c r="F60" i="1"/>
  <c r="F100" i="1"/>
  <c r="J50" i="1"/>
  <c r="F20" i="1"/>
  <c r="F95" i="1"/>
  <c r="H11" i="1"/>
  <c r="K130" i="1"/>
  <c r="F125" i="1"/>
  <c r="G25" i="1"/>
  <c r="I11" i="1"/>
  <c r="F55" i="1"/>
  <c r="E25" i="1"/>
  <c r="F85" i="1"/>
  <c r="H130" i="1"/>
  <c r="F80" i="1"/>
  <c r="F120" i="1"/>
  <c r="E12" i="1"/>
  <c r="F30" i="1"/>
  <c r="F35" i="1"/>
  <c r="F40" i="1"/>
  <c r="F45" i="1"/>
  <c r="F25" i="1" l="1"/>
  <c r="F14" i="1"/>
  <c r="F13" i="1"/>
  <c r="J10" i="1"/>
  <c r="F10" i="1"/>
  <c r="F50" i="1"/>
  <c r="K10" i="1"/>
  <c r="H10" i="1"/>
  <c r="I10" i="1"/>
  <c r="E10" i="1"/>
  <c r="E164" i="1"/>
  <c r="E163" i="1"/>
  <c r="E162" i="1"/>
  <c r="E161" i="1"/>
  <c r="K164" i="1"/>
  <c r="J164" i="1"/>
  <c r="I164" i="1"/>
  <c r="H164" i="1"/>
  <c r="K163" i="1"/>
  <c r="J163" i="1"/>
  <c r="I163" i="1"/>
  <c r="H163" i="1"/>
  <c r="K162" i="1"/>
  <c r="J162" i="1"/>
  <c r="I162" i="1"/>
  <c r="H162" i="1"/>
  <c r="K161" i="1"/>
  <c r="J161" i="1"/>
  <c r="I161" i="1"/>
  <c r="H161" i="1"/>
  <c r="G164" i="1"/>
  <c r="G163" i="1"/>
  <c r="G162" i="1"/>
  <c r="G161" i="1"/>
  <c r="F204" i="1"/>
  <c r="F203" i="1"/>
  <c r="F202" i="1"/>
  <c r="F201" i="1"/>
  <c r="K200" i="1"/>
  <c r="J200" i="1"/>
  <c r="I200" i="1"/>
  <c r="H200" i="1"/>
  <c r="G200" i="1"/>
  <c r="E200" i="1"/>
  <c r="F199" i="1"/>
  <c r="F198" i="1"/>
  <c r="F197" i="1"/>
  <c r="F196" i="1"/>
  <c r="K195" i="1"/>
  <c r="J195" i="1"/>
  <c r="I195" i="1"/>
  <c r="H195" i="1"/>
  <c r="G195" i="1"/>
  <c r="E195" i="1"/>
  <c r="F194" i="1"/>
  <c r="F193" i="1"/>
  <c r="F192" i="1"/>
  <c r="F191" i="1"/>
  <c r="K190" i="1"/>
  <c r="J190" i="1"/>
  <c r="I190" i="1"/>
  <c r="H190" i="1"/>
  <c r="G190" i="1"/>
  <c r="E190" i="1"/>
  <c r="F189" i="1"/>
  <c r="F188" i="1"/>
  <c r="F187" i="1"/>
  <c r="F186" i="1"/>
  <c r="K185" i="1"/>
  <c r="J185" i="1"/>
  <c r="I185" i="1"/>
  <c r="H185" i="1"/>
  <c r="G185" i="1"/>
  <c r="E185" i="1"/>
  <c r="F184" i="1"/>
  <c r="F183" i="1"/>
  <c r="F182" i="1"/>
  <c r="F181" i="1"/>
  <c r="K180" i="1"/>
  <c r="J180" i="1"/>
  <c r="I180" i="1"/>
  <c r="H180" i="1"/>
  <c r="G180" i="1"/>
  <c r="E180" i="1"/>
  <c r="F179" i="1"/>
  <c r="F178" i="1"/>
  <c r="F177" i="1"/>
  <c r="F176" i="1"/>
  <c r="K175" i="1"/>
  <c r="J175" i="1"/>
  <c r="I175" i="1"/>
  <c r="H175" i="1"/>
  <c r="G175" i="1"/>
  <c r="E175" i="1"/>
  <c r="F174" i="1"/>
  <c r="F173" i="1"/>
  <c r="F172" i="1"/>
  <c r="F171" i="1"/>
  <c r="K170" i="1"/>
  <c r="J170" i="1"/>
  <c r="I170" i="1"/>
  <c r="H170" i="1"/>
  <c r="G170" i="1"/>
  <c r="E170" i="1"/>
  <c r="F169" i="1"/>
  <c r="F168" i="1"/>
  <c r="F167" i="1"/>
  <c r="F166" i="1"/>
  <c r="K165" i="1"/>
  <c r="J165" i="1"/>
  <c r="I165" i="1"/>
  <c r="H165" i="1"/>
  <c r="G165" i="1"/>
  <c r="E165" i="1"/>
  <c r="E209" i="1"/>
  <c r="E208" i="1"/>
  <c r="E207" i="1"/>
  <c r="E206" i="1"/>
  <c r="K209" i="1"/>
  <c r="J209" i="1"/>
  <c r="I209" i="1"/>
  <c r="H209" i="1"/>
  <c r="K208" i="1"/>
  <c r="J208" i="1"/>
  <c r="I208" i="1"/>
  <c r="H208" i="1"/>
  <c r="K207" i="1"/>
  <c r="J207" i="1"/>
  <c r="I207" i="1"/>
  <c r="H207" i="1"/>
  <c r="K206" i="1"/>
  <c r="J206" i="1"/>
  <c r="I206" i="1"/>
  <c r="H206" i="1"/>
  <c r="G209" i="1"/>
  <c r="G208" i="1"/>
  <c r="G207" i="1"/>
  <c r="G206" i="1"/>
  <c r="F234" i="1"/>
  <c r="F233" i="1"/>
  <c r="F232" i="1"/>
  <c r="F231" i="1"/>
  <c r="K230" i="1"/>
  <c r="J230" i="1"/>
  <c r="I230" i="1"/>
  <c r="H230" i="1"/>
  <c r="G230" i="1"/>
  <c r="E230" i="1"/>
  <c r="F229" i="1"/>
  <c r="F228" i="1"/>
  <c r="F227" i="1"/>
  <c r="F226" i="1"/>
  <c r="K225" i="1"/>
  <c r="J225" i="1"/>
  <c r="I225" i="1"/>
  <c r="H225" i="1"/>
  <c r="G225" i="1"/>
  <c r="E225" i="1"/>
  <c r="F224" i="1"/>
  <c r="F223" i="1"/>
  <c r="F222" i="1"/>
  <c r="F221" i="1"/>
  <c r="K220" i="1"/>
  <c r="J220" i="1"/>
  <c r="I220" i="1"/>
  <c r="H220" i="1"/>
  <c r="G220" i="1"/>
  <c r="E220" i="1"/>
  <c r="F219" i="1"/>
  <c r="F218" i="1"/>
  <c r="F217" i="1"/>
  <c r="F216" i="1"/>
  <c r="K215" i="1"/>
  <c r="J215" i="1"/>
  <c r="I215" i="1"/>
  <c r="H215" i="1"/>
  <c r="G215" i="1"/>
  <c r="E215" i="1"/>
  <c r="F214" i="1"/>
  <c r="F213" i="1"/>
  <c r="F212" i="1"/>
  <c r="F211" i="1"/>
  <c r="K210" i="1"/>
  <c r="J210" i="1"/>
  <c r="I210" i="1"/>
  <c r="H210" i="1"/>
  <c r="G210" i="1"/>
  <c r="E210" i="1"/>
  <c r="F239" i="1"/>
  <c r="F238" i="1"/>
  <c r="F237" i="1"/>
  <c r="F236" i="1"/>
  <c r="K235" i="1"/>
  <c r="J235" i="1"/>
  <c r="I235" i="1"/>
  <c r="H235" i="1"/>
  <c r="G235" i="1"/>
  <c r="E235" i="1"/>
  <c r="E244" i="1"/>
  <c r="E241" i="1"/>
  <c r="H242" i="1"/>
  <c r="I241" i="1"/>
  <c r="G244" i="1"/>
  <c r="E249" i="1"/>
  <c r="E248" i="1"/>
  <c r="E243" i="1" s="1"/>
  <c r="E247" i="1"/>
  <c r="E242" i="1" s="1"/>
  <c r="E246" i="1"/>
  <c r="E245" i="1" s="1"/>
  <c r="K249" i="1"/>
  <c r="K244" i="1" s="1"/>
  <c r="J249" i="1"/>
  <c r="J244" i="1" s="1"/>
  <c r="I249" i="1"/>
  <c r="H249" i="1"/>
  <c r="H244" i="1" s="1"/>
  <c r="K248" i="1"/>
  <c r="K243" i="1" s="1"/>
  <c r="J248" i="1"/>
  <c r="J243" i="1" s="1"/>
  <c r="I248" i="1"/>
  <c r="I243" i="1" s="1"/>
  <c r="H248" i="1"/>
  <c r="H243" i="1" s="1"/>
  <c r="K247" i="1"/>
  <c r="K242" i="1" s="1"/>
  <c r="J247" i="1"/>
  <c r="J242" i="1" s="1"/>
  <c r="I247" i="1"/>
  <c r="I242" i="1" s="1"/>
  <c r="H247" i="1"/>
  <c r="K246" i="1"/>
  <c r="K241" i="1" s="1"/>
  <c r="J246" i="1"/>
  <c r="J241" i="1" s="1"/>
  <c r="I246" i="1"/>
  <c r="H246" i="1"/>
  <c r="H241" i="1" s="1"/>
  <c r="G249" i="1"/>
  <c r="G248" i="1"/>
  <c r="G243" i="1" s="1"/>
  <c r="G247" i="1"/>
  <c r="G242" i="1" s="1"/>
  <c r="G246" i="1"/>
  <c r="G241" i="1" s="1"/>
  <c r="K292" i="1"/>
  <c r="J292" i="1"/>
  <c r="I292" i="1"/>
  <c r="I290" i="1" s="1"/>
  <c r="H292" i="1"/>
  <c r="G292" i="1"/>
  <c r="K293" i="1"/>
  <c r="J293" i="1"/>
  <c r="I293" i="1"/>
  <c r="H293" i="1"/>
  <c r="G293" i="1"/>
  <c r="F264" i="1"/>
  <c r="F263" i="1"/>
  <c r="F262" i="1"/>
  <c r="F261" i="1"/>
  <c r="K260" i="1"/>
  <c r="J260" i="1"/>
  <c r="I260" i="1"/>
  <c r="H260" i="1"/>
  <c r="G260" i="1"/>
  <c r="E260" i="1"/>
  <c r="F259" i="1"/>
  <c r="F258" i="1"/>
  <c r="F248" i="1" s="1"/>
  <c r="F257" i="1"/>
  <c r="F256" i="1"/>
  <c r="K255" i="1"/>
  <c r="J255" i="1"/>
  <c r="I255" i="1"/>
  <c r="H255" i="1"/>
  <c r="G255" i="1"/>
  <c r="E255" i="1"/>
  <c r="F254" i="1"/>
  <c r="F253" i="1"/>
  <c r="F252" i="1"/>
  <c r="F251" i="1"/>
  <c r="K250" i="1"/>
  <c r="J250" i="1"/>
  <c r="I250" i="1"/>
  <c r="H250" i="1"/>
  <c r="G250" i="1"/>
  <c r="E250" i="1"/>
  <c r="F269" i="1"/>
  <c r="F268" i="1"/>
  <c r="F267" i="1"/>
  <c r="F266" i="1"/>
  <c r="K265" i="1"/>
  <c r="J265" i="1"/>
  <c r="I265" i="1"/>
  <c r="H265" i="1"/>
  <c r="G265" i="1"/>
  <c r="E265" i="1"/>
  <c r="F279" i="1"/>
  <c r="F278" i="1"/>
  <c r="F277" i="1"/>
  <c r="F276" i="1"/>
  <c r="K275" i="1"/>
  <c r="J275" i="1"/>
  <c r="I275" i="1"/>
  <c r="H275" i="1"/>
  <c r="G275" i="1"/>
  <c r="E275" i="1"/>
  <c r="F274" i="1"/>
  <c r="F273" i="1"/>
  <c r="F272" i="1"/>
  <c r="F271" i="1"/>
  <c r="K270" i="1"/>
  <c r="J270" i="1"/>
  <c r="I270" i="1"/>
  <c r="H270" i="1"/>
  <c r="G270" i="1"/>
  <c r="E270" i="1"/>
  <c r="F284" i="1"/>
  <c r="F283" i="1"/>
  <c r="F282" i="1"/>
  <c r="F281" i="1"/>
  <c r="K280" i="1"/>
  <c r="J280" i="1"/>
  <c r="I280" i="1"/>
  <c r="H280" i="1"/>
  <c r="G280" i="1"/>
  <c r="E280" i="1"/>
  <c r="F289" i="1"/>
  <c r="F288" i="1"/>
  <c r="F287" i="1"/>
  <c r="F286" i="1"/>
  <c r="K285" i="1"/>
  <c r="J285" i="1"/>
  <c r="I285" i="1"/>
  <c r="H285" i="1"/>
  <c r="G285" i="1"/>
  <c r="E285" i="1"/>
  <c r="K304" i="1"/>
  <c r="J304" i="1"/>
  <c r="I304" i="1"/>
  <c r="K303" i="1"/>
  <c r="J303" i="1"/>
  <c r="I303" i="1"/>
  <c r="K302" i="1"/>
  <c r="J302" i="1"/>
  <c r="I302" i="1"/>
  <c r="K301" i="1"/>
  <c r="J301" i="1"/>
  <c r="I301" i="1"/>
  <c r="I300" i="1" s="1"/>
  <c r="H304" i="1"/>
  <c r="H303" i="1"/>
  <c r="H302" i="1"/>
  <c r="H301" i="1"/>
  <c r="G304" i="1"/>
  <c r="F314" i="1"/>
  <c r="F311" i="1"/>
  <c r="F312" i="1"/>
  <c r="F313" i="1"/>
  <c r="F297" i="1"/>
  <c r="F298" i="1"/>
  <c r="G303" i="1"/>
  <c r="G302" i="1"/>
  <c r="G301" i="1"/>
  <c r="F329" i="1"/>
  <c r="F328" i="1"/>
  <c r="F327" i="1"/>
  <c r="F326" i="1"/>
  <c r="K325" i="1"/>
  <c r="J325" i="1"/>
  <c r="I325" i="1"/>
  <c r="H325" i="1"/>
  <c r="G325" i="1"/>
  <c r="F324" i="1"/>
  <c r="F323" i="1"/>
  <c r="F322" i="1"/>
  <c r="F321" i="1"/>
  <c r="K320" i="1"/>
  <c r="J320" i="1"/>
  <c r="I320" i="1"/>
  <c r="H320" i="1"/>
  <c r="G320" i="1"/>
  <c r="F319" i="1"/>
  <c r="F318" i="1"/>
  <c r="F317" i="1"/>
  <c r="F316" i="1"/>
  <c r="K315" i="1"/>
  <c r="J315" i="1"/>
  <c r="I315" i="1"/>
  <c r="H315" i="1"/>
  <c r="G315" i="1"/>
  <c r="F334" i="1"/>
  <c r="F333" i="1"/>
  <c r="F332" i="1"/>
  <c r="F331" i="1"/>
  <c r="K330" i="1"/>
  <c r="J330" i="1"/>
  <c r="I330" i="1"/>
  <c r="H330" i="1"/>
  <c r="G330" i="1"/>
  <c r="E345" i="1"/>
  <c r="F339" i="1"/>
  <c r="F338" i="1"/>
  <c r="F337" i="1"/>
  <c r="F336" i="1"/>
  <c r="K335" i="1"/>
  <c r="J335" i="1"/>
  <c r="I335" i="1"/>
  <c r="H335" i="1"/>
  <c r="G335" i="1"/>
  <c r="K345" i="1"/>
  <c r="J345" i="1"/>
  <c r="I345" i="1"/>
  <c r="H345" i="1"/>
  <c r="G345" i="1"/>
  <c r="F346" i="1"/>
  <c r="F347" i="1"/>
  <c r="F348" i="1"/>
  <c r="F349" i="1"/>
  <c r="F315" i="1" l="1"/>
  <c r="F303" i="1"/>
  <c r="H300" i="1"/>
  <c r="F243" i="1"/>
  <c r="J300" i="1"/>
  <c r="K205" i="1"/>
  <c r="F165" i="1"/>
  <c r="F161" i="1"/>
  <c r="F335" i="1"/>
  <c r="F301" i="1"/>
  <c r="K300" i="1"/>
  <c r="F265" i="1"/>
  <c r="H290" i="1"/>
  <c r="F330" i="1"/>
  <c r="F302" i="1"/>
  <c r="F209" i="1"/>
  <c r="F190" i="1"/>
  <c r="F345" i="1"/>
  <c r="K240" i="1"/>
  <c r="F292" i="1"/>
  <c r="F290" i="1" s="1"/>
  <c r="K290" i="1"/>
  <c r="K245" i="1"/>
  <c r="F163" i="1"/>
  <c r="F246" i="1"/>
  <c r="F241" i="1" s="1"/>
  <c r="F293" i="1"/>
  <c r="F207" i="1"/>
  <c r="F164" i="1"/>
  <c r="I160" i="1"/>
  <c r="F275" i="1"/>
  <c r="F249" i="1"/>
  <c r="F244" i="1" s="1"/>
  <c r="F255" i="1"/>
  <c r="I245" i="1"/>
  <c r="J160" i="1"/>
  <c r="E352" i="1"/>
  <c r="E588" i="1" s="1"/>
  <c r="J205" i="1"/>
  <c r="I353" i="1"/>
  <c r="G11" i="4" s="1"/>
  <c r="F208" i="1"/>
  <c r="E240" i="1"/>
  <c r="G240" i="1"/>
  <c r="F325" i="1"/>
  <c r="G290" i="1"/>
  <c r="F225" i="1"/>
  <c r="E205" i="1"/>
  <c r="K352" i="1"/>
  <c r="K354" i="1"/>
  <c r="F280" i="1"/>
  <c r="G245" i="1"/>
  <c r="H245" i="1"/>
  <c r="F185" i="1"/>
  <c r="H160" i="1"/>
  <c r="H353" i="1"/>
  <c r="F11" i="4" s="1"/>
  <c r="E160" i="1"/>
  <c r="E351" i="1"/>
  <c r="E587" i="1" s="1"/>
  <c r="J290" i="1"/>
  <c r="F270" i="1"/>
  <c r="H240" i="1"/>
  <c r="F210" i="1"/>
  <c r="F215" i="1"/>
  <c r="F206" i="1"/>
  <c r="F170" i="1"/>
  <c r="F200" i="1"/>
  <c r="J351" i="1"/>
  <c r="J353" i="1"/>
  <c r="H11" i="4" s="1"/>
  <c r="I351" i="1"/>
  <c r="I244" i="1"/>
  <c r="I354" i="1" s="1"/>
  <c r="G351" i="1"/>
  <c r="K160" i="1"/>
  <c r="K353" i="1"/>
  <c r="I11" i="4" s="1"/>
  <c r="F162" i="1"/>
  <c r="H352" i="1"/>
  <c r="E353" i="1"/>
  <c r="E589" i="1" s="1"/>
  <c r="F195" i="1"/>
  <c r="G353" i="1"/>
  <c r="I352" i="1"/>
  <c r="F247" i="1"/>
  <c r="F242" i="1" s="1"/>
  <c r="J240" i="1"/>
  <c r="G352" i="1"/>
  <c r="H354" i="1"/>
  <c r="K351" i="1"/>
  <c r="F320" i="1"/>
  <c r="F260" i="1"/>
  <c r="H205" i="1"/>
  <c r="F285" i="1"/>
  <c r="J245" i="1"/>
  <c r="F235" i="1"/>
  <c r="I205" i="1"/>
  <c r="F180" i="1"/>
  <c r="G354" i="1"/>
  <c r="J352" i="1"/>
  <c r="J354" i="1"/>
  <c r="E354" i="1"/>
  <c r="E590" i="1" s="1"/>
  <c r="H351" i="1"/>
  <c r="F175" i="1"/>
  <c r="F220" i="1"/>
  <c r="F230" i="1"/>
  <c r="F250" i="1"/>
  <c r="F160" i="1" l="1"/>
  <c r="E586" i="1"/>
  <c r="I240" i="1"/>
  <c r="F205" i="1"/>
  <c r="G12" i="4"/>
  <c r="I9" i="4"/>
  <c r="K350" i="1"/>
  <c r="E11" i="4"/>
  <c r="J11" i="4" s="1"/>
  <c r="F12" i="4"/>
  <c r="G9" i="4"/>
  <c r="I350" i="1"/>
  <c r="E10" i="4"/>
  <c r="E350" i="1"/>
  <c r="I12" i="4"/>
  <c r="H350" i="1"/>
  <c r="F10" i="4"/>
  <c r="H12" i="4"/>
  <c r="I10" i="4"/>
  <c r="F9" i="4"/>
  <c r="J350" i="1"/>
  <c r="H9" i="4"/>
  <c r="F245" i="1"/>
  <c r="H10" i="4"/>
  <c r="F240" i="1"/>
  <c r="E12" i="4"/>
  <c r="G10" i="4"/>
  <c r="E9" i="4"/>
  <c r="F580" i="1"/>
  <c r="F579" i="1"/>
  <c r="F578" i="1"/>
  <c r="F577" i="1"/>
  <c r="K576" i="1"/>
  <c r="E671" i="2" s="1"/>
  <c r="E665" i="2" s="1"/>
  <c r="J576" i="1"/>
  <c r="E670" i="2" s="1"/>
  <c r="E664" i="2" s="1"/>
  <c r="I576" i="1"/>
  <c r="E669" i="2" s="1"/>
  <c r="E663" i="2" s="1"/>
  <c r="H576" i="1"/>
  <c r="E668" i="2" s="1"/>
  <c r="E662" i="2" s="1"/>
  <c r="G576" i="1"/>
  <c r="E667" i="2" s="1"/>
  <c r="K575" i="1"/>
  <c r="J575" i="1"/>
  <c r="I575" i="1"/>
  <c r="H575" i="1"/>
  <c r="G575" i="1"/>
  <c r="K574" i="1"/>
  <c r="J574" i="1"/>
  <c r="I574" i="1"/>
  <c r="H574" i="1"/>
  <c r="G574" i="1"/>
  <c r="K573" i="1"/>
  <c r="J573" i="1"/>
  <c r="I573" i="1"/>
  <c r="H573" i="1"/>
  <c r="G573" i="1"/>
  <c r="K572" i="1"/>
  <c r="J572" i="1"/>
  <c r="I572" i="1"/>
  <c r="H572" i="1"/>
  <c r="G572" i="1"/>
  <c r="K555" i="1"/>
  <c r="J555" i="1"/>
  <c r="I555" i="1"/>
  <c r="H555" i="1"/>
  <c r="K554" i="1"/>
  <c r="J554" i="1"/>
  <c r="I554" i="1"/>
  <c r="H554" i="1"/>
  <c r="K553" i="1"/>
  <c r="J553" i="1"/>
  <c r="I553" i="1"/>
  <c r="H553" i="1"/>
  <c r="K552" i="1"/>
  <c r="J552" i="1"/>
  <c r="I552" i="1"/>
  <c r="H552" i="1"/>
  <c r="G555" i="1"/>
  <c r="G554" i="1"/>
  <c r="G553" i="1"/>
  <c r="G552" i="1"/>
  <c r="F565" i="1"/>
  <c r="F564" i="1"/>
  <c r="F563" i="1"/>
  <c r="F562" i="1"/>
  <c r="K561" i="1"/>
  <c r="E653" i="2" s="1"/>
  <c r="J561" i="1"/>
  <c r="E652" i="2" s="1"/>
  <c r="I561" i="1"/>
  <c r="E651" i="2" s="1"/>
  <c r="H561" i="1"/>
  <c r="E650" i="2" s="1"/>
  <c r="G561" i="1"/>
  <c r="E649" i="2" s="1"/>
  <c r="F570" i="1"/>
  <c r="F569" i="1"/>
  <c r="F568" i="1"/>
  <c r="F567" i="1"/>
  <c r="K566" i="1"/>
  <c r="E659" i="2" s="1"/>
  <c r="J566" i="1"/>
  <c r="E658" i="2" s="1"/>
  <c r="I566" i="1"/>
  <c r="E657" i="2" s="1"/>
  <c r="H566" i="1"/>
  <c r="E656" i="2" s="1"/>
  <c r="G566" i="1"/>
  <c r="E655" i="2" s="1"/>
  <c r="F560" i="1"/>
  <c r="F559" i="1"/>
  <c r="F558" i="1"/>
  <c r="F557" i="1"/>
  <c r="K556" i="1"/>
  <c r="E647" i="2" s="1"/>
  <c r="J556" i="1"/>
  <c r="E646" i="2" s="1"/>
  <c r="I556" i="1"/>
  <c r="E645" i="2" s="1"/>
  <c r="H556" i="1"/>
  <c r="E644" i="2" s="1"/>
  <c r="G556" i="1"/>
  <c r="E643" i="2" s="1"/>
  <c r="G548" i="1"/>
  <c r="E58" i="4" s="1"/>
  <c r="K529" i="1"/>
  <c r="J529" i="1"/>
  <c r="I529" i="1"/>
  <c r="H529" i="1"/>
  <c r="K528" i="1"/>
  <c r="J528" i="1"/>
  <c r="I528" i="1"/>
  <c r="H528" i="1"/>
  <c r="K527" i="1"/>
  <c r="J527" i="1"/>
  <c r="I527" i="1"/>
  <c r="H527" i="1"/>
  <c r="K526" i="1"/>
  <c r="J526" i="1"/>
  <c r="I526" i="1"/>
  <c r="H526" i="1"/>
  <c r="G529" i="1"/>
  <c r="G528" i="1"/>
  <c r="G527" i="1"/>
  <c r="G526" i="1"/>
  <c r="F544" i="1"/>
  <c r="F543" i="1"/>
  <c r="F542" i="1"/>
  <c r="F541" i="1"/>
  <c r="K540" i="1"/>
  <c r="E634" i="2" s="1"/>
  <c r="J540" i="1"/>
  <c r="E633" i="2" s="1"/>
  <c r="I540" i="1"/>
  <c r="E632" i="2" s="1"/>
  <c r="H540" i="1"/>
  <c r="E631" i="2" s="1"/>
  <c r="G540" i="1"/>
  <c r="E630" i="2" s="1"/>
  <c r="F539" i="1"/>
  <c r="F538" i="1"/>
  <c r="F537" i="1"/>
  <c r="F536" i="1"/>
  <c r="K535" i="1"/>
  <c r="E628" i="2" s="1"/>
  <c r="J535" i="1"/>
  <c r="E627" i="2" s="1"/>
  <c r="I535" i="1"/>
  <c r="E626" i="2" s="1"/>
  <c r="H535" i="1"/>
  <c r="E625" i="2" s="1"/>
  <c r="G535" i="1"/>
  <c r="E624" i="2" s="1"/>
  <c r="F534" i="1"/>
  <c r="F533" i="1"/>
  <c r="F532" i="1"/>
  <c r="F531" i="1"/>
  <c r="K530" i="1"/>
  <c r="E622" i="2" s="1"/>
  <c r="J530" i="1"/>
  <c r="E621" i="2" s="1"/>
  <c r="I530" i="1"/>
  <c r="E620" i="2" s="1"/>
  <c r="H530" i="1"/>
  <c r="E619" i="2" s="1"/>
  <c r="G530" i="1"/>
  <c r="E618" i="2" s="1"/>
  <c r="K519" i="1"/>
  <c r="K549" i="1" s="1"/>
  <c r="I59" i="4" s="1"/>
  <c r="J519" i="1"/>
  <c r="I519" i="1"/>
  <c r="H519" i="1"/>
  <c r="K518" i="1"/>
  <c r="J518" i="1"/>
  <c r="I518" i="1"/>
  <c r="H518" i="1"/>
  <c r="K517" i="1"/>
  <c r="K547" i="1" s="1"/>
  <c r="I57" i="4" s="1"/>
  <c r="J517" i="1"/>
  <c r="I517" i="1"/>
  <c r="H517" i="1"/>
  <c r="K516" i="1"/>
  <c r="J516" i="1"/>
  <c r="I516" i="1"/>
  <c r="H516" i="1"/>
  <c r="G519" i="1"/>
  <c r="G518" i="1"/>
  <c r="G517" i="1"/>
  <c r="G516" i="1"/>
  <c r="F524" i="1"/>
  <c r="F523" i="1"/>
  <c r="F522" i="1"/>
  <c r="F521" i="1"/>
  <c r="K520" i="1"/>
  <c r="E610" i="2" s="1"/>
  <c r="E604" i="2" s="1"/>
  <c r="J520" i="1"/>
  <c r="E609" i="2" s="1"/>
  <c r="E603" i="2" s="1"/>
  <c r="I520" i="1"/>
  <c r="E608" i="2" s="1"/>
  <c r="E602" i="2" s="1"/>
  <c r="H520" i="1"/>
  <c r="E607" i="2" s="1"/>
  <c r="E601" i="2" s="1"/>
  <c r="G520" i="1"/>
  <c r="E606" i="2" s="1"/>
  <c r="E600" i="2" s="1"/>
  <c r="K443" i="1"/>
  <c r="K513" i="1" s="1"/>
  <c r="I47" i="4" s="1"/>
  <c r="J443" i="1"/>
  <c r="J513" i="1" s="1"/>
  <c r="H47" i="4" s="1"/>
  <c r="I443" i="1"/>
  <c r="I513" i="1" s="1"/>
  <c r="G47" i="4" s="1"/>
  <c r="H443" i="1"/>
  <c r="H513" i="1" s="1"/>
  <c r="F47" i="4" s="1"/>
  <c r="K442" i="1"/>
  <c r="K512" i="1" s="1"/>
  <c r="I46" i="4" s="1"/>
  <c r="J442" i="1"/>
  <c r="J512" i="1" s="1"/>
  <c r="H46" i="4" s="1"/>
  <c r="I442" i="1"/>
  <c r="I512" i="1" s="1"/>
  <c r="G46" i="4" s="1"/>
  <c r="H442" i="1"/>
  <c r="H512" i="1" s="1"/>
  <c r="F46" i="4" s="1"/>
  <c r="K441" i="1"/>
  <c r="K511" i="1" s="1"/>
  <c r="I45" i="4" s="1"/>
  <c r="J441" i="1"/>
  <c r="J511" i="1" s="1"/>
  <c r="H45" i="4" s="1"/>
  <c r="I441" i="1"/>
  <c r="I511" i="1" s="1"/>
  <c r="G45" i="4" s="1"/>
  <c r="H441" i="1"/>
  <c r="H511" i="1" s="1"/>
  <c r="F45" i="4" s="1"/>
  <c r="K440" i="1"/>
  <c r="J440" i="1"/>
  <c r="J510" i="1" s="1"/>
  <c r="I440" i="1"/>
  <c r="H440" i="1"/>
  <c r="H510" i="1" s="1"/>
  <c r="G443" i="1"/>
  <c r="G513" i="1" s="1"/>
  <c r="G442" i="1"/>
  <c r="G512" i="1" s="1"/>
  <c r="G441" i="1"/>
  <c r="G511" i="1" s="1"/>
  <c r="G440" i="1"/>
  <c r="F458" i="1"/>
  <c r="F457" i="1"/>
  <c r="F456" i="1"/>
  <c r="F455" i="1"/>
  <c r="K454" i="1"/>
  <c r="E537" i="2" s="1"/>
  <c r="J454" i="1"/>
  <c r="E536" i="2" s="1"/>
  <c r="I454" i="1"/>
  <c r="E535" i="2" s="1"/>
  <c r="H454" i="1"/>
  <c r="E534" i="2" s="1"/>
  <c r="G454" i="1"/>
  <c r="E533" i="2" s="1"/>
  <c r="F453" i="1"/>
  <c r="F452" i="1"/>
  <c r="F451" i="1"/>
  <c r="F450" i="1"/>
  <c r="K449" i="1"/>
  <c r="E531" i="2" s="1"/>
  <c r="J449" i="1"/>
  <c r="E530" i="2" s="1"/>
  <c r="I449" i="1"/>
  <c r="E529" i="2" s="1"/>
  <c r="H449" i="1"/>
  <c r="E528" i="2" s="1"/>
  <c r="G449" i="1"/>
  <c r="E527" i="2" s="1"/>
  <c r="F448" i="1"/>
  <c r="F447" i="1"/>
  <c r="F446" i="1"/>
  <c r="F445" i="1"/>
  <c r="K444" i="1"/>
  <c r="E525" i="2" s="1"/>
  <c r="J444" i="1"/>
  <c r="E524" i="2" s="1"/>
  <c r="I444" i="1"/>
  <c r="E523" i="2" s="1"/>
  <c r="H444" i="1"/>
  <c r="E522" i="2" s="1"/>
  <c r="G444" i="1"/>
  <c r="E521" i="2" s="1"/>
  <c r="K427" i="1"/>
  <c r="K437" i="1" s="1"/>
  <c r="I35" i="4" s="1"/>
  <c r="J427" i="1"/>
  <c r="J437" i="1" s="1"/>
  <c r="H35" i="4" s="1"/>
  <c r="I427" i="1"/>
  <c r="I437" i="1" s="1"/>
  <c r="G35" i="4" s="1"/>
  <c r="H427" i="1"/>
  <c r="H437" i="1" s="1"/>
  <c r="F35" i="4" s="1"/>
  <c r="K426" i="1"/>
  <c r="K436" i="1" s="1"/>
  <c r="I34" i="4" s="1"/>
  <c r="J426" i="1"/>
  <c r="J436" i="1" s="1"/>
  <c r="H34" i="4" s="1"/>
  <c r="I426" i="1"/>
  <c r="I436" i="1" s="1"/>
  <c r="G34" i="4" s="1"/>
  <c r="H426" i="1"/>
  <c r="H436" i="1" s="1"/>
  <c r="F34" i="4" s="1"/>
  <c r="K425" i="1"/>
  <c r="K435" i="1" s="1"/>
  <c r="I33" i="4" s="1"/>
  <c r="J425" i="1"/>
  <c r="J435" i="1" s="1"/>
  <c r="H33" i="4" s="1"/>
  <c r="I425" i="1"/>
  <c r="I435" i="1" s="1"/>
  <c r="G33" i="4" s="1"/>
  <c r="H425" i="1"/>
  <c r="H435" i="1" s="1"/>
  <c r="F33" i="4" s="1"/>
  <c r="K424" i="1"/>
  <c r="K434" i="1" s="1"/>
  <c r="J424" i="1"/>
  <c r="I424" i="1"/>
  <c r="I434" i="1" s="1"/>
  <c r="H424" i="1"/>
  <c r="H434" i="1" s="1"/>
  <c r="G427" i="1"/>
  <c r="G437" i="1" s="1"/>
  <c r="G426" i="1"/>
  <c r="G436" i="1" s="1"/>
  <c r="G425" i="1"/>
  <c r="G424" i="1"/>
  <c r="G434" i="1" s="1"/>
  <c r="E32" i="4" s="1"/>
  <c r="F432" i="1"/>
  <c r="F431" i="1"/>
  <c r="F430" i="1"/>
  <c r="F429" i="1"/>
  <c r="K428" i="1"/>
  <c r="E512" i="2" s="1"/>
  <c r="E506" i="2" s="1"/>
  <c r="G506" i="2" s="1"/>
  <c r="J428" i="1"/>
  <c r="E511" i="2" s="1"/>
  <c r="E505" i="2" s="1"/>
  <c r="G505" i="2" s="1"/>
  <c r="I428" i="1"/>
  <c r="E510" i="2" s="1"/>
  <c r="E504" i="2" s="1"/>
  <c r="G504" i="2" s="1"/>
  <c r="H428" i="1"/>
  <c r="E509" i="2" s="1"/>
  <c r="E503" i="2" s="1"/>
  <c r="G503" i="2" s="1"/>
  <c r="G428" i="1"/>
  <c r="E508" i="2" s="1"/>
  <c r="K410" i="1"/>
  <c r="J410" i="1"/>
  <c r="I410" i="1"/>
  <c r="H410" i="1"/>
  <c r="K409" i="1"/>
  <c r="J409" i="1"/>
  <c r="I409" i="1"/>
  <c r="H409" i="1"/>
  <c r="K408" i="1"/>
  <c r="J408" i="1"/>
  <c r="I408" i="1"/>
  <c r="H408" i="1"/>
  <c r="K407" i="1"/>
  <c r="J407" i="1"/>
  <c r="I407" i="1"/>
  <c r="H407" i="1"/>
  <c r="G410" i="1"/>
  <c r="G409" i="1"/>
  <c r="G408" i="1"/>
  <c r="G407" i="1"/>
  <c r="K395" i="1"/>
  <c r="J395" i="1"/>
  <c r="I395" i="1"/>
  <c r="H395" i="1"/>
  <c r="K394" i="1"/>
  <c r="J394" i="1"/>
  <c r="I394" i="1"/>
  <c r="H394" i="1"/>
  <c r="K393" i="1"/>
  <c r="J393" i="1"/>
  <c r="I393" i="1"/>
  <c r="H393" i="1"/>
  <c r="K392" i="1"/>
  <c r="J392" i="1"/>
  <c r="I392" i="1"/>
  <c r="H392" i="1"/>
  <c r="G395" i="1"/>
  <c r="G394" i="1"/>
  <c r="G393" i="1"/>
  <c r="G392" i="1"/>
  <c r="F415" i="1"/>
  <c r="F414" i="1"/>
  <c r="F413" i="1"/>
  <c r="F412" i="1"/>
  <c r="K411" i="1"/>
  <c r="E499" i="2" s="1"/>
  <c r="E493" i="2" s="1"/>
  <c r="J411" i="1"/>
  <c r="E498" i="2" s="1"/>
  <c r="E492" i="2" s="1"/>
  <c r="I411" i="1"/>
  <c r="E497" i="2" s="1"/>
  <c r="E491" i="2" s="1"/>
  <c r="H411" i="1"/>
  <c r="E496" i="2" s="1"/>
  <c r="E490" i="2" s="1"/>
  <c r="G411" i="1"/>
  <c r="E495" i="2" s="1"/>
  <c r="E489" i="2" s="1"/>
  <c r="F405" i="1"/>
  <c r="F404" i="1"/>
  <c r="F403" i="1"/>
  <c r="F402" i="1"/>
  <c r="K401" i="1"/>
  <c r="E487" i="2" s="1"/>
  <c r="J401" i="1"/>
  <c r="E486" i="2" s="1"/>
  <c r="I401" i="1"/>
  <c r="E485" i="2" s="1"/>
  <c r="H401" i="1"/>
  <c r="E484" i="2" s="1"/>
  <c r="G401" i="1"/>
  <c r="E483" i="2" s="1"/>
  <c r="K360" i="1"/>
  <c r="J360" i="1"/>
  <c r="I360" i="1"/>
  <c r="H360" i="1"/>
  <c r="K359" i="1"/>
  <c r="J359" i="1"/>
  <c r="I359" i="1"/>
  <c r="H359" i="1"/>
  <c r="K358" i="1"/>
  <c r="J358" i="1"/>
  <c r="I358" i="1"/>
  <c r="H358" i="1"/>
  <c r="K357" i="1"/>
  <c r="J357" i="1"/>
  <c r="I357" i="1"/>
  <c r="H357" i="1"/>
  <c r="G360" i="1"/>
  <c r="G358" i="1"/>
  <c r="G357" i="1"/>
  <c r="G359" i="1"/>
  <c r="F400" i="1"/>
  <c r="F399" i="1"/>
  <c r="F398" i="1"/>
  <c r="F397" i="1"/>
  <c r="K396" i="1"/>
  <c r="E481" i="2" s="1"/>
  <c r="J396" i="1"/>
  <c r="E480" i="2" s="1"/>
  <c r="I396" i="1"/>
  <c r="E479" i="2" s="1"/>
  <c r="H396" i="1"/>
  <c r="E478" i="2" s="1"/>
  <c r="G396" i="1"/>
  <c r="E477" i="2" s="1"/>
  <c r="E471" i="2" s="1"/>
  <c r="F390" i="1"/>
  <c r="F389" i="1"/>
  <c r="F388" i="1"/>
  <c r="F387" i="1"/>
  <c r="K386" i="1"/>
  <c r="E469" i="2" s="1"/>
  <c r="J386" i="1"/>
  <c r="E468" i="2" s="1"/>
  <c r="I386" i="1"/>
  <c r="E467" i="2" s="1"/>
  <c r="H386" i="1"/>
  <c r="E466" i="2" s="1"/>
  <c r="G386" i="1"/>
  <c r="E465" i="2" s="1"/>
  <c r="F385" i="1"/>
  <c r="F384" i="1"/>
  <c r="F383" i="1"/>
  <c r="F382" i="1"/>
  <c r="K381" i="1"/>
  <c r="E463" i="2" s="1"/>
  <c r="J381" i="1"/>
  <c r="E462" i="2" s="1"/>
  <c r="I381" i="1"/>
  <c r="E461" i="2" s="1"/>
  <c r="H381" i="1"/>
  <c r="E460" i="2" s="1"/>
  <c r="G381" i="1"/>
  <c r="E459" i="2" s="1"/>
  <c r="F380" i="1"/>
  <c r="F379" i="1"/>
  <c r="F378" i="1"/>
  <c r="F377" i="1"/>
  <c r="K376" i="1"/>
  <c r="E457" i="2" s="1"/>
  <c r="J376" i="1"/>
  <c r="E456" i="2" s="1"/>
  <c r="I376" i="1"/>
  <c r="E455" i="2" s="1"/>
  <c r="H376" i="1"/>
  <c r="E454" i="2" s="1"/>
  <c r="G376" i="1"/>
  <c r="E453" i="2" s="1"/>
  <c r="F375" i="1"/>
  <c r="F374" i="1"/>
  <c r="F373" i="1"/>
  <c r="F372" i="1"/>
  <c r="K371" i="1"/>
  <c r="E451" i="2" s="1"/>
  <c r="J371" i="1"/>
  <c r="E450" i="2" s="1"/>
  <c r="I371" i="1"/>
  <c r="E449" i="2" s="1"/>
  <c r="H371" i="1"/>
  <c r="E448" i="2" s="1"/>
  <c r="G371" i="1"/>
  <c r="E447" i="2" s="1"/>
  <c r="F367" i="1"/>
  <c r="F369" i="1"/>
  <c r="F368" i="1"/>
  <c r="F370" i="1"/>
  <c r="K366" i="1"/>
  <c r="E445" i="2" s="1"/>
  <c r="J366" i="1"/>
  <c r="E444" i="2" s="1"/>
  <c r="I366" i="1"/>
  <c r="E443" i="2" s="1"/>
  <c r="H366" i="1"/>
  <c r="E442" i="2" s="1"/>
  <c r="G366" i="1"/>
  <c r="E441" i="2" s="1"/>
  <c r="K361" i="1"/>
  <c r="E439" i="2" s="1"/>
  <c r="J361" i="1"/>
  <c r="E438" i="2" s="1"/>
  <c r="I361" i="1"/>
  <c r="E437" i="2" s="1"/>
  <c r="H361" i="1"/>
  <c r="E436" i="2" s="1"/>
  <c r="G361" i="1"/>
  <c r="E435" i="2" s="1"/>
  <c r="F365" i="1"/>
  <c r="F363" i="1"/>
  <c r="F362" i="1"/>
  <c r="F364" i="1"/>
  <c r="H584" i="1" l="1"/>
  <c r="F70" i="4" s="1"/>
  <c r="J584" i="1"/>
  <c r="H70" i="4" s="1"/>
  <c r="G418" i="1"/>
  <c r="J418" i="1"/>
  <c r="H22" i="4" s="1"/>
  <c r="J420" i="1"/>
  <c r="H24" i="4" s="1"/>
  <c r="K551" i="1"/>
  <c r="H8" i="4"/>
  <c r="K406" i="1"/>
  <c r="I8" i="4"/>
  <c r="F561" i="1"/>
  <c r="G419" i="1"/>
  <c r="J406" i="1"/>
  <c r="K583" i="1"/>
  <c r="I69" i="4" s="1"/>
  <c r="J9" i="4"/>
  <c r="E8" i="4"/>
  <c r="J10" i="4"/>
  <c r="J582" i="1"/>
  <c r="H68" i="4" s="1"/>
  <c r="I582" i="1"/>
  <c r="G68" i="4" s="1"/>
  <c r="F8" i="4"/>
  <c r="I356" i="1"/>
  <c r="G551" i="1"/>
  <c r="H583" i="1"/>
  <c r="F69" i="4" s="1"/>
  <c r="H585" i="1"/>
  <c r="F71" i="4" s="1"/>
  <c r="F574" i="1"/>
  <c r="G8" i="4"/>
  <c r="J12" i="4"/>
  <c r="I547" i="1"/>
  <c r="G57" i="4" s="1"/>
  <c r="I549" i="1"/>
  <c r="G59" i="4" s="1"/>
  <c r="I583" i="1"/>
  <c r="G69" i="4" s="1"/>
  <c r="K439" i="1"/>
  <c r="K548" i="1"/>
  <c r="K545" i="1" s="1"/>
  <c r="E473" i="2"/>
  <c r="J546" i="1"/>
  <c r="H56" i="4" s="1"/>
  <c r="J548" i="1"/>
  <c r="K546" i="1"/>
  <c r="I56" i="4" s="1"/>
  <c r="G420" i="1"/>
  <c r="E24" i="4" s="1"/>
  <c r="K420" i="1"/>
  <c r="F411" i="1"/>
  <c r="G406" i="1"/>
  <c r="F410" i="1"/>
  <c r="G546" i="1"/>
  <c r="E56" i="4" s="1"/>
  <c r="H549" i="1"/>
  <c r="F59" i="4" s="1"/>
  <c r="F396" i="1"/>
  <c r="H356" i="1"/>
  <c r="H419" i="1"/>
  <c r="F23" i="4" s="1"/>
  <c r="F360" i="1"/>
  <c r="J585" i="1"/>
  <c r="H71" i="4" s="1"/>
  <c r="K418" i="1"/>
  <c r="H547" i="1"/>
  <c r="F57" i="4" s="1"/>
  <c r="F527" i="1"/>
  <c r="I419" i="1"/>
  <c r="G23" i="4" s="1"/>
  <c r="F428" i="1"/>
  <c r="F449" i="1"/>
  <c r="F575" i="1"/>
  <c r="F443" i="1"/>
  <c r="K356" i="1"/>
  <c r="K419" i="1"/>
  <c r="I23" i="4" s="1"/>
  <c r="I417" i="1"/>
  <c r="G21" i="4" s="1"/>
  <c r="J422" i="1"/>
  <c r="I439" i="1"/>
  <c r="F520" i="1"/>
  <c r="H548" i="1"/>
  <c r="I548" i="1"/>
  <c r="F394" i="1"/>
  <c r="F409" i="1"/>
  <c r="F425" i="1"/>
  <c r="F401" i="1"/>
  <c r="F395" i="1"/>
  <c r="F408" i="1"/>
  <c r="I510" i="1"/>
  <c r="I509" i="1" s="1"/>
  <c r="F517" i="1"/>
  <c r="F553" i="1"/>
  <c r="I585" i="1"/>
  <c r="G71" i="4" s="1"/>
  <c r="J356" i="1"/>
  <c r="J419" i="1"/>
  <c r="H23" i="4" s="1"/>
  <c r="J391" i="1"/>
  <c r="F518" i="1"/>
  <c r="J547" i="1"/>
  <c r="H57" i="4" s="1"/>
  <c r="J549" i="1"/>
  <c r="H59" i="4" s="1"/>
  <c r="F530" i="1"/>
  <c r="F535" i="1"/>
  <c r="F529" i="1"/>
  <c r="F554" i="1"/>
  <c r="J583" i="1"/>
  <c r="H69" i="4" s="1"/>
  <c r="K584" i="1"/>
  <c r="I70" i="4" s="1"/>
  <c r="G582" i="1"/>
  <c r="E68" i="4" s="1"/>
  <c r="F358" i="1"/>
  <c r="E616" i="2"/>
  <c r="G604" i="2" s="1"/>
  <c r="F528" i="1"/>
  <c r="F371" i="1"/>
  <c r="J434" i="1"/>
  <c r="H32" i="4" s="1"/>
  <c r="H31" i="4" s="1"/>
  <c r="F519" i="1"/>
  <c r="F540" i="1"/>
  <c r="G547" i="1"/>
  <c r="E57" i="4" s="1"/>
  <c r="G585" i="1"/>
  <c r="E71" i="4" s="1"/>
  <c r="K585" i="1"/>
  <c r="I71" i="4" s="1"/>
  <c r="I571" i="1"/>
  <c r="G583" i="1"/>
  <c r="E69" i="4" s="1"/>
  <c r="H418" i="1"/>
  <c r="H420" i="1"/>
  <c r="F392" i="1"/>
  <c r="H391" i="1"/>
  <c r="H406" i="1"/>
  <c r="F440" i="1"/>
  <c r="F516" i="1"/>
  <c r="I525" i="1"/>
  <c r="H551" i="1"/>
  <c r="F572" i="1"/>
  <c r="F381" i="1"/>
  <c r="G356" i="1"/>
  <c r="I418" i="1"/>
  <c r="I420" i="1"/>
  <c r="F393" i="1"/>
  <c r="I391" i="1"/>
  <c r="H417" i="1"/>
  <c r="F21" i="4" s="1"/>
  <c r="F424" i="1"/>
  <c r="F444" i="1"/>
  <c r="I515" i="1"/>
  <c r="I546" i="1"/>
  <c r="H571" i="1"/>
  <c r="K582" i="1"/>
  <c r="I68" i="4" s="1"/>
  <c r="E458" i="2"/>
  <c r="E430" i="2"/>
  <c r="E474" i="2"/>
  <c r="E666" i="2"/>
  <c r="E517" i="2"/>
  <c r="G517" i="2" s="1"/>
  <c r="E475" i="2"/>
  <c r="E482" i="2"/>
  <c r="E472" i="2"/>
  <c r="E507" i="2"/>
  <c r="E532" i="2"/>
  <c r="E518" i="2"/>
  <c r="G518" i="2" s="1"/>
  <c r="E617" i="2"/>
  <c r="E642" i="2"/>
  <c r="E446" i="2"/>
  <c r="E22" i="4"/>
  <c r="E46" i="4"/>
  <c r="J46" i="4" s="1"/>
  <c r="F512" i="1"/>
  <c r="E34" i="4"/>
  <c r="J34" i="4" s="1"/>
  <c r="F436" i="1"/>
  <c r="E47" i="4"/>
  <c r="J47" i="4" s="1"/>
  <c r="F513" i="1"/>
  <c r="E639" i="2"/>
  <c r="G639" i="2" s="1"/>
  <c r="I433" i="1"/>
  <c r="G32" i="4"/>
  <c r="G31" i="4" s="1"/>
  <c r="E654" i="2"/>
  <c r="E641" i="2"/>
  <c r="G641" i="2" s="1"/>
  <c r="E35" i="4"/>
  <c r="J35" i="4" s="1"/>
  <c r="F437" i="1"/>
  <c r="H509" i="1"/>
  <c r="F44" i="4"/>
  <c r="F43" i="4" s="1"/>
  <c r="E431" i="2"/>
  <c r="E629" i="2"/>
  <c r="E432" i="2"/>
  <c r="E433" i="2"/>
  <c r="E45" i="4"/>
  <c r="J45" i="4" s="1"/>
  <c r="F511" i="1"/>
  <c r="E613" i="2"/>
  <c r="G601" i="2" s="1"/>
  <c r="E623" i="2"/>
  <c r="E599" i="2"/>
  <c r="J433" i="1"/>
  <c r="F407" i="1"/>
  <c r="F426" i="1"/>
  <c r="H433" i="1"/>
  <c r="F32" i="4"/>
  <c r="F31" i="4" s="1"/>
  <c r="F434" i="1"/>
  <c r="F441" i="1"/>
  <c r="F555" i="1"/>
  <c r="I584" i="1"/>
  <c r="G70" i="4" s="1"/>
  <c r="E516" i="2"/>
  <c r="G516" i="2" s="1"/>
  <c r="E638" i="2"/>
  <c r="G638" i="2" s="1"/>
  <c r="F359" i="1"/>
  <c r="K391" i="1"/>
  <c r="I406" i="1"/>
  <c r="K422" i="1"/>
  <c r="F427" i="1"/>
  <c r="J439" i="1"/>
  <c r="F442" i="1"/>
  <c r="F556" i="1"/>
  <c r="E614" i="2"/>
  <c r="G602" i="2" s="1"/>
  <c r="G525" i="1"/>
  <c r="K510" i="1"/>
  <c r="H525" i="1"/>
  <c r="E648" i="2"/>
  <c r="K417" i="1"/>
  <c r="G422" i="1"/>
  <c r="G510" i="1"/>
  <c r="F552" i="1"/>
  <c r="F357" i="1"/>
  <c r="G515" i="1"/>
  <c r="E429" i="2"/>
  <c r="G429" i="2" s="1"/>
  <c r="G391" i="1"/>
  <c r="G417" i="1"/>
  <c r="G435" i="1"/>
  <c r="G584" i="1"/>
  <c r="H422" i="1"/>
  <c r="F454" i="1"/>
  <c r="G439" i="1"/>
  <c r="J515" i="1"/>
  <c r="J525" i="1"/>
  <c r="I551" i="1"/>
  <c r="J571" i="1"/>
  <c r="F576" i="1"/>
  <c r="E476" i="2"/>
  <c r="K433" i="1"/>
  <c r="I32" i="4"/>
  <c r="I31" i="4" s="1"/>
  <c r="J509" i="1"/>
  <c r="H44" i="4"/>
  <c r="H43" i="4" s="1"/>
  <c r="F566" i="1"/>
  <c r="F573" i="1"/>
  <c r="E519" i="2"/>
  <c r="G519" i="2" s="1"/>
  <c r="E615" i="2"/>
  <c r="G603" i="2" s="1"/>
  <c r="E640" i="2"/>
  <c r="G640" i="2" s="1"/>
  <c r="J417" i="1"/>
  <c r="H515" i="1"/>
  <c r="F526" i="1"/>
  <c r="G549" i="1"/>
  <c r="E526" i="2"/>
  <c r="I422" i="1"/>
  <c r="H439" i="1"/>
  <c r="K515" i="1"/>
  <c r="K525" i="1"/>
  <c r="H546" i="1"/>
  <c r="J551" i="1"/>
  <c r="K571" i="1"/>
  <c r="H582" i="1"/>
  <c r="E488" i="2"/>
  <c r="E494" i="2"/>
  <c r="E520" i="2"/>
  <c r="E605" i="2"/>
  <c r="E502" i="2"/>
  <c r="E515" i="2"/>
  <c r="G515" i="2" s="1"/>
  <c r="E661" i="2"/>
  <c r="E660" i="2" s="1"/>
  <c r="E464" i="2"/>
  <c r="E612" i="2"/>
  <c r="G600" i="2" s="1"/>
  <c r="E637" i="2"/>
  <c r="E434" i="2"/>
  <c r="E440" i="2"/>
  <c r="E452" i="2"/>
  <c r="G571" i="1"/>
  <c r="F376" i="1"/>
  <c r="F386" i="1"/>
  <c r="F366" i="1"/>
  <c r="F361" i="1"/>
  <c r="E335" i="1"/>
  <c r="E334" i="1"/>
  <c r="E332" i="1"/>
  <c r="E331" i="1"/>
  <c r="E325" i="1"/>
  <c r="E320" i="1"/>
  <c r="E315" i="1"/>
  <c r="K305" i="1"/>
  <c r="J305" i="1"/>
  <c r="I305" i="1"/>
  <c r="H305" i="1"/>
  <c r="G305" i="1"/>
  <c r="F305" i="1"/>
  <c r="E305" i="1"/>
  <c r="G300" i="1"/>
  <c r="F300" i="1"/>
  <c r="E300" i="1"/>
  <c r="K295" i="1"/>
  <c r="J295" i="1"/>
  <c r="I295" i="1"/>
  <c r="H295" i="1"/>
  <c r="G295" i="1"/>
  <c r="F295" i="1"/>
  <c r="E295" i="1"/>
  <c r="E290" i="1"/>
  <c r="F133" i="1"/>
  <c r="G130" i="1"/>
  <c r="G587" i="1" l="1"/>
  <c r="K587" i="1"/>
  <c r="J587" i="1"/>
  <c r="G433" i="2"/>
  <c r="E689" i="2" s="1"/>
  <c r="E677" i="2" s="1"/>
  <c r="G432" i="2"/>
  <c r="E688" i="2" s="1"/>
  <c r="E676" i="2" s="1"/>
  <c r="J8" i="4"/>
  <c r="I545" i="1"/>
  <c r="G22" i="4"/>
  <c r="I588" i="1"/>
  <c r="G588" i="1"/>
  <c r="H67" i="4"/>
  <c r="J57" i="4"/>
  <c r="J590" i="1"/>
  <c r="F24" i="4"/>
  <c r="H590" i="1"/>
  <c r="G590" i="1"/>
  <c r="E501" i="2"/>
  <c r="G502" i="2"/>
  <c r="F439" i="1"/>
  <c r="H587" i="1"/>
  <c r="F22" i="4"/>
  <c r="H588" i="1"/>
  <c r="E687" i="2"/>
  <c r="E675" i="2" s="1"/>
  <c r="G589" i="1"/>
  <c r="I24" i="4"/>
  <c r="K590" i="1"/>
  <c r="I587" i="1"/>
  <c r="G430" i="2"/>
  <c r="E686" i="2" s="1"/>
  <c r="E674" i="2" s="1"/>
  <c r="G637" i="2"/>
  <c r="E23" i="4"/>
  <c r="J23" i="4" s="1"/>
  <c r="G24" i="4"/>
  <c r="J24" i="4" s="1"/>
  <c r="I590" i="1"/>
  <c r="I22" i="4"/>
  <c r="K588" i="1"/>
  <c r="G431" i="2"/>
  <c r="J588" i="1"/>
  <c r="F515" i="1"/>
  <c r="I58" i="4"/>
  <c r="I55" i="4" s="1"/>
  <c r="K589" i="1"/>
  <c r="H58" i="4"/>
  <c r="H55" i="4" s="1"/>
  <c r="J589" i="1"/>
  <c r="G58" i="4"/>
  <c r="I589" i="1"/>
  <c r="F525" i="1"/>
  <c r="F58" i="4"/>
  <c r="H589" i="1"/>
  <c r="F582" i="1"/>
  <c r="F422" i="1"/>
  <c r="J69" i="4"/>
  <c r="I67" i="4"/>
  <c r="G44" i="4"/>
  <c r="G43" i="4" s="1"/>
  <c r="H416" i="1"/>
  <c r="F406" i="1"/>
  <c r="K581" i="1"/>
  <c r="F548" i="1"/>
  <c r="F419" i="1"/>
  <c r="F583" i="1"/>
  <c r="F420" i="1"/>
  <c r="F418" i="1"/>
  <c r="F571" i="1"/>
  <c r="G581" i="1"/>
  <c r="F391" i="1"/>
  <c r="F546" i="1"/>
  <c r="F547" i="1"/>
  <c r="J545" i="1"/>
  <c r="G56" i="4"/>
  <c r="F585" i="1"/>
  <c r="I416" i="1"/>
  <c r="J581" i="1"/>
  <c r="F356" i="1"/>
  <c r="J71" i="4"/>
  <c r="G67" i="4"/>
  <c r="E470" i="2"/>
  <c r="E428" i="2"/>
  <c r="E636" i="2"/>
  <c r="E611" i="2"/>
  <c r="E33" i="4"/>
  <c r="F435" i="1"/>
  <c r="F433" i="1" s="1"/>
  <c r="E59" i="4"/>
  <c r="J59" i="4" s="1"/>
  <c r="F549" i="1"/>
  <c r="E70" i="4"/>
  <c r="E67" i="4" s="1"/>
  <c r="F584" i="1"/>
  <c r="J32" i="4"/>
  <c r="K416" i="1"/>
  <c r="I21" i="4"/>
  <c r="I20" i="4" s="1"/>
  <c r="H21" i="4"/>
  <c r="H20" i="4" s="1"/>
  <c r="J416" i="1"/>
  <c r="K509" i="1"/>
  <c r="I44" i="4"/>
  <c r="I43" i="4" s="1"/>
  <c r="E21" i="4"/>
  <c r="F417" i="1"/>
  <c r="G416" i="1"/>
  <c r="E514" i="2"/>
  <c r="G433" i="1"/>
  <c r="F551" i="1"/>
  <c r="H545" i="1"/>
  <c r="F56" i="4"/>
  <c r="F68" i="4"/>
  <c r="H581" i="1"/>
  <c r="E44" i="4"/>
  <c r="F510" i="1"/>
  <c r="F509" i="1" s="1"/>
  <c r="G509" i="1"/>
  <c r="I581" i="1"/>
  <c r="G545" i="1"/>
  <c r="E310" i="1"/>
  <c r="E330" i="1"/>
  <c r="I310" i="1"/>
  <c r="G310" i="1"/>
  <c r="G160" i="1"/>
  <c r="H310" i="1"/>
  <c r="J310" i="1"/>
  <c r="K310" i="1"/>
  <c r="F310" i="1"/>
  <c r="G205" i="1"/>
  <c r="F130" i="1"/>
  <c r="J22" i="4" l="1"/>
  <c r="F20" i="4"/>
  <c r="G20" i="4"/>
  <c r="E685" i="2"/>
  <c r="E673" i="2" s="1"/>
  <c r="E672" i="2" s="1"/>
  <c r="H586" i="1"/>
  <c r="F545" i="1"/>
  <c r="I586" i="1"/>
  <c r="J586" i="1"/>
  <c r="F587" i="1"/>
  <c r="F581" i="1"/>
  <c r="K586" i="1"/>
  <c r="G586" i="1"/>
  <c r="G55" i="4"/>
  <c r="J58" i="4"/>
  <c r="F55" i="4"/>
  <c r="F352" i="1"/>
  <c r="F588" i="1" s="1"/>
  <c r="F416" i="1"/>
  <c r="J70" i="4"/>
  <c r="E55" i="4"/>
  <c r="E43" i="4"/>
  <c r="J43" i="4" s="1"/>
  <c r="J44" i="4"/>
  <c r="F354" i="1"/>
  <c r="F590" i="1" s="1"/>
  <c r="J21" i="4"/>
  <c r="E20" i="4"/>
  <c r="J56" i="4"/>
  <c r="F67" i="4"/>
  <c r="J67" i="4" s="1"/>
  <c r="J68" i="4"/>
  <c r="E31" i="4"/>
  <c r="J31" i="4" s="1"/>
  <c r="J33" i="4"/>
  <c r="G350" i="1"/>
  <c r="J20" i="4" l="1"/>
  <c r="E684" i="2"/>
  <c r="J55" i="4"/>
  <c r="F350" i="1"/>
  <c r="F353" i="1"/>
  <c r="F589" i="1" s="1"/>
  <c r="F586" i="1" s="1"/>
</calcChain>
</file>

<file path=xl/sharedStrings.xml><?xml version="1.0" encoding="utf-8"?>
<sst xmlns="http://schemas.openxmlformats.org/spreadsheetml/2006/main" count="2294" uniqueCount="515">
  <si>
    <t>Внебюджетные средства</t>
  </si>
  <si>
    <t xml:space="preserve">Средства бюджета городского округа Домодедово </t>
  </si>
  <si>
    <t>Средства бюджета Московской области</t>
  </si>
  <si>
    <t>Средства федерального бюджета</t>
  </si>
  <si>
    <t>Итого</t>
  </si>
  <si>
    <t>Всего                                                   по  муниципальной программе</t>
  </si>
  <si>
    <t>7.3.</t>
  </si>
  <si>
    <t>Комитет по культуре, делам молодежи и спорту, Управление по территориальной безопасности, ГО и ЧС Администрации городского округа Домодедово</t>
  </si>
  <si>
    <t>7.2.</t>
  </si>
  <si>
    <t>7.1.</t>
  </si>
  <si>
    <t>7.</t>
  </si>
  <si>
    <t>Управление по территориальной безопасности, ГО и ЧС Администрации городского округа Домодедово</t>
  </si>
  <si>
    <t xml:space="preserve">Управление по территориальной безопасности, ГО и ЧС Администрации городского округа Домодедово, Комитет по культуре, делам молодежи и спорту, Управление образования городского округа Домодедово </t>
  </si>
  <si>
    <t xml:space="preserve"> </t>
  </si>
  <si>
    <t>6.1.</t>
  </si>
  <si>
    <t>6.</t>
  </si>
  <si>
    <t>5.6.</t>
  </si>
  <si>
    <t>5.5.</t>
  </si>
  <si>
    <t>5.3.</t>
  </si>
  <si>
    <t>5.2.</t>
  </si>
  <si>
    <t>5.1.</t>
  </si>
  <si>
    <t>5.</t>
  </si>
  <si>
    <t>4.3.</t>
  </si>
  <si>
    <t>4.2.</t>
  </si>
  <si>
    <t>4.1.</t>
  </si>
  <si>
    <t>4.</t>
  </si>
  <si>
    <t>3.4.</t>
  </si>
  <si>
    <t>3.3.</t>
  </si>
  <si>
    <t>3.2.</t>
  </si>
  <si>
    <t>3.1.</t>
  </si>
  <si>
    <t>3.</t>
  </si>
  <si>
    <t>2.5.</t>
  </si>
  <si>
    <t>2.4.</t>
  </si>
  <si>
    <t>2.3.</t>
  </si>
  <si>
    <t>2.2.</t>
  </si>
  <si>
    <t>2.1.</t>
  </si>
  <si>
    <t>2.</t>
  </si>
  <si>
    <t>1.5.</t>
  </si>
  <si>
    <t>1.4.</t>
  </si>
  <si>
    <t>1.3.</t>
  </si>
  <si>
    <t>1.2.</t>
  </si>
  <si>
    <t>1.1.</t>
  </si>
  <si>
    <t>1.</t>
  </si>
  <si>
    <t xml:space="preserve">Средства бюджета городского округа Домодедово   </t>
  </si>
  <si>
    <t>2.3</t>
  </si>
  <si>
    <t>2.2</t>
  </si>
  <si>
    <t>2.1</t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</si>
  <si>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                                                                   Обеспечение выполнения первичных мер пожарной безопасности на территории городского округа Домодедово</t>
    </r>
  </si>
  <si>
    <t>1.1</t>
  </si>
  <si>
    <t>3.1</t>
  </si>
  <si>
    <t>Результаты выполнения мероприятия подпрограммы</t>
  </si>
  <si>
    <t xml:space="preserve">Ответственный за         
выполнение мероприятия подпрограммы        </t>
  </si>
  <si>
    <t>Объем финансирования по годам, (тыс. руб.)</t>
  </si>
  <si>
    <t xml:space="preserve">Всего,                         (тыс. руб.)        </t>
  </si>
  <si>
    <t>Источники финансирования</t>
  </si>
  <si>
    <t>Срок исполнения мероприятия</t>
  </si>
  <si>
    <t>№ п/п</t>
  </si>
  <si>
    <t>Перечень мероприятий муниципальной программы городского округа Домодедово</t>
  </si>
  <si>
    <t>Наименование мероприятия подпрограммы</t>
  </si>
  <si>
    <t>Источник финансирования</t>
  </si>
  <si>
    <t xml:space="preserve">Расчет необходимых финансовых ресурсов на реализацию мероприятия 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</si>
  <si>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</si>
  <si>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</si>
  <si>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Всего:</t>
  </si>
  <si>
    <t>2020 г.</t>
  </si>
  <si>
    <t>2021 г.</t>
  </si>
  <si>
    <t>Заключение контрактов для приобретения ценных подарков для награждения победителей</t>
  </si>
  <si>
    <t>Средства бюджета городского округа Домодедово</t>
  </si>
  <si>
    <t>Заключение контрактов на разработку документов.</t>
  </si>
  <si>
    <t>Заключение контрактов на закупку наглядной агитации</t>
  </si>
  <si>
    <t>Заключение контрактов на техническое обслуживание муниципальной системы оповещения населения, закупка ЗИП</t>
  </si>
  <si>
    <t>Заключение контрактов на разработку ПСД и строительство площадок для забора воды пожарными автомобилями из открытых водоемов</t>
  </si>
  <si>
    <t>Заключение контрактов на выполнение работ по восстановлению технической готовности ЗСГО</t>
  </si>
  <si>
    <t>Заключение контрактов по выплате премирования народных дружинников</t>
  </si>
  <si>
    <t>Заключение контрактов на приобретение наборов тестов для выявления наркотических и психоактивных веществ</t>
  </si>
  <si>
    <t>ВСЕГО ПО ПРОГРАММЕ:</t>
  </si>
  <si>
    <t xml:space="preserve">    Итого</t>
  </si>
  <si>
    <t>Средства бюджета  Московской области</t>
  </si>
  <si>
    <t>Планируемые результаты реализации муниципальной  программы городского округа Домодедово</t>
  </si>
  <si>
    <t>Тип показателя</t>
  </si>
  <si>
    <t>Единица изме рения</t>
  </si>
  <si>
    <t>Базовое значение на начало реализации подпрограммы</t>
  </si>
  <si>
    <t>Планируемое значение показателя по годам реализации</t>
  </si>
  <si>
    <t>%</t>
  </si>
  <si>
    <t>1.2</t>
  </si>
  <si>
    <t>количество</t>
  </si>
  <si>
    <t xml:space="preserve">Муниципальный заказчик подпрограммы 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</si>
  <si>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</si>
  <si>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</si>
  <si>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Расходы  (тыс. рублей)</t>
  </si>
  <si>
    <t>Администрация городского округа Домодедово</t>
  </si>
  <si>
    <t>Всего:
в том числе</t>
  </si>
  <si>
    <t>Объем финансирования мероприятия в году, предшествующему году начала реализации муниципальной программы               (тыс. руб.)</t>
  </si>
  <si>
    <t>отраслевой показатель</t>
  </si>
  <si>
    <t>1.4</t>
  </si>
  <si>
    <t>В пределах средств, предусмотренных на основную деятельность исполнителей</t>
  </si>
  <si>
    <t>1.3</t>
  </si>
  <si>
    <t>1.5</t>
  </si>
  <si>
    <t>1.6</t>
  </si>
  <si>
    <t>1.7</t>
  </si>
  <si>
    <t>1.8</t>
  </si>
  <si>
    <t>1.9</t>
  </si>
  <si>
    <t>1.10</t>
  </si>
  <si>
    <t>1.11</t>
  </si>
  <si>
    <t>1.12</t>
  </si>
  <si>
    <t>-</t>
  </si>
  <si>
    <t>4.4.</t>
  </si>
  <si>
    <t>«Безопасность и обеспечение безопасности жизнедеятельности населения»</t>
  </si>
  <si>
    <t>2020-2024</t>
  </si>
  <si>
    <r>
      <rPr>
        <b/>
        <sz val="11"/>
        <color indexed="8"/>
        <rFont val="Times New Roman"/>
        <family val="1"/>
        <charset val="204"/>
      </rPr>
      <t xml:space="preserve"> Мероприятие 1.   </t>
    </r>
    <r>
      <rPr>
        <sz val="11"/>
        <color indexed="8"/>
        <rFont val="Times New Roman"/>
        <family val="1"/>
        <charset val="204"/>
      </rPr>
      <t xml:space="preserve">           Подготовка и проведение комплексных тактико-специальных учений с нештатными аварийно-спасательными формированиями объектов экономики городского округа Домодедово</t>
    </r>
  </si>
  <si>
    <r>
      <t xml:space="preserve">Мероприятие 3.          </t>
    </r>
    <r>
      <rPr>
        <sz val="11"/>
        <rFont val="Times New Roman"/>
        <family val="1"/>
        <charset val="204"/>
      </rPr>
      <t>Разработка паспорта муниципального образования и плана ликвидации разлива нефти  и нефтепродуктов на территории</t>
    </r>
  </si>
  <si>
    <r>
      <rPr>
        <b/>
        <sz val="11"/>
        <rFont val="Times New Roman"/>
        <family val="1"/>
        <charset val="204"/>
      </rPr>
      <t xml:space="preserve">Мероприятие 4.
</t>
    </r>
    <r>
      <rPr>
        <sz val="11"/>
        <rFont val="Times New Roman"/>
        <family val="1"/>
        <charset val="204"/>
      </rPr>
      <t xml:space="preserve">Подготовка руководящего состава звена МОСЧС городского округа Домодедово в УМЦ ГКУ МО "Специальный центр "Звенигород"
</t>
    </r>
  </si>
  <si>
    <t>Увеличение процента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 до 89 % к 2024 году. Сокращение среднего времени совместного реагирования нескольких экстренных оперативных служб на обращения населения по единому номеру «112» на территории муниципального образования к 2024 году до 72,5%</t>
  </si>
  <si>
    <t>Доведение процента исполнения органом местного самоуправления муниципального образования полномочия по обеспечению безопасности людей на воде до 92% к 2024 году</t>
  </si>
  <si>
    <t>Процент построения и развития системно-аппаратного комплекса "Безопасный город" на территории муниципального образования в 2020 году -  100%</t>
  </si>
  <si>
    <r>
      <t xml:space="preserve">Мероприятие 2.
</t>
    </r>
    <r>
      <rPr>
        <sz val="11"/>
        <rFont val="Times New Roman"/>
        <family val="1"/>
        <charset val="204"/>
      </rPr>
      <t xml:space="preserve">Подготовка и проведение  соревнований санитарных постов и постов РХН общеобразовательных учреждений городского округа Домодедово
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</si>
  <si>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         Осуществление мероприятий по обеспечению безопасности людей на водных объектах, охране их жизни и здоровья на территории городского округа Домодедово 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</si>
  <si>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     Создание, поддержание мест массового отдыха у воды на территории городского округа Домодедово</t>
    </r>
  </si>
  <si>
    <r>
      <rPr>
        <b/>
        <sz val="11"/>
        <rFont val="Times New Roman"/>
        <family val="1"/>
        <charset val="204"/>
      </rPr>
      <t xml:space="preserve">Мероприятие 1.                                                        </t>
    </r>
    <r>
      <rPr>
        <sz val="11"/>
        <rFont val="Times New Roman"/>
        <family val="1"/>
        <charset val="204"/>
      </rPr>
      <t xml:space="preserve">Создание, содержание системно-аппаратного комплекса «Безопасный город» на территории городского округа Домодедово
 </t>
    </r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</si>
  <si>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                                                          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на территории городског округа Домодедово</t>
    </r>
  </si>
  <si>
    <t xml:space="preserve">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 до 100% в 2023 году. </t>
  </si>
  <si>
    <t>Повышение степени пожарной защищенности муниципального образования по отношению к базовому периоду до 96% в 2024 году.</t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</si>
  <si>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                                                                   Создание и содержание добровольных пожарных команд </t>
    </r>
  </si>
  <si>
    <t>1.13</t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</si>
  <si>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                                                             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</si>
  <si>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                                                                    Создание и обеспечение готовности сил и средств гражданской обороны городского округа Домодедово</t>
    </r>
  </si>
  <si>
    <r>
      <rPr>
        <b/>
        <sz val="11"/>
        <rFont val="Times New Roman"/>
        <family val="1"/>
        <charset val="204"/>
      </rPr>
      <t xml:space="preserve">Мероприятие 3. </t>
    </r>
    <r>
      <rPr>
        <sz val="11"/>
        <rFont val="Times New Roman"/>
        <family val="1"/>
        <charset val="204"/>
      </rPr>
      <t xml:space="preserve">                                                                    Организация и выполнение мероприятий, предусмотренных планом гражданской обороны защиты населения  городского округа Домодедово</t>
    </r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</si>
  <si>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                                                                    Повышение степени готовности к использованию по предназначению защитных сооружений и других объектов гражданской обороны городского округа Домодедово</t>
    </r>
  </si>
  <si>
    <t>Увеличение процента запасов материально-технических, продовольственных, медицинских и иных средств в целях гражданской обороны до 48% к 2024 году.</t>
  </si>
  <si>
    <t>Увеличение степени готовности к использованию по предназначению защитных сооружений и иных объектов ГО до 50% к 2024 году</t>
  </si>
  <si>
    <t>3</t>
  </si>
  <si>
    <t>1.6.</t>
  </si>
  <si>
    <t>1.7.</t>
  </si>
  <si>
    <t>1.8.</t>
  </si>
  <si>
    <t>1.9.</t>
  </si>
  <si>
    <t>2022 г.</t>
  </si>
  <si>
    <t>2023 г.</t>
  </si>
  <si>
    <t>2024 г.</t>
  </si>
  <si>
    <r>
      <rPr>
        <b/>
        <sz val="11"/>
        <rFont val="Times New Roman"/>
        <family val="1"/>
        <charset val="204"/>
      </rPr>
      <t xml:space="preserve">Основное мероприятие 1. </t>
    </r>
    <r>
      <rPr>
        <sz val="11"/>
        <rFont val="Times New Roman"/>
        <family val="1"/>
        <charset val="204"/>
      </rPr>
      <t xml:space="preserve">Осуществление мероприятий по защите и смягчению последствий от чрезвычайных ситуаций природного и техногенного характера населения и территорий Московской области </t>
    </r>
  </si>
  <si>
    <r>
      <rPr>
        <b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 Осуществление мероприятий по защите и смягчению последствий от чрезвычайных ситуаций природного и техногенного характера населения и территорий Московской области                       </t>
    </r>
  </si>
  <si>
    <r>
      <rPr>
        <b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
Выполнение мероприятий по безопасности населения на водных объектах, расположенных на территории Московской области</t>
    </r>
  </si>
  <si>
    <r>
      <rPr>
        <b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 Выполнение мероприятий по безопасности населения на водных объектах, расположенных на территории Московской области</t>
    </r>
  </si>
  <si>
    <r>
      <rPr>
        <b/>
        <sz val="11"/>
        <rFont val="Times New Roman"/>
        <family val="1"/>
        <charset val="204"/>
      </rPr>
      <t>Основное мероприятие 3.</t>
    </r>
    <r>
      <rPr>
        <sz val="11"/>
        <rFont val="Times New Roman"/>
        <family val="1"/>
        <charset val="204"/>
      </rPr>
      <t xml:space="preserve"> Создание, содержание системно-аппаратного комплекса «Безопасный город» на территории Московской области   </t>
    </r>
  </si>
  <si>
    <t xml:space="preserve">Заключение контрактов на приобретение материальных ресурсов для ликвидации ЧС </t>
  </si>
  <si>
    <t xml:space="preserve">Заключение договоров на обучение. </t>
  </si>
  <si>
    <t xml:space="preserve">Заключение контрактов для приобретения ценных подарков для награждения победителей, заключение контрактов для подготовки проведения ТСУ </t>
  </si>
  <si>
    <t xml:space="preserve">Заключение контрактов на закупку материального обеспечения АСФ </t>
  </si>
  <si>
    <t xml:space="preserve">Заключение контрактов на обследование мест массового отдыха у воды </t>
  </si>
  <si>
    <r>
      <rPr>
        <b/>
        <sz val="11"/>
        <rFont val="Times New Roman"/>
        <family val="1"/>
        <charset val="204"/>
      </rPr>
      <t xml:space="preserve">Основное мероприятие 3.  </t>
    </r>
    <r>
      <rPr>
        <sz val="11"/>
        <rFont val="Times New Roman"/>
        <family val="1"/>
        <charset val="204"/>
      </rPr>
      <t>Создание, содержание системно-аппаратного комплекса «Безопасный город» на территории Московской области</t>
    </r>
    <r>
      <rPr>
        <b/>
        <sz val="11"/>
        <rFont val="Times New Roman"/>
        <family val="1"/>
        <charset val="204"/>
      </rPr>
      <t xml:space="preserve">                                                                                                                   </t>
    </r>
  </si>
  <si>
    <r>
      <rPr>
        <b/>
        <sz val="11"/>
        <rFont val="Times New Roman"/>
        <family val="1"/>
        <charset val="204"/>
      </rPr>
      <t xml:space="preserve">Основное мероприятие 1.                                                </t>
    </r>
    <r>
      <rPr>
        <sz val="11"/>
        <rFont val="Times New Roman"/>
        <family val="1"/>
        <charset val="204"/>
      </rPr>
      <t xml:space="preserve">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  </r>
  </si>
  <si>
    <r>
      <rPr>
        <b/>
        <sz val="11"/>
        <rFont val="Times New Roman"/>
        <family val="1"/>
        <charset val="204"/>
      </rPr>
      <t>Основное мероприятие  1</t>
    </r>
    <r>
      <rPr>
        <sz val="11"/>
        <rFont val="Times New Roman"/>
        <family val="1"/>
        <charset val="204"/>
      </rPr>
      <t>.                                               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Московской области</t>
    </r>
  </si>
  <si>
    <r>
      <rPr>
        <b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
Повышение степени пожарной безопасности
</t>
    </r>
  </si>
  <si>
    <r>
      <t xml:space="preserve">Основное мероприятие  1.
</t>
    </r>
    <r>
      <rPr>
        <sz val="11"/>
        <rFont val="Times New Roman"/>
        <family val="1"/>
        <charset val="204"/>
      </rPr>
      <t>Повышение степени пожарной безопасности</t>
    </r>
    <r>
      <rPr>
        <b/>
        <sz val="11"/>
        <rFont val="Times New Roman"/>
        <family val="1"/>
        <charset val="204"/>
      </rPr>
      <t xml:space="preserve">
</t>
    </r>
  </si>
  <si>
    <t xml:space="preserve">Заключение контрактов на приобретение и установку пожарных извещателей </t>
  </si>
  <si>
    <t xml:space="preserve">В пределах средств, предусмотренных на основную деятельность исполнителей </t>
  </si>
  <si>
    <t>Заключение контрактов на закупку снаряжения, инвентаря, автозапчастей и агитационных материалов для оснащения добровольцев. Заключение контрактов на обучение и страхование добровольных пожарных. Выплаты добровольным пожарным, отличившимся при тушении пожаров.</t>
  </si>
  <si>
    <r>
      <t xml:space="preserve">Мероприятие 3.   </t>
    </r>
    <r>
      <rPr>
        <sz val="11"/>
        <rFont val="Times New Roman"/>
        <family val="1"/>
        <charset val="204"/>
      </rPr>
      <t xml:space="preserve">Оснащение автономными домовыми пожарными извещателями помещений, в которых проживают многодетные семьи и семьи, находящиеся в трудной жизненной ситуации на территории городского округа Домодедово </t>
    </r>
  </si>
  <si>
    <r>
      <rPr>
        <b/>
        <sz val="11"/>
        <rFont val="Times New Roman"/>
        <family val="1"/>
        <charset val="204"/>
      </rPr>
      <t xml:space="preserve">Мероприятие 4. </t>
    </r>
    <r>
      <rPr>
        <sz val="11"/>
        <rFont val="Times New Roman"/>
        <family val="1"/>
        <charset val="204"/>
      </rPr>
      <t>Организация и проведение мониторинга состояния пожарной безопасности пожароопасных объектов, социально-значимых объектов и объектов с массовым пребыванием людей, расположенных на территории городского округа</t>
    </r>
  </si>
  <si>
    <r>
      <rPr>
        <b/>
        <sz val="11"/>
        <rFont val="Times New Roman"/>
        <family val="1"/>
        <charset val="204"/>
      </rPr>
      <t>Мероприятие 5</t>
    </r>
    <r>
      <rPr>
        <sz val="11"/>
        <rFont val="Times New Roman"/>
        <family val="1"/>
        <charset val="204"/>
      </rPr>
      <t>.  Разработка методических рекомендаций для руководителей учреждений, организаций и предприятий, председателей СНТ, волонтеров по вопросам организации и проведения предупредительно-профилактической работы в области пожарной безопасности</t>
    </r>
  </si>
  <si>
    <r>
      <rPr>
        <b/>
        <sz val="11"/>
        <rFont val="Times New Roman"/>
        <family val="1"/>
        <charset val="204"/>
      </rPr>
      <t xml:space="preserve">Мероприятие 6. </t>
    </r>
    <r>
      <rPr>
        <sz val="11"/>
        <rFont val="Times New Roman"/>
        <family val="1"/>
        <charset val="204"/>
      </rPr>
      <t>Мониторинг состояния объектов хранения и реализации нефтепродуктов, взрыво-пожароопасных веществ и материалов</t>
    </r>
  </si>
  <si>
    <r>
      <rPr>
        <b/>
        <sz val="11"/>
        <rFont val="Times New Roman"/>
        <family val="1"/>
        <charset val="204"/>
      </rPr>
      <t xml:space="preserve">Мероприятие 7. </t>
    </r>
    <r>
      <rPr>
        <sz val="11"/>
        <rFont val="Times New Roman"/>
        <family val="1"/>
        <charset val="204"/>
      </rPr>
      <t>Проведение агитационно-пропагандистских мероприятий, направленных на профилактику пожаров и обучение населения мерам пожарной безопасности</t>
    </r>
  </si>
  <si>
    <r>
      <rPr>
        <b/>
        <sz val="11"/>
        <rFont val="Times New Roman"/>
        <family val="1"/>
        <charset val="204"/>
      </rPr>
      <t xml:space="preserve">Мероприятие 8.    </t>
    </r>
    <r>
      <rPr>
        <sz val="11"/>
        <rFont val="Times New Roman"/>
        <family val="1"/>
        <charset val="204"/>
      </rPr>
      <t>Создание (пополнение) видео и аудио материалов по профилактике пожаров</t>
    </r>
  </si>
  <si>
    <r>
      <rPr>
        <b/>
        <sz val="11"/>
        <rFont val="Times New Roman"/>
        <family val="1"/>
        <charset val="204"/>
      </rPr>
      <t xml:space="preserve">Мероприятие 9. </t>
    </r>
    <r>
      <rPr>
        <sz val="11"/>
        <rFont val="Times New Roman"/>
        <family val="1"/>
        <charset val="204"/>
      </rPr>
      <t>Устройство, ремонт и содержание противопожарного водоснабжения (пожарные водоемы, площадки для забора воды, колодцы для забора воды из водоемов, гидранты).</t>
    </r>
  </si>
  <si>
    <r>
      <rPr>
        <b/>
        <sz val="11"/>
        <rFont val="Times New Roman"/>
        <family val="1"/>
        <charset val="204"/>
      </rPr>
      <t xml:space="preserve">Мероприятие 10. </t>
    </r>
    <r>
      <rPr>
        <sz val="11"/>
        <rFont val="Times New Roman"/>
        <family val="1"/>
        <charset val="204"/>
      </rPr>
      <t>Выполнение работ по обеспечению пожарной безопасности на подведомственных муниципальных объектах</t>
    </r>
  </si>
  <si>
    <r>
      <rPr>
        <b/>
        <sz val="11"/>
        <rFont val="Times New Roman"/>
        <family val="1"/>
        <charset val="204"/>
      </rPr>
      <t xml:space="preserve">Мероприятие 11.       </t>
    </r>
    <r>
      <rPr>
        <sz val="11"/>
        <rFont val="Times New Roman"/>
        <family val="1"/>
        <charset val="204"/>
      </rPr>
      <t>Уборка (очистка) от сухой растительности, утилизация порубочных остатков, обустройство противопожарных разрывов и минерализованных полос, опашка территорий по границам населенных пунктов примыкающих к лесным массивам</t>
    </r>
  </si>
  <si>
    <r>
      <rPr>
        <b/>
        <sz val="11"/>
        <rFont val="Times New Roman"/>
        <family val="1"/>
        <charset val="204"/>
      </rPr>
      <t xml:space="preserve">Мероприятие 12. </t>
    </r>
    <r>
      <rPr>
        <sz val="11"/>
        <rFont val="Times New Roman"/>
        <family val="1"/>
        <charset val="204"/>
      </rPr>
      <t>Поддержка и оказание содействия организациям в области обеспечения пожарной безопасности</t>
    </r>
  </si>
  <si>
    <r>
      <rPr>
        <b/>
        <sz val="11"/>
        <rFont val="Times New Roman"/>
        <family val="1"/>
        <charset val="204"/>
      </rPr>
      <t xml:space="preserve">Мероприятие 13.                                                                            </t>
    </r>
    <r>
      <rPr>
        <sz val="11"/>
        <rFont val="Times New Roman"/>
        <family val="1"/>
        <charset val="204"/>
      </rPr>
      <t xml:space="preserve">
Организация и проведение мероприятий месячника пожарной безопасности</t>
    </r>
  </si>
  <si>
    <r>
      <rPr>
        <b/>
        <sz val="11"/>
        <rFont val="Times New Roman"/>
        <family val="1"/>
        <charset val="204"/>
      </rPr>
      <t xml:space="preserve">Основное мероприятие 1. </t>
    </r>
    <r>
      <rPr>
        <sz val="11"/>
        <rFont val="Times New Roman"/>
        <family val="1"/>
        <charset val="204"/>
      </rPr>
      <t xml:space="preserve">  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</si>
  <si>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</si>
  <si>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rFont val="Times New Roman"/>
        <family val="1"/>
        <charset val="204"/>
      </rPr>
      <t xml:space="preserve">Основное мероприятие 1   </t>
    </r>
    <r>
      <rPr>
        <sz val="11"/>
        <rFont val="Times New Roman"/>
        <family val="1"/>
        <charset val="204"/>
      </rPr>
      <t xml:space="preserve">                           Организация накопления, хранения, освежения и обслуживания запасов материально-технических, продовольственных, медицинских и иных средств в целях гражданской обороны</t>
    </r>
  </si>
  <si>
    <t>Заключение контрактов на закупку имущества, продовольствия и иных средств ГО</t>
  </si>
  <si>
    <r>
      <rPr>
        <b/>
        <sz val="11"/>
        <rFont val="Times New Roman"/>
        <family val="1"/>
        <charset val="204"/>
      </rPr>
      <t>Основное мероприятие 2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Обеспечение готовности защитных сооружений и других объектов гражданской обороны на территории муниципальных образований Московской области </t>
    </r>
  </si>
  <si>
    <r>
      <rPr>
        <b/>
        <sz val="11"/>
        <rFont val="Times New Roman"/>
        <family val="1"/>
        <charset val="204"/>
      </rPr>
      <t xml:space="preserve">Основное мероприятие 1. </t>
    </r>
    <r>
      <rPr>
        <sz val="11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</si>
  <si>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sz val="11"/>
        <rFont val="Times New Roman"/>
        <family val="1"/>
        <charset val="204"/>
      </rPr>
      <t>Меропритяие 1.1.</t>
    </r>
    <r>
      <rPr>
        <sz val="1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</si>
  <si>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rFont val="Times New Roman"/>
        <family val="1"/>
        <charset val="204"/>
      </rPr>
      <t>Основное мероприятие 2.</t>
    </r>
    <r>
      <rPr>
        <sz val="11"/>
        <rFont val="Times New Roman"/>
        <family val="1"/>
        <charset val="204"/>
      </rPr>
      <t xml:space="preserve"> Реализация полномочий, возложенных на Управление по обеспечению деятельности противопожарно-спасательной службы Московской области, и полномочий государственных казенных учреждений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</si>
  <si>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2.1. </t>
    </r>
    <r>
      <rPr>
        <sz val="11"/>
        <rFont val="Times New Roman"/>
        <family val="1"/>
        <charset val="204"/>
      </rPr>
      <t>Проведение проектно-изыскательских работ для возведения пожарного депо из быстровозводимых модульных конструкций полной заводской готовности</t>
    </r>
  </si>
  <si>
    <r>
      <rPr>
        <b/>
        <sz val="11"/>
        <rFont val="Times New Roman"/>
        <family val="1"/>
        <charset val="204"/>
      </rPr>
      <t xml:space="preserve">Мероприятие 1.2. </t>
    </r>
    <r>
      <rPr>
        <sz val="11"/>
        <rFont val="Times New Roman"/>
        <family val="1"/>
        <charset val="204"/>
      </rPr>
      <t xml:space="preserve"> Содержание оперативного персонала системы обеспечения вызова муниципальных экстренных оперативных служб по единому номеру 112, ЕДДС (зарплата)</t>
    </r>
  </si>
  <si>
    <r>
      <rPr>
        <b/>
        <sz val="11"/>
        <rFont val="Times New Roman"/>
        <family val="1"/>
        <charset val="204"/>
      </rPr>
      <t>Мероприятие 1.3</t>
    </r>
    <r>
      <rPr>
        <sz val="11"/>
        <rFont val="Times New Roman"/>
        <family val="1"/>
        <charset val="204"/>
      </rPr>
      <t>. Проведение мероприятий по предупреждению и ликвидации последствий ЧС на территории муниципального образования</t>
    </r>
  </si>
  <si>
    <t>2..</t>
  </si>
  <si>
    <t>2020 год</t>
  </si>
  <si>
    <t>2021 год</t>
  </si>
  <si>
    <t>2022 год</t>
  </si>
  <si>
    <t>2023 год</t>
  </si>
  <si>
    <t xml:space="preserve">2024 год  </t>
  </si>
  <si>
    <t xml:space="preserve">2020 год  </t>
  </si>
  <si>
    <t xml:space="preserve">2021 год  </t>
  </si>
  <si>
    <t xml:space="preserve">2022 год  </t>
  </si>
  <si>
    <t xml:space="preserve">2023 год  </t>
  </si>
  <si>
    <t>Основное мероприятие 1. Осуществление мероприятий по защите и смягчению последствий от чрезвычайных ситуаций природного и техногенного характера населения  и территорий муниципального образования Московской области</t>
  </si>
  <si>
    <t xml:space="preserve">Планируемые результаты реализации муниципальной программы (подпрограммы) </t>
  </si>
  <si>
    <t>Основное мероприятие 2 Выполнение мероприятий по безопасности населения на водных объектах, расположенных на территории муниципального образования Московской области</t>
  </si>
  <si>
    <t>Основное мероприятие 3. Создание, содержание системно-аппаратного комплекса «Безопасный город» на территории Московской области</t>
  </si>
  <si>
    <r>
      <rPr>
        <b/>
        <sz val="12"/>
        <rFont val="Times New Roman"/>
        <family val="1"/>
        <charset val="204"/>
      </rPr>
      <t xml:space="preserve">Показатель 1 </t>
    </r>
    <r>
      <rPr>
        <sz val="12"/>
        <rFont val="Times New Roman"/>
        <family val="1"/>
        <charset val="204"/>
      </rPr>
      <t xml:space="preserve">        Процент готовности муниципального образования Московской области к действиям по предназначению при возникновении чрезвычайных ситуаций (происшествий) природного и техногенного характера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</si>
  <si>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               Процент исполнения органом местного самоуправления муниципального образования полномочия по обеспечению безопасности людей на воде</t>
    </r>
  </si>
  <si>
    <r>
      <rPr>
        <b/>
        <sz val="12"/>
        <rFont val="Times New Roman"/>
        <family val="1"/>
        <charset val="204"/>
      </rPr>
      <t>Показатель 3</t>
    </r>
    <r>
      <rPr>
        <sz val="12"/>
        <rFont val="Times New Roman"/>
        <family val="1"/>
        <charset val="204"/>
      </rPr>
      <t xml:space="preserve">    Сокращение среднего времени совместного реагирования нескольких экстренных оперативных служб на обращения населения по единому номеру «112</t>
    </r>
    <r>
      <rPr>
        <sz val="12"/>
        <rFont val="Calibri"/>
        <family val="2"/>
        <charset val="204"/>
      </rPr>
      <t>»</t>
    </r>
    <r>
      <rPr>
        <sz val="12"/>
        <rFont val="Times New Roman"/>
        <family val="1"/>
        <charset val="204"/>
      </rPr>
      <t xml:space="preserve"> на территории муниципального образования</t>
    </r>
  </si>
  <si>
    <r>
      <rPr>
        <b/>
        <sz val="12"/>
        <rFont val="Times New Roman"/>
        <family val="1"/>
        <charset val="204"/>
      </rPr>
      <t>Показатель 4</t>
    </r>
    <r>
      <rPr>
        <sz val="12"/>
        <rFont val="Times New Roman"/>
        <family val="1"/>
        <charset val="204"/>
      </rPr>
      <t xml:space="preserve">               Процент построения и развития систем аппаратно-программного комплекса «Безопасный город» на территории муниципального образования</t>
    </r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</si>
  <si>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              Увеличение процента покрытия, системой централизованного оповещения и информирования при чрезвычайных ситуациях или угрозе их возникновения, населения на территории муниципального образования. </t>
    </r>
  </si>
  <si>
    <t>Основное мероприятие 1. Создание, развитие и поддержание в постоянной готовности систем оповещения населения об опасностях, возникающих при военных конфликтах или вследствие этих конфликтов, а также при чрезвычайных ситуациях природного и техногенного характера (происшествиях) на территории муниципального образования Московской области</t>
  </si>
  <si>
    <r>
      <rPr>
        <b/>
        <sz val="12"/>
        <rFont val="Times New Roman"/>
        <family val="1"/>
        <charset val="204"/>
      </rPr>
      <t>Показатель 1</t>
    </r>
    <r>
      <rPr>
        <sz val="12"/>
        <rFont val="Times New Roman"/>
        <family val="1"/>
        <charset val="204"/>
      </rPr>
      <t xml:space="preserve">                Повышение степени пожарной защищенности муниципального образования, по отношению к базовому периоду</t>
    </r>
  </si>
  <si>
    <t>Основное мероприятие 1. Повышение степени пожарной безопасности</t>
  </si>
  <si>
    <t xml:space="preserve">Основное мероприятие 1.
Организация накопления, хранения, освежения и обслуживания запасов материально-технических, продовольственных, медицинских и иных средств, в  целях гражданской обороны 
</t>
  </si>
  <si>
    <r>
      <t xml:space="preserve">Показатель 1 </t>
    </r>
    <r>
      <rPr>
        <sz val="12"/>
        <rFont val="Times New Roman"/>
        <family val="1"/>
        <charset val="204"/>
      </rPr>
      <t>Увеличение процента запасов материально-технических, продовольственных и иных средств в целях гражданской обороны</t>
    </r>
  </si>
  <si>
    <r>
      <rPr>
        <b/>
        <sz val="12"/>
        <rFont val="Times New Roman"/>
        <family val="1"/>
        <charset val="204"/>
      </rPr>
      <t>Показатель 2</t>
    </r>
    <r>
      <rPr>
        <sz val="12"/>
        <rFont val="Times New Roman"/>
        <family val="1"/>
        <charset val="204"/>
      </rPr>
      <t xml:space="preserve">                Увеличение степени готовности к использованию по предназначению защитных сооружений и иных объектов ГО</t>
    </r>
  </si>
  <si>
    <t>Основное мероприятие 2. Обеспечение готовности защитных сооружений и других объектов гражданской обороны на территории муниципальных образований Московской области</t>
  </si>
  <si>
    <r>
      <t xml:space="preserve">Мероприятие 5.      </t>
    </r>
    <r>
      <rPr>
        <sz val="11"/>
        <rFont val="Times New Roman"/>
        <family val="1"/>
        <charset val="204"/>
      </rPr>
      <t>Создание резервов материальных ресурсов на предупреждение и ликвидацию чрезвычайных ситуаций и  стихийных бедствий объектового и муниципального характера и их последствий</t>
    </r>
    <r>
      <rPr>
        <b/>
        <sz val="11"/>
        <rFont val="Times New Roman"/>
        <family val="1"/>
        <charset val="204"/>
      </rPr>
      <t xml:space="preserve">              </t>
    </r>
  </si>
  <si>
    <r>
      <rPr>
        <b/>
        <sz val="11"/>
        <rFont val="Times New Roman"/>
        <family val="1"/>
        <charset val="204"/>
      </rPr>
      <t xml:space="preserve">Мероприятие 6.
</t>
    </r>
    <r>
      <rPr>
        <sz val="11"/>
        <rFont val="Times New Roman"/>
        <family val="1"/>
        <charset val="204"/>
      </rPr>
      <t>Создание, содержание и организация деятельности аварийно-спасательных формирований на территории городского округа Домодедово</t>
    </r>
    <r>
      <rPr>
        <b/>
        <sz val="11"/>
        <rFont val="Times New Roman"/>
        <family val="1"/>
        <charset val="204"/>
      </rPr>
      <t xml:space="preserve">
</t>
    </r>
  </si>
  <si>
    <t xml:space="preserve"> 2020 год</t>
  </si>
  <si>
    <t>Мероприятия подпрограммы</t>
  </si>
  <si>
    <r>
      <rPr>
        <b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                    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
</t>
    </r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</si>
  <si>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>Проведение мероприятий по профилактике терроризма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</si>
  <si>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
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
</t>
    </r>
  </si>
  <si>
    <r>
      <rPr>
        <b/>
        <sz val="11"/>
        <rFont val="Times New Roman"/>
        <family val="1"/>
        <charset val="204"/>
      </rPr>
      <t xml:space="preserve">Мероприятие 3. </t>
    </r>
    <r>
      <rPr>
        <sz val="11"/>
        <rFont val="Times New Roman"/>
        <family val="1"/>
        <charset val="204"/>
      </rPr>
      <t xml:space="preserve">
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
</t>
    </r>
  </si>
  <si>
    <r>
      <rPr>
        <b/>
        <sz val="11"/>
        <rFont val="Times New Roman"/>
        <family val="1"/>
        <charset val="204"/>
      </rPr>
      <t xml:space="preserve">Мероприятие 3.1    </t>
    </r>
    <r>
      <rPr>
        <sz val="11"/>
        <rFont val="Times New Roman"/>
        <family val="1"/>
        <charset val="204"/>
      </rPr>
      <t xml:space="preserve">           Приобретение металлодетекторов</t>
    </r>
  </si>
  <si>
    <t>1.3.1.</t>
  </si>
  <si>
    <t>1.3.2.</t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</si>
  <si>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
Обеспечение централизованной пультовой охраной зданий и помещений Администрации городского округа Домодедово
</t>
    </r>
  </si>
  <si>
    <r>
      <rPr>
        <b/>
        <sz val="11"/>
        <rFont val="Times New Roman"/>
        <family val="1"/>
        <charset val="204"/>
      </rPr>
      <t>Мероприятие 5.</t>
    </r>
    <r>
      <rPr>
        <sz val="11"/>
        <rFont val="Times New Roman"/>
        <family val="1"/>
        <charset val="204"/>
      </rPr>
      <t xml:space="preserve">
Изготовление печатной продукции, направленной на предупреждение проявлений терроризма и экстремизма </t>
    </r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</si>
  <si>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
Организация и проведение мероприятий по реализации Комплексного плана  противодействия идеологии терроризма в городском округе Домодедово
</t>
    </r>
  </si>
  <si>
    <r>
      <rPr>
        <b/>
        <sz val="11"/>
        <rFont val="Times New Roman"/>
        <family val="1"/>
        <charset val="204"/>
      </rPr>
      <t>Мероприятие 6.1</t>
    </r>
    <r>
      <rPr>
        <sz val="11"/>
        <rFont val="Times New Roman"/>
        <family val="1"/>
        <charset val="204"/>
      </rPr>
      <t xml:space="preserve">
Организация и проведение мероприятий в сфере государственной национальной политики</t>
    </r>
  </si>
  <si>
    <t>1.6.1.</t>
  </si>
  <si>
    <r>
      <rPr>
        <b/>
        <sz val="11"/>
        <rFont val="Times New Roman"/>
        <family val="1"/>
        <charset val="204"/>
      </rPr>
      <t xml:space="preserve">Мероприятие 6.2 </t>
    </r>
    <r>
      <rPr>
        <sz val="11"/>
        <rFont val="Times New Roman"/>
        <family val="1"/>
        <charset val="204"/>
      </rPr>
      <t xml:space="preserve">
Проведение мониторинга   состояния межнациональных (межэтнических) и межконфессиональных отношений, социально-политической ситуации и раннего предупреждения межнациональных конфликтов в городском округе Домодедово Московской области   </t>
    </r>
  </si>
  <si>
    <t>1.6.2.</t>
  </si>
  <si>
    <r>
      <rPr>
        <b/>
        <sz val="11"/>
        <rFont val="Times New Roman"/>
        <family val="1"/>
        <charset val="204"/>
      </rPr>
      <t>Мероприятие 6.3</t>
    </r>
    <r>
      <rPr>
        <sz val="11"/>
        <rFont val="Times New Roman"/>
        <family val="1"/>
        <charset val="204"/>
      </rPr>
      <t xml:space="preserve">
Оказание поддержки национально-культурным центрам общин и молодежным объединениям городского округа Домодедово , реализующим проекты в сфере духовно-нравственного воспитания  и гармонии межнациональных отношений
</t>
    </r>
  </si>
  <si>
    <t>1.6.3.</t>
  </si>
  <si>
    <r>
      <rPr>
        <b/>
        <sz val="11"/>
        <rFont val="Times New Roman"/>
        <family val="1"/>
        <charset val="204"/>
      </rPr>
      <t xml:space="preserve">Мероприятие 6.4 </t>
    </r>
    <r>
      <rPr>
        <sz val="11"/>
        <rFont val="Times New Roman"/>
        <family val="1"/>
        <charset val="204"/>
      </rPr>
      <t xml:space="preserve">
Организация и проведение культурных мероприятий </t>
    </r>
  </si>
  <si>
    <t>1.6.4.</t>
  </si>
  <si>
    <t>1.6.5.</t>
  </si>
  <si>
    <r>
      <rPr>
        <b/>
        <sz val="11"/>
        <rFont val="Times New Roman"/>
        <family val="1"/>
        <charset val="204"/>
      </rPr>
      <t xml:space="preserve">Мероприятие 6.5           </t>
    </r>
    <r>
      <rPr>
        <sz val="11"/>
        <rFont val="Times New Roman"/>
        <family val="1"/>
        <charset val="204"/>
      </rPr>
      <t xml:space="preserve">Организация и проведение мероприятий в сфере государственной информационной политики
</t>
    </r>
  </si>
  <si>
    <r>
      <rPr>
        <b/>
        <sz val="11"/>
        <rFont val="Times New Roman"/>
        <family val="1"/>
        <charset val="204"/>
      </rPr>
      <t xml:space="preserve">Мероприятие 6.6 </t>
    </r>
    <r>
      <rPr>
        <sz val="11"/>
        <rFont val="Times New Roman"/>
        <family val="1"/>
        <charset val="204"/>
      </rPr>
      <t xml:space="preserve">Организация информационного освещения в муниципальных средствах массовой информации тематики противодействия экстеремизму и терроризму в городском округе Домодедово
</t>
    </r>
  </si>
  <si>
    <t>1.6.6.</t>
  </si>
  <si>
    <r>
      <rPr>
        <b/>
        <sz val="11"/>
        <rFont val="Times New Roman"/>
        <family val="1"/>
        <charset val="204"/>
      </rPr>
      <t>Мероприятие 6.7</t>
    </r>
    <r>
      <rPr>
        <sz val="11"/>
        <rFont val="Times New Roman"/>
        <family val="1"/>
        <charset val="204"/>
      </rPr>
      <t xml:space="preserve">
Организация проведения мероприятий по разъяснению угроз, вызываемых  распространением идей терроризма и религиозно-политического экстремизма, межнациональной и межконфессионаной розни с привлечением деятелей науки, культуры, представителей общественности, информационного сообщества, конфессий и национальных общественных объединений 
</t>
    </r>
  </si>
  <si>
    <t>1.6.7.</t>
  </si>
  <si>
    <r>
      <rPr>
        <b/>
        <sz val="11"/>
        <rFont val="Times New Roman"/>
        <family val="1"/>
        <charset val="204"/>
      </rPr>
      <t>Мероприятие 6.8</t>
    </r>
    <r>
      <rPr>
        <sz val="11"/>
        <rFont val="Times New Roman"/>
        <family val="1"/>
        <charset val="204"/>
      </rPr>
      <t xml:space="preserve">
Проведение семинаров с субъектами профилактики по вопросам информационного освещения вопросов противодействия идеологии экстремизма, развития толерантности и предотвращения конфликтов на межнациональной и межконфессиональной почве
</t>
    </r>
  </si>
  <si>
    <t>1.6.8.</t>
  </si>
  <si>
    <t>1.6.9.</t>
  </si>
  <si>
    <r>
      <rPr>
        <b/>
        <sz val="11"/>
        <rFont val="Times New Roman"/>
        <family val="1"/>
        <charset val="204"/>
      </rPr>
      <t>Мероприятие 6.9</t>
    </r>
    <r>
      <rPr>
        <sz val="11"/>
        <rFont val="Times New Roman"/>
        <family val="1"/>
        <charset val="204"/>
      </rPr>
      <t xml:space="preserve">
Организация проведения мероприятий в сфере образования, государственной молодежной политики
</t>
    </r>
  </si>
  <si>
    <r>
      <rPr>
        <b/>
        <sz val="11"/>
        <rFont val="Times New Roman"/>
        <family val="1"/>
        <charset val="204"/>
      </rPr>
      <t>Мероприятие 6.10</t>
    </r>
    <r>
      <rPr>
        <sz val="11"/>
        <rFont val="Times New Roman"/>
        <family val="1"/>
        <charset val="204"/>
      </rPr>
      <t xml:space="preserve">
Реализация просвятительских, в том числе интерактивных, программ и проектов  гражданско-патриатической тематики, посвященных пропаганде государственной символики Российской Федерации, символики Московской области, достижениям государства и Московской области, дням воинской славы России, памятным страницам истории России и значимых событиям в новейшей истории страны   
</t>
    </r>
  </si>
  <si>
    <t>1.6.10.</t>
  </si>
  <si>
    <r>
      <t xml:space="preserve">Мероприятие 6.11                                                      </t>
    </r>
    <r>
      <rPr>
        <sz val="11"/>
        <rFont val="Times New Roman"/>
        <family val="1"/>
        <charset val="204"/>
      </rPr>
      <t>Внедрение молодежных проектов, инициатив, направленных на формирование активной гражданской позиции , национально-государственной идентичности, воспитание уважения к представителям различных этнорсов, укрепление нравственных ценностей, профилактику неонацизма и экстремизма, взаимодействие с молодежными субкультурами и неформальными движениями</t>
    </r>
  </si>
  <si>
    <t>1.6.11.</t>
  </si>
  <si>
    <r>
      <t xml:space="preserve">Мероприятие 6.12                                                                                </t>
    </r>
    <r>
      <rPr>
        <sz val="11"/>
        <rFont val="Times New Roman"/>
        <family val="1"/>
        <charset val="204"/>
      </rPr>
      <t xml:space="preserve">Вовлечение молодежи в реализацию мероприятий по по сохранению российской культуры на территории городского округа Домодедово, исторического наследия народов страны, традиционных ремесел в целях укрепления связей между покалениями                              - XVI-я Окружная  военно- историческая Олимпиада, посвященная Дню Победы;    - День славянской писменности и культуры </t>
    </r>
  </si>
  <si>
    <t>1.6.12.</t>
  </si>
  <si>
    <r>
      <rPr>
        <b/>
        <sz val="11"/>
        <rFont val="Times New Roman"/>
        <family val="1"/>
        <charset val="204"/>
      </rPr>
      <t>Мероприятие 6.13</t>
    </r>
    <r>
      <rPr>
        <sz val="11"/>
        <rFont val="Times New Roman"/>
        <family val="1"/>
        <charset val="204"/>
      </rPr>
      <t xml:space="preserve">  Развитие механизмов обеспечения доступности для молодежи объектов культурного наследия, музеев, выставок, учреждений культуры и искусства путем формирования единой системы льготного посещения - Бесплатное посещение МБУ " Историко-художественный музей" ;                                                              - Бесплатное посещение локальных мероприятий, проводимых в культурно-досуговых учереждениях;                                                                                - Проведение в учреждениях культуры, на бесплатной основе клубных формирований (кружков художественной самодеятельности)</t>
    </r>
  </si>
  <si>
    <t>1.6.13.</t>
  </si>
  <si>
    <r>
      <rPr>
        <b/>
        <sz val="11"/>
        <rFont val="Times New Roman"/>
        <family val="1"/>
        <charset val="204"/>
      </rPr>
      <t xml:space="preserve">Мероприятие 6.14 </t>
    </r>
    <r>
      <rPr>
        <sz val="11"/>
        <rFont val="Times New Roman"/>
        <family val="1"/>
        <charset val="204"/>
      </rPr>
      <t xml:space="preserve">
Организация и проведение мероприятий, посвященных Дню солидарности в борьбе с терроризмом</t>
    </r>
  </si>
  <si>
    <t>1.6.14</t>
  </si>
  <si>
    <r>
      <rPr>
        <b/>
        <sz val="11"/>
        <rFont val="Times New Roman"/>
        <family val="1"/>
        <charset val="204"/>
      </rPr>
      <t>Мероприятие 6.15</t>
    </r>
    <r>
      <rPr>
        <sz val="11"/>
        <rFont val="Times New Roman"/>
        <family val="1"/>
        <charset val="204"/>
      </rPr>
      <t xml:space="preserve">
Организация повышения квалификации муниципальных служащих городского округа Домодедово по вопросам противодействия экстремизму и терроризму
</t>
    </r>
  </si>
  <si>
    <t>1.6.15.</t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</si>
  <si>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
Проведение мероприятий по привлечению граждан, принимающих участие в деятельности народных дружин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</si>
  <si>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
Материальное стимулирование народных дружинников
</t>
    </r>
  </si>
  <si>
    <r>
      <t xml:space="preserve">Мероприятие 3.                                 </t>
    </r>
    <r>
      <rPr>
        <sz val="11"/>
        <rFont val="Times New Roman"/>
        <family val="1"/>
        <charset val="204"/>
      </rPr>
      <t>Материально-техническое обеспечение деятельности народных дружин</t>
    </r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</si>
  <si>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
Проведение мероприятий по обеспечению правопорядка и безопасности граждан
</t>
    </r>
  </si>
  <si>
    <r>
      <rPr>
        <b/>
        <sz val="11"/>
        <rFont val="Times New Roman"/>
        <family val="1"/>
        <charset val="204"/>
      </rPr>
      <t>Мероприятие 5.</t>
    </r>
    <r>
      <rPr>
        <sz val="11"/>
        <rFont val="Times New Roman"/>
        <family val="1"/>
        <charset val="204"/>
      </rPr>
      <t xml:space="preserve">                   Осуществление мероприятий по обучению народных дружинников </t>
    </r>
  </si>
  <si>
    <r>
      <rPr>
        <b/>
        <sz val="11"/>
        <rFont val="Times New Roman"/>
        <family val="1"/>
        <charset val="204"/>
      </rPr>
      <t>Основное мероприятие 2</t>
    </r>
    <r>
      <rPr>
        <sz val="11"/>
        <rFont val="Times New Roman"/>
        <family val="1"/>
        <charset val="204"/>
      </rPr>
      <t xml:space="preserve">
Обеспечение деятельности общественных объединений правоохранительной направленности
</t>
    </r>
  </si>
  <si>
    <r>
      <rPr>
        <b/>
        <sz val="11"/>
        <rFont val="Times New Roman"/>
        <family val="1"/>
        <charset val="204"/>
      </rPr>
      <t>Основное мероприятие 3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
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</si>
  <si>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</si>
  <si>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
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</si>
  <si>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t xml:space="preserve">Мероприятие 3.                                                  </t>
    </r>
    <r>
      <rPr>
        <sz val="11"/>
        <rFont val="Times New Roman"/>
        <family val="1"/>
        <charset val="204"/>
      </rPr>
      <t>Изготовление агитационных материалов направленных на профилактику преступлений и иных правонарушений</t>
    </r>
    <r>
      <rPr>
        <b/>
        <sz val="11"/>
        <rFont val="Times New Roman"/>
        <family val="1"/>
        <charset val="204"/>
      </rPr>
      <t xml:space="preserve">       </t>
    </r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</si>
  <si>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               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</si>
  <si>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t>3.5.</t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</si>
  <si>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
Осуществление  профилактических мер в отношении трудовых мигрантов нацеленных на решение проблем быта, налаживание взаимоотношений местного населения с иностранцами</t>
    </r>
  </si>
  <si>
    <t>3.6.</t>
  </si>
  <si>
    <r>
      <rPr>
        <b/>
        <sz val="11"/>
        <rFont val="Times New Roman"/>
        <family val="1"/>
        <charset val="204"/>
      </rPr>
      <t xml:space="preserve">Мероприятие 7.   </t>
    </r>
    <r>
      <rPr>
        <sz val="11"/>
        <rFont val="Times New Roman"/>
        <family val="1"/>
        <charset val="204"/>
      </rPr>
      <t xml:space="preserve">            Проведение собеседований с  трудовыми мигрантами  о традициях, нравственных устоях принимающего общества.</t>
    </r>
  </si>
  <si>
    <t>3.7.</t>
  </si>
  <si>
    <r>
      <t xml:space="preserve">Мероприятие 8.                                                           </t>
    </r>
    <r>
      <rPr>
        <sz val="11"/>
        <rFont val="Times New Roman"/>
        <family val="1"/>
        <charset val="204"/>
      </rPr>
      <t>Расширение перечня  рабочих  мест  для граждан отбывших наказание в виде лишения свободы в целях их ресоциализации</t>
    </r>
  </si>
  <si>
    <t>3.8.</t>
  </si>
  <si>
    <r>
      <t xml:space="preserve">Основное мероприятие 4.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                        </t>
    </r>
    <r>
      <rPr>
        <b/>
        <sz val="11"/>
        <rFont val="Times New Roman"/>
        <family val="1"/>
        <charset val="204"/>
      </rPr>
      <t xml:space="preserve">        </t>
    </r>
  </si>
  <si>
    <r>
      <t xml:space="preserve">Мероприятие 1.                          </t>
    </r>
    <r>
      <rPr>
        <sz val="11"/>
        <rFont val="Times New Roman"/>
        <family val="1"/>
        <charset val="204"/>
      </rPr>
      <t>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</si>
  <si>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r>
      <t xml:space="preserve">Мероприятие 2.               </t>
    </r>
    <r>
      <rPr>
        <sz val="11"/>
        <rFont val="Times New Roman"/>
        <family val="1"/>
        <charset val="204"/>
      </rPr>
      <t xml:space="preserve">Проведение работ по установке видеокамер с подключением к системе «Безопасный регион» на подъездах многоквартирных домов  </t>
    </r>
  </si>
  <si>
    <r>
      <t xml:space="preserve">Мероприятие 3.        </t>
    </r>
    <r>
      <rPr>
        <sz val="11"/>
        <rFont val="Times New Roman"/>
        <family val="1"/>
        <charset val="204"/>
      </rPr>
      <t>Обслуживание, модернизация и развитие системы «Безопасный регион»</t>
    </r>
  </si>
  <si>
    <r>
      <t xml:space="preserve">Мероприятие 4.              </t>
    </r>
    <r>
      <rPr>
        <sz val="11"/>
        <rFont val="Times New Roman"/>
        <family val="1"/>
        <charset val="204"/>
      </rPr>
      <t>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(неденежное)</t>
    </r>
  </si>
  <si>
    <t>4.5.</t>
  </si>
  <si>
    <r>
      <rPr>
        <b/>
        <sz val="11"/>
        <rFont val="Times New Roman"/>
        <family val="1"/>
        <charset val="204"/>
      </rPr>
      <t xml:space="preserve">Мероприятие 6.       </t>
    </r>
    <r>
      <rPr>
        <sz val="11"/>
        <rFont val="Times New Roman"/>
        <family val="1"/>
        <charset val="204"/>
      </rPr>
      <t xml:space="preserve">       Проведение работ по установке видеокамер в здании МБО УДОД «Домодедовская детская школа искусств» с подключением к системе «Безопасный регион»</t>
    </r>
  </si>
  <si>
    <t>4.6.</t>
  </si>
  <si>
    <r>
      <rPr>
        <b/>
        <sz val="11"/>
        <rFont val="Times New Roman"/>
        <family val="1"/>
        <charset val="204"/>
      </rPr>
      <t>Основное мероприятие 5.</t>
    </r>
    <r>
      <rPr>
        <sz val="11"/>
        <rFont val="Times New Roman"/>
        <family val="1"/>
        <charset val="204"/>
      </rPr>
      <t xml:space="preserve">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</si>
  <si>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rFont val="Times New Roman"/>
        <family val="1"/>
        <charset val="204"/>
      </rPr>
      <t xml:space="preserve">Мероприятие 1.     </t>
    </r>
    <r>
      <rPr>
        <sz val="11"/>
        <rFont val="Times New Roman"/>
        <family val="1"/>
        <charset val="204"/>
      </rPr>
      <t xml:space="preserve">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</si>
  <si>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1.1 </t>
    </r>
    <r>
      <rPr>
        <sz val="11"/>
        <rFont val="Times New Roman"/>
        <family val="1"/>
        <charset val="204"/>
      </rPr>
      <t xml:space="preserve">                   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</si>
  <si>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t>5.1.1.</t>
  </si>
  <si>
    <r>
      <rPr>
        <b/>
        <sz val="11"/>
        <rFont val="Times New Roman"/>
        <family val="1"/>
        <charset val="204"/>
      </rPr>
      <t>Мероприятие 1.2</t>
    </r>
    <r>
      <rPr>
        <sz val="11"/>
        <rFont val="Times New Roman"/>
        <family val="1"/>
        <charset val="204"/>
      </rPr>
      <t xml:space="preserve">                   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  </r>
  </si>
  <si>
    <t>5.1.2.</t>
  </si>
  <si>
    <r>
      <rPr>
        <b/>
        <sz val="11"/>
        <rFont val="Times New Roman"/>
        <family val="1"/>
        <charset val="204"/>
      </rPr>
      <t xml:space="preserve">Мероприятие 1.3      </t>
    </r>
    <r>
      <rPr>
        <sz val="11"/>
        <rFont val="Times New Roman"/>
        <family val="1"/>
        <charset val="204"/>
      </rPr>
      <t xml:space="preserve">          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                               </t>
    </r>
  </si>
  <si>
    <t>5.1.3.</t>
  </si>
  <si>
    <r>
      <rPr>
        <b/>
        <sz val="11"/>
        <rFont val="Times New Roman"/>
        <family val="1"/>
        <charset val="204"/>
      </rPr>
      <t xml:space="preserve">Мероприятие 2.           </t>
    </r>
    <r>
      <rPr>
        <sz val="11"/>
        <rFont val="Times New Roman"/>
        <family val="1"/>
        <charset val="204"/>
      </rPr>
      <t xml:space="preserve"> Приобретение наборов тестов с целью раннего выявления незаконного потребления наркотических средств и психоактивных веществ при проведении ежегодных медицинских осмотров обучающихся в общеобразовательных организациях                              </t>
    </r>
  </si>
  <si>
    <r>
      <rPr>
        <b/>
        <sz val="11"/>
        <rFont val="Times New Roman"/>
        <family val="1"/>
        <charset val="204"/>
      </rPr>
      <t xml:space="preserve">Мероприятие 3.       </t>
    </r>
    <r>
      <rPr>
        <sz val="11"/>
        <rFont val="Times New Roman"/>
        <family val="1"/>
        <charset val="204"/>
      </rPr>
      <t>Информирование УМВД России по городскому округу Домодедово о результатах социально-психологического тестирования и медицинских профилактических осмотров в образовательных организациях с целью своевременного проведения профилактических и оперативно-розыскных мероприятий направленных на выявление и пресечение преступлений по линии незаконного оборота наркотиков</t>
    </r>
    <r>
      <rPr>
        <b/>
        <sz val="11"/>
        <rFont val="Times New Roman"/>
        <family val="1"/>
        <charset val="204"/>
      </rPr>
      <t xml:space="preserve">      </t>
    </r>
  </si>
  <si>
    <r>
      <rPr>
        <b/>
        <sz val="11"/>
        <rFont val="Times New Roman"/>
        <family val="1"/>
        <charset val="204"/>
      </rPr>
      <t xml:space="preserve">Мероприятие 4.           </t>
    </r>
    <r>
      <rPr>
        <sz val="11"/>
        <rFont val="Times New Roman"/>
        <family val="1"/>
        <charset val="204"/>
      </rPr>
      <t>Проведение УМВД, во взаимодействии  с   добровольной  народной  дружиной  и  казаками,   локальных  рейдовых мероприятий   по  выявлению и пресечению  правонарушений,  связанных с  незаконным  оборотом  наркотиков</t>
    </r>
    <r>
      <rPr>
        <b/>
        <sz val="11"/>
        <rFont val="Times New Roman"/>
        <family val="1"/>
        <charset val="204"/>
      </rPr>
      <t xml:space="preserve">        </t>
    </r>
  </si>
  <si>
    <t>5.4.</t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</si>
  <si>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                    Проведение агитационных мероприятий по информированию  населения   о  вреде  наркотиков,  а  также  ответственности  за их  потребление</t>
    </r>
  </si>
  <si>
    <r>
      <t xml:space="preserve">Основное мероприятие 6.       </t>
    </r>
    <r>
      <rPr>
        <sz val="11"/>
        <rFont val="Times New Roman"/>
        <family val="1"/>
        <charset val="204"/>
      </rPr>
      <t>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  </r>
  </si>
  <si>
    <r>
      <t xml:space="preserve">Мероприятие 1.       </t>
    </r>
    <r>
      <rPr>
        <sz val="11"/>
        <rFont val="Times New Roman"/>
        <family val="1"/>
        <charset val="204"/>
      </rPr>
      <t>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</si>
  <si>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r>
      <rPr>
        <b/>
        <sz val="11"/>
        <rFont val="Times New Roman"/>
        <family val="1"/>
        <charset val="204"/>
      </rPr>
      <t>Основное мероприятие 7.</t>
    </r>
    <r>
      <rPr>
        <sz val="11"/>
        <rFont val="Times New Roman"/>
        <family val="1"/>
        <charset val="204"/>
      </rPr>
      <t xml:space="preserve">                      Организация ритуальных услуг и содержание мест захоронения</t>
    </r>
  </si>
  <si>
    <r>
      <t xml:space="preserve">Мероприятие 1.       </t>
    </r>
    <r>
      <rPr>
        <sz val="11"/>
        <rFont val="Times New Roman"/>
        <family val="1"/>
        <charset val="204"/>
      </rPr>
      <t>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</si>
  <si>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
</t>
    </r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</si>
  <si>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
Оформление земельных участков под кладбищами в муниципальную собственность
</t>
    </r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</si>
  <si>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
Зимние и летние работы по содержанию мест захоронений, текущий и капитальный ремонт основных фондов
</t>
    </r>
  </si>
  <si>
    <t>7.4.</t>
  </si>
  <si>
    <r>
      <rPr>
        <b/>
        <sz val="11"/>
        <rFont val="Times New Roman"/>
        <family val="1"/>
        <charset val="204"/>
      </rPr>
      <t xml:space="preserve">Мероприятие 5.           </t>
    </r>
    <r>
      <rPr>
        <sz val="11"/>
        <rFont val="Times New Roman"/>
        <family val="1"/>
        <charset val="204"/>
      </rPr>
      <t xml:space="preserve">                                    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</si>
  <si>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t>7.5.</t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</si>
  <si>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
Содержание и благоустройство могил и надгробий Героев Советского Союза, Героев Российской Федерации или полных кавалеров ордена Славы при отсутствии близких родственников, если таковые могилы и надгробия имеются на территории кладбищ
</t>
    </r>
  </si>
  <si>
    <t>7.6.</t>
  </si>
  <si>
    <r>
      <rPr>
        <b/>
        <sz val="11"/>
        <rFont val="Times New Roman"/>
        <family val="1"/>
        <charset val="204"/>
      </rPr>
      <t>Мероприятие 7.</t>
    </r>
    <r>
      <rPr>
        <sz val="11"/>
        <rFont val="Times New Roman"/>
        <family val="1"/>
        <charset val="204"/>
      </rPr>
      <t xml:space="preserve">
Проведение инвентаризации мест захоронений</t>
    </r>
  </si>
  <si>
    <t>7.7.</t>
  </si>
  <si>
    <t>7.8.</t>
  </si>
  <si>
    <t>7.9.</t>
  </si>
  <si>
    <r>
      <rPr>
        <b/>
        <sz val="11"/>
        <rFont val="Times New Roman"/>
        <family val="1"/>
        <charset val="204"/>
      </rPr>
      <t xml:space="preserve">Мероприятие 9. </t>
    </r>
    <r>
      <rPr>
        <sz val="11"/>
        <rFont val="Times New Roman"/>
        <family val="1"/>
        <charset val="204"/>
      </rPr>
      <t>Благоустройство мест захоронения</t>
    </r>
  </si>
  <si>
    <t xml:space="preserve">Увеличение доли социальных объектов (учреждений), оборудованных в целях антитеррористической защищенности средствами обеспечения безопасности до 100% к 2024 году. </t>
  </si>
  <si>
    <r>
      <rPr>
        <b/>
        <sz val="11"/>
        <rFont val="Times New Roman"/>
        <family val="1"/>
        <charset val="204"/>
      </rPr>
      <t xml:space="preserve">Мероприятие 3.2     </t>
    </r>
    <r>
      <rPr>
        <sz val="11"/>
        <rFont val="Times New Roman"/>
        <family val="1"/>
        <charset val="204"/>
      </rPr>
      <t xml:space="preserve">           Приобретение запчастей для системы контроля доступа, автоматических ворот, шлагбаумов</t>
    </r>
  </si>
  <si>
    <t>Отдел технческого обеспечения организационного управления, Управление по территориальной безопасности, ГО и ЧС Администрации городского округа Домодедово</t>
  </si>
  <si>
    <t>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</si>
  <si>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УМВД России по городскому округу Домодедово</t>
  </si>
  <si>
    <t>Комитет по управлению имуществом, Управление по территориальной безопасности, ГО и ЧС Администрации городского округа Домодедово, 5 окружной отдел УФСБ России по г.Москве и МО</t>
  </si>
  <si>
    <t xml:space="preserve"> Управление по территориальной безопасности, ГО и ЧС Администрации городского округа Домодедово</t>
  </si>
  <si>
    <t>УМВД России по городскому округу Домодедово, Управление по территориальной безопасности, ГО и ЧС Администрации городского округа Домодедово</t>
  </si>
  <si>
    <t>Комитет по экономике, Управление по территориальной безопасности, ГО и ЧС Администрации городского округа Домодедово</t>
  </si>
  <si>
    <t xml:space="preserve">Управление образования городского округа Домодедово, Комитет по культуре, делам молодежи и спорту, Управление по территориальной безопасности, ГО и ЧС Администрации городского округа Домодедово </t>
  </si>
  <si>
    <t xml:space="preserve">Управление по территориальной безопасности, ГО и ЧС Администрации городского округа Домодедово </t>
  </si>
  <si>
    <t xml:space="preserve">Управление образования городского округа Домодедово,  Управление по территориальной безопасности, ГО и ЧС Администрации городского округа Домодедово </t>
  </si>
  <si>
    <t>МКУ "Специализированная служба в сфере погребения и похоронного дела"</t>
  </si>
  <si>
    <t>Увеличение доли от числа граждан, принимавших в деятельности народных дружин до 125 % к 2024 году.</t>
  </si>
  <si>
    <t>Увеличение доли кладбищ, соответствующих требованиям Порядка деятельности общественных кладбищ до 100% к 2024 году</t>
  </si>
  <si>
    <t>Увеличение доли зоны захоронения кладбищ, на которых проведена инвентаризация захоронений в соответствие с требованиями законодательства до 100% к 2024 году</t>
  </si>
  <si>
    <r>
      <rPr>
        <b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
Повышение степени антитеррористической защищенности социально значимых объектов находящихся в собственности муниципального образования и мест с массовым пребыванием людей</t>
    </r>
  </si>
  <si>
    <r>
      <rPr>
        <b/>
        <sz val="11"/>
        <rFont val="Times New Roman"/>
        <family val="1"/>
        <charset val="204"/>
      </rPr>
      <t>Мероприятие 1.6.12.</t>
    </r>
    <r>
      <rPr>
        <sz val="11"/>
        <rFont val="Times New Roman"/>
        <family val="1"/>
        <charset val="204"/>
      </rPr>
      <t xml:space="preserve">     Вовлечение молодежи в реализацию мероприятий по по сохранению российской культуры на территории городского округа Домодедово, исторического наследия народов страны, традиционных ремесел в целях укрепления связей между покалениями                              - XVI-я Окружная  военно- историческая Олимпиада, посвященная Дню Победы;    - День славянской писменности и культуры </t>
    </r>
  </si>
  <si>
    <r>
      <rPr>
        <b/>
        <sz val="11"/>
        <rFont val="Times New Roman"/>
        <family val="1"/>
        <charset val="204"/>
      </rPr>
      <t xml:space="preserve">Основное мероприятие 2
</t>
    </r>
    <r>
      <rPr>
        <sz val="11"/>
        <rFont val="Times New Roman"/>
        <family val="1"/>
        <charset val="204"/>
      </rPr>
      <t xml:space="preserve">Обеспечение деятельности общественных объединений правоохранительной направленности
</t>
    </r>
  </si>
  <si>
    <r>
      <rPr>
        <b/>
        <sz val="11"/>
        <rFont val="Times New Roman"/>
        <family val="1"/>
        <charset val="204"/>
      </rPr>
      <t>Основное мероприятие 3.</t>
    </r>
    <r>
      <rPr>
        <sz val="11"/>
        <rFont val="Times New Roman"/>
        <family val="1"/>
        <charset val="204"/>
      </rPr>
      <t xml:space="preserve">
Реализация мероприятий по обеспечению общественного порядка и общественной безопасности на территории муниципального образования Московской области </t>
    </r>
  </si>
  <si>
    <r>
      <rPr>
        <b/>
        <sz val="11"/>
        <rFont val="Times New Roman"/>
        <family val="1"/>
        <charset val="204"/>
      </rPr>
      <t xml:space="preserve">Мероприятие 5. </t>
    </r>
    <r>
      <rPr>
        <sz val="11"/>
        <rFont val="Times New Roman"/>
        <family val="1"/>
        <charset val="204"/>
      </rPr>
      <t xml:space="preserve">                                       В целях улучшения миграционной ситуации повышение эффективности контроля за пребыванием иностранных граждан  на территории  городского  округа  Домодедово, легализация  их пребывания.                                                               </t>
    </r>
  </si>
  <si>
    <r>
      <rPr>
        <b/>
        <sz val="11"/>
        <rFont val="Times New Roman"/>
        <family val="1"/>
        <charset val="204"/>
      </rPr>
      <t xml:space="preserve">Основное мероприятие 4.     </t>
    </r>
    <r>
      <rPr>
        <sz val="11"/>
        <rFont val="Times New Roman"/>
        <family val="1"/>
        <charset val="204"/>
      </rPr>
      <t xml:space="preserve">Развертывание элементов системы технологического обеспечения региональной общественной безопасности и оперативного управления «Безопасный регион» </t>
    </r>
  </si>
  <si>
    <r>
      <rPr>
        <b/>
        <sz val="11"/>
        <rFont val="Times New Roman"/>
        <family val="1"/>
        <charset val="204"/>
      </rPr>
      <t xml:space="preserve">Мероприятие 5.                                 </t>
    </r>
    <r>
      <rPr>
        <sz val="11"/>
        <rFont val="Times New Roman"/>
        <family val="1"/>
        <charset val="204"/>
      </rPr>
      <t>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
 (МБУ "ЦКД "Импульс", МБУ СШ "Олимп")</t>
    </r>
  </si>
  <si>
    <r>
      <rPr>
        <b/>
        <sz val="11"/>
        <rFont val="Times New Roman"/>
        <family val="1"/>
        <charset val="204"/>
      </rPr>
      <t xml:space="preserve">Основное мероприятие 5.
</t>
    </r>
    <r>
      <rPr>
        <sz val="11"/>
        <rFont val="Times New Roman"/>
        <family val="1"/>
        <charset val="204"/>
      </rPr>
      <t xml:space="preserve">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  </r>
  </si>
  <si>
    <r>
      <rPr>
        <b/>
        <sz val="11"/>
        <rFont val="Times New Roman"/>
        <family val="1"/>
        <charset val="204"/>
      </rPr>
      <t xml:space="preserve">Основное мероприятие 6.       </t>
    </r>
    <r>
      <rPr>
        <sz val="11"/>
        <rFont val="Times New Roman"/>
        <family val="1"/>
        <charset val="204"/>
      </rPr>
      <t>Оснащение  специализированных медицинских подразделений (отделений, диспансеров, лабораторий) оборудованием, реагентами, реактивами, расходными материалами с целью выявления, предупреждения и пресечения преступлений и иных правонарушений, связанных с наркоманией и токсикоманией</t>
    </r>
  </si>
  <si>
    <r>
      <rPr>
        <b/>
        <sz val="11"/>
        <rFont val="Times New Roman"/>
        <family val="1"/>
        <charset val="204"/>
      </rPr>
      <t xml:space="preserve">Основное мероприятие 7.                      </t>
    </r>
    <r>
      <rPr>
        <sz val="11"/>
        <rFont val="Times New Roman"/>
        <family val="1"/>
        <charset val="204"/>
      </rPr>
      <t>Организация ритуальных услуг и содержание мест захоронения</t>
    </r>
  </si>
  <si>
    <r>
      <rPr>
        <b/>
        <sz val="11"/>
        <rFont val="Times New Roman"/>
        <family val="1"/>
        <charset val="204"/>
      </rPr>
      <t>Мероприятие 8.</t>
    </r>
    <r>
      <rPr>
        <sz val="11"/>
        <rFont val="Times New Roman"/>
        <family val="1"/>
        <charset val="204"/>
      </rPr>
      <t xml:space="preserve">   Обустройство и восстановление воинских захоронений, находящихся в государственной собственности</t>
    </r>
  </si>
  <si>
    <t>Заключение контрактов для нужд ЕДДС и Системы-112</t>
  </si>
  <si>
    <t>Расходы на выплату персоналу МКУ                                                 "ЕДДС - 112"</t>
  </si>
  <si>
    <r>
      <rPr>
        <b/>
        <sz val="12"/>
        <rFont val="Times New Roman"/>
        <family val="1"/>
        <charset val="204"/>
      </rPr>
      <t>Макропоказатель</t>
    </r>
    <r>
      <rPr>
        <sz val="12"/>
        <rFont val="Times New Roman"/>
        <family val="1"/>
        <charset val="204"/>
      </rPr>
      <t xml:space="preserve">
Снижение общего количества преступлений, совершенных на территории муниципального образования, не менее чем на 5 %  ежегодно
</t>
    </r>
  </si>
  <si>
    <t>Макропоказатель подпрограммы</t>
  </si>
  <si>
    <r>
      <t xml:space="preserve">Показатель 1     </t>
    </r>
    <r>
      <rPr>
        <sz val="12"/>
        <rFont val="Times New Roman"/>
        <family val="1"/>
        <charset val="204"/>
      </rPr>
      <t xml:space="preserve">Увеличение доли социально значимых объектов (учреждений), оборудованных в целях антитеррористической защищенности средствами безопасности  </t>
    </r>
  </si>
  <si>
    <t>процент</t>
  </si>
  <si>
    <t xml:space="preserve">Основное мероприятие 1
Повышение степени антитеррористической защищенности социально значимых объектов и мест с массовым пребыванием людей 
</t>
  </si>
  <si>
    <r>
      <t xml:space="preserve">Показатель 2    </t>
    </r>
    <r>
      <rPr>
        <sz val="12"/>
        <rFont val="Times New Roman"/>
        <family val="1"/>
        <charset val="204"/>
      </rPr>
      <t>Увеличение числа граждан принимающих участие в деятельности народных дружин</t>
    </r>
  </si>
  <si>
    <r>
      <t xml:space="preserve">Показатель 3                                                         </t>
    </r>
    <r>
      <rPr>
        <sz val="12"/>
        <rFont val="Times New Roman"/>
        <family val="1"/>
        <charset val="204"/>
      </rPr>
      <t>Снижение доли несовершеннолетних в общем числе лиц, совершивших преступления</t>
    </r>
    <r>
      <rPr>
        <b/>
        <sz val="12"/>
        <rFont val="Times New Roman"/>
        <family val="1"/>
        <charset val="204"/>
      </rPr>
      <t xml:space="preserve">
</t>
    </r>
  </si>
  <si>
    <t>единицы</t>
  </si>
  <si>
    <t xml:space="preserve">Основное мероприятие 2
Обеспечение деятельности общественных объединений правоохранительной направленности
</t>
  </si>
  <si>
    <t xml:space="preserve">Основное мероприятие 3
Реализация мероприятий по обеспечению общественного порядка и общественной безопасности,  профилактике  проявлений экстремизма на территории муниципального образования Московской области 
</t>
  </si>
  <si>
    <r>
      <t xml:space="preserve">Показатель 5                   </t>
    </r>
    <r>
      <rPr>
        <sz val="12"/>
        <rFont val="Times New Roman"/>
        <family val="1"/>
        <charset val="204"/>
      </rPr>
      <t xml:space="preserve">Количество отремонтированных зданий (помещений) территориальных подразделений УФСБ     </t>
    </r>
    <r>
      <rPr>
        <b/>
        <sz val="12"/>
        <rFont val="Times New Roman"/>
        <family val="1"/>
        <charset val="204"/>
      </rPr>
      <t xml:space="preserve">                  </t>
    </r>
  </si>
  <si>
    <r>
      <t xml:space="preserve">Показатель 6                                                              </t>
    </r>
    <r>
      <rPr>
        <sz val="12"/>
        <rFont val="Times New Roman"/>
        <family val="1"/>
        <charset val="204"/>
      </rPr>
      <t>Доля коммерческих объектов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</t>
    </r>
  </si>
  <si>
    <r>
      <t xml:space="preserve">Показатель 7                                                        </t>
    </r>
    <r>
      <rPr>
        <sz val="12"/>
        <rFont val="Times New Roman"/>
        <family val="1"/>
        <charset val="204"/>
      </rPr>
      <t>Доля подъездов многоквартирных домов,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</t>
    </r>
  </si>
  <si>
    <t xml:space="preserve">Основное мероприятие 4
Развертывание элементов системы технологического обеспечения региональной общественной безопасности и оперативного управления «Безопасный регион»
</t>
  </si>
  <si>
    <r>
      <t xml:space="preserve">Показатель 8                                                        </t>
    </r>
    <r>
      <rPr>
        <sz val="12"/>
        <rFont val="Times New Roman"/>
        <family val="1"/>
        <charset val="204"/>
      </rPr>
      <t xml:space="preserve">Доля социальных объектов и мест с массовым пребыванием людей,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«Безопасный регион»                     </t>
    </r>
  </si>
  <si>
    <t xml:space="preserve">Заключение контрактов на закупку металолдетекторов </t>
  </si>
  <si>
    <t xml:space="preserve">Заключение контрактов на закупку ЗИП для системы контроля доступа, автоматических ворот, шлагбаумов </t>
  </si>
  <si>
    <t xml:space="preserve">Заключение контрактов на предоставление услуг по обеспечению централизованной пультовой охраны зданий и помещений Администрации </t>
  </si>
  <si>
    <t>Заключение контрактов на изготовление печатной продукции</t>
  </si>
  <si>
    <t>Заключение муниципальных контрактов на оказание услуг по предоставлению видеоизображения</t>
  </si>
  <si>
    <t>Заключение контрактов на закупку серверного оборудования и комплектующих</t>
  </si>
  <si>
    <t>Заключение контрактов на закупку агитационных материалов</t>
  </si>
  <si>
    <t xml:space="preserve">Расходы на выплату персоналу МКУ                                                 </t>
  </si>
  <si>
    <t>Расходы на обеспечение деятельности (оказание услуг) в сфере похоронного дела</t>
  </si>
  <si>
    <t>Заключение контрактов на благоустройство мест захоронения</t>
  </si>
  <si>
    <r>
      <t xml:space="preserve">Показатель 9                                                                  </t>
    </r>
    <r>
      <rPr>
        <sz val="12"/>
        <rFont val="Times New Roman"/>
        <family val="1"/>
        <charset val="204"/>
      </rPr>
      <t>Рост числа лиц, состоящих на диспансерном наблюдении с диагнозом «Употребление наркотиков с вредными последствиями»</t>
    </r>
  </si>
  <si>
    <r>
      <t xml:space="preserve">Показатель 10                                  </t>
    </r>
    <r>
      <rPr>
        <sz val="12"/>
        <rFont val="Times New Roman"/>
        <family val="1"/>
        <charset val="204"/>
      </rPr>
      <t xml:space="preserve">Доля кладбищ, соответствующих требованиям Порядка деятельности общественных кладбищ                         </t>
    </r>
  </si>
  <si>
    <t>Рейтинг-50</t>
  </si>
  <si>
    <r>
      <rPr>
        <b/>
        <sz val="12"/>
        <rFont val="Times New Roman"/>
        <family val="1"/>
        <charset val="204"/>
      </rPr>
      <t xml:space="preserve">Показатель 11 </t>
    </r>
    <r>
      <rPr>
        <sz val="12"/>
        <rFont val="Times New Roman"/>
        <family val="1"/>
        <charset val="204"/>
      </rPr>
      <t xml:space="preserve">                                                Инвентаризация мест захоронений</t>
    </r>
  </si>
  <si>
    <t>1.10.</t>
  </si>
  <si>
    <t>1.11.</t>
  </si>
  <si>
    <t xml:space="preserve">Основное мероприятие 5.
Профилактика наркомании и токсикомании, проведение ежегодных медицинских осмотров школьников и студентов, обучающихся в образовательных организациях Московской области, с целью раннего выявления незаконного потребления наркотических средств и психотропных веществ, медицинских осмотров призывников в Военном комиссариате Московской области.
</t>
  </si>
  <si>
    <t xml:space="preserve">Основное мероприятие  6
«Организация ритуальных услуг и содержание мест захоронения»
</t>
  </si>
  <si>
    <t>Паспорт  подпрограммы 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правонарушений»</t>
  </si>
  <si>
    <t>Паспорт  подпрограммы  III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Московской области»</t>
  </si>
  <si>
    <t>Паспорт  подпрограммы  IV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безопасности»</t>
  </si>
  <si>
    <t>Паспорт  подпрограммы  V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обороны»</t>
  </si>
  <si>
    <t>Паспорт  подпрограммы 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 »</t>
  </si>
  <si>
    <t>Номер основного мероприятия в перечне мероприятий подпрограммы</t>
  </si>
  <si>
    <t>приоритетный целевой</t>
  </si>
  <si>
    <t>Подпрограмма I  "Профилактика преступлений и иных правонарушений "</t>
  </si>
  <si>
    <t>Подпрограмма V  «Обеспечение мероприятий гражданской обороны»</t>
  </si>
  <si>
    <t>Подпрограмма IV «Обеспечение пожарной безопасности»</t>
  </si>
  <si>
    <t>Подпрограмма III «Развитие и совершенствование систем оповещения и информирования населения Московской области»</t>
  </si>
  <si>
    <t xml:space="preserve">отраслевой </t>
  </si>
  <si>
    <r>
      <rPr>
        <b/>
        <sz val="12"/>
        <rFont val="Times New Roman"/>
        <family val="1"/>
        <charset val="204"/>
      </rPr>
      <t xml:space="preserve">Показатель 4                                                    </t>
    </r>
    <r>
      <rPr>
        <sz val="12"/>
        <rFont val="Times New Roman"/>
        <family val="1"/>
        <charset val="204"/>
      </rPr>
      <t xml:space="preserve"> Количество отремонтированных зданий (помещений) территориальных органов МВД 
</t>
    </r>
  </si>
  <si>
    <t xml:space="preserve">Приоритетный целевой </t>
  </si>
  <si>
    <t>1.12.</t>
  </si>
  <si>
    <t xml:space="preserve">Указ Президента Российской Федерации
от 11.01.2018  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года»; от 13.11.2012 № 1522 «О создании комплексной системы экстренного оповещения населения об угрозе возникновения или о возникновении чрезвычайных ситуаций»
Показатель государственной программы Российской Федерации «Защита населения и территорий от чрезвычайных ситуаций, обеспечение пожарной безопасности и безопасности людей на водных объектах».
</t>
  </si>
  <si>
    <t xml:space="preserve">Указ Президента Российской Федерации 
от 11.01.2018  
№ 12 «Об утверждении Основ государственной политики Российской Федерации в области защиты населения и территорий от чрезвычайных ситуаций на период до 2030 года»
</t>
  </si>
  <si>
    <t xml:space="preserve">Указ Президента Российской Федерации
от 13.11.2012 
№ 1522 «О создании комплексной системы экстренного оповещения населения об угрозе возникновения или о возникновении чрезвычайных ситуаций»;
от 28.12.2010 № 1632
«О совершенствовании системы обеспечения вызова экстренных оперативных служб на территории Российской Федерации»
</t>
  </si>
  <si>
    <t>Распоряжение Правительства Российской Федерации от 03.12.2014 № 2446-р «Об утверждении концепции построения и развития аппаратно-программного комплекса  «Безопасный город».</t>
  </si>
  <si>
    <t xml:space="preserve">Указ Президента Российской Федерации
от 13.11.2012 № 1522 «О создании комплексной системы экстренного оповещения населения об угрозе возникновения или о возникновении чрезвычайных ситуаций»;
от 20.12.2016  № 696 «Об утверждении основ государственной политики Российской Федерации в области гражданской обороны на период до 2030 года»
</t>
  </si>
  <si>
    <t xml:space="preserve">Указ Президента Российской Федерации
от 1.01.2018  № 2 «Об утверждении Основ государственной политики Российской Федерации в области пожарной 
безопасности на период до 2030 года»
</t>
  </si>
  <si>
    <t xml:space="preserve"> Указ Президента Российской Федерации
от 20.12.2016  № 696 «Об утверждении основ государственной политики Российской Федерации в области гражданской обороны на период до 2030 года»
</t>
  </si>
  <si>
    <t>Обоснование объема финансовых ресурсов, 
необходимых для реализации муниципальной программы городского округа Домодедово                                                                                                     "Безопасность и обеспечение безопасности жизнедеятельности населения"</t>
  </si>
  <si>
    <t>Подпрограмма I   «Профилактика преступлений и иных правонарушений»</t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</si>
  <si>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Проведение мероприятий по профилактике терроризма
</t>
    </r>
  </si>
  <si>
    <r>
      <rPr>
        <b/>
        <sz val="11"/>
        <rFont val="Times New Roman"/>
        <family val="1"/>
        <charset val="204"/>
      </rPr>
      <t xml:space="preserve">Мероприятие 2.  </t>
    </r>
    <r>
      <rPr>
        <sz val="11"/>
        <rFont val="Times New Roman"/>
        <family val="1"/>
        <charset val="204"/>
      </rPr>
      <t xml:space="preserve"> Приобретение оборудования (материалов), наглядных пособий и оснащения для использования при проведении тренировок на объектах с массовым пребыванием людей</t>
    </r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</si>
  <si>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  Оборудование социально значимых объектов инженерно-техническими сооружениями, обеспечивающими контроль доступа или блокирование несанкционированного доступа, контроль 
и оповещение 
о возникновении угроз.</t>
    </r>
  </si>
  <si>
    <r>
      <rPr>
        <b/>
        <sz val="11"/>
        <rFont val="Times New Roman"/>
        <family val="1"/>
        <charset val="204"/>
      </rPr>
      <t xml:space="preserve">Мероприятие 3.1.             </t>
    </r>
    <r>
      <rPr>
        <sz val="11"/>
        <rFont val="Times New Roman"/>
        <family val="1"/>
        <charset val="204"/>
      </rPr>
      <t xml:space="preserve">                                         Приобретение металлодетекторов
</t>
    </r>
  </si>
  <si>
    <r>
      <rPr>
        <b/>
        <sz val="11"/>
        <rFont val="Times New Roman"/>
        <family val="1"/>
        <charset val="204"/>
      </rPr>
      <t xml:space="preserve">Мероприятие 3.2. </t>
    </r>
    <r>
      <rPr>
        <sz val="11"/>
        <rFont val="Times New Roman"/>
        <family val="1"/>
        <charset val="204"/>
      </rPr>
      <t xml:space="preserve">                          Приобретение запчастей для системы контроля доступа, автоматических ворот, шлагбаумов</t>
    </r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</si>
  <si>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
Обеспечение централизованной пультовой охраной зданий и помещений Администрации городского округа Домодедово
</t>
    </r>
  </si>
  <si>
    <r>
      <rPr>
        <b/>
        <sz val="11"/>
        <rFont val="Times New Roman"/>
        <family val="1"/>
        <charset val="204"/>
      </rPr>
      <t>Мероприятие 5.</t>
    </r>
    <r>
      <rPr>
        <sz val="11"/>
        <rFont val="Times New Roman"/>
        <family val="1"/>
        <charset val="204"/>
      </rPr>
      <t xml:space="preserve">  Изготовление печатной продукции, направленной на предупреждение проявлений терроризма и экстремизма </t>
    </r>
  </si>
  <si>
    <r>
      <rPr>
        <b/>
        <sz val="11"/>
        <rFont val="Times New Roman"/>
        <family val="1"/>
        <charset val="204"/>
      </rPr>
      <t xml:space="preserve">Мероприятие 6.   </t>
    </r>
    <r>
      <rPr>
        <sz val="11"/>
        <rFont val="Times New Roman"/>
        <family val="1"/>
        <charset val="204"/>
      </rPr>
      <t xml:space="preserve">                               Организация и проведение мероприятий по реализации Комплексного плана  противодействия идеологии терроризма в городском округе Домодедово
</t>
    </r>
  </si>
  <si>
    <r>
      <rPr>
        <b/>
        <sz val="11"/>
        <rFont val="Times New Roman"/>
        <family val="1"/>
        <charset val="204"/>
      </rPr>
      <t xml:space="preserve">Мероприятие 6.1.  </t>
    </r>
    <r>
      <rPr>
        <sz val="11"/>
        <rFont val="Times New Roman"/>
        <family val="1"/>
        <charset val="204"/>
      </rPr>
      <t xml:space="preserve">Организация и проведение мероприятий в сфере государственной национальной политики
</t>
    </r>
  </si>
  <si>
    <r>
      <rPr>
        <b/>
        <sz val="11"/>
        <rFont val="Times New Roman"/>
        <family val="1"/>
        <charset val="204"/>
      </rPr>
      <t>Мероприятие 6.2.</t>
    </r>
    <r>
      <rPr>
        <sz val="11"/>
        <rFont val="Times New Roman"/>
        <family val="1"/>
        <charset val="204"/>
      </rPr>
      <t xml:space="preserve"> Проведение мониторинга   состояния межнациональных (межэтнических) и межконфессиональных отношений, социально-политической ситуации и раннего предупреждения межнациональных конфликтов в городском округе Домодедово Московской области   </t>
    </r>
  </si>
  <si>
    <r>
      <rPr>
        <b/>
        <sz val="11"/>
        <rFont val="Times New Roman"/>
        <family val="1"/>
        <charset val="204"/>
      </rPr>
      <t xml:space="preserve">Мероприятие 6.3. </t>
    </r>
    <r>
      <rPr>
        <sz val="11"/>
        <rFont val="Times New Roman"/>
        <family val="1"/>
        <charset val="204"/>
      </rPr>
      <t xml:space="preserve">Оказание поддержки национально-культурным центрам общин и молодежным объединениям городского округа Домодедово, реализующим проекты в сфере духовно-нравственного воспитания  и гармонии межнациональных отношений 
</t>
    </r>
  </si>
  <si>
    <r>
      <rPr>
        <b/>
        <sz val="11"/>
        <rFont val="Times New Roman"/>
        <family val="1"/>
        <charset val="204"/>
      </rPr>
      <t xml:space="preserve">Мероприятие 6.4. </t>
    </r>
    <r>
      <rPr>
        <sz val="11"/>
        <rFont val="Times New Roman"/>
        <family val="1"/>
        <charset val="204"/>
      </rPr>
      <t xml:space="preserve">
Организация и проведение культурных мероприятий 
</t>
    </r>
  </si>
  <si>
    <r>
      <rPr>
        <b/>
        <sz val="11"/>
        <rFont val="Times New Roman"/>
        <family val="1"/>
        <charset val="204"/>
      </rPr>
      <t>Мероприятие 6.5.</t>
    </r>
    <r>
      <rPr>
        <sz val="11"/>
        <rFont val="Times New Roman"/>
        <family val="1"/>
        <charset val="204"/>
      </rPr>
      <t xml:space="preserve">  Организация и проведение мероприятий в сфере государственной информационной политики
</t>
    </r>
  </si>
  <si>
    <r>
      <rPr>
        <b/>
        <sz val="11"/>
        <rFont val="Times New Roman"/>
        <family val="1"/>
        <charset val="204"/>
      </rPr>
      <t>Мероприятие 6.6.</t>
    </r>
    <r>
      <rPr>
        <sz val="11"/>
        <rFont val="Times New Roman"/>
        <family val="1"/>
        <charset val="204"/>
      </rPr>
      <t xml:space="preserve"> Организация информационного освещения в муниципальных средствах массовой информации тематики противодействия экстеремизму и терроризму в городском округе Домодедово
</t>
    </r>
  </si>
  <si>
    <r>
      <rPr>
        <b/>
        <sz val="11"/>
        <rFont val="Times New Roman"/>
        <family val="1"/>
        <charset val="204"/>
      </rPr>
      <t xml:space="preserve">Мероприятие 6.7. </t>
    </r>
    <r>
      <rPr>
        <sz val="11"/>
        <rFont val="Times New Roman"/>
        <family val="1"/>
        <charset val="204"/>
      </rPr>
      <t xml:space="preserve">                                       Организация проведения мероприятий по разъяснению угроз, вызываемых  распространением идей терроризма и религиозно-политического экстремизма, межнациональной и межконфессионаной розни с привлечением деятелей науки, культуры, представителей общественности, информационного сообщества, конфессий и национальных общественных объединений </t>
    </r>
  </si>
  <si>
    <r>
      <rPr>
        <b/>
        <sz val="11"/>
        <rFont val="Times New Roman"/>
        <family val="1"/>
        <charset val="204"/>
      </rPr>
      <t>Мероприятие 6.8.</t>
    </r>
    <r>
      <rPr>
        <sz val="11"/>
        <rFont val="Times New Roman"/>
        <family val="1"/>
        <charset val="204"/>
      </rPr>
      <t xml:space="preserve"> Проведение семинаров с субъектами профилактики по вопросам информационного освещения вопросов противодействия идеологии экстремизма, развития толерантности и предотвращения конфликтов на межнациональной и межконфессиональной почве
</t>
    </r>
  </si>
  <si>
    <r>
      <rPr>
        <b/>
        <sz val="11"/>
        <rFont val="Times New Roman"/>
        <family val="1"/>
        <charset val="204"/>
      </rPr>
      <t>Мероприятие 6.9.</t>
    </r>
    <r>
      <rPr>
        <sz val="11"/>
        <rFont val="Times New Roman"/>
        <family val="1"/>
        <charset val="204"/>
      </rPr>
      <t xml:space="preserve">
Организация проведения мероприятий в сфере образования, государственной молодежной политики
</t>
    </r>
  </si>
  <si>
    <r>
      <rPr>
        <b/>
        <sz val="11"/>
        <rFont val="Times New Roman"/>
        <family val="1"/>
        <charset val="204"/>
      </rPr>
      <t>Мероприятие 6.10.</t>
    </r>
    <r>
      <rPr>
        <sz val="11"/>
        <rFont val="Times New Roman"/>
        <family val="1"/>
        <charset val="204"/>
      </rPr>
      <t xml:space="preserve"> Реализация просвятительских, в том числе интерактивных, программ и проектов  гражданско-патриатической тематики, посвященных пропаганде государственной символики Российской Федерации, символики Московской области, достижениям государства и Московской области, дням воинской славы России, памятным страницам истории России и значимых событиям в новейшей истории страны</t>
    </r>
  </si>
  <si>
    <r>
      <rPr>
        <b/>
        <sz val="11"/>
        <rFont val="Times New Roman"/>
        <family val="1"/>
        <charset val="204"/>
      </rPr>
      <t xml:space="preserve">Мероприятие 6.11.                         </t>
    </r>
    <r>
      <rPr>
        <sz val="11"/>
        <rFont val="Times New Roman"/>
        <family val="1"/>
        <charset val="204"/>
      </rPr>
      <t>Внедрение молодежных проектов, инициатив, направленных на формирование активной гражданской позиции , национально-государственной идентичности, воспитание уважения к представителям различных этнорсов, укрепление нравственных ценностей, профилактику неонацизма и экстремизма, взаимодействие с молодежными субкультурами и неформальными движениями</t>
    </r>
  </si>
  <si>
    <r>
      <rPr>
        <b/>
        <sz val="11"/>
        <rFont val="Times New Roman"/>
        <family val="1"/>
        <charset val="204"/>
      </rPr>
      <t>Меропритяие 6.13.</t>
    </r>
    <r>
      <rPr>
        <sz val="11"/>
        <rFont val="Times New Roman"/>
        <family val="1"/>
        <charset val="204"/>
      </rPr>
      <t xml:space="preserve">         Развитие механизмов обеспечения доступности для молодежи объектов культурного наследия, музеев, выставок, учреждений культуры и искусства путем формирования единой системы льготного посещения - Бесплатное посещение МБУ " Историко-художественный музей" ;                                                              - Бесплатное посещение локальных мероприятий, проводимых в культурно-досуговых учереждениях;                                                                                - Проведение в учреждениях культуры, на бесплатной основе клубных формирований (кружков художественной самодеятельности)</t>
    </r>
  </si>
  <si>
    <r>
      <rPr>
        <b/>
        <sz val="11"/>
        <rFont val="Times New Roman"/>
        <family val="1"/>
        <charset val="204"/>
      </rPr>
      <t>Мероприятие 6.14.</t>
    </r>
    <r>
      <rPr>
        <sz val="11"/>
        <rFont val="Times New Roman"/>
        <family val="1"/>
        <charset val="204"/>
      </rPr>
      <t xml:space="preserve"> 
Организация и проведение мероприятий, посвященных Дню солидарности в борьбе с терроризмом</t>
    </r>
  </si>
  <si>
    <r>
      <rPr>
        <b/>
        <sz val="11"/>
        <rFont val="Times New Roman"/>
        <family val="1"/>
        <charset val="204"/>
      </rPr>
      <t xml:space="preserve">Мероприятие 6.15.                        </t>
    </r>
    <r>
      <rPr>
        <sz val="11"/>
        <rFont val="Times New Roman"/>
        <family val="1"/>
        <charset val="204"/>
      </rPr>
      <t xml:space="preserve"> Организация повышения квалификации муниципальных служащих городского округа Домодедово по вопросам противодействия экстремизму и терроризму
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</si>
  <si>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Проведение мероприятий по привлечению граждан, принимающих участие в деятельности народных дружин
</t>
    </r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</si>
  <si>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Материальное стимулирование народных дружинников
</t>
    </r>
  </si>
  <si>
    <r>
      <rPr>
        <b/>
        <sz val="11"/>
        <rFont val="Times New Roman"/>
        <family val="1"/>
        <charset val="204"/>
      </rPr>
      <t xml:space="preserve">Мероприятие 3.   </t>
    </r>
    <r>
      <rPr>
        <sz val="11"/>
        <rFont val="Times New Roman"/>
        <family val="1"/>
        <charset val="204"/>
      </rPr>
      <t xml:space="preserve">                                   Материально-техническое обеспечение деятельности народных дружин</t>
    </r>
  </si>
  <si>
    <r>
      <rPr>
        <b/>
        <sz val="11"/>
        <rFont val="Times New Roman"/>
        <family val="1"/>
        <charset val="204"/>
      </rPr>
      <t xml:space="preserve">Мероприятие 4.   </t>
    </r>
    <r>
      <rPr>
        <sz val="11"/>
        <rFont val="Times New Roman"/>
        <family val="1"/>
        <charset val="204"/>
      </rPr>
      <t xml:space="preserve">Проведение мероприятий по обеспечению правопорядка и безопасности граждан
</t>
    </r>
  </si>
  <si>
    <r>
      <rPr>
        <b/>
        <sz val="11"/>
        <rFont val="Times New Roman"/>
        <family val="1"/>
        <charset val="204"/>
      </rPr>
      <t xml:space="preserve">Мероприятие 5. </t>
    </r>
    <r>
      <rPr>
        <sz val="11"/>
        <rFont val="Times New Roman"/>
        <family val="1"/>
        <charset val="204"/>
      </rPr>
      <t xml:space="preserve">                                    Осуществление мероприятий по обучению народных дружинников </t>
    </r>
  </si>
  <si>
    <r>
      <rPr>
        <b/>
        <sz val="11"/>
        <rFont val="Times New Roman"/>
        <family val="1"/>
        <charset val="204"/>
      </rPr>
      <t xml:space="preserve">Мероприятие 1.      </t>
    </r>
    <r>
      <rPr>
        <sz val="11"/>
        <rFont val="Times New Roman"/>
        <family val="1"/>
        <charset val="204"/>
      </rPr>
      <t xml:space="preserve">                                   Проведение капитального ремонта (ремонта) зданий (помещений) подчиненных Главному управлению Министерства внутренних дел Российской Федерации по Московской области территориальных органов Министерства внутренних дел Российской Федерации на районном уровне и их подразделений, осуществляющих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
</t>
    </r>
  </si>
  <si>
    <r>
      <rPr>
        <b/>
        <sz val="11"/>
        <rFont val="Times New Roman"/>
        <family val="1"/>
        <charset val="204"/>
      </rPr>
      <t xml:space="preserve">Мероприятие 2.  </t>
    </r>
    <r>
      <rPr>
        <sz val="11"/>
        <rFont val="Times New Roman"/>
        <family val="1"/>
        <charset val="204"/>
      </rPr>
      <t xml:space="preserve">                                                 Проведение капитального ремонта (ремонта) зданий (помещений), занимаемых территориальными подразделениями Управления Федеральной службы безопасности Российской Федерации по городу Москве и Московской области, осуществляющими деятельность по охране общественного порядка и обеспечению общественной безопасности, противодействию терроризму и экстремизму, находящихся в собственности муниципальных образований Московской области </t>
    </r>
  </si>
  <si>
    <r>
      <rPr>
        <b/>
        <sz val="11"/>
        <rFont val="Times New Roman"/>
        <family val="1"/>
        <charset val="204"/>
      </rPr>
      <t xml:space="preserve">Мероприятие 3. </t>
    </r>
    <r>
      <rPr>
        <sz val="11"/>
        <rFont val="Times New Roman"/>
        <family val="1"/>
        <charset val="204"/>
      </rPr>
      <t xml:space="preserve">                     Изготовление агитационных материалов направленных на профилактику преступлений и иных правонарушений       </t>
    </r>
  </si>
  <si>
    <r>
      <rPr>
        <b/>
        <sz val="11"/>
        <rFont val="Times New Roman"/>
        <family val="1"/>
        <charset val="204"/>
      </rPr>
      <t xml:space="preserve">Мероприятие 4.  </t>
    </r>
    <r>
      <rPr>
        <sz val="11"/>
        <rFont val="Times New Roman"/>
        <family val="1"/>
        <charset val="204"/>
      </rPr>
      <t xml:space="preserve">                                    Участие в мероприятиях по профилактике терроризма и рейдах в местах массового отдыха и скопления молодежи с целью выявления экстремистски настроенных лиц</t>
    </r>
  </si>
  <si>
    <r>
      <rPr>
        <b/>
        <sz val="11"/>
        <rFont val="Times New Roman"/>
        <family val="1"/>
        <charset val="204"/>
      </rPr>
      <t xml:space="preserve">Мероприятие 5.  </t>
    </r>
    <r>
      <rPr>
        <sz val="11"/>
        <rFont val="Times New Roman"/>
        <family val="1"/>
        <charset val="204"/>
      </rPr>
      <t xml:space="preserve">                      В целях улучшения миграционной ситуации повышение эффективности контроля за пребыванием иностранных граждан  на территории  городского  округа  Домодедово, легализация  их пребывания.                                          </t>
    </r>
  </si>
  <si>
    <r>
      <rPr>
        <b/>
        <sz val="11"/>
        <rFont val="Times New Roman"/>
        <family val="1"/>
        <charset val="204"/>
      </rPr>
      <t xml:space="preserve">Мероприятие 6. </t>
    </r>
    <r>
      <rPr>
        <sz val="11"/>
        <rFont val="Times New Roman"/>
        <family val="1"/>
        <charset val="204"/>
      </rPr>
      <t xml:space="preserve">            Осуществление  профилактических мер в отношении трудовых мигрантов нацеленных на решение проблем быта, налаживание взаимоотношений местного населения с иностранцами</t>
    </r>
  </si>
  <si>
    <r>
      <rPr>
        <b/>
        <sz val="11"/>
        <rFont val="Times New Roman"/>
        <family val="1"/>
        <charset val="204"/>
      </rPr>
      <t xml:space="preserve">Мероприятие 7. </t>
    </r>
    <r>
      <rPr>
        <sz val="11"/>
        <rFont val="Times New Roman"/>
        <family val="1"/>
        <charset val="204"/>
      </rPr>
      <t xml:space="preserve">      Проведение собеседований с  трудовыми мигрантами  о традициях, нравственных устоях принимающего общества.                              </t>
    </r>
  </si>
  <si>
    <r>
      <rPr>
        <b/>
        <sz val="11"/>
        <rFont val="Times New Roman"/>
        <family val="1"/>
        <charset val="204"/>
      </rPr>
      <t xml:space="preserve">Мероприятие 8.  </t>
    </r>
    <r>
      <rPr>
        <sz val="11"/>
        <rFont val="Times New Roman"/>
        <family val="1"/>
        <charset val="204"/>
      </rPr>
      <t xml:space="preserve">     Расширение перечня  рабочих  мест  для граждан отбывших наказание в виде лишения свободы в целях их ресоциализации</t>
    </r>
  </si>
  <si>
    <r>
      <rPr>
        <b/>
        <sz val="11"/>
        <rFont val="Times New Roman"/>
        <family val="1"/>
        <charset val="204"/>
      </rPr>
      <t xml:space="preserve">Мероприятие 1.  </t>
    </r>
    <r>
      <rPr>
        <sz val="11"/>
        <rFont val="Times New Roman"/>
        <family val="1"/>
        <charset val="204"/>
      </rPr>
      <t xml:space="preserve">               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</t>
    </r>
  </si>
  <si>
    <r>
      <rPr>
        <b/>
        <sz val="11"/>
        <rFont val="Times New Roman"/>
        <family val="1"/>
        <charset val="204"/>
      </rPr>
      <t xml:space="preserve">Мероприятие 2.  </t>
    </r>
    <r>
      <rPr>
        <sz val="11"/>
        <rFont val="Times New Roman"/>
        <family val="1"/>
        <charset val="204"/>
      </rPr>
      <t xml:space="preserve">       Проведение работ по установке видеокамер с подключением к системе «Безопасный регион» на подъездах многоквартирных домов</t>
    </r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</si>
  <si>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           Обслуживание, модернизация и развитие системы «Безопасный регион»</t>
    </r>
  </si>
  <si>
    <r>
      <rPr>
        <b/>
        <sz val="11"/>
        <rFont val="Times New Roman"/>
        <family val="1"/>
        <charset val="204"/>
      </rPr>
      <t xml:space="preserve">Мероприятие 4.    </t>
    </r>
    <r>
      <rPr>
        <sz val="11"/>
        <rFont val="Times New Roman"/>
        <family val="1"/>
        <charset val="204"/>
      </rPr>
      <t xml:space="preserve">           Обеспечение установки на коммерческих объектах видеокамер с подключением к системе «Безопасный регион», а также интеграция имеющихся средств видеонаблюдения коммерческих объектов в систему «Безопасный регион» (неденежное)            </t>
    </r>
  </si>
  <si>
    <r>
      <rPr>
        <b/>
        <sz val="11"/>
        <rFont val="Times New Roman"/>
        <family val="1"/>
        <charset val="204"/>
      </rPr>
      <t xml:space="preserve">Мероприятие 5. </t>
    </r>
    <r>
      <rPr>
        <sz val="11"/>
        <rFont val="Times New Roman"/>
        <family val="1"/>
        <charset val="204"/>
      </rPr>
      <t xml:space="preserve">        Оказание услуг по предоставлению видеоизображения для сегмента технологического обеспечения региональной общественной безопасности и оперативного управления "Безопасный регион"
 (МБУ "ЦКД "Импульс", МБУ СШ "Олимп")</t>
    </r>
  </si>
  <si>
    <r>
      <rPr>
        <b/>
        <sz val="11"/>
        <rFont val="Times New Roman"/>
        <family val="1"/>
        <charset val="204"/>
      </rPr>
      <t xml:space="preserve">Мероприятие 6. </t>
    </r>
    <r>
      <rPr>
        <sz val="11"/>
        <rFont val="Times New Roman"/>
        <family val="1"/>
        <charset val="204"/>
      </rPr>
      <t xml:space="preserve">               Проведение работ по установке видеокамер в здании МБО УДОД «Домодедовская детская школа искусств» с подключением к системе «Безопасный регион»</t>
    </r>
  </si>
  <si>
    <r>
      <rPr>
        <b/>
        <sz val="11"/>
        <rFont val="Times New Roman"/>
        <family val="1"/>
        <charset val="204"/>
      </rPr>
      <t xml:space="preserve">Мероприятие 1.  </t>
    </r>
    <r>
      <rPr>
        <sz val="11"/>
        <rFont val="Times New Roman"/>
        <family val="1"/>
        <charset val="204"/>
      </rPr>
      <t xml:space="preserve">   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</si>
  <si>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1.1. </t>
    </r>
    <r>
      <rPr>
        <sz val="11"/>
        <rFont val="Times New Roman"/>
        <family val="1"/>
        <charset val="204"/>
      </rPr>
      <t xml:space="preserve">         Проведение антинаркотических мероприятий с использованием профилактических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</si>
  <si>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1.2.   </t>
    </r>
    <r>
      <rPr>
        <sz val="11"/>
        <rFont val="Times New Roman"/>
        <family val="1"/>
        <charset val="204"/>
      </rPr>
      <t xml:space="preserve">        Обучение педагогов и волонтеров методикам проведения профилактических занятий с использованием программ, одобренных Министерством образования Московской области</t>
    </r>
  </si>
  <si>
    <r>
      <rPr>
        <b/>
        <sz val="11"/>
        <rFont val="Times New Roman"/>
        <family val="1"/>
        <charset val="204"/>
      </rPr>
      <t xml:space="preserve">Мероприятие 1.3.  </t>
    </r>
    <r>
      <rPr>
        <sz val="11"/>
        <rFont val="Times New Roman"/>
        <family val="1"/>
        <charset val="204"/>
      </rPr>
      <t xml:space="preserve">      Изготовление и размещение рекламы, агитационных материалов направленных на: информирование общественности и целевых групп профилактики о государственной стратегии, а также реализуемой профилактической деятельности в отношении наркомании; - формирования общественного мнения, направленного на изменение норм, связанных с поведением «риска», и пропаганду ценностей здорового образа жизни; - информирование о рисках, связанных с наркотиками;                        - стимулирование подростков и молодежи и их родителей к обращению за психологической и иной профессиональной помощью                               </t>
    </r>
  </si>
  <si>
    <r>
      <rPr>
        <b/>
        <sz val="11"/>
        <rFont val="Times New Roman"/>
        <family val="1"/>
        <charset val="204"/>
      </rPr>
      <t xml:space="preserve">Мероприятие 2.   </t>
    </r>
    <r>
      <rPr>
        <sz val="11"/>
        <rFont val="Times New Roman"/>
        <family val="1"/>
        <charset val="204"/>
      </rPr>
      <t xml:space="preserve">                 Приобретение наборов тестов с целью раннего выявления незаконного потребления наркотических средств и психоактивных веществ при проведении ежегодных медицинских осмотров обучающихся в общеобразовательных организациях </t>
    </r>
  </si>
  <si>
    <r>
      <rPr>
        <b/>
        <sz val="11"/>
        <rFont val="Times New Roman"/>
        <family val="1"/>
        <charset val="204"/>
      </rPr>
      <t xml:space="preserve">Мероприятие 3.   </t>
    </r>
    <r>
      <rPr>
        <sz val="11"/>
        <rFont val="Times New Roman"/>
        <family val="1"/>
        <charset val="204"/>
      </rPr>
      <t xml:space="preserve">                        Информирование УМВД России по городскому округу Домодедово о результатах социально-психологического тестирования и медицинских профилактических осмотров в образовательных организациях с целью своевременного проведения профилактических и оперативно-розыскных мероприятий направленных на выявление и пресечение преступлений по линии незаконного оборота наркотиков    </t>
    </r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</si>
  <si>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           Проведение УМВД, во взаимодействии  с   добровольной  народной  дружиной  и  казаками,   локальных  рейдовых мероприятий   по  выявлению и пресечению  правонарушений,  связанных с  незаконным  оборотом  наркотиков </t>
    </r>
  </si>
  <si>
    <r>
      <rPr>
        <b/>
        <sz val="11"/>
        <rFont val="Times New Roman"/>
        <family val="1"/>
        <charset val="204"/>
      </rPr>
      <t xml:space="preserve">Мероприятия 5.  </t>
    </r>
    <r>
      <rPr>
        <sz val="11"/>
        <rFont val="Times New Roman"/>
        <family val="1"/>
        <charset val="204"/>
      </rPr>
      <t xml:space="preserve">           В целях социальной реабилитации и адаптации лиц, страдающих алкогольной и наркотической зависимостью предусмотреть проведение   мероприятий, направленных на оказание медицинской и психологической  помощи лицам, страдающим алкогольной и наркотической зависимостью  независимо  от  их  нахождения  на  профилактических  учетах  в полиции на  базе  Домодедовского наркологического  диспансера</t>
    </r>
  </si>
  <si>
    <r>
      <rPr>
        <b/>
        <sz val="11"/>
        <rFont val="Times New Roman"/>
        <family val="1"/>
        <charset val="204"/>
      </rPr>
      <t xml:space="preserve">Мероприятие 6. </t>
    </r>
    <r>
      <rPr>
        <sz val="11"/>
        <rFont val="Times New Roman"/>
        <family val="1"/>
        <charset val="204"/>
      </rPr>
      <t xml:space="preserve">       Проведение агитационных мероприятий по информированию  населения   о  вреде  наркотиков,  а  также  ответственности  за их  потребление</t>
    </r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</si>
  <si>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                      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  </r>
  </si>
  <si>
    <r>
      <rPr>
        <b/>
        <sz val="11"/>
        <rFont val="Times New Roman"/>
        <family val="1"/>
        <charset val="204"/>
      </rPr>
      <t xml:space="preserve">Мероприятие 1.   </t>
    </r>
    <r>
      <rPr>
        <sz val="11"/>
        <rFont val="Times New Roman"/>
        <family val="1"/>
        <charset val="204"/>
      </rPr>
      <t xml:space="preserve">           Возмещение специализированной службе по вопросам похоронного дела стоимости услуг по погребению умерших в части, превышающей размер возмещения, установленный законодательством РФ и МО</t>
    </r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</si>
  <si>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
Расходы на обеспечение деятельности (оказание услуг) в сфере похоронного дела</t>
    </r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</si>
  <si>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         Оформление земельных участков под кладбищами в муниципальную собственность
</t>
    </r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</si>
  <si>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          Зимние и летние работы по содержанию мест захоронений, текущий и капитальный ремонт основных фондов
</t>
    </r>
  </si>
  <si>
    <r>
      <rPr>
        <b/>
        <sz val="11"/>
        <rFont val="Times New Roman"/>
        <family val="1"/>
        <charset val="204"/>
      </rPr>
      <t xml:space="preserve">Мероприятие 5.       </t>
    </r>
    <r>
      <rPr>
        <sz val="11"/>
        <rFont val="Times New Roman"/>
        <family val="1"/>
        <charset val="204"/>
      </rPr>
      <t xml:space="preserve">      Содержание и благоустройство воинских, почетных, одиночных захоронений в случаях, если погребение осуществлялось за счет средств федерального бюджета, бюджета субъекта Российской Федерации или бюджетов муниципальных образований, а также иных захоронений и памятников, находящихся под охраной государства</t>
    </r>
  </si>
  <si>
    <r>
      <rPr>
        <b/>
        <sz val="11"/>
        <rFont val="Times New Roman"/>
        <family val="1"/>
        <charset val="204"/>
      </rPr>
      <t xml:space="preserve">Мероприятие 7. </t>
    </r>
    <r>
      <rPr>
        <sz val="11"/>
        <rFont val="Times New Roman"/>
        <family val="1"/>
        <charset val="204"/>
      </rPr>
      <t xml:space="preserve">          Проведение инвентаризации мест захоронений</t>
    </r>
  </si>
  <si>
    <r>
      <t xml:space="preserve">Мероприятие 8.  </t>
    </r>
    <r>
      <rPr>
        <sz val="11"/>
        <rFont val="Times New Roman"/>
        <family val="1"/>
        <charset val="204"/>
      </rPr>
      <t>Обустройство и восстановление воинских захоронений, находящихся в государственной собственности</t>
    </r>
  </si>
  <si>
    <r>
      <t xml:space="preserve">Мероприятие 9. </t>
    </r>
    <r>
      <rPr>
        <sz val="11"/>
        <rFont val="Times New Roman"/>
        <family val="1"/>
        <charset val="204"/>
      </rPr>
      <t>Благоустройство мест захоронения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</si>
  <si>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         Подготовка и проведение комплексных тактико-специальных учений с нештатными аварийно-спасательными формированиями объектов экономики городского округа Домодедово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</si>
  <si>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
Подготовка и проведение  соревнований санитарных постов и постов РХН общеобразовательных учреждений городского округа Домодедово
</t>
    </r>
  </si>
  <si>
    <r>
      <rPr>
        <b/>
        <sz val="11"/>
        <rFont val="Times New Roman"/>
        <family val="1"/>
        <charset val="204"/>
      </rPr>
      <t>Мероприятияе 3</t>
    </r>
    <r>
      <rPr>
        <sz val="11"/>
        <rFont val="Times New Roman"/>
        <family val="1"/>
        <charset val="204"/>
      </rPr>
      <t>.                Разработка паспорта муниципального образования и плана ликвидации разлива нефти  и нефтепродуктов на территории</t>
    </r>
  </si>
  <si>
    <r>
      <rPr>
        <b/>
        <sz val="11"/>
        <rFont val="Times New Roman"/>
        <family val="1"/>
        <charset val="204"/>
      </rPr>
      <t>Мероприятияе 4.</t>
    </r>
    <r>
      <rPr>
        <sz val="11"/>
        <rFont val="Times New Roman"/>
        <family val="1"/>
        <charset val="204"/>
      </rPr>
      <t xml:space="preserve">                            Подготовка руководящего состава звена МОСЧС городского округа Домодедово в УМЦ ГКУ МО "Специальный центр "Звенигород"</t>
    </r>
  </si>
  <si>
    <r>
      <rPr>
        <b/>
        <sz val="11"/>
        <rFont val="Times New Roman"/>
        <family val="1"/>
        <charset val="204"/>
      </rPr>
      <t>Мероприятияе 5.</t>
    </r>
    <r>
      <rPr>
        <sz val="11"/>
        <rFont val="Times New Roman"/>
        <family val="1"/>
        <charset val="204"/>
      </rPr>
      <t xml:space="preserve">    Создание резервов материальных ресурсов на предупреждение и ликвидацию чрезвычайных ситуаций и  стихийных бедствий объектового и муниципального характера и их последствий              </t>
    </r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</si>
  <si>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
Создание, содержание и организация деятельности аварийно-спасательных формирований на территории городского округа Домодедово
</t>
    </r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</si>
  <si>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.                            Осуществление мероприятий по обеспечению безопасности людей на водных объектах, охране их жизни и здоровья на территории городского округа Домодедово 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</si>
  <si>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    Создание, поддержание мест массового отдыха у воды на территории городского округа Домодедово</t>
    </r>
  </si>
  <si>
    <r>
      <rPr>
        <b/>
        <sz val="11"/>
        <rFont val="Times New Roman"/>
        <family val="1"/>
        <charset val="204"/>
      </rPr>
      <t xml:space="preserve">Мероприятие 1. </t>
    </r>
    <r>
      <rPr>
        <sz val="11"/>
        <rFont val="Times New Roman"/>
        <family val="1"/>
        <charset val="204"/>
      </rPr>
      <t xml:space="preserve">          Создание, содержание системно-аппаратного комплекса «Безопасный город» на территории городского округа Домодедово</t>
    </r>
  </si>
  <si>
    <t>Подпрограмма III       «Развитие и совершенствование систем оповещения и информирования населения Московской области»</t>
  </si>
  <si>
    <t>Подпрограмма II  «Снижение рисков возникновения и смягчение последствий чрезвычайных ситуаций природного и техногенного характера»</t>
  </si>
  <si>
    <r>
      <rPr>
        <b/>
        <sz val="11"/>
        <rFont val="Times New Roman"/>
        <family val="1"/>
        <charset val="204"/>
      </rPr>
      <t xml:space="preserve">Мероприятие 1.   </t>
    </r>
    <r>
      <rPr>
        <sz val="11"/>
        <rFont val="Times New Roman"/>
        <family val="1"/>
        <charset val="204"/>
      </rPr>
      <t xml:space="preserve">          Содержание, поддержание в постоянной готовности к применению, модернизация систем информирования и оповещения населения при чрезвычайных ситуациях или об угрозе возникновения чрезвычайных ситуаций, военных действий на территории городског округа Домодедово</t>
    </r>
  </si>
  <si>
    <t>Подпрограмма IV   «Обеспечение пожарной безопасности»</t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</si>
  <si>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 Обеспечение выполнения первичных мер пожарной безопасности на территории городского округа Домодедово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</si>
  <si>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               Создание и содержание добровольных пожарных команд </t>
    </r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</si>
  <si>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 Оснащение автономными домовыми пожарными извещателями помещений, в которых проживают многодетные семьи и семьи, находящиеся в трудной жизненной ситуации на территории городского округа Домодедово </t>
    </r>
  </si>
  <si>
    <r>
      <rPr>
        <b/>
        <sz val="11"/>
        <rFont val="Times New Roman"/>
        <family val="1"/>
        <charset val="204"/>
      </rPr>
      <t>Мероприятие 4.</t>
    </r>
    <r>
      <rPr>
        <sz val="11"/>
        <rFont val="Times New Roman"/>
        <family val="1"/>
        <charset val="204"/>
      </rPr>
      <t xml:space="preserve"> Организация и проведение мониторинга состояния пожарной безопасности пожароопасных объектов, социально-значимых объектов и объектов с массовым пребыванием людей, расположенных на территории городского округа</t>
    </r>
  </si>
  <si>
    <r>
      <rPr>
        <b/>
        <sz val="11"/>
        <rFont val="Times New Roman"/>
        <family val="1"/>
        <charset val="204"/>
      </rPr>
      <t>Мероприятие 5.</t>
    </r>
    <r>
      <rPr>
        <sz val="11"/>
        <rFont val="Times New Roman"/>
        <family val="1"/>
        <charset val="204"/>
      </rPr>
      <t xml:space="preserve">    Разработка методических рекомендаций для руководителей учреждений, организаций и предприятий, председателей СНТ, волонтеров по вопросам организации и проведения предупредительно-профилактической работы в области пожарной безопасности</t>
    </r>
  </si>
  <si>
    <r>
      <rPr>
        <b/>
        <sz val="11"/>
        <rFont val="Times New Roman"/>
        <family val="1"/>
        <charset val="204"/>
      </rPr>
      <t>Мероприятие 6.</t>
    </r>
    <r>
      <rPr>
        <sz val="11"/>
        <rFont val="Times New Roman"/>
        <family val="1"/>
        <charset val="204"/>
      </rPr>
      <t xml:space="preserve">   Мониторинг состояния объектов хранения и реализации нефтепродуктов, взрыво-пожароопасных веществ и материалов</t>
    </r>
  </si>
  <si>
    <r>
      <rPr>
        <b/>
        <sz val="11"/>
        <rFont val="Times New Roman"/>
        <family val="1"/>
        <charset val="204"/>
      </rPr>
      <t>Мероприятие 7.</t>
    </r>
    <r>
      <rPr>
        <sz val="11"/>
        <rFont val="Times New Roman"/>
        <family val="1"/>
        <charset val="204"/>
      </rPr>
      <t xml:space="preserve">   Проведение агитационно-пропагандистских мероприятий, направленных на профилактику пожаров и обучение населения мерам пожарной безопасности</t>
    </r>
  </si>
  <si>
    <r>
      <rPr>
        <b/>
        <sz val="11"/>
        <rFont val="Times New Roman"/>
        <family val="1"/>
        <charset val="204"/>
      </rPr>
      <t>Мероприятие 8.</t>
    </r>
    <r>
      <rPr>
        <sz val="11"/>
        <rFont val="Times New Roman"/>
        <family val="1"/>
        <charset val="204"/>
      </rPr>
      <t xml:space="preserve">      Создание (пополнение) видео и аудио материалов по профилактике пожаров</t>
    </r>
  </si>
  <si>
    <r>
      <rPr>
        <b/>
        <sz val="11"/>
        <rFont val="Times New Roman"/>
        <family val="1"/>
        <charset val="204"/>
      </rPr>
      <t>Мероприятие 9.</t>
    </r>
    <r>
      <rPr>
        <sz val="11"/>
        <rFont val="Times New Roman"/>
        <family val="1"/>
        <charset val="204"/>
      </rPr>
      <t xml:space="preserve">   Устройство, ремонт и содержание противопожарного водоснабжения (пожарные водоемы, площадки для забора воды, колодцы для забора воды из водоемов, гидранты).</t>
    </r>
  </si>
  <si>
    <r>
      <rPr>
        <b/>
        <sz val="11"/>
        <rFont val="Times New Roman"/>
        <family val="1"/>
        <charset val="204"/>
      </rPr>
      <t>Мероприятие 10.</t>
    </r>
    <r>
      <rPr>
        <sz val="11"/>
        <rFont val="Times New Roman"/>
        <family val="1"/>
        <charset val="204"/>
      </rPr>
      <t xml:space="preserve"> Выполнение работ по обеспечению пожарной безопасности на подведомственных муниципальных объектах</t>
    </r>
  </si>
  <si>
    <r>
      <rPr>
        <b/>
        <sz val="11"/>
        <rFont val="Times New Roman"/>
        <family val="1"/>
        <charset val="204"/>
      </rPr>
      <t>Мероприятие 11.</t>
    </r>
    <r>
      <rPr>
        <sz val="11"/>
        <rFont val="Times New Roman"/>
        <family val="1"/>
        <charset val="204"/>
      </rPr>
      <t xml:space="preserve">          Уборка (очистка) от сухой растительности, утилизация порубочных остатков, обустройство противопожарных разрывов и минерализованных полос, опашка территорий по границам населенных пунктов примыкающих к лесным массивам</t>
    </r>
  </si>
  <si>
    <r>
      <rPr>
        <b/>
        <sz val="11"/>
        <rFont val="Times New Roman"/>
        <family val="1"/>
        <charset val="204"/>
      </rPr>
      <t>Мероприятие 12.</t>
    </r>
    <r>
      <rPr>
        <sz val="11"/>
        <rFont val="Times New Roman"/>
        <family val="1"/>
        <charset val="204"/>
      </rPr>
      <t xml:space="preserve">          Поддержка и оказание содействия организациям в области обеспечения пожарной безопасности</t>
    </r>
  </si>
  <si>
    <r>
      <rPr>
        <b/>
        <sz val="11"/>
        <rFont val="Times New Roman"/>
        <family val="1"/>
        <charset val="204"/>
      </rPr>
      <t>Мероприятие 13.</t>
    </r>
    <r>
      <rPr>
        <sz val="11"/>
        <rFont val="Times New Roman"/>
        <family val="1"/>
        <charset val="204"/>
      </rPr>
      <t xml:space="preserve">   Организация и проведение мероприятий месячника пожарной безопасности      </t>
    </r>
  </si>
  <si>
    <t>Подпрограмма V   «Обеспечение мероприятий гражданской обороны»</t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</si>
  <si>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Создание запасов материально-технических, продовольственных, медицинских и иных средств в целях гражданской обороны</t>
    </r>
  </si>
  <si>
    <r>
      <rPr>
        <b/>
        <sz val="11"/>
        <rFont val="Times New Roman"/>
        <family val="1"/>
        <charset val="204"/>
      </rPr>
      <t>Мероприятие 1.</t>
    </r>
    <r>
      <rPr>
        <sz val="11"/>
        <rFont val="Times New Roman"/>
        <family val="1"/>
        <charset val="204"/>
      </rPr>
      <t xml:space="preserve">      Создание и обеспечение готовности сил и средств гражданской обороны городского округа Домодедово</t>
    </r>
  </si>
  <si>
    <r>
      <rPr>
        <b/>
        <sz val="11"/>
        <rFont val="Times New Roman"/>
        <family val="1"/>
        <charset val="204"/>
      </rPr>
      <t xml:space="preserve">Мероприятие 2. </t>
    </r>
    <r>
      <rPr>
        <sz val="11"/>
        <rFont val="Times New Roman"/>
        <family val="1"/>
        <charset val="204"/>
      </rPr>
      <t xml:space="preserve">   Повышение степени готовности к использованию по предназначению защитных сооружений и других объектов гражданской обороны городского округа Домодедово</t>
    </r>
  </si>
  <si>
    <r>
      <rPr>
        <b/>
        <sz val="11"/>
        <rFont val="Times New Roman"/>
        <family val="1"/>
        <charset val="204"/>
      </rPr>
      <t>Мероприятие 3.</t>
    </r>
    <r>
      <rPr>
        <sz val="11"/>
        <rFont val="Times New Roman"/>
        <family val="1"/>
        <charset val="204"/>
      </rPr>
      <t xml:space="preserve">  Организация и выполнение мероприятий, предусмотренных планом гражданской обороны защиты населения  городского округа Домодедово</t>
    </r>
  </si>
  <si>
    <t>Подпрограмма IV   «Обеспечивающая подпрограмма»</t>
  </si>
  <si>
    <r>
      <rPr>
        <b/>
        <sz val="11"/>
        <rFont val="Times New Roman"/>
        <family val="1"/>
        <charset val="204"/>
      </rPr>
      <t>Меропритяие 1.</t>
    </r>
    <r>
      <rPr>
        <sz val="11"/>
        <rFont val="Times New Roman"/>
        <family val="1"/>
        <charset val="204"/>
      </rPr>
      <t xml:space="preserve">        Расходы на обеспечение деятельности (оказание услуг) муниципальных учреждений - служба спасения</t>
    </r>
  </si>
  <si>
    <r>
      <rPr>
        <b/>
        <sz val="11"/>
        <rFont val="Times New Roman"/>
        <family val="1"/>
        <charset val="204"/>
      </rPr>
      <t xml:space="preserve">Мероприятие 2.   </t>
    </r>
    <r>
      <rPr>
        <sz val="11"/>
        <rFont val="Times New Roman"/>
        <family val="1"/>
        <charset val="204"/>
      </rPr>
      <t>Содержание оперативного персонала системы обеспечения вызова муниципальных экстренных оперативных служб по единому номеру 112, ЕДДС (зарплата)</t>
    </r>
  </si>
  <si>
    <r>
      <rPr>
        <b/>
        <sz val="11"/>
        <rFont val="Times New Roman"/>
        <family val="1"/>
        <charset val="204"/>
      </rPr>
      <t xml:space="preserve">Мероприятие 3.   </t>
    </r>
    <r>
      <rPr>
        <sz val="11"/>
        <rFont val="Times New Roman"/>
        <family val="1"/>
        <charset val="204"/>
      </rPr>
      <t>Проведение мероприятий по предупреждению и ликвидации последствий ЧС на территории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</si>
  <si>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1.   </t>
    </r>
    <r>
      <rPr>
        <sz val="11"/>
        <rFont val="Times New Roman"/>
        <family val="1"/>
        <charset val="204"/>
      </rPr>
      <t>Проведение проектно-изыскательских работ для возведения пожарного депо из быстровозводимых модульных конструкций полной заводской готовности</t>
    </r>
  </si>
  <si>
    <t>Подпрограмма II  "Снижение рисков возникновения и смягчение последствий чрезвычайных ситуаций природного и техногенного характера"</t>
  </si>
  <si>
    <t>Паспорт  подпрограммы II                                                                                                                                                                                                                                                                                                                                                                                               «Снижение рисков возникновения и смягчение последствий чрезвычайных ситуаций природного и техногенного характера»</t>
  </si>
  <si>
    <r>
      <rPr>
        <b/>
        <sz val="11"/>
        <rFont val="Times New Roman"/>
        <family val="1"/>
        <charset val="204"/>
      </rPr>
      <t xml:space="preserve">Подпрограмма I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«Профилактика преступлений и иных правонарушений »</t>
    </r>
  </si>
  <si>
    <t>Снижение доли несовершеннолетних в общем числе лиц, совершивших преступление до 99,5 % к 2024 году. Недопущение (снижение) преступлений экстремисткой направленности.</t>
  </si>
  <si>
    <t>Увеличение доли коммерческих объектов, подъездов МКД, социальных объектов и мест с массовым пребыванием людей, оборудованных системами видеонаблюдения и подключенных к системе технологического обеспечения региональной общественной безопасности и оперативного управления "Безопасный регион" до 100% к 2024 году</t>
  </si>
  <si>
    <t>Увеличение числа лиц, состоящих на диспансерном наблюдении с диагнозом "Употребление наркотиков с вредными последствиями" до 116 % к 2024 году</t>
  </si>
  <si>
    <r>
      <rPr>
        <b/>
        <sz val="11"/>
        <rFont val="Times New Roman"/>
        <family val="1"/>
        <charset val="204"/>
      </rPr>
      <t xml:space="preserve">Мероприятие 5.  </t>
    </r>
    <r>
      <rPr>
        <sz val="11"/>
        <rFont val="Times New Roman"/>
        <family val="1"/>
        <charset val="204"/>
      </rPr>
      <t xml:space="preserve">                        Проведение   мероприятий, направленных на оказание медицинской и психологической  помощи лицам, страдающим алкогольной и наркотической зависимостью  независимо  от  их  нахождения  на  профилактических  учетах  в полиции на  базе  Домодедовского наркологического  диспансера </t>
    </r>
  </si>
  <si>
    <t>Итого по подпрограмме I</t>
  </si>
  <si>
    <t>Итого по подпрограмме II</t>
  </si>
  <si>
    <r>
      <rPr>
        <b/>
        <sz val="11"/>
        <rFont val="Times New Roman"/>
        <family val="1"/>
        <charset val="204"/>
      </rPr>
      <t xml:space="preserve">Подпрограмма III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«Развитие и совершенствование систем оповещения и информирования населения Московской области»</t>
    </r>
  </si>
  <si>
    <r>
      <rPr>
        <b/>
        <sz val="11"/>
        <rFont val="Times New Roman"/>
        <family val="1"/>
        <charset val="204"/>
      </rPr>
      <t xml:space="preserve">Подпрограмма II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"Снижение рисков возникновения и смягчение последствий чрезвычайных ситуаций природного и техногенного характера"</t>
    </r>
  </si>
  <si>
    <t>Итого по подпрограмме III</t>
  </si>
  <si>
    <r>
      <rPr>
        <b/>
        <sz val="11"/>
        <rFont val="Times New Roman"/>
        <family val="1"/>
        <charset val="204"/>
      </rPr>
      <t xml:space="preserve">Подпрограмма IV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пожарной безопасности»</t>
    </r>
  </si>
  <si>
    <t>Управление по территориальной безопасности, ГО и ЧС Администрации городского округа Домодедово, отдел агрокомплекса и экологии Администрации городского округа Домодедово</t>
  </si>
  <si>
    <t>Управляющие компании,  управление образования,  комитет по культуре, делам молодежи и спорту,  общественная организация "Добровольная пожарная охрана г.о.Домодедово"</t>
  </si>
  <si>
    <t>МБУ"Редакция газеты "Призыв"</t>
  </si>
  <si>
    <t>МУП "Домодедовский водоканал"</t>
  </si>
  <si>
    <t>МБУ "Комбинат благоустройства, отдел агрокомплекса и экологии Администрации городского округа Домодедово</t>
  </si>
  <si>
    <t>Управление образования,  комитет по культуре, делам молодежи и спорту, управление социальной защиты населения</t>
  </si>
  <si>
    <t>Управление по территориальной безопасности, ГО и ЧС Администрации городского округа Домодедово, общественная организация "Добровольная пожарная охрана г.о.Домодедово"</t>
  </si>
  <si>
    <t>Итого по подпрограмме IV</t>
  </si>
  <si>
    <r>
      <rPr>
        <b/>
        <sz val="11"/>
        <rFont val="Times New Roman"/>
        <family val="1"/>
        <charset val="204"/>
      </rPr>
      <t xml:space="preserve">Подпрограмма V                                                                             </t>
    </r>
    <r>
      <rPr>
        <sz val="1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«Обеспечение мероприятий гражданской обороны»</t>
    </r>
  </si>
  <si>
    <t>Итого по подпрограмме V</t>
  </si>
  <si>
    <t>Подпрограмма VI                                                                                                                                                                                                                                                                                                                                                                          «Обеспечивающая подпрограмма»</t>
  </si>
  <si>
    <t>Итого по подпрограмме VI</t>
  </si>
  <si>
    <t xml:space="preserve">Основное мероприятие 6
«Организация ритуальных услуг и содержание мест захоронения»
</t>
  </si>
  <si>
    <t xml:space="preserve">Приложение № 1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 № 2289                                                          </t>
  </si>
  <si>
    <t xml:space="preserve">Приложение № 2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№ 2289                                                           </t>
  </si>
  <si>
    <t xml:space="preserve">Приложение № 3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№ 2289                                                           </t>
  </si>
  <si>
    <t>Приложение № 4 
к муниципальной Программе "Безопасность и обеспечение безопасности жизнедеятельности населения", утвержденной постановлением Администрации от 31.10.2019 № 2289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</si>
</sst>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21" x14ac:knownFonts="1">
    <font>
      <sz val="10"/>
      <name val="Arial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Arial"/>
      <family val="2"/>
      <charset val="204"/>
    </font>
    <font>
      <sz val="10"/>
      <color rgb="FFFF0000"/>
      <name val="Arial"/>
      <family val="2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b/>
      <sz val="12"/>
      <name val="Arial"/>
      <family val="2"/>
      <charset val="204"/>
    </font>
    <font>
      <sz val="12"/>
      <name val="Symbol"/>
      <family val="1"/>
      <charset val="2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protection locked="0"/>
    </xf>
    <xf numFmtId="0" fontId="1" fillId="0" borderId="0"/>
    <xf numFmtId="164" fontId="1" fillId="0" borderId="0" applyFont="0" applyFill="0" applyBorder="0" applyAlignment="0" applyProtection="0"/>
    <xf numFmtId="0" fontId="1" fillId="0" borderId="0"/>
  </cellStyleXfs>
  <cellXfs count="273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0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3" borderId="0" xfId="0" applyFill="1"/>
    <xf numFmtId="0" fontId="6" fillId="2" borderId="0" xfId="0" applyFont="1" applyFill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4" fontId="3" fillId="2" borderId="1" xfId="0" applyNumberFormat="1" applyFont="1" applyFill="1" applyBorder="1" applyAlignment="1" applyProtection="1">
      <alignment horizontal="center" vertical="center"/>
      <protection locked="0"/>
    </xf>
    <xf numFmtId="4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7" fillId="2" borderId="0" xfId="0" applyFont="1" applyFill="1"/>
    <xf numFmtId="0" fontId="8" fillId="2" borderId="2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Font="1"/>
    <xf numFmtId="0" fontId="12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49" fontId="13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5" fillId="2" borderId="0" xfId="0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5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2" fontId="3" fillId="0" borderId="9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9" xfId="0" applyFont="1" applyBorder="1" applyAlignment="1">
      <alignment vertical="top" wrapText="1"/>
    </xf>
    <xf numFmtId="0" fontId="14" fillId="0" borderId="1" xfId="2" applyFont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top"/>
    </xf>
    <xf numFmtId="0" fontId="12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2" fontId="3" fillId="2" borderId="1" xfId="4" applyNumberFormat="1" applyFont="1" applyFill="1" applyBorder="1" applyAlignment="1">
      <alignment horizontal="center" vertical="center" wrapText="1"/>
    </xf>
    <xf numFmtId="0" fontId="1" fillId="2" borderId="0" xfId="4" applyFill="1"/>
    <xf numFmtId="0" fontId="19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top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left" vertical="center" wrapText="1" indent="1"/>
    </xf>
    <xf numFmtId="2" fontId="3" fillId="2" borderId="1" xfId="0" applyNumberFormat="1" applyFont="1" applyFill="1" applyBorder="1" applyAlignment="1">
      <alignment horizontal="left" vertical="center" wrapText="1" indent="1"/>
    </xf>
    <xf numFmtId="0" fontId="20" fillId="2" borderId="1" xfId="0" applyFont="1" applyFill="1" applyBorder="1" applyAlignment="1">
      <alignment horizontal="center" vertical="top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left" vertical="center" wrapText="1" inden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4" fillId="2" borderId="8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 wrapText="1"/>
    </xf>
    <xf numFmtId="0" fontId="14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top" wrapText="1"/>
    </xf>
    <xf numFmtId="0" fontId="15" fillId="2" borderId="1" xfId="0" applyFont="1" applyFill="1" applyBorder="1" applyAlignment="1">
      <alignment horizontal="center" wrapText="1"/>
    </xf>
    <xf numFmtId="0" fontId="14" fillId="2" borderId="1" xfId="4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2" borderId="1" xfId="4" applyFont="1" applyFill="1" applyBorder="1" applyAlignment="1">
      <alignment horizontal="left" vertical="top" wrapText="1"/>
    </xf>
    <xf numFmtId="0" fontId="14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vertical="top" wrapText="1"/>
    </xf>
    <xf numFmtId="0" fontId="14" fillId="2" borderId="4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4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center" vertical="top"/>
    </xf>
    <xf numFmtId="49" fontId="3" fillId="0" borderId="4" xfId="0" applyNumberFormat="1" applyFont="1" applyBorder="1" applyAlignment="1">
      <alignment horizontal="center" vertical="top"/>
    </xf>
    <xf numFmtId="49" fontId="3" fillId="0" borderId="3" xfId="0" applyNumberFormat="1" applyFont="1" applyBorder="1" applyAlignment="1">
      <alignment horizontal="center" vertical="top"/>
    </xf>
    <xf numFmtId="0" fontId="3" fillId="0" borderId="5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center" vertical="top"/>
    </xf>
    <xf numFmtId="0" fontId="2" fillId="0" borderId="5" xfId="0" applyFont="1" applyFill="1" applyBorder="1" applyAlignment="1">
      <alignment horizontal="left" vertical="top" wrapText="1"/>
    </xf>
    <xf numFmtId="49" fontId="3" fillId="2" borderId="5" xfId="0" applyNumberFormat="1" applyFont="1" applyFill="1" applyBorder="1" applyAlignment="1">
      <alignment horizontal="center" vertical="top" wrapText="1"/>
    </xf>
    <xf numFmtId="49" fontId="3" fillId="2" borderId="4" xfId="0" applyNumberFormat="1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13" xfId="0" applyNumberFormat="1" applyFont="1" applyFill="1" applyBorder="1" applyAlignment="1">
      <alignment horizontal="center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2" fontId="3" fillId="2" borderId="7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3" fillId="2" borderId="14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 wrapText="1"/>
    </xf>
    <xf numFmtId="2" fontId="3" fillId="2" borderId="15" xfId="0" applyNumberFormat="1" applyFont="1" applyFill="1" applyBorder="1" applyAlignment="1">
      <alignment horizontal="center" vertical="center" wrapText="1"/>
    </xf>
    <xf numFmtId="2" fontId="3" fillId="2" borderId="1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top" wrapText="1"/>
    </xf>
    <xf numFmtId="0" fontId="3" fillId="0" borderId="1" xfId="2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0" fillId="3" borderId="1" xfId="0" applyFill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left" vertical="top" wrapText="1"/>
    </xf>
    <xf numFmtId="0" fontId="0" fillId="2" borderId="3" xfId="0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center"/>
    </xf>
    <xf numFmtId="0" fontId="9" fillId="2" borderId="1" xfId="0" applyFont="1" applyFill="1" applyBorder="1" applyAlignment="1">
      <alignment horizontal="center" vertical="top" wrapText="1"/>
    </xf>
  </cellXfs>
  <cellStyles count="5">
    <cellStyle name="Денежный 2" xfId="3"/>
    <cellStyle name="Обычный" xfId="0" builtinId="0"/>
    <cellStyle name="Обычный 2" xfId="1"/>
    <cellStyle name="Обычный 3" xfId="2"/>
    <cellStyle name="Обычн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71"/>
  <sheetViews>
    <sheetView tabSelected="1" view="pageBreakPreview" zoomScale="80" zoomScaleNormal="90" zoomScaleSheetLayoutView="80" workbookViewId="0">
      <selection activeCell="A3" sqref="A3:J3"/>
    </sheetView>
  </sheetViews>
  <sheetFormatPr defaultRowHeight="12.75" x14ac:dyDescent="0.2"/>
  <cols>
    <col min="1" max="1" width="32.7109375" customWidth="1"/>
    <col min="2" max="2" width="17.42578125" customWidth="1"/>
    <col min="3" max="3" width="7.5703125" customWidth="1"/>
    <col min="4" max="4" width="17.42578125" customWidth="1"/>
    <col min="5" max="5" width="17.5703125" customWidth="1"/>
    <col min="6" max="10" width="18.140625" customWidth="1"/>
    <col min="257" max="257" width="43" customWidth="1"/>
    <col min="258" max="258" width="17.42578125" customWidth="1"/>
    <col min="259" max="259" width="15.140625" customWidth="1"/>
    <col min="260" max="260" width="17.42578125" customWidth="1"/>
    <col min="261" max="261" width="13.5703125" customWidth="1"/>
    <col min="262" max="266" width="18.140625" customWidth="1"/>
    <col min="513" max="513" width="43" customWidth="1"/>
    <col min="514" max="514" width="17.42578125" customWidth="1"/>
    <col min="515" max="515" width="15.140625" customWidth="1"/>
    <col min="516" max="516" width="17.42578125" customWidth="1"/>
    <col min="517" max="517" width="13.5703125" customWidth="1"/>
    <col min="518" max="522" width="18.140625" customWidth="1"/>
    <col min="769" max="769" width="43" customWidth="1"/>
    <col min="770" max="770" width="17.42578125" customWidth="1"/>
    <col min="771" max="771" width="15.140625" customWidth="1"/>
    <col min="772" max="772" width="17.42578125" customWidth="1"/>
    <col min="773" max="773" width="13.5703125" customWidth="1"/>
    <col min="774" max="778" width="18.140625" customWidth="1"/>
    <col min="1025" max="1025" width="43" customWidth="1"/>
    <col min="1026" max="1026" width="17.42578125" customWidth="1"/>
    <col min="1027" max="1027" width="15.140625" customWidth="1"/>
    <col min="1028" max="1028" width="17.42578125" customWidth="1"/>
    <col min="1029" max="1029" width="13.5703125" customWidth="1"/>
    <col min="1030" max="1034" width="18.140625" customWidth="1"/>
    <col min="1281" max="1281" width="43" customWidth="1"/>
    <col min="1282" max="1282" width="17.42578125" customWidth="1"/>
    <col min="1283" max="1283" width="15.140625" customWidth="1"/>
    <col min="1284" max="1284" width="17.42578125" customWidth="1"/>
    <col min="1285" max="1285" width="13.5703125" customWidth="1"/>
    <col min="1286" max="1290" width="18.140625" customWidth="1"/>
    <col min="1537" max="1537" width="43" customWidth="1"/>
    <col min="1538" max="1538" width="17.42578125" customWidth="1"/>
    <col min="1539" max="1539" width="15.140625" customWidth="1"/>
    <col min="1540" max="1540" width="17.42578125" customWidth="1"/>
    <col min="1541" max="1541" width="13.5703125" customWidth="1"/>
    <col min="1542" max="1546" width="18.140625" customWidth="1"/>
    <col min="1793" max="1793" width="43" customWidth="1"/>
    <col min="1794" max="1794" width="17.42578125" customWidth="1"/>
    <col min="1795" max="1795" width="15.140625" customWidth="1"/>
    <col min="1796" max="1796" width="17.42578125" customWidth="1"/>
    <col min="1797" max="1797" width="13.5703125" customWidth="1"/>
    <col min="1798" max="1802" width="18.140625" customWidth="1"/>
    <col min="2049" max="2049" width="43" customWidth="1"/>
    <col min="2050" max="2050" width="17.42578125" customWidth="1"/>
    <col min="2051" max="2051" width="15.140625" customWidth="1"/>
    <col min="2052" max="2052" width="17.42578125" customWidth="1"/>
    <col min="2053" max="2053" width="13.5703125" customWidth="1"/>
    <col min="2054" max="2058" width="18.140625" customWidth="1"/>
    <col min="2305" max="2305" width="43" customWidth="1"/>
    <col min="2306" max="2306" width="17.42578125" customWidth="1"/>
    <col min="2307" max="2307" width="15.140625" customWidth="1"/>
    <col min="2308" max="2308" width="17.42578125" customWidth="1"/>
    <col min="2309" max="2309" width="13.5703125" customWidth="1"/>
    <col min="2310" max="2314" width="18.140625" customWidth="1"/>
    <col min="2561" max="2561" width="43" customWidth="1"/>
    <col min="2562" max="2562" width="17.42578125" customWidth="1"/>
    <col min="2563" max="2563" width="15.140625" customWidth="1"/>
    <col min="2564" max="2564" width="17.42578125" customWidth="1"/>
    <col min="2565" max="2565" width="13.5703125" customWidth="1"/>
    <col min="2566" max="2570" width="18.140625" customWidth="1"/>
    <col min="2817" max="2817" width="43" customWidth="1"/>
    <col min="2818" max="2818" width="17.42578125" customWidth="1"/>
    <col min="2819" max="2819" width="15.140625" customWidth="1"/>
    <col min="2820" max="2820" width="17.42578125" customWidth="1"/>
    <col min="2821" max="2821" width="13.5703125" customWidth="1"/>
    <col min="2822" max="2826" width="18.140625" customWidth="1"/>
    <col min="3073" max="3073" width="43" customWidth="1"/>
    <col min="3074" max="3074" width="17.42578125" customWidth="1"/>
    <col min="3075" max="3075" width="15.140625" customWidth="1"/>
    <col min="3076" max="3076" width="17.42578125" customWidth="1"/>
    <col min="3077" max="3077" width="13.5703125" customWidth="1"/>
    <col min="3078" max="3082" width="18.140625" customWidth="1"/>
    <col min="3329" max="3329" width="43" customWidth="1"/>
    <col min="3330" max="3330" width="17.42578125" customWidth="1"/>
    <col min="3331" max="3331" width="15.140625" customWidth="1"/>
    <col min="3332" max="3332" width="17.42578125" customWidth="1"/>
    <col min="3333" max="3333" width="13.5703125" customWidth="1"/>
    <col min="3334" max="3338" width="18.140625" customWidth="1"/>
    <col min="3585" max="3585" width="43" customWidth="1"/>
    <col min="3586" max="3586" width="17.42578125" customWidth="1"/>
    <col min="3587" max="3587" width="15.140625" customWidth="1"/>
    <col min="3588" max="3588" width="17.42578125" customWidth="1"/>
    <col min="3589" max="3589" width="13.5703125" customWidth="1"/>
    <col min="3590" max="3594" width="18.140625" customWidth="1"/>
    <col min="3841" max="3841" width="43" customWidth="1"/>
    <col min="3842" max="3842" width="17.42578125" customWidth="1"/>
    <col min="3843" max="3843" width="15.140625" customWidth="1"/>
    <col min="3844" max="3844" width="17.42578125" customWidth="1"/>
    <col min="3845" max="3845" width="13.5703125" customWidth="1"/>
    <col min="3846" max="3850" width="18.140625" customWidth="1"/>
    <col min="4097" max="4097" width="43" customWidth="1"/>
    <col min="4098" max="4098" width="17.42578125" customWidth="1"/>
    <col min="4099" max="4099" width="15.140625" customWidth="1"/>
    <col min="4100" max="4100" width="17.42578125" customWidth="1"/>
    <col min="4101" max="4101" width="13.5703125" customWidth="1"/>
    <col min="4102" max="4106" width="18.140625" customWidth="1"/>
    <col min="4353" max="4353" width="43" customWidth="1"/>
    <col min="4354" max="4354" width="17.42578125" customWidth="1"/>
    <col min="4355" max="4355" width="15.140625" customWidth="1"/>
    <col min="4356" max="4356" width="17.42578125" customWidth="1"/>
    <col min="4357" max="4357" width="13.5703125" customWidth="1"/>
    <col min="4358" max="4362" width="18.140625" customWidth="1"/>
    <col min="4609" max="4609" width="43" customWidth="1"/>
    <col min="4610" max="4610" width="17.42578125" customWidth="1"/>
    <col min="4611" max="4611" width="15.140625" customWidth="1"/>
    <col min="4612" max="4612" width="17.42578125" customWidth="1"/>
    <col min="4613" max="4613" width="13.5703125" customWidth="1"/>
    <col min="4614" max="4618" width="18.140625" customWidth="1"/>
    <col min="4865" max="4865" width="43" customWidth="1"/>
    <col min="4866" max="4866" width="17.42578125" customWidth="1"/>
    <col min="4867" max="4867" width="15.140625" customWidth="1"/>
    <col min="4868" max="4868" width="17.42578125" customWidth="1"/>
    <col min="4869" max="4869" width="13.5703125" customWidth="1"/>
    <col min="4870" max="4874" width="18.140625" customWidth="1"/>
    <col min="5121" max="5121" width="43" customWidth="1"/>
    <col min="5122" max="5122" width="17.42578125" customWidth="1"/>
    <col min="5123" max="5123" width="15.140625" customWidth="1"/>
    <col min="5124" max="5124" width="17.42578125" customWidth="1"/>
    <col min="5125" max="5125" width="13.5703125" customWidth="1"/>
    <col min="5126" max="5130" width="18.140625" customWidth="1"/>
    <col min="5377" max="5377" width="43" customWidth="1"/>
    <col min="5378" max="5378" width="17.42578125" customWidth="1"/>
    <col min="5379" max="5379" width="15.140625" customWidth="1"/>
    <col min="5380" max="5380" width="17.42578125" customWidth="1"/>
    <col min="5381" max="5381" width="13.5703125" customWidth="1"/>
    <col min="5382" max="5386" width="18.140625" customWidth="1"/>
    <col min="5633" max="5633" width="43" customWidth="1"/>
    <col min="5634" max="5634" width="17.42578125" customWidth="1"/>
    <col min="5635" max="5635" width="15.140625" customWidth="1"/>
    <col min="5636" max="5636" width="17.42578125" customWidth="1"/>
    <col min="5637" max="5637" width="13.5703125" customWidth="1"/>
    <col min="5638" max="5642" width="18.140625" customWidth="1"/>
    <col min="5889" max="5889" width="43" customWidth="1"/>
    <col min="5890" max="5890" width="17.42578125" customWidth="1"/>
    <col min="5891" max="5891" width="15.140625" customWidth="1"/>
    <col min="5892" max="5892" width="17.42578125" customWidth="1"/>
    <col min="5893" max="5893" width="13.5703125" customWidth="1"/>
    <col min="5894" max="5898" width="18.140625" customWidth="1"/>
    <col min="6145" max="6145" width="43" customWidth="1"/>
    <col min="6146" max="6146" width="17.42578125" customWidth="1"/>
    <col min="6147" max="6147" width="15.140625" customWidth="1"/>
    <col min="6148" max="6148" width="17.42578125" customWidth="1"/>
    <col min="6149" max="6149" width="13.5703125" customWidth="1"/>
    <col min="6150" max="6154" width="18.140625" customWidth="1"/>
    <col min="6401" max="6401" width="43" customWidth="1"/>
    <col min="6402" max="6402" width="17.42578125" customWidth="1"/>
    <col min="6403" max="6403" width="15.140625" customWidth="1"/>
    <col min="6404" max="6404" width="17.42578125" customWidth="1"/>
    <col min="6405" max="6405" width="13.5703125" customWidth="1"/>
    <col min="6406" max="6410" width="18.140625" customWidth="1"/>
    <col min="6657" max="6657" width="43" customWidth="1"/>
    <col min="6658" max="6658" width="17.42578125" customWidth="1"/>
    <col min="6659" max="6659" width="15.140625" customWidth="1"/>
    <col min="6660" max="6660" width="17.42578125" customWidth="1"/>
    <col min="6661" max="6661" width="13.5703125" customWidth="1"/>
    <col min="6662" max="6666" width="18.140625" customWidth="1"/>
    <col min="6913" max="6913" width="43" customWidth="1"/>
    <col min="6914" max="6914" width="17.42578125" customWidth="1"/>
    <col min="6915" max="6915" width="15.140625" customWidth="1"/>
    <col min="6916" max="6916" width="17.42578125" customWidth="1"/>
    <col min="6917" max="6917" width="13.5703125" customWidth="1"/>
    <col min="6918" max="6922" width="18.140625" customWidth="1"/>
    <col min="7169" max="7169" width="43" customWidth="1"/>
    <col min="7170" max="7170" width="17.42578125" customWidth="1"/>
    <col min="7171" max="7171" width="15.140625" customWidth="1"/>
    <col min="7172" max="7172" width="17.42578125" customWidth="1"/>
    <col min="7173" max="7173" width="13.5703125" customWidth="1"/>
    <col min="7174" max="7178" width="18.140625" customWidth="1"/>
    <col min="7425" max="7425" width="43" customWidth="1"/>
    <col min="7426" max="7426" width="17.42578125" customWidth="1"/>
    <col min="7427" max="7427" width="15.140625" customWidth="1"/>
    <col min="7428" max="7428" width="17.42578125" customWidth="1"/>
    <col min="7429" max="7429" width="13.5703125" customWidth="1"/>
    <col min="7430" max="7434" width="18.140625" customWidth="1"/>
    <col min="7681" max="7681" width="43" customWidth="1"/>
    <col min="7682" max="7682" width="17.42578125" customWidth="1"/>
    <col min="7683" max="7683" width="15.140625" customWidth="1"/>
    <col min="7684" max="7684" width="17.42578125" customWidth="1"/>
    <col min="7685" max="7685" width="13.5703125" customWidth="1"/>
    <col min="7686" max="7690" width="18.140625" customWidth="1"/>
    <col min="7937" max="7937" width="43" customWidth="1"/>
    <col min="7938" max="7938" width="17.42578125" customWidth="1"/>
    <col min="7939" max="7939" width="15.140625" customWidth="1"/>
    <col min="7940" max="7940" width="17.42578125" customWidth="1"/>
    <col min="7941" max="7941" width="13.5703125" customWidth="1"/>
    <col min="7942" max="7946" width="18.140625" customWidth="1"/>
    <col min="8193" max="8193" width="43" customWidth="1"/>
    <col min="8194" max="8194" width="17.42578125" customWidth="1"/>
    <col min="8195" max="8195" width="15.140625" customWidth="1"/>
    <col min="8196" max="8196" width="17.42578125" customWidth="1"/>
    <col min="8197" max="8197" width="13.5703125" customWidth="1"/>
    <col min="8198" max="8202" width="18.140625" customWidth="1"/>
    <col min="8449" max="8449" width="43" customWidth="1"/>
    <col min="8450" max="8450" width="17.42578125" customWidth="1"/>
    <col min="8451" max="8451" width="15.140625" customWidth="1"/>
    <col min="8452" max="8452" width="17.42578125" customWidth="1"/>
    <col min="8453" max="8453" width="13.5703125" customWidth="1"/>
    <col min="8454" max="8458" width="18.140625" customWidth="1"/>
    <col min="8705" max="8705" width="43" customWidth="1"/>
    <col min="8706" max="8706" width="17.42578125" customWidth="1"/>
    <col min="8707" max="8707" width="15.140625" customWidth="1"/>
    <col min="8708" max="8708" width="17.42578125" customWidth="1"/>
    <col min="8709" max="8709" width="13.5703125" customWidth="1"/>
    <col min="8710" max="8714" width="18.140625" customWidth="1"/>
    <col min="8961" max="8961" width="43" customWidth="1"/>
    <col min="8962" max="8962" width="17.42578125" customWidth="1"/>
    <col min="8963" max="8963" width="15.140625" customWidth="1"/>
    <col min="8964" max="8964" width="17.42578125" customWidth="1"/>
    <col min="8965" max="8965" width="13.5703125" customWidth="1"/>
    <col min="8966" max="8970" width="18.140625" customWidth="1"/>
    <col min="9217" max="9217" width="43" customWidth="1"/>
    <col min="9218" max="9218" width="17.42578125" customWidth="1"/>
    <col min="9219" max="9219" width="15.140625" customWidth="1"/>
    <col min="9220" max="9220" width="17.42578125" customWidth="1"/>
    <col min="9221" max="9221" width="13.5703125" customWidth="1"/>
    <col min="9222" max="9226" width="18.140625" customWidth="1"/>
    <col min="9473" max="9473" width="43" customWidth="1"/>
    <col min="9474" max="9474" width="17.42578125" customWidth="1"/>
    <col min="9475" max="9475" width="15.140625" customWidth="1"/>
    <col min="9476" max="9476" width="17.42578125" customWidth="1"/>
    <col min="9477" max="9477" width="13.5703125" customWidth="1"/>
    <col min="9478" max="9482" width="18.140625" customWidth="1"/>
    <col min="9729" max="9729" width="43" customWidth="1"/>
    <col min="9730" max="9730" width="17.42578125" customWidth="1"/>
    <col min="9731" max="9731" width="15.140625" customWidth="1"/>
    <col min="9732" max="9732" width="17.42578125" customWidth="1"/>
    <col min="9733" max="9733" width="13.5703125" customWidth="1"/>
    <col min="9734" max="9738" width="18.140625" customWidth="1"/>
    <col min="9985" max="9985" width="43" customWidth="1"/>
    <col min="9986" max="9986" width="17.42578125" customWidth="1"/>
    <col min="9987" max="9987" width="15.140625" customWidth="1"/>
    <col min="9988" max="9988" width="17.42578125" customWidth="1"/>
    <col min="9989" max="9989" width="13.5703125" customWidth="1"/>
    <col min="9990" max="9994" width="18.140625" customWidth="1"/>
    <col min="10241" max="10241" width="43" customWidth="1"/>
    <col min="10242" max="10242" width="17.42578125" customWidth="1"/>
    <col min="10243" max="10243" width="15.140625" customWidth="1"/>
    <col min="10244" max="10244" width="17.42578125" customWidth="1"/>
    <col min="10245" max="10245" width="13.5703125" customWidth="1"/>
    <col min="10246" max="10250" width="18.140625" customWidth="1"/>
    <col min="10497" max="10497" width="43" customWidth="1"/>
    <col min="10498" max="10498" width="17.42578125" customWidth="1"/>
    <col min="10499" max="10499" width="15.140625" customWidth="1"/>
    <col min="10500" max="10500" width="17.42578125" customWidth="1"/>
    <col min="10501" max="10501" width="13.5703125" customWidth="1"/>
    <col min="10502" max="10506" width="18.140625" customWidth="1"/>
    <col min="10753" max="10753" width="43" customWidth="1"/>
    <col min="10754" max="10754" width="17.42578125" customWidth="1"/>
    <col min="10755" max="10755" width="15.140625" customWidth="1"/>
    <col min="10756" max="10756" width="17.42578125" customWidth="1"/>
    <col min="10757" max="10757" width="13.5703125" customWidth="1"/>
    <col min="10758" max="10762" width="18.140625" customWidth="1"/>
    <col min="11009" max="11009" width="43" customWidth="1"/>
    <col min="11010" max="11010" width="17.42578125" customWidth="1"/>
    <col min="11011" max="11011" width="15.140625" customWidth="1"/>
    <col min="11012" max="11012" width="17.42578125" customWidth="1"/>
    <col min="11013" max="11013" width="13.5703125" customWidth="1"/>
    <col min="11014" max="11018" width="18.140625" customWidth="1"/>
    <col min="11265" max="11265" width="43" customWidth="1"/>
    <col min="11266" max="11266" width="17.42578125" customWidth="1"/>
    <col min="11267" max="11267" width="15.140625" customWidth="1"/>
    <col min="11268" max="11268" width="17.42578125" customWidth="1"/>
    <col min="11269" max="11269" width="13.5703125" customWidth="1"/>
    <col min="11270" max="11274" width="18.140625" customWidth="1"/>
    <col min="11521" max="11521" width="43" customWidth="1"/>
    <col min="11522" max="11522" width="17.42578125" customWidth="1"/>
    <col min="11523" max="11523" width="15.140625" customWidth="1"/>
    <col min="11524" max="11524" width="17.42578125" customWidth="1"/>
    <col min="11525" max="11525" width="13.5703125" customWidth="1"/>
    <col min="11526" max="11530" width="18.140625" customWidth="1"/>
    <col min="11777" max="11777" width="43" customWidth="1"/>
    <col min="11778" max="11778" width="17.42578125" customWidth="1"/>
    <col min="11779" max="11779" width="15.140625" customWidth="1"/>
    <col min="11780" max="11780" width="17.42578125" customWidth="1"/>
    <col min="11781" max="11781" width="13.5703125" customWidth="1"/>
    <col min="11782" max="11786" width="18.140625" customWidth="1"/>
    <col min="12033" max="12033" width="43" customWidth="1"/>
    <col min="12034" max="12034" width="17.42578125" customWidth="1"/>
    <col min="12035" max="12035" width="15.140625" customWidth="1"/>
    <col min="12036" max="12036" width="17.42578125" customWidth="1"/>
    <col min="12037" max="12037" width="13.5703125" customWidth="1"/>
    <col min="12038" max="12042" width="18.140625" customWidth="1"/>
    <col min="12289" max="12289" width="43" customWidth="1"/>
    <col min="12290" max="12290" width="17.42578125" customWidth="1"/>
    <col min="12291" max="12291" width="15.140625" customWidth="1"/>
    <col min="12292" max="12292" width="17.42578125" customWidth="1"/>
    <col min="12293" max="12293" width="13.5703125" customWidth="1"/>
    <col min="12294" max="12298" width="18.140625" customWidth="1"/>
    <col min="12545" max="12545" width="43" customWidth="1"/>
    <col min="12546" max="12546" width="17.42578125" customWidth="1"/>
    <col min="12547" max="12547" width="15.140625" customWidth="1"/>
    <col min="12548" max="12548" width="17.42578125" customWidth="1"/>
    <col min="12549" max="12549" width="13.5703125" customWidth="1"/>
    <col min="12550" max="12554" width="18.140625" customWidth="1"/>
    <col min="12801" max="12801" width="43" customWidth="1"/>
    <col min="12802" max="12802" width="17.42578125" customWidth="1"/>
    <col min="12803" max="12803" width="15.140625" customWidth="1"/>
    <col min="12804" max="12804" width="17.42578125" customWidth="1"/>
    <col min="12805" max="12805" width="13.5703125" customWidth="1"/>
    <col min="12806" max="12810" width="18.140625" customWidth="1"/>
    <col min="13057" max="13057" width="43" customWidth="1"/>
    <col min="13058" max="13058" width="17.42578125" customWidth="1"/>
    <col min="13059" max="13059" width="15.140625" customWidth="1"/>
    <col min="13060" max="13060" width="17.42578125" customWidth="1"/>
    <col min="13061" max="13061" width="13.5703125" customWidth="1"/>
    <col min="13062" max="13066" width="18.140625" customWidth="1"/>
    <col min="13313" max="13313" width="43" customWidth="1"/>
    <col min="13314" max="13314" width="17.42578125" customWidth="1"/>
    <col min="13315" max="13315" width="15.140625" customWidth="1"/>
    <col min="13316" max="13316" width="17.42578125" customWidth="1"/>
    <col min="13317" max="13317" width="13.5703125" customWidth="1"/>
    <col min="13318" max="13322" width="18.140625" customWidth="1"/>
    <col min="13569" max="13569" width="43" customWidth="1"/>
    <col min="13570" max="13570" width="17.42578125" customWidth="1"/>
    <col min="13571" max="13571" width="15.140625" customWidth="1"/>
    <col min="13572" max="13572" width="17.42578125" customWidth="1"/>
    <col min="13573" max="13573" width="13.5703125" customWidth="1"/>
    <col min="13574" max="13578" width="18.140625" customWidth="1"/>
    <col min="13825" max="13825" width="43" customWidth="1"/>
    <col min="13826" max="13826" width="17.42578125" customWidth="1"/>
    <col min="13827" max="13827" width="15.140625" customWidth="1"/>
    <col min="13828" max="13828" width="17.42578125" customWidth="1"/>
    <col min="13829" max="13829" width="13.5703125" customWidth="1"/>
    <col min="13830" max="13834" width="18.140625" customWidth="1"/>
    <col min="14081" max="14081" width="43" customWidth="1"/>
    <col min="14082" max="14082" width="17.42578125" customWidth="1"/>
    <col min="14083" max="14083" width="15.140625" customWidth="1"/>
    <col min="14084" max="14084" width="17.42578125" customWidth="1"/>
    <col min="14085" max="14085" width="13.5703125" customWidth="1"/>
    <col min="14086" max="14090" width="18.140625" customWidth="1"/>
    <col min="14337" max="14337" width="43" customWidth="1"/>
    <col min="14338" max="14338" width="17.42578125" customWidth="1"/>
    <col min="14339" max="14339" width="15.140625" customWidth="1"/>
    <col min="14340" max="14340" width="17.42578125" customWidth="1"/>
    <col min="14341" max="14341" width="13.5703125" customWidth="1"/>
    <col min="14342" max="14346" width="18.140625" customWidth="1"/>
    <col min="14593" max="14593" width="43" customWidth="1"/>
    <col min="14594" max="14594" width="17.42578125" customWidth="1"/>
    <col min="14595" max="14595" width="15.140625" customWidth="1"/>
    <col min="14596" max="14596" width="17.42578125" customWidth="1"/>
    <col min="14597" max="14597" width="13.5703125" customWidth="1"/>
    <col min="14598" max="14602" width="18.140625" customWidth="1"/>
    <col min="14849" max="14849" width="43" customWidth="1"/>
    <col min="14850" max="14850" width="17.42578125" customWidth="1"/>
    <col min="14851" max="14851" width="15.140625" customWidth="1"/>
    <col min="14852" max="14852" width="17.42578125" customWidth="1"/>
    <col min="14853" max="14853" width="13.5703125" customWidth="1"/>
    <col min="14854" max="14858" width="18.140625" customWidth="1"/>
    <col min="15105" max="15105" width="43" customWidth="1"/>
    <col min="15106" max="15106" width="17.42578125" customWidth="1"/>
    <col min="15107" max="15107" width="15.140625" customWidth="1"/>
    <col min="15108" max="15108" width="17.42578125" customWidth="1"/>
    <col min="15109" max="15109" width="13.5703125" customWidth="1"/>
    <col min="15110" max="15114" width="18.140625" customWidth="1"/>
    <col min="15361" max="15361" width="43" customWidth="1"/>
    <col min="15362" max="15362" width="17.42578125" customWidth="1"/>
    <col min="15363" max="15363" width="15.140625" customWidth="1"/>
    <col min="15364" max="15364" width="17.42578125" customWidth="1"/>
    <col min="15365" max="15365" width="13.5703125" customWidth="1"/>
    <col min="15366" max="15370" width="18.140625" customWidth="1"/>
    <col min="15617" max="15617" width="43" customWidth="1"/>
    <col min="15618" max="15618" width="17.42578125" customWidth="1"/>
    <col min="15619" max="15619" width="15.140625" customWidth="1"/>
    <col min="15620" max="15620" width="17.42578125" customWidth="1"/>
    <col min="15621" max="15621" width="13.5703125" customWidth="1"/>
    <col min="15622" max="15626" width="18.140625" customWidth="1"/>
    <col min="15873" max="15873" width="43" customWidth="1"/>
    <col min="15874" max="15874" width="17.42578125" customWidth="1"/>
    <col min="15875" max="15875" width="15.140625" customWidth="1"/>
    <col min="15876" max="15876" width="17.42578125" customWidth="1"/>
    <col min="15877" max="15877" width="13.5703125" customWidth="1"/>
    <col min="15878" max="15882" width="18.140625" customWidth="1"/>
    <col min="16129" max="16129" width="43" customWidth="1"/>
    <col min="16130" max="16130" width="17.42578125" customWidth="1"/>
    <col min="16131" max="16131" width="15.140625" customWidth="1"/>
    <col min="16132" max="16132" width="17.42578125" customWidth="1"/>
    <col min="16133" max="16133" width="13.5703125" customWidth="1"/>
    <col min="16134" max="16138" width="18.140625" customWidth="1"/>
  </cols>
  <sheetData>
    <row r="1" spans="1:10" ht="109.5" customHeight="1" x14ac:dyDescent="0.2">
      <c r="A1" s="3"/>
      <c r="B1" s="3"/>
      <c r="C1" s="3"/>
      <c r="D1" s="3"/>
      <c r="E1" s="3"/>
      <c r="F1" s="3"/>
      <c r="G1" s="3"/>
      <c r="H1" s="3"/>
      <c r="I1" s="145" t="s">
        <v>511</v>
      </c>
      <c r="J1" s="145"/>
    </row>
    <row r="2" spans="1:10" ht="15" customHeight="1" x14ac:dyDescent="0.2">
      <c r="A2" s="3"/>
      <c r="B2" s="3"/>
      <c r="C2" s="3"/>
      <c r="D2" s="3"/>
      <c r="E2" s="3"/>
      <c r="F2" s="3"/>
      <c r="G2" s="3"/>
      <c r="H2" s="3"/>
      <c r="I2" s="146"/>
      <c r="J2" s="146"/>
    </row>
    <row r="3" spans="1:10" s="24" customFormat="1" ht="42.75" customHeight="1" x14ac:dyDescent="0.2">
      <c r="A3" s="126" t="s">
        <v>366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ht="15" x14ac:dyDescent="0.25">
      <c r="A4" s="65"/>
      <c r="B4" s="65"/>
      <c r="C4" s="65"/>
      <c r="D4" s="65"/>
      <c r="E4" s="66"/>
      <c r="F4" s="66"/>
      <c r="G4" s="66"/>
      <c r="H4" s="66"/>
      <c r="I4" s="66"/>
      <c r="J4" s="66"/>
    </row>
    <row r="5" spans="1:10" ht="30" x14ac:dyDescent="0.2">
      <c r="A5" s="29" t="s">
        <v>86</v>
      </c>
      <c r="B5" s="127" t="s">
        <v>11</v>
      </c>
      <c r="C5" s="128"/>
      <c r="D5" s="128"/>
      <c r="E5" s="128"/>
      <c r="F5" s="128"/>
      <c r="G5" s="128"/>
      <c r="H5" s="128"/>
      <c r="I5" s="128"/>
      <c r="J5" s="129"/>
    </row>
    <row r="6" spans="1:10" ht="15" customHeight="1" x14ac:dyDescent="0.2">
      <c r="A6" s="130" t="s">
        <v>87</v>
      </c>
      <c r="B6" s="134" t="s">
        <v>88</v>
      </c>
      <c r="C6" s="135"/>
      <c r="D6" s="131" t="s">
        <v>59</v>
      </c>
      <c r="E6" s="133" t="s">
        <v>89</v>
      </c>
      <c r="F6" s="133"/>
      <c r="G6" s="133"/>
      <c r="H6" s="133"/>
      <c r="I6" s="133"/>
      <c r="J6" s="133"/>
    </row>
    <row r="7" spans="1:10" ht="45.75" customHeight="1" x14ac:dyDescent="0.2">
      <c r="A7" s="130"/>
      <c r="B7" s="136"/>
      <c r="C7" s="137"/>
      <c r="D7" s="132"/>
      <c r="E7" s="123" t="s">
        <v>179</v>
      </c>
      <c r="F7" s="123" t="s">
        <v>180</v>
      </c>
      <c r="G7" s="123" t="s">
        <v>181</v>
      </c>
      <c r="H7" s="123" t="s">
        <v>182</v>
      </c>
      <c r="I7" s="123" t="s">
        <v>183</v>
      </c>
      <c r="J7" s="121" t="s">
        <v>4</v>
      </c>
    </row>
    <row r="8" spans="1:10" ht="45" customHeight="1" x14ac:dyDescent="0.2">
      <c r="A8" s="130"/>
      <c r="B8" s="134" t="s">
        <v>90</v>
      </c>
      <c r="C8" s="135"/>
      <c r="D8" s="67" t="s">
        <v>91</v>
      </c>
      <c r="E8" s="68">
        <f>E9+E10+E11+E12</f>
        <v>121943</v>
      </c>
      <c r="F8" s="68">
        <f>F9+F10+F11+F12</f>
        <v>126986</v>
      </c>
      <c r="G8" s="13">
        <f>G9+G10+G11+G12</f>
        <v>124549</v>
      </c>
      <c r="H8" s="13">
        <f>H9+H10+H11+H12</f>
        <v>124549</v>
      </c>
      <c r="I8" s="13">
        <f>I9+I10+I11+I12</f>
        <v>124549</v>
      </c>
      <c r="J8" s="13">
        <f>E8+F8+G8+H8+I8</f>
        <v>622576</v>
      </c>
    </row>
    <row r="9" spans="1:10" ht="56.25" customHeight="1" x14ac:dyDescent="0.2">
      <c r="A9" s="130"/>
      <c r="B9" s="138"/>
      <c r="C9" s="139"/>
      <c r="D9" s="69" t="s">
        <v>3</v>
      </c>
      <c r="E9" s="12">
        <f>'Перечень мероприятий'!G351</f>
        <v>0</v>
      </c>
      <c r="F9" s="12">
        <f>'Перечень мероприятий'!H351</f>
        <v>0</v>
      </c>
      <c r="G9" s="12">
        <f>'Перечень мероприятий'!I351</f>
        <v>0</v>
      </c>
      <c r="H9" s="12">
        <f>'Перечень мероприятий'!J351</f>
        <v>0</v>
      </c>
      <c r="I9" s="12">
        <f>'Перечень мероприятий'!K351</f>
        <v>0</v>
      </c>
      <c r="J9" s="13">
        <f>E9+F9+G9+H9+I9</f>
        <v>0</v>
      </c>
    </row>
    <row r="10" spans="1:10" ht="63" customHeight="1" x14ac:dyDescent="0.2">
      <c r="A10" s="130"/>
      <c r="B10" s="138"/>
      <c r="C10" s="139"/>
      <c r="D10" s="69" t="s">
        <v>2</v>
      </c>
      <c r="E10" s="12">
        <f>'Перечень мероприятий'!G352</f>
        <v>1742</v>
      </c>
      <c r="F10" s="12">
        <f>'Перечень мероприятий'!H352</f>
        <v>1742</v>
      </c>
      <c r="G10" s="12">
        <f>'Перечень мероприятий'!I352</f>
        <v>1742</v>
      </c>
      <c r="H10" s="12">
        <f>'Перечень мероприятий'!J352</f>
        <v>1742</v>
      </c>
      <c r="I10" s="12">
        <f>'Перечень мероприятий'!K352</f>
        <v>1742</v>
      </c>
      <c r="J10" s="13">
        <f>E10+F10+G10+H10+I10</f>
        <v>8710</v>
      </c>
    </row>
    <row r="11" spans="1:10" ht="74.25" customHeight="1" x14ac:dyDescent="0.2">
      <c r="A11" s="130"/>
      <c r="B11" s="138"/>
      <c r="C11" s="139"/>
      <c r="D11" s="70" t="s">
        <v>67</v>
      </c>
      <c r="E11" s="12">
        <f>'Перечень мероприятий'!G353</f>
        <v>120201</v>
      </c>
      <c r="F11" s="12">
        <f>'Перечень мероприятий'!H353</f>
        <v>125244</v>
      </c>
      <c r="G11" s="12">
        <f>'Перечень мероприятий'!I353</f>
        <v>122807</v>
      </c>
      <c r="H11" s="12">
        <f>'Перечень мероприятий'!J353</f>
        <v>122807</v>
      </c>
      <c r="I11" s="12">
        <f>'Перечень мероприятий'!K353</f>
        <v>122807</v>
      </c>
      <c r="J11" s="13">
        <f>E11+F11+G11+H11+I11</f>
        <v>613866</v>
      </c>
    </row>
    <row r="12" spans="1:10" ht="40.5" customHeight="1" x14ac:dyDescent="0.2">
      <c r="A12" s="130"/>
      <c r="B12" s="136"/>
      <c r="C12" s="137"/>
      <c r="D12" s="70" t="s">
        <v>0</v>
      </c>
      <c r="E12" s="13">
        <f>'Перечень мероприятий'!G354</f>
        <v>0</v>
      </c>
      <c r="F12" s="13">
        <f>'Перечень мероприятий'!H354</f>
        <v>0</v>
      </c>
      <c r="G12" s="13">
        <f>'Перечень мероприятий'!I354</f>
        <v>0</v>
      </c>
      <c r="H12" s="13">
        <f>'Перечень мероприятий'!J354</f>
        <v>0</v>
      </c>
      <c r="I12" s="13">
        <f>'Перечень мероприятий'!K354</f>
        <v>0</v>
      </c>
      <c r="J12" s="68">
        <f>E12+F12+G12+H12+I12</f>
        <v>0</v>
      </c>
    </row>
    <row r="13" spans="1:10" x14ac:dyDescent="0.2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0" x14ac:dyDescent="0.2">
      <c r="A14" s="3"/>
      <c r="B14" s="3"/>
      <c r="C14" s="3"/>
      <c r="D14" s="3"/>
      <c r="E14" s="3"/>
      <c r="F14" s="3"/>
      <c r="G14" s="3"/>
      <c r="H14" s="3"/>
      <c r="I14" s="3"/>
      <c r="J14" s="3"/>
    </row>
    <row r="15" spans="1:10" s="24" customFormat="1" ht="42.75" customHeight="1" x14ac:dyDescent="0.2">
      <c r="A15" s="126" t="s">
        <v>486</v>
      </c>
      <c r="B15" s="126"/>
      <c r="C15" s="126"/>
      <c r="D15" s="126"/>
      <c r="E15" s="126"/>
      <c r="F15" s="126"/>
      <c r="G15" s="126"/>
      <c r="H15" s="126"/>
      <c r="I15" s="126"/>
      <c r="J15" s="126"/>
    </row>
    <row r="16" spans="1:10" ht="15" x14ac:dyDescent="0.25">
      <c r="A16" s="65"/>
      <c r="B16" s="65"/>
      <c r="C16" s="65"/>
      <c r="D16" s="65"/>
      <c r="E16" s="66"/>
      <c r="F16" s="66"/>
      <c r="G16" s="66"/>
      <c r="H16" s="66"/>
      <c r="I16" s="66"/>
      <c r="J16" s="66"/>
    </row>
    <row r="17" spans="1:10" ht="30" x14ac:dyDescent="0.2">
      <c r="A17" s="29" t="s">
        <v>86</v>
      </c>
      <c r="B17" s="127" t="s">
        <v>11</v>
      </c>
      <c r="C17" s="128"/>
      <c r="D17" s="128"/>
      <c r="E17" s="128"/>
      <c r="F17" s="128"/>
      <c r="G17" s="128"/>
      <c r="H17" s="128"/>
      <c r="I17" s="128"/>
      <c r="J17" s="129"/>
    </row>
    <row r="18" spans="1:10" ht="15" customHeight="1" x14ac:dyDescent="0.2">
      <c r="A18" s="134" t="s">
        <v>87</v>
      </c>
      <c r="B18" s="134" t="s">
        <v>88</v>
      </c>
      <c r="C18" s="135"/>
      <c r="D18" s="140" t="s">
        <v>59</v>
      </c>
      <c r="E18" s="133" t="s">
        <v>89</v>
      </c>
      <c r="F18" s="133"/>
      <c r="G18" s="133"/>
      <c r="H18" s="133"/>
      <c r="I18" s="133"/>
      <c r="J18" s="133"/>
    </row>
    <row r="19" spans="1:10" ht="50.25" customHeight="1" x14ac:dyDescent="0.2">
      <c r="A19" s="138"/>
      <c r="B19" s="136"/>
      <c r="C19" s="137"/>
      <c r="D19" s="141"/>
      <c r="E19" s="123" t="s">
        <v>179</v>
      </c>
      <c r="F19" s="123" t="s">
        <v>180</v>
      </c>
      <c r="G19" s="123" t="s">
        <v>181</v>
      </c>
      <c r="H19" s="123" t="s">
        <v>182</v>
      </c>
      <c r="I19" s="123" t="s">
        <v>183</v>
      </c>
      <c r="J19" s="121" t="s">
        <v>4</v>
      </c>
    </row>
    <row r="20" spans="1:10" ht="39.75" customHeight="1" x14ac:dyDescent="0.2">
      <c r="A20" s="138"/>
      <c r="B20" s="134" t="s">
        <v>90</v>
      </c>
      <c r="C20" s="135"/>
      <c r="D20" s="18" t="s">
        <v>91</v>
      </c>
      <c r="E20" s="68">
        <f>E21+E22+E23+E24</f>
        <v>1000</v>
      </c>
      <c r="F20" s="68">
        <f>F21+F22+F23+F24</f>
        <v>1250</v>
      </c>
      <c r="G20" s="13">
        <f>G21+G22+G23+G24</f>
        <v>1300</v>
      </c>
      <c r="H20" s="13">
        <f>H21+H22+H23+H24</f>
        <v>1300</v>
      </c>
      <c r="I20" s="13">
        <f>I21+I22+I23+I24</f>
        <v>1300</v>
      </c>
      <c r="J20" s="13">
        <f>E20+F20+G20+H20+I20</f>
        <v>6150</v>
      </c>
    </row>
    <row r="21" spans="1:10" ht="50.25" customHeight="1" x14ac:dyDescent="0.2">
      <c r="A21" s="138"/>
      <c r="B21" s="138"/>
      <c r="C21" s="139"/>
      <c r="D21" s="69" t="s">
        <v>3</v>
      </c>
      <c r="E21" s="68">
        <f>'Перечень мероприятий'!G417</f>
        <v>0</v>
      </c>
      <c r="F21" s="68">
        <f>'Перечень мероприятий'!H417</f>
        <v>0</v>
      </c>
      <c r="G21" s="13">
        <f>'Перечень мероприятий'!I417</f>
        <v>0</v>
      </c>
      <c r="H21" s="13">
        <f>'Перечень мероприятий'!J417</f>
        <v>0</v>
      </c>
      <c r="I21" s="13">
        <f>'Перечень мероприятий'!K417</f>
        <v>0</v>
      </c>
      <c r="J21" s="13">
        <f>E21+F21+G21+H21+I21</f>
        <v>0</v>
      </c>
    </row>
    <row r="22" spans="1:10" ht="62.25" customHeight="1" x14ac:dyDescent="0.2">
      <c r="A22" s="138"/>
      <c r="B22" s="138"/>
      <c r="C22" s="139"/>
      <c r="D22" s="69" t="s">
        <v>2</v>
      </c>
      <c r="E22" s="68">
        <f>'Перечень мероприятий'!G418</f>
        <v>0</v>
      </c>
      <c r="F22" s="68">
        <f>'Перечень мероприятий'!H418</f>
        <v>0</v>
      </c>
      <c r="G22" s="13">
        <f>'Перечень мероприятий'!I418</f>
        <v>0</v>
      </c>
      <c r="H22" s="13">
        <f>'Перечень мероприятий'!J418</f>
        <v>0</v>
      </c>
      <c r="I22" s="13">
        <f>'Перечень мероприятий'!K418</f>
        <v>0</v>
      </c>
      <c r="J22" s="13">
        <f>E22+F22+G22+H22+I22</f>
        <v>0</v>
      </c>
    </row>
    <row r="23" spans="1:10" ht="66.75" customHeight="1" x14ac:dyDescent="0.2">
      <c r="A23" s="138"/>
      <c r="B23" s="138"/>
      <c r="C23" s="139"/>
      <c r="D23" s="21" t="s">
        <v>67</v>
      </c>
      <c r="E23" s="68">
        <f>'Перечень мероприятий'!G419</f>
        <v>1000</v>
      </c>
      <c r="F23" s="68">
        <f>'Перечень мероприятий'!H419</f>
        <v>1250</v>
      </c>
      <c r="G23" s="13">
        <f>'Перечень мероприятий'!I419</f>
        <v>1300</v>
      </c>
      <c r="H23" s="13">
        <f>'Перечень мероприятий'!J419</f>
        <v>1300</v>
      </c>
      <c r="I23" s="13">
        <f>'Перечень мероприятий'!K419</f>
        <v>1300</v>
      </c>
      <c r="J23" s="13">
        <f>E23+F23+G23+H23+I23</f>
        <v>6150</v>
      </c>
    </row>
    <row r="24" spans="1:10" ht="35.25" customHeight="1" x14ac:dyDescent="0.2">
      <c r="A24" s="136"/>
      <c r="B24" s="136"/>
      <c r="C24" s="137"/>
      <c r="D24" s="21" t="s">
        <v>0</v>
      </c>
      <c r="E24" s="68">
        <f>'Перечень мероприятий'!G420</f>
        <v>0</v>
      </c>
      <c r="F24" s="68">
        <f>'Перечень мероприятий'!H420</f>
        <v>0</v>
      </c>
      <c r="G24" s="68">
        <f>'Перечень мероприятий'!I420</f>
        <v>0</v>
      </c>
      <c r="H24" s="68">
        <f>'Перечень мероприятий'!J420</f>
        <v>0</v>
      </c>
      <c r="I24" s="68">
        <f>'Перечень мероприятий'!K420</f>
        <v>0</v>
      </c>
      <c r="J24" s="71">
        <f>E24+F24+G24+H24+I24</f>
        <v>0</v>
      </c>
    </row>
    <row r="25" spans="1:10" ht="15" customHeight="1" x14ac:dyDescent="0.2">
      <c r="A25" s="72"/>
      <c r="B25" s="72"/>
      <c r="C25" s="72"/>
      <c r="D25" s="72"/>
      <c r="E25" s="40"/>
      <c r="F25" s="40"/>
      <c r="G25" s="40"/>
      <c r="H25" s="40"/>
      <c r="I25" s="40"/>
      <c r="J25" s="40"/>
    </row>
    <row r="26" spans="1:10" ht="42.75" customHeight="1" x14ac:dyDescent="0.2">
      <c r="A26" s="126" t="s">
        <v>367</v>
      </c>
      <c r="B26" s="126"/>
      <c r="C26" s="126"/>
      <c r="D26" s="126"/>
      <c r="E26" s="126"/>
      <c r="F26" s="126"/>
      <c r="G26" s="126"/>
      <c r="H26" s="126"/>
      <c r="I26" s="126"/>
      <c r="J26" s="126"/>
    </row>
    <row r="27" spans="1:10" ht="15" x14ac:dyDescent="0.25">
      <c r="A27" s="65"/>
      <c r="B27" s="65"/>
      <c r="C27" s="65"/>
      <c r="D27" s="65"/>
      <c r="E27" s="66"/>
      <c r="F27" s="66"/>
      <c r="G27" s="66"/>
      <c r="H27" s="66"/>
      <c r="I27" s="66"/>
      <c r="J27" s="66"/>
    </row>
    <row r="28" spans="1:10" ht="30" x14ac:dyDescent="0.2">
      <c r="A28" s="29" t="s">
        <v>86</v>
      </c>
      <c r="B28" s="127" t="s">
        <v>11</v>
      </c>
      <c r="C28" s="128"/>
      <c r="D28" s="128"/>
      <c r="E28" s="128"/>
      <c r="F28" s="128"/>
      <c r="G28" s="128"/>
      <c r="H28" s="128"/>
      <c r="I28" s="128"/>
      <c r="J28" s="129"/>
    </row>
    <row r="29" spans="1:10" ht="15.75" customHeight="1" x14ac:dyDescent="0.2">
      <c r="A29" s="142" t="s">
        <v>87</v>
      </c>
      <c r="B29" s="134" t="s">
        <v>88</v>
      </c>
      <c r="C29" s="135"/>
      <c r="D29" s="140" t="s">
        <v>59</v>
      </c>
      <c r="E29" s="133" t="s">
        <v>89</v>
      </c>
      <c r="F29" s="133"/>
      <c r="G29" s="133"/>
      <c r="H29" s="133"/>
      <c r="I29" s="133"/>
      <c r="J29" s="133"/>
    </row>
    <row r="30" spans="1:10" ht="47.25" customHeight="1" x14ac:dyDescent="0.2">
      <c r="A30" s="143"/>
      <c r="B30" s="136"/>
      <c r="C30" s="137"/>
      <c r="D30" s="141"/>
      <c r="E30" s="123" t="s">
        <v>179</v>
      </c>
      <c r="F30" s="123" t="s">
        <v>180</v>
      </c>
      <c r="G30" s="123" t="s">
        <v>181</v>
      </c>
      <c r="H30" s="123" t="s">
        <v>182</v>
      </c>
      <c r="I30" s="123" t="s">
        <v>183</v>
      </c>
      <c r="J30" s="121" t="s">
        <v>4</v>
      </c>
    </row>
    <row r="31" spans="1:10" ht="36.75" customHeight="1" x14ac:dyDescent="0.2">
      <c r="A31" s="143"/>
      <c r="B31" s="134" t="s">
        <v>90</v>
      </c>
      <c r="C31" s="135"/>
      <c r="D31" s="73" t="s">
        <v>91</v>
      </c>
      <c r="E31" s="68">
        <f>E32+E33+E34+E35</f>
        <v>2110</v>
      </c>
      <c r="F31" s="68">
        <f>F32+F33+F34+F35</f>
        <v>3890</v>
      </c>
      <c r="G31" s="68">
        <f>G32+G33+G34+G35</f>
        <v>3890</v>
      </c>
      <c r="H31" s="68">
        <f>H32+H33+H34+H35</f>
        <v>3890</v>
      </c>
      <c r="I31" s="68">
        <f>I32+I33+I34+I35</f>
        <v>3890</v>
      </c>
      <c r="J31" s="68">
        <f>E31+F31+G31+H31+I31</f>
        <v>17670</v>
      </c>
    </row>
    <row r="32" spans="1:10" ht="53.25" customHeight="1" x14ac:dyDescent="0.2">
      <c r="A32" s="143"/>
      <c r="B32" s="138"/>
      <c r="C32" s="139"/>
      <c r="D32" s="74" t="s">
        <v>3</v>
      </c>
      <c r="E32" s="68">
        <f>'Перечень мероприятий'!G434</f>
        <v>0</v>
      </c>
      <c r="F32" s="68">
        <f>'Перечень мероприятий'!H434</f>
        <v>0</v>
      </c>
      <c r="G32" s="68">
        <f>'Перечень мероприятий'!I434</f>
        <v>0</v>
      </c>
      <c r="H32" s="68">
        <f>'Перечень мероприятий'!J434</f>
        <v>0</v>
      </c>
      <c r="I32" s="68">
        <f>'Перечень мероприятий'!K434</f>
        <v>0</v>
      </c>
      <c r="J32" s="68">
        <f>E32+F32+G32+H32+I32</f>
        <v>0</v>
      </c>
    </row>
    <row r="33" spans="1:10" ht="60.75" customHeight="1" x14ac:dyDescent="0.2">
      <c r="A33" s="143"/>
      <c r="B33" s="138"/>
      <c r="C33" s="139"/>
      <c r="D33" s="74" t="s">
        <v>2</v>
      </c>
      <c r="E33" s="68">
        <f>'Перечень мероприятий'!G435</f>
        <v>0</v>
      </c>
      <c r="F33" s="68">
        <f>'Перечень мероприятий'!H435</f>
        <v>0</v>
      </c>
      <c r="G33" s="68">
        <f>'Перечень мероприятий'!I435</f>
        <v>0</v>
      </c>
      <c r="H33" s="68">
        <f>'Перечень мероприятий'!J435</f>
        <v>0</v>
      </c>
      <c r="I33" s="68">
        <f>'Перечень мероприятий'!K435</f>
        <v>0</v>
      </c>
      <c r="J33" s="68">
        <f>E33+F33+G33+H33+I33</f>
        <v>0</v>
      </c>
    </row>
    <row r="34" spans="1:10" ht="61.5" customHeight="1" x14ac:dyDescent="0.2">
      <c r="A34" s="143"/>
      <c r="B34" s="138"/>
      <c r="C34" s="139"/>
      <c r="D34" s="75" t="s">
        <v>67</v>
      </c>
      <c r="E34" s="68">
        <f>'Перечень мероприятий'!G436</f>
        <v>2110</v>
      </c>
      <c r="F34" s="68">
        <f>'Перечень мероприятий'!H436</f>
        <v>3890</v>
      </c>
      <c r="G34" s="68">
        <f>'Перечень мероприятий'!I436</f>
        <v>3890</v>
      </c>
      <c r="H34" s="68">
        <f>'Перечень мероприятий'!J436</f>
        <v>3890</v>
      </c>
      <c r="I34" s="68">
        <f>'Перечень мероприятий'!K436</f>
        <v>3890</v>
      </c>
      <c r="J34" s="68">
        <f>E34+F34+G34+H34+I34</f>
        <v>17670</v>
      </c>
    </row>
    <row r="35" spans="1:10" ht="36" customHeight="1" x14ac:dyDescent="0.2">
      <c r="A35" s="144"/>
      <c r="B35" s="136"/>
      <c r="C35" s="137"/>
      <c r="D35" s="75" t="s">
        <v>0</v>
      </c>
      <c r="E35" s="68">
        <f>'Перечень мероприятий'!G437</f>
        <v>0</v>
      </c>
      <c r="F35" s="68">
        <f>'Перечень мероприятий'!H437</f>
        <v>0</v>
      </c>
      <c r="G35" s="68">
        <f>'Перечень мероприятий'!I437</f>
        <v>0</v>
      </c>
      <c r="H35" s="68">
        <f>'Перечень мероприятий'!J437</f>
        <v>0</v>
      </c>
      <c r="I35" s="68">
        <f>'Перечень мероприятий'!K437</f>
        <v>0</v>
      </c>
      <c r="J35" s="68">
        <f>E35+F35+G35+H35+I35</f>
        <v>0</v>
      </c>
    </row>
    <row r="36" spans="1:10" ht="36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 x14ac:dyDescent="0.2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 ht="42.75" customHeight="1" x14ac:dyDescent="0.2">
      <c r="A38" s="126" t="s">
        <v>368</v>
      </c>
      <c r="B38" s="126"/>
      <c r="C38" s="126"/>
      <c r="D38" s="126"/>
      <c r="E38" s="126"/>
      <c r="F38" s="126"/>
      <c r="G38" s="126"/>
      <c r="H38" s="126"/>
      <c r="I38" s="126"/>
      <c r="J38" s="126"/>
    </row>
    <row r="39" spans="1:10" ht="15" x14ac:dyDescent="0.25">
      <c r="A39" s="65"/>
      <c r="B39" s="65"/>
      <c r="C39" s="65"/>
      <c r="D39" s="65"/>
      <c r="E39" s="66"/>
      <c r="F39" s="66"/>
      <c r="G39" s="66"/>
      <c r="H39" s="66"/>
      <c r="I39" s="66"/>
      <c r="J39" s="66"/>
    </row>
    <row r="40" spans="1:10" ht="30" x14ac:dyDescent="0.2">
      <c r="A40" s="29" t="s">
        <v>86</v>
      </c>
      <c r="B40" s="127" t="s">
        <v>11</v>
      </c>
      <c r="C40" s="128"/>
      <c r="D40" s="128"/>
      <c r="E40" s="128"/>
      <c r="F40" s="128"/>
      <c r="G40" s="128"/>
      <c r="H40" s="128"/>
      <c r="I40" s="128"/>
      <c r="J40" s="129"/>
    </row>
    <row r="41" spans="1:10" ht="15" customHeight="1" x14ac:dyDescent="0.2">
      <c r="A41" s="130" t="s">
        <v>87</v>
      </c>
      <c r="B41" s="134" t="s">
        <v>88</v>
      </c>
      <c r="C41" s="135"/>
      <c r="D41" s="140" t="s">
        <v>59</v>
      </c>
      <c r="E41" s="141" t="s">
        <v>89</v>
      </c>
      <c r="F41" s="141"/>
      <c r="G41" s="141"/>
      <c r="H41" s="141"/>
      <c r="I41" s="141"/>
      <c r="J41" s="141"/>
    </row>
    <row r="42" spans="1:10" ht="55.5" customHeight="1" x14ac:dyDescent="0.2">
      <c r="A42" s="130"/>
      <c r="B42" s="136"/>
      <c r="C42" s="137"/>
      <c r="D42" s="141"/>
      <c r="E42" s="123" t="s">
        <v>179</v>
      </c>
      <c r="F42" s="123" t="s">
        <v>180</v>
      </c>
      <c r="G42" s="123" t="s">
        <v>181</v>
      </c>
      <c r="H42" s="123" t="s">
        <v>182</v>
      </c>
      <c r="I42" s="123" t="s">
        <v>183</v>
      </c>
      <c r="J42" s="121" t="s">
        <v>4</v>
      </c>
    </row>
    <row r="43" spans="1:10" ht="49.5" customHeight="1" x14ac:dyDescent="0.2">
      <c r="A43" s="130"/>
      <c r="B43" s="134" t="s">
        <v>90</v>
      </c>
      <c r="C43" s="135"/>
      <c r="D43" s="73" t="s">
        <v>91</v>
      </c>
      <c r="E43" s="68">
        <f>E44+E45+E46+E47</f>
        <v>3300</v>
      </c>
      <c r="F43" s="68">
        <f>F44+F45+F46+F47</f>
        <v>3040</v>
      </c>
      <c r="G43" s="13">
        <f>G44+G45+G46+G47</f>
        <v>3040</v>
      </c>
      <c r="H43" s="13">
        <f>H44+H45+H46+H47</f>
        <v>3040</v>
      </c>
      <c r="I43" s="13">
        <f>I44+I45+I46+I47</f>
        <v>3040</v>
      </c>
      <c r="J43" s="13">
        <f>E43+F43+G43+H43+I43</f>
        <v>15460</v>
      </c>
    </row>
    <row r="44" spans="1:10" ht="60" customHeight="1" x14ac:dyDescent="0.2">
      <c r="A44" s="130"/>
      <c r="B44" s="138"/>
      <c r="C44" s="139"/>
      <c r="D44" s="74" t="s">
        <v>3</v>
      </c>
      <c r="E44" s="68">
        <f>'Перечень мероприятий'!G510</f>
        <v>0</v>
      </c>
      <c r="F44" s="68">
        <f>'Перечень мероприятий'!H510</f>
        <v>0</v>
      </c>
      <c r="G44" s="13">
        <f>'Перечень мероприятий'!I510</f>
        <v>0</v>
      </c>
      <c r="H44" s="13">
        <f>'Перечень мероприятий'!J510</f>
        <v>0</v>
      </c>
      <c r="I44" s="13">
        <f>'Перечень мероприятий'!K510</f>
        <v>0</v>
      </c>
      <c r="J44" s="13">
        <f>E44+F44+G44+H44+I44</f>
        <v>0</v>
      </c>
    </row>
    <row r="45" spans="1:10" ht="67.5" customHeight="1" x14ac:dyDescent="0.2">
      <c r="A45" s="130"/>
      <c r="B45" s="138"/>
      <c r="C45" s="139"/>
      <c r="D45" s="74" t="s">
        <v>2</v>
      </c>
      <c r="E45" s="68">
        <f>'Перечень мероприятий'!G511</f>
        <v>0</v>
      </c>
      <c r="F45" s="68">
        <f>'Перечень мероприятий'!H511</f>
        <v>0</v>
      </c>
      <c r="G45" s="13">
        <f>'Перечень мероприятий'!I511</f>
        <v>0</v>
      </c>
      <c r="H45" s="13">
        <f>'Перечень мероприятий'!J511</f>
        <v>0</v>
      </c>
      <c r="I45" s="13">
        <f>'Перечень мероприятий'!K511</f>
        <v>0</v>
      </c>
      <c r="J45" s="13">
        <f>E45+F45+G45+H45+I45</f>
        <v>0</v>
      </c>
    </row>
    <row r="46" spans="1:10" ht="69.75" customHeight="1" x14ac:dyDescent="0.2">
      <c r="A46" s="130"/>
      <c r="B46" s="138"/>
      <c r="C46" s="139"/>
      <c r="D46" s="75" t="s">
        <v>67</v>
      </c>
      <c r="E46" s="68">
        <f>'Перечень мероприятий'!G512</f>
        <v>3300</v>
      </c>
      <c r="F46" s="68">
        <f>'Перечень мероприятий'!H512</f>
        <v>3040</v>
      </c>
      <c r="G46" s="13">
        <f>'Перечень мероприятий'!I512</f>
        <v>3040</v>
      </c>
      <c r="H46" s="13">
        <f>'Перечень мероприятий'!J512</f>
        <v>3040</v>
      </c>
      <c r="I46" s="13">
        <f>'Перечень мероприятий'!K512</f>
        <v>3040</v>
      </c>
      <c r="J46" s="13">
        <f>E46+F46+G46+H46+I46</f>
        <v>15460</v>
      </c>
    </row>
    <row r="47" spans="1:10" ht="35.25" customHeight="1" x14ac:dyDescent="0.2">
      <c r="A47" s="130"/>
      <c r="B47" s="136"/>
      <c r="C47" s="137"/>
      <c r="D47" s="75" t="s">
        <v>0</v>
      </c>
      <c r="E47" s="68">
        <f>'Перечень мероприятий'!G513</f>
        <v>0</v>
      </c>
      <c r="F47" s="68">
        <f>'Перечень мероприятий'!H513</f>
        <v>0</v>
      </c>
      <c r="G47" s="68">
        <f>'Перечень мероприятий'!I513</f>
        <v>0</v>
      </c>
      <c r="H47" s="68">
        <f>'Перечень мероприятий'!J513</f>
        <v>0</v>
      </c>
      <c r="I47" s="68">
        <f>'Перечень мероприятий'!K513</f>
        <v>0</v>
      </c>
      <c r="J47" s="68">
        <f>E47+F47+G47+H47+I47</f>
        <v>0</v>
      </c>
    </row>
    <row r="48" spans="1:10" x14ac:dyDescent="0.2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 x14ac:dyDescent="0.2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 s="24" customFormat="1" ht="42.75" customHeight="1" x14ac:dyDescent="0.2">
      <c r="A50" s="126" t="s">
        <v>369</v>
      </c>
      <c r="B50" s="126"/>
      <c r="C50" s="126"/>
      <c r="D50" s="126"/>
      <c r="E50" s="126"/>
      <c r="F50" s="126"/>
      <c r="G50" s="126"/>
      <c r="H50" s="126"/>
      <c r="I50" s="126"/>
      <c r="J50" s="126"/>
    </row>
    <row r="51" spans="1:10" ht="15" x14ac:dyDescent="0.25">
      <c r="A51" s="65"/>
      <c r="B51" s="65"/>
      <c r="C51" s="65"/>
      <c r="D51" s="65"/>
      <c r="E51" s="66"/>
      <c r="F51" s="66"/>
      <c r="G51" s="66"/>
      <c r="H51" s="66"/>
      <c r="I51" s="66"/>
      <c r="J51" s="66"/>
    </row>
    <row r="52" spans="1:10" ht="30" x14ac:dyDescent="0.2">
      <c r="A52" s="29" t="s">
        <v>86</v>
      </c>
      <c r="B52" s="127" t="s">
        <v>11</v>
      </c>
      <c r="C52" s="128"/>
      <c r="D52" s="128"/>
      <c r="E52" s="128"/>
      <c r="F52" s="128"/>
      <c r="G52" s="128"/>
      <c r="H52" s="128"/>
      <c r="I52" s="128"/>
      <c r="J52" s="129"/>
    </row>
    <row r="53" spans="1:10" ht="15" customHeight="1" x14ac:dyDescent="0.2">
      <c r="A53" s="130" t="s">
        <v>87</v>
      </c>
      <c r="B53" s="134" t="s">
        <v>88</v>
      </c>
      <c r="C53" s="135"/>
      <c r="D53" s="131" t="s">
        <v>59</v>
      </c>
      <c r="E53" s="133" t="s">
        <v>89</v>
      </c>
      <c r="F53" s="133"/>
      <c r="G53" s="133"/>
      <c r="H53" s="133"/>
      <c r="I53" s="133"/>
      <c r="J53" s="133"/>
    </row>
    <row r="54" spans="1:10" ht="56.25" customHeight="1" x14ac:dyDescent="0.2">
      <c r="A54" s="130"/>
      <c r="B54" s="136"/>
      <c r="C54" s="137"/>
      <c r="D54" s="132"/>
      <c r="E54" s="123" t="s">
        <v>179</v>
      </c>
      <c r="F54" s="123" t="s">
        <v>180</v>
      </c>
      <c r="G54" s="123" t="s">
        <v>181</v>
      </c>
      <c r="H54" s="123" t="s">
        <v>182</v>
      </c>
      <c r="I54" s="123" t="s">
        <v>183</v>
      </c>
      <c r="J54" s="121" t="s">
        <v>4</v>
      </c>
    </row>
    <row r="55" spans="1:10" ht="38.25" customHeight="1" x14ac:dyDescent="0.2">
      <c r="A55" s="130"/>
      <c r="B55" s="134" t="s">
        <v>90</v>
      </c>
      <c r="C55" s="135"/>
      <c r="D55" s="73" t="s">
        <v>91</v>
      </c>
      <c r="E55" s="68">
        <f>E56+E57+E58+E59</f>
        <v>500</v>
      </c>
      <c r="F55" s="68">
        <f>F56+F57+F58+F59</f>
        <v>2650</v>
      </c>
      <c r="G55" s="13">
        <f>G56+G57+G58+G59</f>
        <v>2650</v>
      </c>
      <c r="H55" s="13">
        <f>H56+H57+H58+H59</f>
        <v>2650</v>
      </c>
      <c r="I55" s="13">
        <f>I56+I57+I58+I59</f>
        <v>2650</v>
      </c>
      <c r="J55" s="13">
        <f>E55+F55+G55+H55+I55</f>
        <v>11100</v>
      </c>
    </row>
    <row r="56" spans="1:10" ht="51.75" customHeight="1" x14ac:dyDescent="0.2">
      <c r="A56" s="130"/>
      <c r="B56" s="138"/>
      <c r="C56" s="139"/>
      <c r="D56" s="74" t="s">
        <v>3</v>
      </c>
      <c r="E56" s="68">
        <f>'Перечень мероприятий'!G546</f>
        <v>0</v>
      </c>
      <c r="F56" s="68">
        <f>'Перечень мероприятий'!H546</f>
        <v>0</v>
      </c>
      <c r="G56" s="13">
        <f>'Перечень мероприятий'!I546</f>
        <v>0</v>
      </c>
      <c r="H56" s="13">
        <f>'Перечень мероприятий'!J546</f>
        <v>0</v>
      </c>
      <c r="I56" s="13">
        <f>'Перечень мероприятий'!K546</f>
        <v>0</v>
      </c>
      <c r="J56" s="13">
        <f>E56+F56+G56+H56+I56</f>
        <v>0</v>
      </c>
    </row>
    <row r="57" spans="1:10" ht="66" customHeight="1" x14ac:dyDescent="0.2">
      <c r="A57" s="130"/>
      <c r="B57" s="138"/>
      <c r="C57" s="139"/>
      <c r="D57" s="74" t="s">
        <v>2</v>
      </c>
      <c r="E57" s="68">
        <f>'Перечень мероприятий'!G547</f>
        <v>0</v>
      </c>
      <c r="F57" s="68">
        <f>'Перечень мероприятий'!H547</f>
        <v>0</v>
      </c>
      <c r="G57" s="13">
        <f>'Перечень мероприятий'!I547</f>
        <v>0</v>
      </c>
      <c r="H57" s="13">
        <f>'Перечень мероприятий'!J547</f>
        <v>0</v>
      </c>
      <c r="I57" s="13">
        <f>'Перечень мероприятий'!K547</f>
        <v>0</v>
      </c>
      <c r="J57" s="13">
        <f>E57+F57+G57+H57+I57</f>
        <v>0</v>
      </c>
    </row>
    <row r="58" spans="1:10" ht="71.25" customHeight="1" x14ac:dyDescent="0.2">
      <c r="A58" s="130"/>
      <c r="B58" s="138"/>
      <c r="C58" s="139"/>
      <c r="D58" s="75" t="s">
        <v>67</v>
      </c>
      <c r="E58" s="68">
        <f>'Перечень мероприятий'!G548</f>
        <v>500</v>
      </c>
      <c r="F58" s="105">
        <f>'Перечень мероприятий'!H548</f>
        <v>2650</v>
      </c>
      <c r="G58" s="13">
        <f>'Перечень мероприятий'!I548</f>
        <v>2650</v>
      </c>
      <c r="H58" s="13">
        <f>'Перечень мероприятий'!J548</f>
        <v>2650</v>
      </c>
      <c r="I58" s="13">
        <f>'Перечень мероприятий'!K548</f>
        <v>2650</v>
      </c>
      <c r="J58" s="13">
        <f>E58+F58+G58+H58+I58</f>
        <v>11100</v>
      </c>
    </row>
    <row r="59" spans="1:10" ht="34.5" customHeight="1" x14ac:dyDescent="0.2">
      <c r="A59" s="130"/>
      <c r="B59" s="136"/>
      <c r="C59" s="137"/>
      <c r="D59" s="75" t="s">
        <v>0</v>
      </c>
      <c r="E59" s="68">
        <f>'Перечень мероприятий'!G549</f>
        <v>0</v>
      </c>
      <c r="F59" s="68">
        <f>'Перечень мероприятий'!H549</f>
        <v>0</v>
      </c>
      <c r="G59" s="68">
        <f>'Перечень мероприятий'!I549</f>
        <v>0</v>
      </c>
      <c r="H59" s="68">
        <f>'Перечень мероприятий'!J549</f>
        <v>0</v>
      </c>
      <c r="I59" s="68">
        <f>'Перечень мероприятий'!K549</f>
        <v>0</v>
      </c>
      <c r="J59" s="68">
        <f>E59+F59+G59+H59+I59</f>
        <v>0</v>
      </c>
    </row>
    <row r="62" spans="1:10" s="24" customFormat="1" ht="42.75" customHeight="1" x14ac:dyDescent="0.2">
      <c r="A62" s="126" t="s">
        <v>370</v>
      </c>
      <c r="B62" s="126"/>
      <c r="C62" s="126"/>
      <c r="D62" s="126"/>
      <c r="E62" s="126"/>
      <c r="F62" s="126"/>
      <c r="G62" s="126"/>
      <c r="H62" s="126"/>
      <c r="I62" s="126"/>
      <c r="J62" s="126"/>
    </row>
    <row r="63" spans="1:10" ht="15" x14ac:dyDescent="0.25">
      <c r="A63" s="65"/>
      <c r="B63" s="65"/>
      <c r="C63" s="65"/>
      <c r="D63" s="65"/>
      <c r="E63" s="66"/>
      <c r="F63" s="66"/>
      <c r="G63" s="66"/>
      <c r="H63" s="66"/>
      <c r="I63" s="66"/>
      <c r="J63" s="66"/>
    </row>
    <row r="64" spans="1:10" ht="30" x14ac:dyDescent="0.2">
      <c r="A64" s="95" t="s">
        <v>86</v>
      </c>
      <c r="B64" s="127" t="s">
        <v>11</v>
      </c>
      <c r="C64" s="128"/>
      <c r="D64" s="128"/>
      <c r="E64" s="128"/>
      <c r="F64" s="128"/>
      <c r="G64" s="128"/>
      <c r="H64" s="128"/>
      <c r="I64" s="128"/>
      <c r="J64" s="129"/>
    </row>
    <row r="65" spans="1:10" ht="15" customHeight="1" x14ac:dyDescent="0.2">
      <c r="A65" s="130" t="s">
        <v>87</v>
      </c>
      <c r="B65" s="134" t="s">
        <v>88</v>
      </c>
      <c r="C65" s="135"/>
      <c r="D65" s="131" t="s">
        <v>59</v>
      </c>
      <c r="E65" s="133" t="s">
        <v>89</v>
      </c>
      <c r="F65" s="133"/>
      <c r="G65" s="133"/>
      <c r="H65" s="133"/>
      <c r="I65" s="133"/>
      <c r="J65" s="133"/>
    </row>
    <row r="66" spans="1:10" ht="56.25" customHeight="1" x14ac:dyDescent="0.2">
      <c r="A66" s="130"/>
      <c r="B66" s="136"/>
      <c r="C66" s="137"/>
      <c r="D66" s="132"/>
      <c r="E66" s="123" t="s">
        <v>179</v>
      </c>
      <c r="F66" s="123" t="s">
        <v>180</v>
      </c>
      <c r="G66" s="123" t="s">
        <v>181</v>
      </c>
      <c r="H66" s="123" t="s">
        <v>182</v>
      </c>
      <c r="I66" s="123" t="s">
        <v>183</v>
      </c>
      <c r="J66" s="121" t="s">
        <v>4</v>
      </c>
    </row>
    <row r="67" spans="1:10" ht="38.25" customHeight="1" x14ac:dyDescent="0.2">
      <c r="A67" s="130"/>
      <c r="B67" s="134" t="s">
        <v>90</v>
      </c>
      <c r="C67" s="135"/>
      <c r="D67" s="94" t="s">
        <v>91</v>
      </c>
      <c r="E67" s="68">
        <f>E68+E69+E70+E71</f>
        <v>24729.599999999999</v>
      </c>
      <c r="F67" s="68">
        <f>F68+F69+F70+F71</f>
        <v>24729.599999999999</v>
      </c>
      <c r="G67" s="13">
        <f>G68+G69+G70+G71</f>
        <v>24729.599999999999</v>
      </c>
      <c r="H67" s="13">
        <f>H68+H69+H70+H71</f>
        <v>24729.599999999999</v>
      </c>
      <c r="I67" s="13">
        <f>I68+I69+I70+I71</f>
        <v>24729.599999999999</v>
      </c>
      <c r="J67" s="13">
        <f>E67+F67+G67+H67+I67</f>
        <v>123648</v>
      </c>
    </row>
    <row r="68" spans="1:10" ht="51.75" customHeight="1" x14ac:dyDescent="0.2">
      <c r="A68" s="130"/>
      <c r="B68" s="138"/>
      <c r="C68" s="139"/>
      <c r="D68" s="74" t="s">
        <v>3</v>
      </c>
      <c r="E68" s="68">
        <f>'Перечень мероприятий'!G582</f>
        <v>0</v>
      </c>
      <c r="F68" s="68">
        <f>'Перечень мероприятий'!H582</f>
        <v>0</v>
      </c>
      <c r="G68" s="13">
        <f>'Перечень мероприятий'!I582</f>
        <v>0</v>
      </c>
      <c r="H68" s="13">
        <f>'Перечень мероприятий'!J582</f>
        <v>0</v>
      </c>
      <c r="I68" s="13">
        <f>'Перечень мероприятий'!K582</f>
        <v>0</v>
      </c>
      <c r="J68" s="13">
        <f>E68+F68+G68+H68+I68</f>
        <v>0</v>
      </c>
    </row>
    <row r="69" spans="1:10" ht="66" customHeight="1" x14ac:dyDescent="0.2">
      <c r="A69" s="130"/>
      <c r="B69" s="138"/>
      <c r="C69" s="139"/>
      <c r="D69" s="74" t="s">
        <v>2</v>
      </c>
      <c r="E69" s="68">
        <f>'Перечень мероприятий'!G583</f>
        <v>0</v>
      </c>
      <c r="F69" s="68">
        <f>'Перечень мероприятий'!H583</f>
        <v>0</v>
      </c>
      <c r="G69" s="13">
        <f>'Перечень мероприятий'!I583</f>
        <v>0</v>
      </c>
      <c r="H69" s="13">
        <f>'Перечень мероприятий'!J583</f>
        <v>0</v>
      </c>
      <c r="I69" s="13">
        <f>'Перечень мероприятий'!K583</f>
        <v>0</v>
      </c>
      <c r="J69" s="13">
        <f>E69+F69+G69+H69+I69</f>
        <v>0</v>
      </c>
    </row>
    <row r="70" spans="1:10" ht="75.75" customHeight="1" x14ac:dyDescent="0.2">
      <c r="A70" s="130"/>
      <c r="B70" s="138"/>
      <c r="C70" s="139"/>
      <c r="D70" s="75" t="s">
        <v>67</v>
      </c>
      <c r="E70" s="68">
        <f>'Перечень мероприятий'!G584</f>
        <v>24729.599999999999</v>
      </c>
      <c r="F70" s="104">
        <f>'Перечень мероприятий'!H584</f>
        <v>24729.599999999999</v>
      </c>
      <c r="G70" s="13">
        <f>'Перечень мероприятий'!I584</f>
        <v>24729.599999999999</v>
      </c>
      <c r="H70" s="13">
        <f>'Перечень мероприятий'!J584</f>
        <v>24729.599999999999</v>
      </c>
      <c r="I70" s="13">
        <f>'Перечень мероприятий'!K584</f>
        <v>24729.599999999999</v>
      </c>
      <c r="J70" s="13">
        <f>E70+F70+G70+H70+I70</f>
        <v>123648</v>
      </c>
    </row>
    <row r="71" spans="1:10" ht="33.75" customHeight="1" x14ac:dyDescent="0.2">
      <c r="A71" s="130"/>
      <c r="B71" s="136"/>
      <c r="C71" s="137"/>
      <c r="D71" s="75" t="s">
        <v>0</v>
      </c>
      <c r="E71" s="68">
        <f>'Перечень мероприятий'!G585</f>
        <v>0</v>
      </c>
      <c r="F71" s="68">
        <f>'Перечень мероприятий'!H585</f>
        <v>0</v>
      </c>
      <c r="G71" s="68">
        <f>'Перечень мероприятий'!I585</f>
        <v>0</v>
      </c>
      <c r="H71" s="68">
        <f>'Перечень мероприятий'!J585</f>
        <v>0</v>
      </c>
      <c r="I71" s="68">
        <f>'Перечень мероприятий'!K585</f>
        <v>0</v>
      </c>
      <c r="J71" s="68">
        <f>E71+F71+G71+H71+I71</f>
        <v>0</v>
      </c>
    </row>
  </sheetData>
  <mergeCells count="44">
    <mergeCell ref="I1:J1"/>
    <mergeCell ref="I2:J2"/>
    <mergeCell ref="A3:J3"/>
    <mergeCell ref="B5:J5"/>
    <mergeCell ref="A6:A12"/>
    <mergeCell ref="D6:D7"/>
    <mergeCell ref="E6:J6"/>
    <mergeCell ref="B6:C7"/>
    <mergeCell ref="B8:C12"/>
    <mergeCell ref="A15:J15"/>
    <mergeCell ref="B17:J17"/>
    <mergeCell ref="A18:A24"/>
    <mergeCell ref="D18:D19"/>
    <mergeCell ref="E18:J18"/>
    <mergeCell ref="B18:C19"/>
    <mergeCell ref="B20:C24"/>
    <mergeCell ref="A26:J26"/>
    <mergeCell ref="B28:J28"/>
    <mergeCell ref="A29:A35"/>
    <mergeCell ref="D29:D30"/>
    <mergeCell ref="E29:J29"/>
    <mergeCell ref="B29:C30"/>
    <mergeCell ref="B31:C35"/>
    <mergeCell ref="A38:J38"/>
    <mergeCell ref="B40:J40"/>
    <mergeCell ref="A41:A47"/>
    <mergeCell ref="D41:D42"/>
    <mergeCell ref="E41:J41"/>
    <mergeCell ref="B41:C42"/>
    <mergeCell ref="B43:C47"/>
    <mergeCell ref="A50:J50"/>
    <mergeCell ref="B52:J52"/>
    <mergeCell ref="A53:A59"/>
    <mergeCell ref="D53:D54"/>
    <mergeCell ref="E53:J53"/>
    <mergeCell ref="B53:C54"/>
    <mergeCell ref="B55:C59"/>
    <mergeCell ref="A62:J62"/>
    <mergeCell ref="B64:J64"/>
    <mergeCell ref="A65:A71"/>
    <mergeCell ref="D65:D66"/>
    <mergeCell ref="E65:J65"/>
    <mergeCell ref="B65:C66"/>
    <mergeCell ref="B67:C71"/>
  </mergeCells>
  <printOptions horizontalCentered="1" verticalCentered="1"/>
  <pageMargins left="0.35433070866141736" right="0.35433070866141736" top="0.39370078740157483" bottom="0.39370078740157483" header="0" footer="0"/>
  <pageSetup paperSize="9" scale="78" fitToHeight="0" orientation="landscape" r:id="rId1"/>
  <headerFooter alignWithMargins="0"/>
  <rowBreaks count="5" manualBreakCount="5">
    <brk id="12" max="16383" man="1"/>
    <brk id="25" max="16383" man="1"/>
    <brk id="36" max="16383" man="1"/>
    <brk id="48" max="16383" man="1"/>
    <brk id="6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Y50"/>
  <sheetViews>
    <sheetView view="pageBreakPreview" zoomScale="90" zoomScaleNormal="90" zoomScaleSheetLayoutView="90" workbookViewId="0">
      <selection activeCell="K4" sqref="K4"/>
    </sheetView>
  </sheetViews>
  <sheetFormatPr defaultRowHeight="12.75" x14ac:dyDescent="0.2"/>
  <cols>
    <col min="1" max="1" width="8.28515625" style="3" bestFit="1" customWidth="1"/>
    <col min="2" max="3" width="26.5703125" style="3" customWidth="1"/>
    <col min="4" max="4" width="9" style="63" customWidth="1"/>
    <col min="5" max="5" width="16.42578125" style="63" customWidth="1"/>
    <col min="6" max="6" width="13.85546875" style="63" customWidth="1"/>
    <col min="7" max="10" width="12.5703125" style="63" customWidth="1"/>
    <col min="11" max="11" width="24.28515625" style="63" customWidth="1"/>
    <col min="12" max="12" width="64.5703125" style="63" customWidth="1"/>
    <col min="13" max="13" width="50.85546875" style="64" customWidth="1"/>
    <col min="14" max="16" width="9.140625" style="43" customWidth="1"/>
    <col min="17" max="25" width="9.140625" style="43"/>
    <col min="26" max="256" width="9.140625" style="3"/>
    <col min="257" max="257" width="8.28515625" style="3" bestFit="1" customWidth="1"/>
    <col min="258" max="259" width="26.5703125" style="3" customWidth="1"/>
    <col min="260" max="260" width="9" style="3" customWidth="1"/>
    <col min="261" max="261" width="16.42578125" style="3" customWidth="1"/>
    <col min="262" max="262" width="13.85546875" style="3" customWidth="1"/>
    <col min="263" max="266" width="12.5703125" style="3" customWidth="1"/>
    <col min="267" max="267" width="24.28515625" style="3" customWidth="1"/>
    <col min="268" max="268" width="64.5703125" style="3" customWidth="1"/>
    <col min="269" max="269" width="50.85546875" style="3" customWidth="1"/>
    <col min="270" max="272" width="9.140625" style="3" customWidth="1"/>
    <col min="273" max="512" width="9.140625" style="3"/>
    <col min="513" max="513" width="8.28515625" style="3" bestFit="1" customWidth="1"/>
    <col min="514" max="515" width="26.5703125" style="3" customWidth="1"/>
    <col min="516" max="516" width="9" style="3" customWidth="1"/>
    <col min="517" max="517" width="16.42578125" style="3" customWidth="1"/>
    <col min="518" max="518" width="13.85546875" style="3" customWidth="1"/>
    <col min="519" max="522" width="12.5703125" style="3" customWidth="1"/>
    <col min="523" max="523" width="24.28515625" style="3" customWidth="1"/>
    <col min="524" max="524" width="64.5703125" style="3" customWidth="1"/>
    <col min="525" max="525" width="50.85546875" style="3" customWidth="1"/>
    <col min="526" max="528" width="9.140625" style="3" customWidth="1"/>
    <col min="529" max="768" width="9.140625" style="3"/>
    <col min="769" max="769" width="8.28515625" style="3" bestFit="1" customWidth="1"/>
    <col min="770" max="771" width="26.5703125" style="3" customWidth="1"/>
    <col min="772" max="772" width="9" style="3" customWidth="1"/>
    <col min="773" max="773" width="16.42578125" style="3" customWidth="1"/>
    <col min="774" max="774" width="13.85546875" style="3" customWidth="1"/>
    <col min="775" max="778" width="12.5703125" style="3" customWidth="1"/>
    <col min="779" max="779" width="24.28515625" style="3" customWidth="1"/>
    <col min="780" max="780" width="64.5703125" style="3" customWidth="1"/>
    <col min="781" max="781" width="50.85546875" style="3" customWidth="1"/>
    <col min="782" max="784" width="9.140625" style="3" customWidth="1"/>
    <col min="785" max="1024" width="9.140625" style="3"/>
    <col min="1025" max="1025" width="8.28515625" style="3" bestFit="1" customWidth="1"/>
    <col min="1026" max="1027" width="26.5703125" style="3" customWidth="1"/>
    <col min="1028" max="1028" width="9" style="3" customWidth="1"/>
    <col min="1029" max="1029" width="16.42578125" style="3" customWidth="1"/>
    <col min="1030" max="1030" width="13.85546875" style="3" customWidth="1"/>
    <col min="1031" max="1034" width="12.5703125" style="3" customWidth="1"/>
    <col min="1035" max="1035" width="24.28515625" style="3" customWidth="1"/>
    <col min="1036" max="1036" width="64.5703125" style="3" customWidth="1"/>
    <col min="1037" max="1037" width="50.85546875" style="3" customWidth="1"/>
    <col min="1038" max="1040" width="9.140625" style="3" customWidth="1"/>
    <col min="1041" max="1280" width="9.140625" style="3"/>
    <col min="1281" max="1281" width="8.28515625" style="3" bestFit="1" customWidth="1"/>
    <col min="1282" max="1283" width="26.5703125" style="3" customWidth="1"/>
    <col min="1284" max="1284" width="9" style="3" customWidth="1"/>
    <col min="1285" max="1285" width="16.42578125" style="3" customWidth="1"/>
    <col min="1286" max="1286" width="13.85546875" style="3" customWidth="1"/>
    <col min="1287" max="1290" width="12.5703125" style="3" customWidth="1"/>
    <col min="1291" max="1291" width="24.28515625" style="3" customWidth="1"/>
    <col min="1292" max="1292" width="64.5703125" style="3" customWidth="1"/>
    <col min="1293" max="1293" width="50.85546875" style="3" customWidth="1"/>
    <col min="1294" max="1296" width="9.140625" style="3" customWidth="1"/>
    <col min="1297" max="1536" width="9.140625" style="3"/>
    <col min="1537" max="1537" width="8.28515625" style="3" bestFit="1" customWidth="1"/>
    <col min="1538" max="1539" width="26.5703125" style="3" customWidth="1"/>
    <col min="1540" max="1540" width="9" style="3" customWidth="1"/>
    <col min="1541" max="1541" width="16.42578125" style="3" customWidth="1"/>
    <col min="1542" max="1542" width="13.85546875" style="3" customWidth="1"/>
    <col min="1543" max="1546" width="12.5703125" style="3" customWidth="1"/>
    <col min="1547" max="1547" width="24.28515625" style="3" customWidth="1"/>
    <col min="1548" max="1548" width="64.5703125" style="3" customWidth="1"/>
    <col min="1549" max="1549" width="50.85546875" style="3" customWidth="1"/>
    <col min="1550" max="1552" width="9.140625" style="3" customWidth="1"/>
    <col min="1553" max="1792" width="9.140625" style="3"/>
    <col min="1793" max="1793" width="8.28515625" style="3" bestFit="1" customWidth="1"/>
    <col min="1794" max="1795" width="26.5703125" style="3" customWidth="1"/>
    <col min="1796" max="1796" width="9" style="3" customWidth="1"/>
    <col min="1797" max="1797" width="16.42578125" style="3" customWidth="1"/>
    <col min="1798" max="1798" width="13.85546875" style="3" customWidth="1"/>
    <col min="1799" max="1802" width="12.5703125" style="3" customWidth="1"/>
    <col min="1803" max="1803" width="24.28515625" style="3" customWidth="1"/>
    <col min="1804" max="1804" width="64.5703125" style="3" customWidth="1"/>
    <col min="1805" max="1805" width="50.85546875" style="3" customWidth="1"/>
    <col min="1806" max="1808" width="9.140625" style="3" customWidth="1"/>
    <col min="1809" max="2048" width="9.140625" style="3"/>
    <col min="2049" max="2049" width="8.28515625" style="3" bestFit="1" customWidth="1"/>
    <col min="2050" max="2051" width="26.5703125" style="3" customWidth="1"/>
    <col min="2052" max="2052" width="9" style="3" customWidth="1"/>
    <col min="2053" max="2053" width="16.42578125" style="3" customWidth="1"/>
    <col min="2054" max="2054" width="13.85546875" style="3" customWidth="1"/>
    <col min="2055" max="2058" width="12.5703125" style="3" customWidth="1"/>
    <col min="2059" max="2059" width="24.28515625" style="3" customWidth="1"/>
    <col min="2060" max="2060" width="64.5703125" style="3" customWidth="1"/>
    <col min="2061" max="2061" width="50.85546875" style="3" customWidth="1"/>
    <col min="2062" max="2064" width="9.140625" style="3" customWidth="1"/>
    <col min="2065" max="2304" width="9.140625" style="3"/>
    <col min="2305" max="2305" width="8.28515625" style="3" bestFit="1" customWidth="1"/>
    <col min="2306" max="2307" width="26.5703125" style="3" customWidth="1"/>
    <col min="2308" max="2308" width="9" style="3" customWidth="1"/>
    <col min="2309" max="2309" width="16.42578125" style="3" customWidth="1"/>
    <col min="2310" max="2310" width="13.85546875" style="3" customWidth="1"/>
    <col min="2311" max="2314" width="12.5703125" style="3" customWidth="1"/>
    <col min="2315" max="2315" width="24.28515625" style="3" customWidth="1"/>
    <col min="2316" max="2316" width="64.5703125" style="3" customWidth="1"/>
    <col min="2317" max="2317" width="50.85546875" style="3" customWidth="1"/>
    <col min="2318" max="2320" width="9.140625" style="3" customWidth="1"/>
    <col min="2321" max="2560" width="9.140625" style="3"/>
    <col min="2561" max="2561" width="8.28515625" style="3" bestFit="1" customWidth="1"/>
    <col min="2562" max="2563" width="26.5703125" style="3" customWidth="1"/>
    <col min="2564" max="2564" width="9" style="3" customWidth="1"/>
    <col min="2565" max="2565" width="16.42578125" style="3" customWidth="1"/>
    <col min="2566" max="2566" width="13.85546875" style="3" customWidth="1"/>
    <col min="2567" max="2570" width="12.5703125" style="3" customWidth="1"/>
    <col min="2571" max="2571" width="24.28515625" style="3" customWidth="1"/>
    <col min="2572" max="2572" width="64.5703125" style="3" customWidth="1"/>
    <col min="2573" max="2573" width="50.85546875" style="3" customWidth="1"/>
    <col min="2574" max="2576" width="9.140625" style="3" customWidth="1"/>
    <col min="2577" max="2816" width="9.140625" style="3"/>
    <col min="2817" max="2817" width="8.28515625" style="3" bestFit="1" customWidth="1"/>
    <col min="2818" max="2819" width="26.5703125" style="3" customWidth="1"/>
    <col min="2820" max="2820" width="9" style="3" customWidth="1"/>
    <col min="2821" max="2821" width="16.42578125" style="3" customWidth="1"/>
    <col min="2822" max="2822" width="13.85546875" style="3" customWidth="1"/>
    <col min="2823" max="2826" width="12.5703125" style="3" customWidth="1"/>
    <col min="2827" max="2827" width="24.28515625" style="3" customWidth="1"/>
    <col min="2828" max="2828" width="64.5703125" style="3" customWidth="1"/>
    <col min="2829" max="2829" width="50.85546875" style="3" customWidth="1"/>
    <col min="2830" max="2832" width="9.140625" style="3" customWidth="1"/>
    <col min="2833" max="3072" width="9.140625" style="3"/>
    <col min="3073" max="3073" width="8.28515625" style="3" bestFit="1" customWidth="1"/>
    <col min="3074" max="3075" width="26.5703125" style="3" customWidth="1"/>
    <col min="3076" max="3076" width="9" style="3" customWidth="1"/>
    <col min="3077" max="3077" width="16.42578125" style="3" customWidth="1"/>
    <col min="3078" max="3078" width="13.85546875" style="3" customWidth="1"/>
    <col min="3079" max="3082" width="12.5703125" style="3" customWidth="1"/>
    <col min="3083" max="3083" width="24.28515625" style="3" customWidth="1"/>
    <col min="3084" max="3084" width="64.5703125" style="3" customWidth="1"/>
    <col min="3085" max="3085" width="50.85546875" style="3" customWidth="1"/>
    <col min="3086" max="3088" width="9.140625" style="3" customWidth="1"/>
    <col min="3089" max="3328" width="9.140625" style="3"/>
    <col min="3329" max="3329" width="8.28515625" style="3" bestFit="1" customWidth="1"/>
    <col min="3330" max="3331" width="26.5703125" style="3" customWidth="1"/>
    <col min="3332" max="3332" width="9" style="3" customWidth="1"/>
    <col min="3333" max="3333" width="16.42578125" style="3" customWidth="1"/>
    <col min="3334" max="3334" width="13.85546875" style="3" customWidth="1"/>
    <col min="3335" max="3338" width="12.5703125" style="3" customWidth="1"/>
    <col min="3339" max="3339" width="24.28515625" style="3" customWidth="1"/>
    <col min="3340" max="3340" width="64.5703125" style="3" customWidth="1"/>
    <col min="3341" max="3341" width="50.85546875" style="3" customWidth="1"/>
    <col min="3342" max="3344" width="9.140625" style="3" customWidth="1"/>
    <col min="3345" max="3584" width="9.140625" style="3"/>
    <col min="3585" max="3585" width="8.28515625" style="3" bestFit="1" customWidth="1"/>
    <col min="3586" max="3587" width="26.5703125" style="3" customWidth="1"/>
    <col min="3588" max="3588" width="9" style="3" customWidth="1"/>
    <col min="3589" max="3589" width="16.42578125" style="3" customWidth="1"/>
    <col min="3590" max="3590" width="13.85546875" style="3" customWidth="1"/>
    <col min="3591" max="3594" width="12.5703125" style="3" customWidth="1"/>
    <col min="3595" max="3595" width="24.28515625" style="3" customWidth="1"/>
    <col min="3596" max="3596" width="64.5703125" style="3" customWidth="1"/>
    <col min="3597" max="3597" width="50.85546875" style="3" customWidth="1"/>
    <col min="3598" max="3600" width="9.140625" style="3" customWidth="1"/>
    <col min="3601" max="3840" width="9.140625" style="3"/>
    <col min="3841" max="3841" width="8.28515625" style="3" bestFit="1" customWidth="1"/>
    <col min="3842" max="3843" width="26.5703125" style="3" customWidth="1"/>
    <col min="3844" max="3844" width="9" style="3" customWidth="1"/>
    <col min="3845" max="3845" width="16.42578125" style="3" customWidth="1"/>
    <col min="3846" max="3846" width="13.85546875" style="3" customWidth="1"/>
    <col min="3847" max="3850" width="12.5703125" style="3" customWidth="1"/>
    <col min="3851" max="3851" width="24.28515625" style="3" customWidth="1"/>
    <col min="3852" max="3852" width="64.5703125" style="3" customWidth="1"/>
    <col min="3853" max="3853" width="50.85546875" style="3" customWidth="1"/>
    <col min="3854" max="3856" width="9.140625" style="3" customWidth="1"/>
    <col min="3857" max="4096" width="9.140625" style="3"/>
    <col min="4097" max="4097" width="8.28515625" style="3" bestFit="1" customWidth="1"/>
    <col min="4098" max="4099" width="26.5703125" style="3" customWidth="1"/>
    <col min="4100" max="4100" width="9" style="3" customWidth="1"/>
    <col min="4101" max="4101" width="16.42578125" style="3" customWidth="1"/>
    <col min="4102" max="4102" width="13.85546875" style="3" customWidth="1"/>
    <col min="4103" max="4106" width="12.5703125" style="3" customWidth="1"/>
    <col min="4107" max="4107" width="24.28515625" style="3" customWidth="1"/>
    <col min="4108" max="4108" width="64.5703125" style="3" customWidth="1"/>
    <col min="4109" max="4109" width="50.85546875" style="3" customWidth="1"/>
    <col min="4110" max="4112" width="9.140625" style="3" customWidth="1"/>
    <col min="4113" max="4352" width="9.140625" style="3"/>
    <col min="4353" max="4353" width="8.28515625" style="3" bestFit="1" customWidth="1"/>
    <col min="4354" max="4355" width="26.5703125" style="3" customWidth="1"/>
    <col min="4356" max="4356" width="9" style="3" customWidth="1"/>
    <col min="4357" max="4357" width="16.42578125" style="3" customWidth="1"/>
    <col min="4358" max="4358" width="13.85546875" style="3" customWidth="1"/>
    <col min="4359" max="4362" width="12.5703125" style="3" customWidth="1"/>
    <col min="4363" max="4363" width="24.28515625" style="3" customWidth="1"/>
    <col min="4364" max="4364" width="64.5703125" style="3" customWidth="1"/>
    <col min="4365" max="4365" width="50.85546875" style="3" customWidth="1"/>
    <col min="4366" max="4368" width="9.140625" style="3" customWidth="1"/>
    <col min="4369" max="4608" width="9.140625" style="3"/>
    <col min="4609" max="4609" width="8.28515625" style="3" bestFit="1" customWidth="1"/>
    <col min="4610" max="4611" width="26.5703125" style="3" customWidth="1"/>
    <col min="4612" max="4612" width="9" style="3" customWidth="1"/>
    <col min="4613" max="4613" width="16.42578125" style="3" customWidth="1"/>
    <col min="4614" max="4614" width="13.85546875" style="3" customWidth="1"/>
    <col min="4615" max="4618" width="12.5703125" style="3" customWidth="1"/>
    <col min="4619" max="4619" width="24.28515625" style="3" customWidth="1"/>
    <col min="4620" max="4620" width="64.5703125" style="3" customWidth="1"/>
    <col min="4621" max="4621" width="50.85546875" style="3" customWidth="1"/>
    <col min="4622" max="4624" width="9.140625" style="3" customWidth="1"/>
    <col min="4625" max="4864" width="9.140625" style="3"/>
    <col min="4865" max="4865" width="8.28515625" style="3" bestFit="1" customWidth="1"/>
    <col min="4866" max="4867" width="26.5703125" style="3" customWidth="1"/>
    <col min="4868" max="4868" width="9" style="3" customWidth="1"/>
    <col min="4869" max="4869" width="16.42578125" style="3" customWidth="1"/>
    <col min="4870" max="4870" width="13.85546875" style="3" customWidth="1"/>
    <col min="4871" max="4874" width="12.5703125" style="3" customWidth="1"/>
    <col min="4875" max="4875" width="24.28515625" style="3" customWidth="1"/>
    <col min="4876" max="4876" width="64.5703125" style="3" customWidth="1"/>
    <col min="4877" max="4877" width="50.85546875" style="3" customWidth="1"/>
    <col min="4878" max="4880" width="9.140625" style="3" customWidth="1"/>
    <col min="4881" max="5120" width="9.140625" style="3"/>
    <col min="5121" max="5121" width="8.28515625" style="3" bestFit="1" customWidth="1"/>
    <col min="5122" max="5123" width="26.5703125" style="3" customWidth="1"/>
    <col min="5124" max="5124" width="9" style="3" customWidth="1"/>
    <col min="5125" max="5125" width="16.42578125" style="3" customWidth="1"/>
    <col min="5126" max="5126" width="13.85546875" style="3" customWidth="1"/>
    <col min="5127" max="5130" width="12.5703125" style="3" customWidth="1"/>
    <col min="5131" max="5131" width="24.28515625" style="3" customWidth="1"/>
    <col min="5132" max="5132" width="64.5703125" style="3" customWidth="1"/>
    <col min="5133" max="5133" width="50.85546875" style="3" customWidth="1"/>
    <col min="5134" max="5136" width="9.140625" style="3" customWidth="1"/>
    <col min="5137" max="5376" width="9.140625" style="3"/>
    <col min="5377" max="5377" width="8.28515625" style="3" bestFit="1" customWidth="1"/>
    <col min="5378" max="5379" width="26.5703125" style="3" customWidth="1"/>
    <col min="5380" max="5380" width="9" style="3" customWidth="1"/>
    <col min="5381" max="5381" width="16.42578125" style="3" customWidth="1"/>
    <col min="5382" max="5382" width="13.85546875" style="3" customWidth="1"/>
    <col min="5383" max="5386" width="12.5703125" style="3" customWidth="1"/>
    <col min="5387" max="5387" width="24.28515625" style="3" customWidth="1"/>
    <col min="5388" max="5388" width="64.5703125" style="3" customWidth="1"/>
    <col min="5389" max="5389" width="50.85546875" style="3" customWidth="1"/>
    <col min="5390" max="5392" width="9.140625" style="3" customWidth="1"/>
    <col min="5393" max="5632" width="9.140625" style="3"/>
    <col min="5633" max="5633" width="8.28515625" style="3" bestFit="1" customWidth="1"/>
    <col min="5634" max="5635" width="26.5703125" style="3" customWidth="1"/>
    <col min="5636" max="5636" width="9" style="3" customWidth="1"/>
    <col min="5637" max="5637" width="16.42578125" style="3" customWidth="1"/>
    <col min="5638" max="5638" width="13.85546875" style="3" customWidth="1"/>
    <col min="5639" max="5642" width="12.5703125" style="3" customWidth="1"/>
    <col min="5643" max="5643" width="24.28515625" style="3" customWidth="1"/>
    <col min="5644" max="5644" width="64.5703125" style="3" customWidth="1"/>
    <col min="5645" max="5645" width="50.85546875" style="3" customWidth="1"/>
    <col min="5646" max="5648" width="9.140625" style="3" customWidth="1"/>
    <col min="5649" max="5888" width="9.140625" style="3"/>
    <col min="5889" max="5889" width="8.28515625" style="3" bestFit="1" customWidth="1"/>
    <col min="5890" max="5891" width="26.5703125" style="3" customWidth="1"/>
    <col min="5892" max="5892" width="9" style="3" customWidth="1"/>
    <col min="5893" max="5893" width="16.42578125" style="3" customWidth="1"/>
    <col min="5894" max="5894" width="13.85546875" style="3" customWidth="1"/>
    <col min="5895" max="5898" width="12.5703125" style="3" customWidth="1"/>
    <col min="5899" max="5899" width="24.28515625" style="3" customWidth="1"/>
    <col min="5900" max="5900" width="64.5703125" style="3" customWidth="1"/>
    <col min="5901" max="5901" width="50.85546875" style="3" customWidth="1"/>
    <col min="5902" max="5904" width="9.140625" style="3" customWidth="1"/>
    <col min="5905" max="6144" width="9.140625" style="3"/>
    <col min="6145" max="6145" width="8.28515625" style="3" bestFit="1" customWidth="1"/>
    <col min="6146" max="6147" width="26.5703125" style="3" customWidth="1"/>
    <col min="6148" max="6148" width="9" style="3" customWidth="1"/>
    <col min="6149" max="6149" width="16.42578125" style="3" customWidth="1"/>
    <col min="6150" max="6150" width="13.85546875" style="3" customWidth="1"/>
    <col min="6151" max="6154" width="12.5703125" style="3" customWidth="1"/>
    <col min="6155" max="6155" width="24.28515625" style="3" customWidth="1"/>
    <col min="6156" max="6156" width="64.5703125" style="3" customWidth="1"/>
    <col min="6157" max="6157" width="50.85546875" style="3" customWidth="1"/>
    <col min="6158" max="6160" width="9.140625" style="3" customWidth="1"/>
    <col min="6161" max="6400" width="9.140625" style="3"/>
    <col min="6401" max="6401" width="8.28515625" style="3" bestFit="1" customWidth="1"/>
    <col min="6402" max="6403" width="26.5703125" style="3" customWidth="1"/>
    <col min="6404" max="6404" width="9" style="3" customWidth="1"/>
    <col min="6405" max="6405" width="16.42578125" style="3" customWidth="1"/>
    <col min="6406" max="6406" width="13.85546875" style="3" customWidth="1"/>
    <col min="6407" max="6410" width="12.5703125" style="3" customWidth="1"/>
    <col min="6411" max="6411" width="24.28515625" style="3" customWidth="1"/>
    <col min="6412" max="6412" width="64.5703125" style="3" customWidth="1"/>
    <col min="6413" max="6413" width="50.85546875" style="3" customWidth="1"/>
    <col min="6414" max="6416" width="9.140625" style="3" customWidth="1"/>
    <col min="6417" max="6656" width="9.140625" style="3"/>
    <col min="6657" max="6657" width="8.28515625" style="3" bestFit="1" customWidth="1"/>
    <col min="6658" max="6659" width="26.5703125" style="3" customWidth="1"/>
    <col min="6660" max="6660" width="9" style="3" customWidth="1"/>
    <col min="6661" max="6661" width="16.42578125" style="3" customWidth="1"/>
    <col min="6662" max="6662" width="13.85546875" style="3" customWidth="1"/>
    <col min="6663" max="6666" width="12.5703125" style="3" customWidth="1"/>
    <col min="6667" max="6667" width="24.28515625" style="3" customWidth="1"/>
    <col min="6668" max="6668" width="64.5703125" style="3" customWidth="1"/>
    <col min="6669" max="6669" width="50.85546875" style="3" customWidth="1"/>
    <col min="6670" max="6672" width="9.140625" style="3" customWidth="1"/>
    <col min="6673" max="6912" width="9.140625" style="3"/>
    <col min="6913" max="6913" width="8.28515625" style="3" bestFit="1" customWidth="1"/>
    <col min="6914" max="6915" width="26.5703125" style="3" customWidth="1"/>
    <col min="6916" max="6916" width="9" style="3" customWidth="1"/>
    <col min="6917" max="6917" width="16.42578125" style="3" customWidth="1"/>
    <col min="6918" max="6918" width="13.85546875" style="3" customWidth="1"/>
    <col min="6919" max="6922" width="12.5703125" style="3" customWidth="1"/>
    <col min="6923" max="6923" width="24.28515625" style="3" customWidth="1"/>
    <col min="6924" max="6924" width="64.5703125" style="3" customWidth="1"/>
    <col min="6925" max="6925" width="50.85546875" style="3" customWidth="1"/>
    <col min="6926" max="6928" width="9.140625" style="3" customWidth="1"/>
    <col min="6929" max="7168" width="9.140625" style="3"/>
    <col min="7169" max="7169" width="8.28515625" style="3" bestFit="1" customWidth="1"/>
    <col min="7170" max="7171" width="26.5703125" style="3" customWidth="1"/>
    <col min="7172" max="7172" width="9" style="3" customWidth="1"/>
    <col min="7173" max="7173" width="16.42578125" style="3" customWidth="1"/>
    <col min="7174" max="7174" width="13.85546875" style="3" customWidth="1"/>
    <col min="7175" max="7178" width="12.5703125" style="3" customWidth="1"/>
    <col min="7179" max="7179" width="24.28515625" style="3" customWidth="1"/>
    <col min="7180" max="7180" width="64.5703125" style="3" customWidth="1"/>
    <col min="7181" max="7181" width="50.85546875" style="3" customWidth="1"/>
    <col min="7182" max="7184" width="9.140625" style="3" customWidth="1"/>
    <col min="7185" max="7424" width="9.140625" style="3"/>
    <col min="7425" max="7425" width="8.28515625" style="3" bestFit="1" customWidth="1"/>
    <col min="7426" max="7427" width="26.5703125" style="3" customWidth="1"/>
    <col min="7428" max="7428" width="9" style="3" customWidth="1"/>
    <col min="7429" max="7429" width="16.42578125" style="3" customWidth="1"/>
    <col min="7430" max="7430" width="13.85546875" style="3" customWidth="1"/>
    <col min="7431" max="7434" width="12.5703125" style="3" customWidth="1"/>
    <col min="7435" max="7435" width="24.28515625" style="3" customWidth="1"/>
    <col min="7436" max="7436" width="64.5703125" style="3" customWidth="1"/>
    <col min="7437" max="7437" width="50.85546875" style="3" customWidth="1"/>
    <col min="7438" max="7440" width="9.140625" style="3" customWidth="1"/>
    <col min="7441" max="7680" width="9.140625" style="3"/>
    <col min="7681" max="7681" width="8.28515625" style="3" bestFit="1" customWidth="1"/>
    <col min="7682" max="7683" width="26.5703125" style="3" customWidth="1"/>
    <col min="7684" max="7684" width="9" style="3" customWidth="1"/>
    <col min="7685" max="7685" width="16.42578125" style="3" customWidth="1"/>
    <col min="7686" max="7686" width="13.85546875" style="3" customWidth="1"/>
    <col min="7687" max="7690" width="12.5703125" style="3" customWidth="1"/>
    <col min="7691" max="7691" width="24.28515625" style="3" customWidth="1"/>
    <col min="7692" max="7692" width="64.5703125" style="3" customWidth="1"/>
    <col min="7693" max="7693" width="50.85546875" style="3" customWidth="1"/>
    <col min="7694" max="7696" width="9.140625" style="3" customWidth="1"/>
    <col min="7697" max="7936" width="9.140625" style="3"/>
    <col min="7937" max="7937" width="8.28515625" style="3" bestFit="1" customWidth="1"/>
    <col min="7938" max="7939" width="26.5703125" style="3" customWidth="1"/>
    <col min="7940" max="7940" width="9" style="3" customWidth="1"/>
    <col min="7941" max="7941" width="16.42578125" style="3" customWidth="1"/>
    <col min="7942" max="7942" width="13.85546875" style="3" customWidth="1"/>
    <col min="7943" max="7946" width="12.5703125" style="3" customWidth="1"/>
    <col min="7947" max="7947" width="24.28515625" style="3" customWidth="1"/>
    <col min="7948" max="7948" width="64.5703125" style="3" customWidth="1"/>
    <col min="7949" max="7949" width="50.85546875" style="3" customWidth="1"/>
    <col min="7950" max="7952" width="9.140625" style="3" customWidth="1"/>
    <col min="7953" max="8192" width="9.140625" style="3"/>
    <col min="8193" max="8193" width="8.28515625" style="3" bestFit="1" customWidth="1"/>
    <col min="8194" max="8195" width="26.5703125" style="3" customWidth="1"/>
    <col min="8196" max="8196" width="9" style="3" customWidth="1"/>
    <col min="8197" max="8197" width="16.42578125" style="3" customWidth="1"/>
    <col min="8198" max="8198" width="13.85546875" style="3" customWidth="1"/>
    <col min="8199" max="8202" width="12.5703125" style="3" customWidth="1"/>
    <col min="8203" max="8203" width="24.28515625" style="3" customWidth="1"/>
    <col min="8204" max="8204" width="64.5703125" style="3" customWidth="1"/>
    <col min="8205" max="8205" width="50.85546875" style="3" customWidth="1"/>
    <col min="8206" max="8208" width="9.140625" style="3" customWidth="1"/>
    <col min="8209" max="8448" width="9.140625" style="3"/>
    <col min="8449" max="8449" width="8.28515625" style="3" bestFit="1" customWidth="1"/>
    <col min="8450" max="8451" width="26.5703125" style="3" customWidth="1"/>
    <col min="8452" max="8452" width="9" style="3" customWidth="1"/>
    <col min="8453" max="8453" width="16.42578125" style="3" customWidth="1"/>
    <col min="8454" max="8454" width="13.85546875" style="3" customWidth="1"/>
    <col min="8455" max="8458" width="12.5703125" style="3" customWidth="1"/>
    <col min="8459" max="8459" width="24.28515625" style="3" customWidth="1"/>
    <col min="8460" max="8460" width="64.5703125" style="3" customWidth="1"/>
    <col min="8461" max="8461" width="50.85546875" style="3" customWidth="1"/>
    <col min="8462" max="8464" width="9.140625" style="3" customWidth="1"/>
    <col min="8465" max="8704" width="9.140625" style="3"/>
    <col min="8705" max="8705" width="8.28515625" style="3" bestFit="1" customWidth="1"/>
    <col min="8706" max="8707" width="26.5703125" style="3" customWidth="1"/>
    <col min="8708" max="8708" width="9" style="3" customWidth="1"/>
    <col min="8709" max="8709" width="16.42578125" style="3" customWidth="1"/>
    <col min="8710" max="8710" width="13.85546875" style="3" customWidth="1"/>
    <col min="8711" max="8714" width="12.5703125" style="3" customWidth="1"/>
    <col min="8715" max="8715" width="24.28515625" style="3" customWidth="1"/>
    <col min="8716" max="8716" width="64.5703125" style="3" customWidth="1"/>
    <col min="8717" max="8717" width="50.85546875" style="3" customWidth="1"/>
    <col min="8718" max="8720" width="9.140625" style="3" customWidth="1"/>
    <col min="8721" max="8960" width="9.140625" style="3"/>
    <col min="8961" max="8961" width="8.28515625" style="3" bestFit="1" customWidth="1"/>
    <col min="8962" max="8963" width="26.5703125" style="3" customWidth="1"/>
    <col min="8964" max="8964" width="9" style="3" customWidth="1"/>
    <col min="8965" max="8965" width="16.42578125" style="3" customWidth="1"/>
    <col min="8966" max="8966" width="13.85546875" style="3" customWidth="1"/>
    <col min="8967" max="8970" width="12.5703125" style="3" customWidth="1"/>
    <col min="8971" max="8971" width="24.28515625" style="3" customWidth="1"/>
    <col min="8972" max="8972" width="64.5703125" style="3" customWidth="1"/>
    <col min="8973" max="8973" width="50.85546875" style="3" customWidth="1"/>
    <col min="8974" max="8976" width="9.140625" style="3" customWidth="1"/>
    <col min="8977" max="9216" width="9.140625" style="3"/>
    <col min="9217" max="9217" width="8.28515625" style="3" bestFit="1" customWidth="1"/>
    <col min="9218" max="9219" width="26.5703125" style="3" customWidth="1"/>
    <col min="9220" max="9220" width="9" style="3" customWidth="1"/>
    <col min="9221" max="9221" width="16.42578125" style="3" customWidth="1"/>
    <col min="9222" max="9222" width="13.85546875" style="3" customWidth="1"/>
    <col min="9223" max="9226" width="12.5703125" style="3" customWidth="1"/>
    <col min="9227" max="9227" width="24.28515625" style="3" customWidth="1"/>
    <col min="9228" max="9228" width="64.5703125" style="3" customWidth="1"/>
    <col min="9229" max="9229" width="50.85546875" style="3" customWidth="1"/>
    <col min="9230" max="9232" width="9.140625" style="3" customWidth="1"/>
    <col min="9233" max="9472" width="9.140625" style="3"/>
    <col min="9473" max="9473" width="8.28515625" style="3" bestFit="1" customWidth="1"/>
    <col min="9474" max="9475" width="26.5703125" style="3" customWidth="1"/>
    <col min="9476" max="9476" width="9" style="3" customWidth="1"/>
    <col min="9477" max="9477" width="16.42578125" style="3" customWidth="1"/>
    <col min="9478" max="9478" width="13.85546875" style="3" customWidth="1"/>
    <col min="9479" max="9482" width="12.5703125" style="3" customWidth="1"/>
    <col min="9483" max="9483" width="24.28515625" style="3" customWidth="1"/>
    <col min="9484" max="9484" width="64.5703125" style="3" customWidth="1"/>
    <col min="9485" max="9485" width="50.85546875" style="3" customWidth="1"/>
    <col min="9486" max="9488" width="9.140625" style="3" customWidth="1"/>
    <col min="9489" max="9728" width="9.140625" style="3"/>
    <col min="9729" max="9729" width="8.28515625" style="3" bestFit="1" customWidth="1"/>
    <col min="9730" max="9731" width="26.5703125" style="3" customWidth="1"/>
    <col min="9732" max="9732" width="9" style="3" customWidth="1"/>
    <col min="9733" max="9733" width="16.42578125" style="3" customWidth="1"/>
    <col min="9734" max="9734" width="13.85546875" style="3" customWidth="1"/>
    <col min="9735" max="9738" width="12.5703125" style="3" customWidth="1"/>
    <col min="9739" max="9739" width="24.28515625" style="3" customWidth="1"/>
    <col min="9740" max="9740" width="64.5703125" style="3" customWidth="1"/>
    <col min="9741" max="9741" width="50.85546875" style="3" customWidth="1"/>
    <col min="9742" max="9744" width="9.140625" style="3" customWidth="1"/>
    <col min="9745" max="9984" width="9.140625" style="3"/>
    <col min="9985" max="9985" width="8.28515625" style="3" bestFit="1" customWidth="1"/>
    <col min="9986" max="9987" width="26.5703125" style="3" customWidth="1"/>
    <col min="9988" max="9988" width="9" style="3" customWidth="1"/>
    <col min="9989" max="9989" width="16.42578125" style="3" customWidth="1"/>
    <col min="9990" max="9990" width="13.85546875" style="3" customWidth="1"/>
    <col min="9991" max="9994" width="12.5703125" style="3" customWidth="1"/>
    <col min="9995" max="9995" width="24.28515625" style="3" customWidth="1"/>
    <col min="9996" max="9996" width="64.5703125" style="3" customWidth="1"/>
    <col min="9997" max="9997" width="50.85546875" style="3" customWidth="1"/>
    <col min="9998" max="10000" width="9.140625" style="3" customWidth="1"/>
    <col min="10001" max="10240" width="9.140625" style="3"/>
    <col min="10241" max="10241" width="8.28515625" style="3" bestFit="1" customWidth="1"/>
    <col min="10242" max="10243" width="26.5703125" style="3" customWidth="1"/>
    <col min="10244" max="10244" width="9" style="3" customWidth="1"/>
    <col min="10245" max="10245" width="16.42578125" style="3" customWidth="1"/>
    <col min="10246" max="10246" width="13.85546875" style="3" customWidth="1"/>
    <col min="10247" max="10250" width="12.5703125" style="3" customWidth="1"/>
    <col min="10251" max="10251" width="24.28515625" style="3" customWidth="1"/>
    <col min="10252" max="10252" width="64.5703125" style="3" customWidth="1"/>
    <col min="10253" max="10253" width="50.85546875" style="3" customWidth="1"/>
    <col min="10254" max="10256" width="9.140625" style="3" customWidth="1"/>
    <col min="10257" max="10496" width="9.140625" style="3"/>
    <col min="10497" max="10497" width="8.28515625" style="3" bestFit="1" customWidth="1"/>
    <col min="10498" max="10499" width="26.5703125" style="3" customWidth="1"/>
    <col min="10500" max="10500" width="9" style="3" customWidth="1"/>
    <col min="10501" max="10501" width="16.42578125" style="3" customWidth="1"/>
    <col min="10502" max="10502" width="13.85546875" style="3" customWidth="1"/>
    <col min="10503" max="10506" width="12.5703125" style="3" customWidth="1"/>
    <col min="10507" max="10507" width="24.28515625" style="3" customWidth="1"/>
    <col min="10508" max="10508" width="64.5703125" style="3" customWidth="1"/>
    <col min="10509" max="10509" width="50.85546875" style="3" customWidth="1"/>
    <col min="10510" max="10512" width="9.140625" style="3" customWidth="1"/>
    <col min="10513" max="10752" width="9.140625" style="3"/>
    <col min="10753" max="10753" width="8.28515625" style="3" bestFit="1" customWidth="1"/>
    <col min="10754" max="10755" width="26.5703125" style="3" customWidth="1"/>
    <col min="10756" max="10756" width="9" style="3" customWidth="1"/>
    <col min="10757" max="10757" width="16.42578125" style="3" customWidth="1"/>
    <col min="10758" max="10758" width="13.85546875" style="3" customWidth="1"/>
    <col min="10759" max="10762" width="12.5703125" style="3" customWidth="1"/>
    <col min="10763" max="10763" width="24.28515625" style="3" customWidth="1"/>
    <col min="10764" max="10764" width="64.5703125" style="3" customWidth="1"/>
    <col min="10765" max="10765" width="50.85546875" style="3" customWidth="1"/>
    <col min="10766" max="10768" width="9.140625" style="3" customWidth="1"/>
    <col min="10769" max="11008" width="9.140625" style="3"/>
    <col min="11009" max="11009" width="8.28515625" style="3" bestFit="1" customWidth="1"/>
    <col min="11010" max="11011" width="26.5703125" style="3" customWidth="1"/>
    <col min="11012" max="11012" width="9" style="3" customWidth="1"/>
    <col min="11013" max="11013" width="16.42578125" style="3" customWidth="1"/>
    <col min="11014" max="11014" width="13.85546875" style="3" customWidth="1"/>
    <col min="11015" max="11018" width="12.5703125" style="3" customWidth="1"/>
    <col min="11019" max="11019" width="24.28515625" style="3" customWidth="1"/>
    <col min="11020" max="11020" width="64.5703125" style="3" customWidth="1"/>
    <col min="11021" max="11021" width="50.85546875" style="3" customWidth="1"/>
    <col min="11022" max="11024" width="9.140625" style="3" customWidth="1"/>
    <col min="11025" max="11264" width="9.140625" style="3"/>
    <col min="11265" max="11265" width="8.28515625" style="3" bestFit="1" customWidth="1"/>
    <col min="11266" max="11267" width="26.5703125" style="3" customWidth="1"/>
    <col min="11268" max="11268" width="9" style="3" customWidth="1"/>
    <col min="11269" max="11269" width="16.42578125" style="3" customWidth="1"/>
    <col min="11270" max="11270" width="13.85546875" style="3" customWidth="1"/>
    <col min="11271" max="11274" width="12.5703125" style="3" customWidth="1"/>
    <col min="11275" max="11275" width="24.28515625" style="3" customWidth="1"/>
    <col min="11276" max="11276" width="64.5703125" style="3" customWidth="1"/>
    <col min="11277" max="11277" width="50.85546875" style="3" customWidth="1"/>
    <col min="11278" max="11280" width="9.140625" style="3" customWidth="1"/>
    <col min="11281" max="11520" width="9.140625" style="3"/>
    <col min="11521" max="11521" width="8.28515625" style="3" bestFit="1" customWidth="1"/>
    <col min="11522" max="11523" width="26.5703125" style="3" customWidth="1"/>
    <col min="11524" max="11524" width="9" style="3" customWidth="1"/>
    <col min="11525" max="11525" width="16.42578125" style="3" customWidth="1"/>
    <col min="11526" max="11526" width="13.85546875" style="3" customWidth="1"/>
    <col min="11527" max="11530" width="12.5703125" style="3" customWidth="1"/>
    <col min="11531" max="11531" width="24.28515625" style="3" customWidth="1"/>
    <col min="11532" max="11532" width="64.5703125" style="3" customWidth="1"/>
    <col min="11533" max="11533" width="50.85546875" style="3" customWidth="1"/>
    <col min="11534" max="11536" width="9.140625" style="3" customWidth="1"/>
    <col min="11537" max="11776" width="9.140625" style="3"/>
    <col min="11777" max="11777" width="8.28515625" style="3" bestFit="1" customWidth="1"/>
    <col min="11778" max="11779" width="26.5703125" style="3" customWidth="1"/>
    <col min="11780" max="11780" width="9" style="3" customWidth="1"/>
    <col min="11781" max="11781" width="16.42578125" style="3" customWidth="1"/>
    <col min="11782" max="11782" width="13.85546875" style="3" customWidth="1"/>
    <col min="11783" max="11786" width="12.5703125" style="3" customWidth="1"/>
    <col min="11787" max="11787" width="24.28515625" style="3" customWidth="1"/>
    <col min="11788" max="11788" width="64.5703125" style="3" customWidth="1"/>
    <col min="11789" max="11789" width="50.85546875" style="3" customWidth="1"/>
    <col min="11790" max="11792" width="9.140625" style="3" customWidth="1"/>
    <col min="11793" max="12032" width="9.140625" style="3"/>
    <col min="12033" max="12033" width="8.28515625" style="3" bestFit="1" customWidth="1"/>
    <col min="12034" max="12035" width="26.5703125" style="3" customWidth="1"/>
    <col min="12036" max="12036" width="9" style="3" customWidth="1"/>
    <col min="12037" max="12037" width="16.42578125" style="3" customWidth="1"/>
    <col min="12038" max="12038" width="13.85546875" style="3" customWidth="1"/>
    <col min="12039" max="12042" width="12.5703125" style="3" customWidth="1"/>
    <col min="12043" max="12043" width="24.28515625" style="3" customWidth="1"/>
    <col min="12044" max="12044" width="64.5703125" style="3" customWidth="1"/>
    <col min="12045" max="12045" width="50.85546875" style="3" customWidth="1"/>
    <col min="12046" max="12048" width="9.140625" style="3" customWidth="1"/>
    <col min="12049" max="12288" width="9.140625" style="3"/>
    <col min="12289" max="12289" width="8.28515625" style="3" bestFit="1" customWidth="1"/>
    <col min="12290" max="12291" width="26.5703125" style="3" customWidth="1"/>
    <col min="12292" max="12292" width="9" style="3" customWidth="1"/>
    <col min="12293" max="12293" width="16.42578125" style="3" customWidth="1"/>
    <col min="12294" max="12294" width="13.85546875" style="3" customWidth="1"/>
    <col min="12295" max="12298" width="12.5703125" style="3" customWidth="1"/>
    <col min="12299" max="12299" width="24.28515625" style="3" customWidth="1"/>
    <col min="12300" max="12300" width="64.5703125" style="3" customWidth="1"/>
    <col min="12301" max="12301" width="50.85546875" style="3" customWidth="1"/>
    <col min="12302" max="12304" width="9.140625" style="3" customWidth="1"/>
    <col min="12305" max="12544" width="9.140625" style="3"/>
    <col min="12545" max="12545" width="8.28515625" style="3" bestFit="1" customWidth="1"/>
    <col min="12546" max="12547" width="26.5703125" style="3" customWidth="1"/>
    <col min="12548" max="12548" width="9" style="3" customWidth="1"/>
    <col min="12549" max="12549" width="16.42578125" style="3" customWidth="1"/>
    <col min="12550" max="12550" width="13.85546875" style="3" customWidth="1"/>
    <col min="12551" max="12554" width="12.5703125" style="3" customWidth="1"/>
    <col min="12555" max="12555" width="24.28515625" style="3" customWidth="1"/>
    <col min="12556" max="12556" width="64.5703125" style="3" customWidth="1"/>
    <col min="12557" max="12557" width="50.85546875" style="3" customWidth="1"/>
    <col min="12558" max="12560" width="9.140625" style="3" customWidth="1"/>
    <col min="12561" max="12800" width="9.140625" style="3"/>
    <col min="12801" max="12801" width="8.28515625" style="3" bestFit="1" customWidth="1"/>
    <col min="12802" max="12803" width="26.5703125" style="3" customWidth="1"/>
    <col min="12804" max="12804" width="9" style="3" customWidth="1"/>
    <col min="12805" max="12805" width="16.42578125" style="3" customWidth="1"/>
    <col min="12806" max="12806" width="13.85546875" style="3" customWidth="1"/>
    <col min="12807" max="12810" width="12.5703125" style="3" customWidth="1"/>
    <col min="12811" max="12811" width="24.28515625" style="3" customWidth="1"/>
    <col min="12812" max="12812" width="64.5703125" style="3" customWidth="1"/>
    <col min="12813" max="12813" width="50.85546875" style="3" customWidth="1"/>
    <col min="12814" max="12816" width="9.140625" style="3" customWidth="1"/>
    <col min="12817" max="13056" width="9.140625" style="3"/>
    <col min="13057" max="13057" width="8.28515625" style="3" bestFit="1" customWidth="1"/>
    <col min="13058" max="13059" width="26.5703125" style="3" customWidth="1"/>
    <col min="13060" max="13060" width="9" style="3" customWidth="1"/>
    <col min="13061" max="13061" width="16.42578125" style="3" customWidth="1"/>
    <col min="13062" max="13062" width="13.85546875" style="3" customWidth="1"/>
    <col min="13063" max="13066" width="12.5703125" style="3" customWidth="1"/>
    <col min="13067" max="13067" width="24.28515625" style="3" customWidth="1"/>
    <col min="13068" max="13068" width="64.5703125" style="3" customWidth="1"/>
    <col min="13069" max="13069" width="50.85546875" style="3" customWidth="1"/>
    <col min="13070" max="13072" width="9.140625" style="3" customWidth="1"/>
    <col min="13073" max="13312" width="9.140625" style="3"/>
    <col min="13313" max="13313" width="8.28515625" style="3" bestFit="1" customWidth="1"/>
    <col min="13314" max="13315" width="26.5703125" style="3" customWidth="1"/>
    <col min="13316" max="13316" width="9" style="3" customWidth="1"/>
    <col min="13317" max="13317" width="16.42578125" style="3" customWidth="1"/>
    <col min="13318" max="13318" width="13.85546875" style="3" customWidth="1"/>
    <col min="13319" max="13322" width="12.5703125" style="3" customWidth="1"/>
    <col min="13323" max="13323" width="24.28515625" style="3" customWidth="1"/>
    <col min="13324" max="13324" width="64.5703125" style="3" customWidth="1"/>
    <col min="13325" max="13325" width="50.85546875" style="3" customWidth="1"/>
    <col min="13326" max="13328" width="9.140625" style="3" customWidth="1"/>
    <col min="13329" max="13568" width="9.140625" style="3"/>
    <col min="13569" max="13569" width="8.28515625" style="3" bestFit="1" customWidth="1"/>
    <col min="13570" max="13571" width="26.5703125" style="3" customWidth="1"/>
    <col min="13572" max="13572" width="9" style="3" customWidth="1"/>
    <col min="13573" max="13573" width="16.42578125" style="3" customWidth="1"/>
    <col min="13574" max="13574" width="13.85546875" style="3" customWidth="1"/>
    <col min="13575" max="13578" width="12.5703125" style="3" customWidth="1"/>
    <col min="13579" max="13579" width="24.28515625" style="3" customWidth="1"/>
    <col min="13580" max="13580" width="64.5703125" style="3" customWidth="1"/>
    <col min="13581" max="13581" width="50.85546875" style="3" customWidth="1"/>
    <col min="13582" max="13584" width="9.140625" style="3" customWidth="1"/>
    <col min="13585" max="13824" width="9.140625" style="3"/>
    <col min="13825" max="13825" width="8.28515625" style="3" bestFit="1" customWidth="1"/>
    <col min="13826" max="13827" width="26.5703125" style="3" customWidth="1"/>
    <col min="13828" max="13828" width="9" style="3" customWidth="1"/>
    <col min="13829" max="13829" width="16.42578125" style="3" customWidth="1"/>
    <col min="13830" max="13830" width="13.85546875" style="3" customWidth="1"/>
    <col min="13831" max="13834" width="12.5703125" style="3" customWidth="1"/>
    <col min="13835" max="13835" width="24.28515625" style="3" customWidth="1"/>
    <col min="13836" max="13836" width="64.5703125" style="3" customWidth="1"/>
    <col min="13837" max="13837" width="50.85546875" style="3" customWidth="1"/>
    <col min="13838" max="13840" width="9.140625" style="3" customWidth="1"/>
    <col min="13841" max="14080" width="9.140625" style="3"/>
    <col min="14081" max="14081" width="8.28515625" style="3" bestFit="1" customWidth="1"/>
    <col min="14082" max="14083" width="26.5703125" style="3" customWidth="1"/>
    <col min="14084" max="14084" width="9" style="3" customWidth="1"/>
    <col min="14085" max="14085" width="16.42578125" style="3" customWidth="1"/>
    <col min="14086" max="14086" width="13.85546875" style="3" customWidth="1"/>
    <col min="14087" max="14090" width="12.5703125" style="3" customWidth="1"/>
    <col min="14091" max="14091" width="24.28515625" style="3" customWidth="1"/>
    <col min="14092" max="14092" width="64.5703125" style="3" customWidth="1"/>
    <col min="14093" max="14093" width="50.85546875" style="3" customWidth="1"/>
    <col min="14094" max="14096" width="9.140625" style="3" customWidth="1"/>
    <col min="14097" max="14336" width="9.140625" style="3"/>
    <col min="14337" max="14337" width="8.28515625" style="3" bestFit="1" customWidth="1"/>
    <col min="14338" max="14339" width="26.5703125" style="3" customWidth="1"/>
    <col min="14340" max="14340" width="9" style="3" customWidth="1"/>
    <col min="14341" max="14341" width="16.42578125" style="3" customWidth="1"/>
    <col min="14342" max="14342" width="13.85546875" style="3" customWidth="1"/>
    <col min="14343" max="14346" width="12.5703125" style="3" customWidth="1"/>
    <col min="14347" max="14347" width="24.28515625" style="3" customWidth="1"/>
    <col min="14348" max="14348" width="64.5703125" style="3" customWidth="1"/>
    <col min="14349" max="14349" width="50.85546875" style="3" customWidth="1"/>
    <col min="14350" max="14352" width="9.140625" style="3" customWidth="1"/>
    <col min="14353" max="14592" width="9.140625" style="3"/>
    <col min="14593" max="14593" width="8.28515625" style="3" bestFit="1" customWidth="1"/>
    <col min="14594" max="14595" width="26.5703125" style="3" customWidth="1"/>
    <col min="14596" max="14596" width="9" style="3" customWidth="1"/>
    <col min="14597" max="14597" width="16.42578125" style="3" customWidth="1"/>
    <col min="14598" max="14598" width="13.85546875" style="3" customWidth="1"/>
    <col min="14599" max="14602" width="12.5703125" style="3" customWidth="1"/>
    <col min="14603" max="14603" width="24.28515625" style="3" customWidth="1"/>
    <col min="14604" max="14604" width="64.5703125" style="3" customWidth="1"/>
    <col min="14605" max="14605" width="50.85546875" style="3" customWidth="1"/>
    <col min="14606" max="14608" width="9.140625" style="3" customWidth="1"/>
    <col min="14609" max="14848" width="9.140625" style="3"/>
    <col min="14849" max="14849" width="8.28515625" style="3" bestFit="1" customWidth="1"/>
    <col min="14850" max="14851" width="26.5703125" style="3" customWidth="1"/>
    <col min="14852" max="14852" width="9" style="3" customWidth="1"/>
    <col min="14853" max="14853" width="16.42578125" style="3" customWidth="1"/>
    <col min="14854" max="14854" width="13.85546875" style="3" customWidth="1"/>
    <col min="14855" max="14858" width="12.5703125" style="3" customWidth="1"/>
    <col min="14859" max="14859" width="24.28515625" style="3" customWidth="1"/>
    <col min="14860" max="14860" width="64.5703125" style="3" customWidth="1"/>
    <col min="14861" max="14861" width="50.85546875" style="3" customWidth="1"/>
    <col min="14862" max="14864" width="9.140625" style="3" customWidth="1"/>
    <col min="14865" max="15104" width="9.140625" style="3"/>
    <col min="15105" max="15105" width="8.28515625" style="3" bestFit="1" customWidth="1"/>
    <col min="15106" max="15107" width="26.5703125" style="3" customWidth="1"/>
    <col min="15108" max="15108" width="9" style="3" customWidth="1"/>
    <col min="15109" max="15109" width="16.42578125" style="3" customWidth="1"/>
    <col min="15110" max="15110" width="13.85546875" style="3" customWidth="1"/>
    <col min="15111" max="15114" width="12.5703125" style="3" customWidth="1"/>
    <col min="15115" max="15115" width="24.28515625" style="3" customWidth="1"/>
    <col min="15116" max="15116" width="64.5703125" style="3" customWidth="1"/>
    <col min="15117" max="15117" width="50.85546875" style="3" customWidth="1"/>
    <col min="15118" max="15120" width="9.140625" style="3" customWidth="1"/>
    <col min="15121" max="15360" width="9.140625" style="3"/>
    <col min="15361" max="15361" width="8.28515625" style="3" bestFit="1" customWidth="1"/>
    <col min="15362" max="15363" width="26.5703125" style="3" customWidth="1"/>
    <col min="15364" max="15364" width="9" style="3" customWidth="1"/>
    <col min="15365" max="15365" width="16.42578125" style="3" customWidth="1"/>
    <col min="15366" max="15366" width="13.85546875" style="3" customWidth="1"/>
    <col min="15367" max="15370" width="12.5703125" style="3" customWidth="1"/>
    <col min="15371" max="15371" width="24.28515625" style="3" customWidth="1"/>
    <col min="15372" max="15372" width="64.5703125" style="3" customWidth="1"/>
    <col min="15373" max="15373" width="50.85546875" style="3" customWidth="1"/>
    <col min="15374" max="15376" width="9.140625" style="3" customWidth="1"/>
    <col min="15377" max="15616" width="9.140625" style="3"/>
    <col min="15617" max="15617" width="8.28515625" style="3" bestFit="1" customWidth="1"/>
    <col min="15618" max="15619" width="26.5703125" style="3" customWidth="1"/>
    <col min="15620" max="15620" width="9" style="3" customWidth="1"/>
    <col min="15621" max="15621" width="16.42578125" style="3" customWidth="1"/>
    <col min="15622" max="15622" width="13.85546875" style="3" customWidth="1"/>
    <col min="15623" max="15626" width="12.5703125" style="3" customWidth="1"/>
    <col min="15627" max="15627" width="24.28515625" style="3" customWidth="1"/>
    <col min="15628" max="15628" width="64.5703125" style="3" customWidth="1"/>
    <col min="15629" max="15629" width="50.85546875" style="3" customWidth="1"/>
    <col min="15630" max="15632" width="9.140625" style="3" customWidth="1"/>
    <col min="15633" max="15872" width="9.140625" style="3"/>
    <col min="15873" max="15873" width="8.28515625" style="3" bestFit="1" customWidth="1"/>
    <col min="15874" max="15875" width="26.5703125" style="3" customWidth="1"/>
    <col min="15876" max="15876" width="9" style="3" customWidth="1"/>
    <col min="15877" max="15877" width="16.42578125" style="3" customWidth="1"/>
    <col min="15878" max="15878" width="13.85546875" style="3" customWidth="1"/>
    <col min="15879" max="15882" width="12.5703125" style="3" customWidth="1"/>
    <col min="15883" max="15883" width="24.28515625" style="3" customWidth="1"/>
    <col min="15884" max="15884" width="64.5703125" style="3" customWidth="1"/>
    <col min="15885" max="15885" width="50.85546875" style="3" customWidth="1"/>
    <col min="15886" max="15888" width="9.140625" style="3" customWidth="1"/>
    <col min="15889" max="16128" width="9.140625" style="3"/>
    <col min="16129" max="16129" width="8.28515625" style="3" bestFit="1" customWidth="1"/>
    <col min="16130" max="16131" width="26.5703125" style="3" customWidth="1"/>
    <col min="16132" max="16132" width="9" style="3" customWidth="1"/>
    <col min="16133" max="16133" width="16.42578125" style="3" customWidth="1"/>
    <col min="16134" max="16134" width="13.85546875" style="3" customWidth="1"/>
    <col min="16135" max="16138" width="12.5703125" style="3" customWidth="1"/>
    <col min="16139" max="16139" width="24.28515625" style="3" customWidth="1"/>
    <col min="16140" max="16140" width="64.5703125" style="3" customWidth="1"/>
    <col min="16141" max="16141" width="50.85546875" style="3" customWidth="1"/>
    <col min="16142" max="16144" width="9.140625" style="3" customWidth="1"/>
    <col min="16145" max="16384" width="9.140625" style="3"/>
  </cols>
  <sheetData>
    <row r="1" spans="1:13" s="50" customFormat="1" ht="79.5" customHeight="1" x14ac:dyDescent="0.2">
      <c r="D1" s="80"/>
      <c r="E1" s="80"/>
      <c r="F1" s="80"/>
      <c r="G1" s="80"/>
      <c r="H1" s="80"/>
      <c r="I1" s="80"/>
      <c r="J1" s="155" t="s">
        <v>512</v>
      </c>
      <c r="K1" s="155"/>
      <c r="L1" s="86"/>
      <c r="M1" s="51"/>
    </row>
    <row r="2" spans="1:13" s="50" customFormat="1" ht="36.75" customHeight="1" x14ac:dyDescent="0.2">
      <c r="F2" s="80"/>
      <c r="G2" s="80"/>
      <c r="H2" s="85"/>
      <c r="I2" s="85"/>
      <c r="J2" s="156"/>
      <c r="K2" s="156"/>
      <c r="L2" s="80"/>
      <c r="M2" s="51"/>
    </row>
    <row r="3" spans="1:13" s="51" customFormat="1" ht="15.75" x14ac:dyDescent="0.2">
      <c r="A3" s="157" t="s">
        <v>78</v>
      </c>
      <c r="B3" s="157"/>
      <c r="C3" s="157"/>
      <c r="D3" s="157"/>
      <c r="E3" s="157"/>
      <c r="F3" s="157"/>
      <c r="G3" s="157"/>
      <c r="H3" s="157"/>
      <c r="I3" s="157"/>
      <c r="J3" s="157"/>
      <c r="K3" s="78"/>
    </row>
    <row r="4" spans="1:13" s="51" customFormat="1" ht="15.75" x14ac:dyDescent="0.2">
      <c r="A4" s="157" t="s">
        <v>107</v>
      </c>
      <c r="B4" s="157"/>
      <c r="C4" s="157"/>
      <c r="D4" s="157"/>
      <c r="E4" s="157"/>
      <c r="F4" s="157"/>
      <c r="G4" s="157"/>
      <c r="H4" s="157"/>
      <c r="I4" s="157"/>
      <c r="J4" s="157"/>
      <c r="K4" s="78"/>
    </row>
    <row r="5" spans="1:13" s="51" customFormat="1" ht="15.75" x14ac:dyDescent="0.2">
      <c r="A5" s="157"/>
      <c r="B5" s="157"/>
      <c r="C5" s="157"/>
      <c r="D5" s="157"/>
      <c r="E5" s="157"/>
      <c r="F5" s="157"/>
      <c r="G5" s="157"/>
      <c r="H5" s="157"/>
      <c r="I5" s="157"/>
      <c r="J5" s="157"/>
      <c r="K5" s="78"/>
    </row>
    <row r="6" spans="1:13" s="50" customFormat="1" ht="60" customHeight="1" x14ac:dyDescent="0.2">
      <c r="A6" s="158" t="s">
        <v>56</v>
      </c>
      <c r="B6" s="158" t="s">
        <v>189</v>
      </c>
      <c r="C6" s="158" t="s">
        <v>79</v>
      </c>
      <c r="D6" s="158" t="s">
        <v>80</v>
      </c>
      <c r="E6" s="158" t="s">
        <v>81</v>
      </c>
      <c r="F6" s="158" t="s">
        <v>82</v>
      </c>
      <c r="G6" s="158"/>
      <c r="H6" s="158"/>
      <c r="I6" s="158"/>
      <c r="J6" s="158"/>
      <c r="K6" s="159"/>
      <c r="L6" s="80"/>
      <c r="M6" s="51"/>
    </row>
    <row r="7" spans="1:13" s="50" customFormat="1" ht="64.5" customHeight="1" x14ac:dyDescent="0.2">
      <c r="A7" s="158"/>
      <c r="B7" s="158"/>
      <c r="C7" s="159"/>
      <c r="D7" s="158"/>
      <c r="E7" s="158"/>
      <c r="F7" s="77" t="s">
        <v>184</v>
      </c>
      <c r="G7" s="77" t="s">
        <v>185</v>
      </c>
      <c r="H7" s="77" t="s">
        <v>186</v>
      </c>
      <c r="I7" s="77" t="s">
        <v>187</v>
      </c>
      <c r="J7" s="77" t="s">
        <v>183</v>
      </c>
      <c r="K7" s="53" t="s">
        <v>371</v>
      </c>
      <c r="L7" s="80"/>
      <c r="M7" s="51"/>
    </row>
    <row r="8" spans="1:13" s="52" customFormat="1" ht="11.25" x14ac:dyDescent="0.2">
      <c r="A8" s="83">
        <v>1</v>
      </c>
      <c r="B8" s="83">
        <v>2</v>
      </c>
      <c r="C8" s="83">
        <v>3</v>
      </c>
      <c r="D8" s="84">
        <v>4</v>
      </c>
      <c r="E8" s="84">
        <v>5</v>
      </c>
      <c r="F8" s="84">
        <v>6</v>
      </c>
      <c r="G8" s="84">
        <v>7</v>
      </c>
      <c r="H8" s="84">
        <v>8</v>
      </c>
      <c r="I8" s="84">
        <v>9</v>
      </c>
      <c r="J8" s="84">
        <v>10</v>
      </c>
      <c r="K8" s="84">
        <v>11</v>
      </c>
      <c r="L8" s="87"/>
      <c r="M8" s="88"/>
    </row>
    <row r="9" spans="1:13" s="61" customFormat="1" ht="36" customHeight="1" x14ac:dyDescent="0.2">
      <c r="A9" s="53" t="s">
        <v>42</v>
      </c>
      <c r="B9" s="150" t="s">
        <v>373</v>
      </c>
      <c r="C9" s="153"/>
      <c r="D9" s="153"/>
      <c r="E9" s="153"/>
      <c r="F9" s="153"/>
      <c r="G9" s="153"/>
      <c r="H9" s="153"/>
      <c r="I9" s="153"/>
      <c r="J9" s="153"/>
      <c r="K9" s="154"/>
      <c r="L9" s="80"/>
      <c r="M9" s="51"/>
    </row>
    <row r="10" spans="1:13" s="61" customFormat="1" ht="143.25" customHeight="1" x14ac:dyDescent="0.2">
      <c r="A10" s="57" t="s">
        <v>41</v>
      </c>
      <c r="B10" s="96" t="s">
        <v>333</v>
      </c>
      <c r="C10" s="112" t="s">
        <v>372</v>
      </c>
      <c r="D10" s="53" t="s">
        <v>85</v>
      </c>
      <c r="E10" s="113">
        <v>2241</v>
      </c>
      <c r="F10" s="113">
        <v>2129</v>
      </c>
      <c r="G10" s="113">
        <v>2017</v>
      </c>
      <c r="H10" s="113">
        <v>1905</v>
      </c>
      <c r="I10" s="113">
        <v>1793</v>
      </c>
      <c r="J10" s="113">
        <v>1681</v>
      </c>
      <c r="K10" s="117" t="s">
        <v>334</v>
      </c>
      <c r="L10" s="82"/>
      <c r="M10" s="82"/>
    </row>
    <row r="11" spans="1:13" s="61" customFormat="1" ht="134.25" customHeight="1" x14ac:dyDescent="0.2">
      <c r="A11" s="57" t="s">
        <v>40</v>
      </c>
      <c r="B11" s="97" t="s">
        <v>335</v>
      </c>
      <c r="C11" s="53" t="s">
        <v>377</v>
      </c>
      <c r="D11" s="114" t="s">
        <v>336</v>
      </c>
      <c r="E11" s="115">
        <v>99</v>
      </c>
      <c r="F11" s="115">
        <v>99.2</v>
      </c>
      <c r="G11" s="115">
        <v>99.4</v>
      </c>
      <c r="H11" s="114">
        <v>99.6</v>
      </c>
      <c r="I11" s="114">
        <v>99.8</v>
      </c>
      <c r="J11" s="114">
        <v>100</v>
      </c>
      <c r="K11" s="116" t="s">
        <v>337</v>
      </c>
      <c r="L11" s="82"/>
      <c r="M11" s="82"/>
    </row>
    <row r="12" spans="1:13" s="61" customFormat="1" ht="93" customHeight="1" x14ac:dyDescent="0.2">
      <c r="A12" s="57" t="s">
        <v>39</v>
      </c>
      <c r="B12" s="97" t="s">
        <v>338</v>
      </c>
      <c r="C12" s="53" t="s">
        <v>377</v>
      </c>
      <c r="D12" s="53" t="s">
        <v>336</v>
      </c>
      <c r="E12" s="92">
        <v>100</v>
      </c>
      <c r="F12" s="92">
        <v>105</v>
      </c>
      <c r="G12" s="92">
        <v>110</v>
      </c>
      <c r="H12" s="53">
        <v>115</v>
      </c>
      <c r="I12" s="53">
        <v>120</v>
      </c>
      <c r="J12" s="53">
        <v>125</v>
      </c>
      <c r="K12" s="116" t="s">
        <v>341</v>
      </c>
      <c r="L12" s="80"/>
      <c r="M12" s="51"/>
    </row>
    <row r="13" spans="1:13" s="61" customFormat="1" ht="117" customHeight="1" x14ac:dyDescent="0.2">
      <c r="A13" s="57" t="s">
        <v>38</v>
      </c>
      <c r="B13" s="79" t="s">
        <v>339</v>
      </c>
      <c r="C13" s="53" t="s">
        <v>377</v>
      </c>
      <c r="D13" s="53" t="s">
        <v>336</v>
      </c>
      <c r="E13" s="92">
        <v>100</v>
      </c>
      <c r="F13" s="92">
        <v>99.9</v>
      </c>
      <c r="G13" s="92">
        <v>99.8</v>
      </c>
      <c r="H13" s="53">
        <v>99.7</v>
      </c>
      <c r="I13" s="53">
        <v>99.6</v>
      </c>
      <c r="J13" s="53">
        <v>99.5</v>
      </c>
      <c r="K13" s="101" t="s">
        <v>342</v>
      </c>
      <c r="L13" s="80"/>
      <c r="M13" s="51"/>
    </row>
    <row r="14" spans="1:13" s="61" customFormat="1" ht="123" customHeight="1" x14ac:dyDescent="0.2">
      <c r="A14" s="57" t="s">
        <v>37</v>
      </c>
      <c r="B14" s="96" t="s">
        <v>378</v>
      </c>
      <c r="C14" s="53" t="s">
        <v>377</v>
      </c>
      <c r="D14" s="107" t="s">
        <v>340</v>
      </c>
      <c r="E14" s="53">
        <v>2</v>
      </c>
      <c r="F14" s="92">
        <v>1</v>
      </c>
      <c r="G14" s="53">
        <v>1</v>
      </c>
      <c r="H14" s="53">
        <v>1</v>
      </c>
      <c r="I14" s="53">
        <v>1</v>
      </c>
      <c r="J14" s="53">
        <v>1</v>
      </c>
      <c r="K14" s="101" t="s">
        <v>342</v>
      </c>
      <c r="L14" s="80"/>
      <c r="M14" s="51"/>
    </row>
    <row r="15" spans="1:13" s="61" customFormat="1" ht="123" customHeight="1" x14ac:dyDescent="0.2">
      <c r="A15" s="57" t="s">
        <v>131</v>
      </c>
      <c r="B15" s="97" t="s">
        <v>343</v>
      </c>
      <c r="C15" s="53" t="s">
        <v>377</v>
      </c>
      <c r="D15" s="107" t="s">
        <v>340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101" t="s">
        <v>342</v>
      </c>
      <c r="L15" s="80"/>
      <c r="M15" s="51"/>
    </row>
    <row r="16" spans="1:13" s="50" customFormat="1" ht="213" customHeight="1" x14ac:dyDescent="0.2">
      <c r="A16" s="54" t="s">
        <v>132</v>
      </c>
      <c r="B16" s="97" t="s">
        <v>344</v>
      </c>
      <c r="C16" s="62" t="s">
        <v>379</v>
      </c>
      <c r="D16" s="53" t="s">
        <v>336</v>
      </c>
      <c r="E16" s="53">
        <v>50</v>
      </c>
      <c r="F16" s="53">
        <v>60</v>
      </c>
      <c r="G16" s="53">
        <v>70</v>
      </c>
      <c r="H16" s="53">
        <v>80</v>
      </c>
      <c r="I16" s="53">
        <v>90</v>
      </c>
      <c r="J16" s="53">
        <v>100</v>
      </c>
      <c r="K16" s="101" t="s">
        <v>346</v>
      </c>
      <c r="L16" s="80"/>
      <c r="M16" s="51"/>
    </row>
    <row r="17" spans="1:15" s="50" customFormat="1" ht="229.5" customHeight="1" x14ac:dyDescent="0.2">
      <c r="A17" s="57" t="s">
        <v>133</v>
      </c>
      <c r="B17" s="97" t="s">
        <v>345</v>
      </c>
      <c r="C17" s="62" t="s">
        <v>379</v>
      </c>
      <c r="D17" s="53" t="s">
        <v>336</v>
      </c>
      <c r="E17" s="53">
        <v>20</v>
      </c>
      <c r="F17" s="53">
        <v>25</v>
      </c>
      <c r="G17" s="53">
        <v>30</v>
      </c>
      <c r="H17" s="53">
        <v>40</v>
      </c>
      <c r="I17" s="53">
        <v>45</v>
      </c>
      <c r="J17" s="53">
        <v>50</v>
      </c>
      <c r="K17" s="101" t="s">
        <v>346</v>
      </c>
      <c r="L17" s="80"/>
      <c r="M17" s="51"/>
    </row>
    <row r="18" spans="1:15" s="50" customFormat="1" ht="243.75" customHeight="1" x14ac:dyDescent="0.2">
      <c r="A18" s="93" t="s">
        <v>134</v>
      </c>
      <c r="B18" s="97" t="s">
        <v>347</v>
      </c>
      <c r="C18" s="62" t="s">
        <v>379</v>
      </c>
      <c r="D18" s="53" t="s">
        <v>336</v>
      </c>
      <c r="E18" s="53">
        <v>99</v>
      </c>
      <c r="F18" s="92">
        <v>99.2</v>
      </c>
      <c r="G18" s="53">
        <v>99.4</v>
      </c>
      <c r="H18" s="53">
        <v>99.6</v>
      </c>
      <c r="I18" s="53">
        <v>99.8</v>
      </c>
      <c r="J18" s="53">
        <v>100</v>
      </c>
      <c r="K18" s="101" t="s">
        <v>346</v>
      </c>
      <c r="L18" s="80"/>
      <c r="M18" s="51"/>
    </row>
    <row r="19" spans="1:15" s="50" customFormat="1" ht="237.75" customHeight="1" x14ac:dyDescent="0.2">
      <c r="A19" s="93" t="s">
        <v>362</v>
      </c>
      <c r="B19" s="119" t="s">
        <v>358</v>
      </c>
      <c r="C19" s="53" t="s">
        <v>93</v>
      </c>
      <c r="D19" s="53" t="s">
        <v>336</v>
      </c>
      <c r="E19" s="53">
        <v>106</v>
      </c>
      <c r="F19" s="92">
        <v>108</v>
      </c>
      <c r="G19" s="53">
        <v>110</v>
      </c>
      <c r="H19" s="53">
        <v>112</v>
      </c>
      <c r="I19" s="53">
        <v>114</v>
      </c>
      <c r="J19" s="53">
        <v>116</v>
      </c>
      <c r="K19" s="101" t="s">
        <v>364</v>
      </c>
      <c r="L19" s="80"/>
      <c r="M19" s="51"/>
    </row>
    <row r="20" spans="1:15" s="50" customFormat="1" ht="102" customHeight="1" x14ac:dyDescent="0.2">
      <c r="A20" s="93" t="s">
        <v>363</v>
      </c>
      <c r="B20" s="119" t="s">
        <v>359</v>
      </c>
      <c r="C20" s="53" t="s">
        <v>360</v>
      </c>
      <c r="D20" s="53" t="s">
        <v>336</v>
      </c>
      <c r="E20" s="53">
        <v>76.569999999999993</v>
      </c>
      <c r="F20" s="53">
        <v>77</v>
      </c>
      <c r="G20" s="53">
        <v>90</v>
      </c>
      <c r="H20" s="53">
        <v>100</v>
      </c>
      <c r="I20" s="53">
        <v>100</v>
      </c>
      <c r="J20" s="53">
        <v>100</v>
      </c>
      <c r="K20" s="101" t="s">
        <v>365</v>
      </c>
      <c r="L20" s="80"/>
      <c r="M20" s="51"/>
    </row>
    <row r="21" spans="1:15" s="50" customFormat="1" ht="63.75" customHeight="1" x14ac:dyDescent="0.2">
      <c r="A21" s="93" t="s">
        <v>380</v>
      </c>
      <c r="B21" s="120" t="s">
        <v>361</v>
      </c>
      <c r="C21" s="60" t="s">
        <v>360</v>
      </c>
      <c r="D21" s="60" t="s">
        <v>336</v>
      </c>
      <c r="E21" s="60">
        <v>60.22</v>
      </c>
      <c r="F21" s="60">
        <v>90</v>
      </c>
      <c r="G21" s="60">
        <v>100</v>
      </c>
      <c r="H21" s="60">
        <v>100</v>
      </c>
      <c r="I21" s="60">
        <v>100</v>
      </c>
      <c r="J21" s="60">
        <v>100</v>
      </c>
      <c r="K21" s="101" t="s">
        <v>510</v>
      </c>
      <c r="L21" s="80"/>
      <c r="M21" s="51"/>
    </row>
    <row r="22" spans="1:15" s="61" customFormat="1" ht="36" customHeight="1" x14ac:dyDescent="0.2">
      <c r="A22" s="53" t="s">
        <v>36</v>
      </c>
      <c r="B22" s="150" t="s">
        <v>485</v>
      </c>
      <c r="C22" s="153"/>
      <c r="D22" s="153"/>
      <c r="E22" s="153"/>
      <c r="F22" s="153"/>
      <c r="G22" s="153"/>
      <c r="H22" s="153"/>
      <c r="I22" s="153"/>
      <c r="J22" s="153"/>
      <c r="K22" s="154"/>
      <c r="L22" s="80"/>
      <c r="M22" s="51"/>
    </row>
    <row r="23" spans="1:15" s="61" customFormat="1" ht="371.25" customHeight="1" x14ac:dyDescent="0.2">
      <c r="A23" s="54" t="s">
        <v>46</v>
      </c>
      <c r="B23" s="96" t="s">
        <v>192</v>
      </c>
      <c r="C23" s="122" t="s">
        <v>381</v>
      </c>
      <c r="D23" s="53" t="s">
        <v>83</v>
      </c>
      <c r="E23" s="53">
        <v>70</v>
      </c>
      <c r="F23" s="53">
        <v>75</v>
      </c>
      <c r="G23" s="53">
        <v>80</v>
      </c>
      <c r="H23" s="53">
        <v>83</v>
      </c>
      <c r="I23" s="53">
        <v>86</v>
      </c>
      <c r="J23" s="53">
        <v>89</v>
      </c>
      <c r="K23" s="101" t="s">
        <v>188</v>
      </c>
      <c r="L23" s="80"/>
      <c r="M23" s="51"/>
    </row>
    <row r="24" spans="1:15" s="61" customFormat="1" ht="186.75" customHeight="1" x14ac:dyDescent="0.2">
      <c r="A24" s="54" t="s">
        <v>45</v>
      </c>
      <c r="B24" s="96" t="s">
        <v>193</v>
      </c>
      <c r="C24" s="57" t="s">
        <v>382</v>
      </c>
      <c r="D24" s="53" t="s">
        <v>83</v>
      </c>
      <c r="E24" s="55">
        <v>64</v>
      </c>
      <c r="F24" s="53">
        <v>66</v>
      </c>
      <c r="G24" s="53">
        <v>68</v>
      </c>
      <c r="H24" s="53">
        <v>70</v>
      </c>
      <c r="I24" s="53">
        <v>72</v>
      </c>
      <c r="J24" s="53">
        <v>74</v>
      </c>
      <c r="K24" s="103" t="s">
        <v>190</v>
      </c>
      <c r="L24" s="51"/>
      <c r="M24" s="51"/>
    </row>
    <row r="25" spans="1:15" s="61" customFormat="1" ht="294" customHeight="1" x14ac:dyDescent="0.2">
      <c r="A25" s="54" t="s">
        <v>33</v>
      </c>
      <c r="B25" s="96" t="s">
        <v>194</v>
      </c>
      <c r="C25" s="57" t="s">
        <v>383</v>
      </c>
      <c r="D25" s="53" t="s">
        <v>83</v>
      </c>
      <c r="E25" s="53">
        <v>85</v>
      </c>
      <c r="F25" s="53">
        <v>82.5</v>
      </c>
      <c r="G25" s="53">
        <v>80</v>
      </c>
      <c r="H25" s="53">
        <v>77.5</v>
      </c>
      <c r="I25" s="53">
        <v>75</v>
      </c>
      <c r="J25" s="53">
        <v>72.5</v>
      </c>
      <c r="K25" s="101" t="s">
        <v>188</v>
      </c>
      <c r="L25" s="51"/>
      <c r="M25" s="51"/>
    </row>
    <row r="26" spans="1:15" s="10" customFormat="1" ht="156" customHeight="1" x14ac:dyDescent="0.2">
      <c r="A26" s="54" t="s">
        <v>32</v>
      </c>
      <c r="B26" s="96" t="s">
        <v>195</v>
      </c>
      <c r="C26" s="57" t="s">
        <v>384</v>
      </c>
      <c r="D26" s="53" t="s">
        <v>83</v>
      </c>
      <c r="E26" s="92">
        <v>0</v>
      </c>
      <c r="F26" s="92">
        <v>100</v>
      </c>
      <c r="G26" s="92" t="s">
        <v>105</v>
      </c>
      <c r="H26" s="92" t="s">
        <v>105</v>
      </c>
      <c r="I26" s="92" t="s">
        <v>105</v>
      </c>
      <c r="J26" s="92" t="s">
        <v>105</v>
      </c>
      <c r="K26" s="103" t="s">
        <v>191</v>
      </c>
      <c r="L26" s="81"/>
      <c r="M26" s="81"/>
    </row>
    <row r="27" spans="1:15" s="61" customFormat="1" ht="38.25" customHeight="1" x14ac:dyDescent="0.2">
      <c r="A27" s="56" t="s">
        <v>130</v>
      </c>
      <c r="B27" s="147" t="s">
        <v>376</v>
      </c>
      <c r="C27" s="148"/>
      <c r="D27" s="148"/>
      <c r="E27" s="148"/>
      <c r="F27" s="148"/>
      <c r="G27" s="148"/>
      <c r="H27" s="148"/>
      <c r="I27" s="148"/>
      <c r="J27" s="148"/>
      <c r="K27" s="149"/>
      <c r="L27" s="51"/>
      <c r="M27" s="51"/>
    </row>
    <row r="28" spans="1:15" s="61" customFormat="1" ht="285" customHeight="1" x14ac:dyDescent="0.2">
      <c r="A28" s="57" t="s">
        <v>29</v>
      </c>
      <c r="B28" s="96" t="s">
        <v>196</v>
      </c>
      <c r="C28" s="57" t="s">
        <v>385</v>
      </c>
      <c r="D28" s="53" t="s">
        <v>83</v>
      </c>
      <c r="E28" s="53">
        <v>95</v>
      </c>
      <c r="F28" s="53">
        <v>97</v>
      </c>
      <c r="G28" s="53">
        <v>98</v>
      </c>
      <c r="H28" s="53">
        <v>99</v>
      </c>
      <c r="I28" s="53">
        <v>100</v>
      </c>
      <c r="J28" s="92" t="s">
        <v>105</v>
      </c>
      <c r="K28" s="103" t="s">
        <v>197</v>
      </c>
      <c r="L28" s="80"/>
      <c r="M28" s="51"/>
    </row>
    <row r="29" spans="1:15" s="10" customFormat="1" ht="41.25" customHeight="1" x14ac:dyDescent="0.2">
      <c r="A29" s="53" t="s">
        <v>25</v>
      </c>
      <c r="B29" s="147" t="s">
        <v>375</v>
      </c>
      <c r="C29" s="148"/>
      <c r="D29" s="148"/>
      <c r="E29" s="148"/>
      <c r="F29" s="148"/>
      <c r="G29" s="148"/>
      <c r="H29" s="148"/>
      <c r="I29" s="148"/>
      <c r="J29" s="148"/>
      <c r="K29" s="149"/>
      <c r="L29" s="81"/>
      <c r="M29" s="81"/>
      <c r="O29" s="10">
        <v>76799</v>
      </c>
    </row>
    <row r="30" spans="1:15" s="61" customFormat="1" ht="162.75" customHeight="1" x14ac:dyDescent="0.2">
      <c r="A30" s="57" t="s">
        <v>24</v>
      </c>
      <c r="B30" s="96" t="s">
        <v>198</v>
      </c>
      <c r="C30" s="57" t="s">
        <v>386</v>
      </c>
      <c r="D30" s="58" t="s">
        <v>83</v>
      </c>
      <c r="E30" s="53">
        <v>89</v>
      </c>
      <c r="F30" s="53">
        <v>91</v>
      </c>
      <c r="G30" s="53">
        <v>93</v>
      </c>
      <c r="H30" s="53">
        <v>94</v>
      </c>
      <c r="I30" s="53">
        <v>95</v>
      </c>
      <c r="J30" s="53">
        <v>96</v>
      </c>
      <c r="K30" s="103" t="s">
        <v>199</v>
      </c>
      <c r="L30" s="80"/>
      <c r="M30" s="51"/>
    </row>
    <row r="31" spans="1:15" s="61" customFormat="1" ht="33" customHeight="1" x14ac:dyDescent="0.2">
      <c r="A31" s="60" t="s">
        <v>21</v>
      </c>
      <c r="B31" s="150" t="s">
        <v>374</v>
      </c>
      <c r="C31" s="151"/>
      <c r="D31" s="151"/>
      <c r="E31" s="151"/>
      <c r="F31" s="151"/>
      <c r="G31" s="151"/>
      <c r="H31" s="151"/>
      <c r="I31" s="151"/>
      <c r="J31" s="151"/>
      <c r="K31" s="152"/>
      <c r="L31" s="80"/>
      <c r="M31" s="51"/>
    </row>
    <row r="32" spans="1:15" s="61" customFormat="1" ht="149.25" customHeight="1" x14ac:dyDescent="0.2">
      <c r="A32" s="59" t="s">
        <v>20</v>
      </c>
      <c r="B32" s="97" t="s">
        <v>201</v>
      </c>
      <c r="C32" s="57" t="s">
        <v>387</v>
      </c>
      <c r="D32" s="58" t="s">
        <v>83</v>
      </c>
      <c r="E32" s="53">
        <v>35</v>
      </c>
      <c r="F32" s="53">
        <v>40</v>
      </c>
      <c r="G32" s="53">
        <v>42</v>
      </c>
      <c r="H32" s="53">
        <v>44</v>
      </c>
      <c r="I32" s="53">
        <v>46</v>
      </c>
      <c r="J32" s="53">
        <v>48</v>
      </c>
      <c r="K32" s="101" t="s">
        <v>200</v>
      </c>
      <c r="L32" s="80"/>
      <c r="M32" s="51"/>
    </row>
    <row r="33" spans="1:25" s="61" customFormat="1" ht="155.25" customHeight="1" x14ac:dyDescent="0.2">
      <c r="A33" s="54" t="s">
        <v>19</v>
      </c>
      <c r="B33" s="96" t="s">
        <v>202</v>
      </c>
      <c r="C33" s="57" t="s">
        <v>387</v>
      </c>
      <c r="D33" s="53" t="s">
        <v>83</v>
      </c>
      <c r="E33" s="53">
        <v>30</v>
      </c>
      <c r="F33" s="53">
        <v>10</v>
      </c>
      <c r="G33" s="53">
        <v>20</v>
      </c>
      <c r="H33" s="53">
        <v>30</v>
      </c>
      <c r="I33" s="53">
        <v>40</v>
      </c>
      <c r="J33" s="53">
        <v>50</v>
      </c>
      <c r="K33" s="102" t="s">
        <v>203</v>
      </c>
      <c r="L33" s="51"/>
      <c r="M33" s="51"/>
    </row>
    <row r="44" spans="1:25" s="47" customFormat="1" x14ac:dyDescent="0.2">
      <c r="D44" s="48"/>
      <c r="E44" s="48"/>
      <c r="F44" s="48"/>
      <c r="G44" s="48"/>
      <c r="H44" s="48"/>
      <c r="I44" s="48"/>
      <c r="J44" s="48"/>
      <c r="K44" s="48"/>
      <c r="L44" s="48"/>
      <c r="M44" s="49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</row>
    <row r="45" spans="1:25" s="47" customFormat="1" x14ac:dyDescent="0.2">
      <c r="D45" s="48"/>
      <c r="E45" s="48"/>
      <c r="F45" s="48"/>
      <c r="G45" s="48"/>
      <c r="H45" s="48"/>
      <c r="I45" s="48"/>
      <c r="J45" s="48"/>
      <c r="K45" s="48"/>
      <c r="L45" s="48"/>
      <c r="M45" s="49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</row>
    <row r="46" spans="1:25" s="47" customFormat="1" x14ac:dyDescent="0.2">
      <c r="D46" s="48"/>
      <c r="E46" s="48"/>
      <c r="F46" s="48"/>
      <c r="G46" s="48"/>
      <c r="H46" s="48"/>
      <c r="I46" s="48"/>
      <c r="J46" s="48"/>
      <c r="K46" s="48"/>
      <c r="L46" s="48"/>
      <c r="M46" s="49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</row>
    <row r="47" spans="1:25" s="47" customFormat="1" x14ac:dyDescent="0.2">
      <c r="D47" s="48"/>
      <c r="E47" s="48"/>
      <c r="F47" s="48"/>
      <c r="G47" s="48"/>
      <c r="H47" s="48"/>
      <c r="I47" s="48"/>
      <c r="J47" s="48"/>
      <c r="K47" s="48"/>
      <c r="L47" s="48"/>
      <c r="M47" s="49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</row>
    <row r="48" spans="1:25" s="47" customFormat="1" x14ac:dyDescent="0.2">
      <c r="D48" s="48"/>
      <c r="E48" s="48"/>
      <c r="F48" s="48"/>
      <c r="G48" s="48"/>
      <c r="H48" s="48"/>
      <c r="I48" s="48"/>
      <c r="J48" s="48"/>
      <c r="K48" s="48"/>
      <c r="L48" s="48"/>
      <c r="M48" s="49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</row>
    <row r="49" spans="1:25" s="47" customFormat="1" x14ac:dyDescent="0.2">
      <c r="D49" s="48"/>
      <c r="E49" s="48"/>
      <c r="F49" s="48"/>
      <c r="G49" s="48"/>
      <c r="H49" s="48"/>
      <c r="I49" s="48"/>
      <c r="J49" s="48"/>
      <c r="K49" s="48"/>
      <c r="L49" s="48"/>
      <c r="M49" s="49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</row>
    <row r="50" spans="1:25" s="47" customFormat="1" x14ac:dyDescent="0.2">
      <c r="A50" s="3"/>
      <c r="B50" s="3"/>
      <c r="C50" s="3"/>
      <c r="D50" s="63"/>
      <c r="E50" s="63"/>
      <c r="F50" s="48"/>
      <c r="G50" s="63"/>
      <c r="H50" s="63"/>
      <c r="I50" s="63"/>
      <c r="J50" s="63"/>
      <c r="K50" s="63"/>
      <c r="L50" s="48"/>
      <c r="M50" s="49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</row>
  </sheetData>
  <mergeCells count="16">
    <mergeCell ref="B27:K27"/>
    <mergeCell ref="B29:K29"/>
    <mergeCell ref="B31:K31"/>
    <mergeCell ref="B22:K22"/>
    <mergeCell ref="J1:K1"/>
    <mergeCell ref="J2:K2"/>
    <mergeCell ref="A3:J3"/>
    <mergeCell ref="A4:J4"/>
    <mergeCell ref="A5:J5"/>
    <mergeCell ref="A6:A7"/>
    <mergeCell ref="B6:B7"/>
    <mergeCell ref="C6:C7"/>
    <mergeCell ref="D6:D7"/>
    <mergeCell ref="E6:E7"/>
    <mergeCell ref="F6:K6"/>
    <mergeCell ref="B9:K9"/>
  </mergeCells>
  <printOptions horizontalCentered="1" verticalCentered="1"/>
  <pageMargins left="0.35433070866141736" right="0.35433070866141736" top="0.19685039370078741" bottom="0.19685039370078741" header="0" footer="0"/>
  <pageSetup paperSize="9" scale="81" fitToHeight="0" orientation="landscape" r:id="rId1"/>
  <headerFooter alignWithMargins="0"/>
  <rowBreaks count="7" manualBreakCount="7">
    <brk id="10" max="10" man="1"/>
    <brk id="14" max="10" man="1"/>
    <brk id="17" max="10" man="1"/>
    <brk id="19" max="10" man="1"/>
    <brk id="23" max="10" man="1"/>
    <brk id="25" max="10" man="1"/>
    <brk id="28" max="10" man="1"/>
  </rowBreaks>
  <colBreaks count="1" manualBreakCount="1">
    <brk id="5" max="3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H689"/>
  <sheetViews>
    <sheetView view="pageBreakPreview" zoomScaleNormal="100" zoomScaleSheetLayoutView="100" workbookViewId="0">
      <selection activeCell="A2" sqref="A2:F2"/>
    </sheetView>
  </sheetViews>
  <sheetFormatPr defaultRowHeight="12.75" x14ac:dyDescent="0.2"/>
  <cols>
    <col min="1" max="1" width="28.28515625" customWidth="1"/>
    <col min="2" max="2" width="19.85546875" customWidth="1"/>
    <col min="3" max="3" width="25.5703125" style="1" customWidth="1"/>
    <col min="4" max="4" width="17" customWidth="1"/>
    <col min="5" max="5" width="28.5703125" customWidth="1"/>
    <col min="6" max="6" width="32.42578125" customWidth="1"/>
    <col min="7" max="7" width="9.5703125" bestFit="1" customWidth="1"/>
    <col min="257" max="257" width="28.28515625" customWidth="1"/>
    <col min="258" max="258" width="19.85546875" customWidth="1"/>
    <col min="259" max="259" width="25.5703125" customWidth="1"/>
    <col min="260" max="260" width="17" customWidth="1"/>
    <col min="261" max="261" width="28.5703125" customWidth="1"/>
    <col min="262" max="262" width="32.42578125" customWidth="1"/>
    <col min="513" max="513" width="28.28515625" customWidth="1"/>
    <col min="514" max="514" width="19.85546875" customWidth="1"/>
    <col min="515" max="515" width="25.5703125" customWidth="1"/>
    <col min="516" max="516" width="17" customWidth="1"/>
    <col min="517" max="517" width="28.5703125" customWidth="1"/>
    <col min="518" max="518" width="32.42578125" customWidth="1"/>
    <col min="769" max="769" width="28.28515625" customWidth="1"/>
    <col min="770" max="770" width="19.85546875" customWidth="1"/>
    <col min="771" max="771" width="25.5703125" customWidth="1"/>
    <col min="772" max="772" width="17" customWidth="1"/>
    <col min="773" max="773" width="28.5703125" customWidth="1"/>
    <col min="774" max="774" width="32.42578125" customWidth="1"/>
    <col min="1025" max="1025" width="28.28515625" customWidth="1"/>
    <col min="1026" max="1026" width="19.85546875" customWidth="1"/>
    <col min="1027" max="1027" width="25.5703125" customWidth="1"/>
    <col min="1028" max="1028" width="17" customWidth="1"/>
    <col min="1029" max="1029" width="28.5703125" customWidth="1"/>
    <col min="1030" max="1030" width="32.42578125" customWidth="1"/>
    <col min="1281" max="1281" width="28.28515625" customWidth="1"/>
    <col min="1282" max="1282" width="19.85546875" customWidth="1"/>
    <col min="1283" max="1283" width="25.5703125" customWidth="1"/>
    <col min="1284" max="1284" width="17" customWidth="1"/>
    <col min="1285" max="1285" width="28.5703125" customWidth="1"/>
    <col min="1286" max="1286" width="32.42578125" customWidth="1"/>
    <col min="1537" max="1537" width="28.28515625" customWidth="1"/>
    <col min="1538" max="1538" width="19.85546875" customWidth="1"/>
    <col min="1539" max="1539" width="25.5703125" customWidth="1"/>
    <col min="1540" max="1540" width="17" customWidth="1"/>
    <col min="1541" max="1541" width="28.5703125" customWidth="1"/>
    <col min="1542" max="1542" width="32.42578125" customWidth="1"/>
    <col min="1793" max="1793" width="28.28515625" customWidth="1"/>
    <col min="1794" max="1794" width="19.85546875" customWidth="1"/>
    <col min="1795" max="1795" width="25.5703125" customWidth="1"/>
    <col min="1796" max="1796" width="17" customWidth="1"/>
    <col min="1797" max="1797" width="28.5703125" customWidth="1"/>
    <col min="1798" max="1798" width="32.42578125" customWidth="1"/>
    <col min="2049" max="2049" width="28.28515625" customWidth="1"/>
    <col min="2050" max="2050" width="19.85546875" customWidth="1"/>
    <col min="2051" max="2051" width="25.5703125" customWidth="1"/>
    <col min="2052" max="2052" width="17" customWidth="1"/>
    <col min="2053" max="2053" width="28.5703125" customWidth="1"/>
    <col min="2054" max="2054" width="32.42578125" customWidth="1"/>
    <col min="2305" max="2305" width="28.28515625" customWidth="1"/>
    <col min="2306" max="2306" width="19.85546875" customWidth="1"/>
    <col min="2307" max="2307" width="25.5703125" customWidth="1"/>
    <col min="2308" max="2308" width="17" customWidth="1"/>
    <col min="2309" max="2309" width="28.5703125" customWidth="1"/>
    <col min="2310" max="2310" width="32.42578125" customWidth="1"/>
    <col min="2561" max="2561" width="28.28515625" customWidth="1"/>
    <col min="2562" max="2562" width="19.85546875" customWidth="1"/>
    <col min="2563" max="2563" width="25.5703125" customWidth="1"/>
    <col min="2564" max="2564" width="17" customWidth="1"/>
    <col min="2565" max="2565" width="28.5703125" customWidth="1"/>
    <col min="2566" max="2566" width="32.42578125" customWidth="1"/>
    <col min="2817" max="2817" width="28.28515625" customWidth="1"/>
    <col min="2818" max="2818" width="19.85546875" customWidth="1"/>
    <col min="2819" max="2819" width="25.5703125" customWidth="1"/>
    <col min="2820" max="2820" width="17" customWidth="1"/>
    <col min="2821" max="2821" width="28.5703125" customWidth="1"/>
    <col min="2822" max="2822" width="32.42578125" customWidth="1"/>
    <col min="3073" max="3073" width="28.28515625" customWidth="1"/>
    <col min="3074" max="3074" width="19.85546875" customWidth="1"/>
    <col min="3075" max="3075" width="25.5703125" customWidth="1"/>
    <col min="3076" max="3076" width="17" customWidth="1"/>
    <col min="3077" max="3077" width="28.5703125" customWidth="1"/>
    <col min="3078" max="3078" width="32.42578125" customWidth="1"/>
    <col min="3329" max="3329" width="28.28515625" customWidth="1"/>
    <col min="3330" max="3330" width="19.85546875" customWidth="1"/>
    <col min="3331" max="3331" width="25.5703125" customWidth="1"/>
    <col min="3332" max="3332" width="17" customWidth="1"/>
    <col min="3333" max="3333" width="28.5703125" customWidth="1"/>
    <col min="3334" max="3334" width="32.42578125" customWidth="1"/>
    <col min="3585" max="3585" width="28.28515625" customWidth="1"/>
    <col min="3586" max="3586" width="19.85546875" customWidth="1"/>
    <col min="3587" max="3587" width="25.5703125" customWidth="1"/>
    <col min="3588" max="3588" width="17" customWidth="1"/>
    <col min="3589" max="3589" width="28.5703125" customWidth="1"/>
    <col min="3590" max="3590" width="32.42578125" customWidth="1"/>
    <col min="3841" max="3841" width="28.28515625" customWidth="1"/>
    <col min="3842" max="3842" width="19.85546875" customWidth="1"/>
    <col min="3843" max="3843" width="25.5703125" customWidth="1"/>
    <col min="3844" max="3844" width="17" customWidth="1"/>
    <col min="3845" max="3845" width="28.5703125" customWidth="1"/>
    <col min="3846" max="3846" width="32.42578125" customWidth="1"/>
    <col min="4097" max="4097" width="28.28515625" customWidth="1"/>
    <col min="4098" max="4098" width="19.85546875" customWidth="1"/>
    <col min="4099" max="4099" width="25.5703125" customWidth="1"/>
    <col min="4100" max="4100" width="17" customWidth="1"/>
    <col min="4101" max="4101" width="28.5703125" customWidth="1"/>
    <col min="4102" max="4102" width="32.42578125" customWidth="1"/>
    <col min="4353" max="4353" width="28.28515625" customWidth="1"/>
    <col min="4354" max="4354" width="19.85546875" customWidth="1"/>
    <col min="4355" max="4355" width="25.5703125" customWidth="1"/>
    <col min="4356" max="4356" width="17" customWidth="1"/>
    <col min="4357" max="4357" width="28.5703125" customWidth="1"/>
    <col min="4358" max="4358" width="32.42578125" customWidth="1"/>
    <col min="4609" max="4609" width="28.28515625" customWidth="1"/>
    <col min="4610" max="4610" width="19.85546875" customWidth="1"/>
    <col min="4611" max="4611" width="25.5703125" customWidth="1"/>
    <col min="4612" max="4612" width="17" customWidth="1"/>
    <col min="4613" max="4613" width="28.5703125" customWidth="1"/>
    <col min="4614" max="4614" width="32.42578125" customWidth="1"/>
    <col min="4865" max="4865" width="28.28515625" customWidth="1"/>
    <col min="4866" max="4866" width="19.85546875" customWidth="1"/>
    <col min="4867" max="4867" width="25.5703125" customWidth="1"/>
    <col min="4868" max="4868" width="17" customWidth="1"/>
    <col min="4869" max="4869" width="28.5703125" customWidth="1"/>
    <col min="4870" max="4870" width="32.42578125" customWidth="1"/>
    <col min="5121" max="5121" width="28.28515625" customWidth="1"/>
    <col min="5122" max="5122" width="19.85546875" customWidth="1"/>
    <col min="5123" max="5123" width="25.5703125" customWidth="1"/>
    <col min="5124" max="5124" width="17" customWidth="1"/>
    <col min="5125" max="5125" width="28.5703125" customWidth="1"/>
    <col min="5126" max="5126" width="32.42578125" customWidth="1"/>
    <col min="5377" max="5377" width="28.28515625" customWidth="1"/>
    <col min="5378" max="5378" width="19.85546875" customWidth="1"/>
    <col min="5379" max="5379" width="25.5703125" customWidth="1"/>
    <col min="5380" max="5380" width="17" customWidth="1"/>
    <col min="5381" max="5381" width="28.5703125" customWidth="1"/>
    <col min="5382" max="5382" width="32.42578125" customWidth="1"/>
    <col min="5633" max="5633" width="28.28515625" customWidth="1"/>
    <col min="5634" max="5634" width="19.85546875" customWidth="1"/>
    <col min="5635" max="5635" width="25.5703125" customWidth="1"/>
    <col min="5636" max="5636" width="17" customWidth="1"/>
    <col min="5637" max="5637" width="28.5703125" customWidth="1"/>
    <col min="5638" max="5638" width="32.42578125" customWidth="1"/>
    <col min="5889" max="5889" width="28.28515625" customWidth="1"/>
    <col min="5890" max="5890" width="19.85546875" customWidth="1"/>
    <col min="5891" max="5891" width="25.5703125" customWidth="1"/>
    <col min="5892" max="5892" width="17" customWidth="1"/>
    <col min="5893" max="5893" width="28.5703125" customWidth="1"/>
    <col min="5894" max="5894" width="32.42578125" customWidth="1"/>
    <col min="6145" max="6145" width="28.28515625" customWidth="1"/>
    <col min="6146" max="6146" width="19.85546875" customWidth="1"/>
    <col min="6147" max="6147" width="25.5703125" customWidth="1"/>
    <col min="6148" max="6148" width="17" customWidth="1"/>
    <col min="6149" max="6149" width="28.5703125" customWidth="1"/>
    <col min="6150" max="6150" width="32.42578125" customWidth="1"/>
    <col min="6401" max="6401" width="28.28515625" customWidth="1"/>
    <col min="6402" max="6402" width="19.85546875" customWidth="1"/>
    <col min="6403" max="6403" width="25.5703125" customWidth="1"/>
    <col min="6404" max="6404" width="17" customWidth="1"/>
    <col min="6405" max="6405" width="28.5703125" customWidth="1"/>
    <col min="6406" max="6406" width="32.42578125" customWidth="1"/>
    <col min="6657" max="6657" width="28.28515625" customWidth="1"/>
    <col min="6658" max="6658" width="19.85546875" customWidth="1"/>
    <col min="6659" max="6659" width="25.5703125" customWidth="1"/>
    <col min="6660" max="6660" width="17" customWidth="1"/>
    <col min="6661" max="6661" width="28.5703125" customWidth="1"/>
    <col min="6662" max="6662" width="32.42578125" customWidth="1"/>
    <col min="6913" max="6913" width="28.28515625" customWidth="1"/>
    <col min="6914" max="6914" width="19.85546875" customWidth="1"/>
    <col min="6915" max="6915" width="25.5703125" customWidth="1"/>
    <col min="6916" max="6916" width="17" customWidth="1"/>
    <col min="6917" max="6917" width="28.5703125" customWidth="1"/>
    <col min="6918" max="6918" width="32.42578125" customWidth="1"/>
    <col min="7169" max="7169" width="28.28515625" customWidth="1"/>
    <col min="7170" max="7170" width="19.85546875" customWidth="1"/>
    <col min="7171" max="7171" width="25.5703125" customWidth="1"/>
    <col min="7172" max="7172" width="17" customWidth="1"/>
    <col min="7173" max="7173" width="28.5703125" customWidth="1"/>
    <col min="7174" max="7174" width="32.42578125" customWidth="1"/>
    <col min="7425" max="7425" width="28.28515625" customWidth="1"/>
    <col min="7426" max="7426" width="19.85546875" customWidth="1"/>
    <col min="7427" max="7427" width="25.5703125" customWidth="1"/>
    <col min="7428" max="7428" width="17" customWidth="1"/>
    <col min="7429" max="7429" width="28.5703125" customWidth="1"/>
    <col min="7430" max="7430" width="32.42578125" customWidth="1"/>
    <col min="7681" max="7681" width="28.28515625" customWidth="1"/>
    <col min="7682" max="7682" width="19.85546875" customWidth="1"/>
    <col min="7683" max="7683" width="25.5703125" customWidth="1"/>
    <col min="7684" max="7684" width="17" customWidth="1"/>
    <col min="7685" max="7685" width="28.5703125" customWidth="1"/>
    <col min="7686" max="7686" width="32.42578125" customWidth="1"/>
    <col min="7937" max="7937" width="28.28515625" customWidth="1"/>
    <col min="7938" max="7938" width="19.85546875" customWidth="1"/>
    <col min="7939" max="7939" width="25.5703125" customWidth="1"/>
    <col min="7940" max="7940" width="17" customWidth="1"/>
    <col min="7941" max="7941" width="28.5703125" customWidth="1"/>
    <col min="7942" max="7942" width="32.42578125" customWidth="1"/>
    <col min="8193" max="8193" width="28.28515625" customWidth="1"/>
    <col min="8194" max="8194" width="19.85546875" customWidth="1"/>
    <col min="8195" max="8195" width="25.5703125" customWidth="1"/>
    <col min="8196" max="8196" width="17" customWidth="1"/>
    <col min="8197" max="8197" width="28.5703125" customWidth="1"/>
    <col min="8198" max="8198" width="32.42578125" customWidth="1"/>
    <col min="8449" max="8449" width="28.28515625" customWidth="1"/>
    <col min="8450" max="8450" width="19.85546875" customWidth="1"/>
    <col min="8451" max="8451" width="25.5703125" customWidth="1"/>
    <col min="8452" max="8452" width="17" customWidth="1"/>
    <col min="8453" max="8453" width="28.5703125" customWidth="1"/>
    <col min="8454" max="8454" width="32.42578125" customWidth="1"/>
    <col min="8705" max="8705" width="28.28515625" customWidth="1"/>
    <col min="8706" max="8706" width="19.85546875" customWidth="1"/>
    <col min="8707" max="8707" width="25.5703125" customWidth="1"/>
    <col min="8708" max="8708" width="17" customWidth="1"/>
    <col min="8709" max="8709" width="28.5703125" customWidth="1"/>
    <col min="8710" max="8710" width="32.42578125" customWidth="1"/>
    <col min="8961" max="8961" width="28.28515625" customWidth="1"/>
    <col min="8962" max="8962" width="19.85546875" customWidth="1"/>
    <col min="8963" max="8963" width="25.5703125" customWidth="1"/>
    <col min="8964" max="8964" width="17" customWidth="1"/>
    <col min="8965" max="8965" width="28.5703125" customWidth="1"/>
    <col min="8966" max="8966" width="32.42578125" customWidth="1"/>
    <col min="9217" max="9217" width="28.28515625" customWidth="1"/>
    <col min="9218" max="9218" width="19.85546875" customWidth="1"/>
    <col min="9219" max="9219" width="25.5703125" customWidth="1"/>
    <col min="9220" max="9220" width="17" customWidth="1"/>
    <col min="9221" max="9221" width="28.5703125" customWidth="1"/>
    <col min="9222" max="9222" width="32.42578125" customWidth="1"/>
    <col min="9473" max="9473" width="28.28515625" customWidth="1"/>
    <col min="9474" max="9474" width="19.85546875" customWidth="1"/>
    <col min="9475" max="9475" width="25.5703125" customWidth="1"/>
    <col min="9476" max="9476" width="17" customWidth="1"/>
    <col min="9477" max="9477" width="28.5703125" customWidth="1"/>
    <col min="9478" max="9478" width="32.42578125" customWidth="1"/>
    <col min="9729" max="9729" width="28.28515625" customWidth="1"/>
    <col min="9730" max="9730" width="19.85546875" customWidth="1"/>
    <col min="9731" max="9731" width="25.5703125" customWidth="1"/>
    <col min="9732" max="9732" width="17" customWidth="1"/>
    <col min="9733" max="9733" width="28.5703125" customWidth="1"/>
    <col min="9734" max="9734" width="32.42578125" customWidth="1"/>
    <col min="9985" max="9985" width="28.28515625" customWidth="1"/>
    <col min="9986" max="9986" width="19.85546875" customWidth="1"/>
    <col min="9987" max="9987" width="25.5703125" customWidth="1"/>
    <col min="9988" max="9988" width="17" customWidth="1"/>
    <col min="9989" max="9989" width="28.5703125" customWidth="1"/>
    <col min="9990" max="9990" width="32.42578125" customWidth="1"/>
    <col min="10241" max="10241" width="28.28515625" customWidth="1"/>
    <col min="10242" max="10242" width="19.85546875" customWidth="1"/>
    <col min="10243" max="10243" width="25.5703125" customWidth="1"/>
    <col min="10244" max="10244" width="17" customWidth="1"/>
    <col min="10245" max="10245" width="28.5703125" customWidth="1"/>
    <col min="10246" max="10246" width="32.42578125" customWidth="1"/>
    <col min="10497" max="10497" width="28.28515625" customWidth="1"/>
    <col min="10498" max="10498" width="19.85546875" customWidth="1"/>
    <col min="10499" max="10499" width="25.5703125" customWidth="1"/>
    <col min="10500" max="10500" width="17" customWidth="1"/>
    <col min="10501" max="10501" width="28.5703125" customWidth="1"/>
    <col min="10502" max="10502" width="32.42578125" customWidth="1"/>
    <col min="10753" max="10753" width="28.28515625" customWidth="1"/>
    <col min="10754" max="10754" width="19.85546875" customWidth="1"/>
    <col min="10755" max="10755" width="25.5703125" customWidth="1"/>
    <col min="10756" max="10756" width="17" customWidth="1"/>
    <col min="10757" max="10757" width="28.5703125" customWidth="1"/>
    <col min="10758" max="10758" width="32.42578125" customWidth="1"/>
    <col min="11009" max="11009" width="28.28515625" customWidth="1"/>
    <col min="11010" max="11010" width="19.85546875" customWidth="1"/>
    <col min="11011" max="11011" width="25.5703125" customWidth="1"/>
    <col min="11012" max="11012" width="17" customWidth="1"/>
    <col min="11013" max="11013" width="28.5703125" customWidth="1"/>
    <col min="11014" max="11014" width="32.42578125" customWidth="1"/>
    <col min="11265" max="11265" width="28.28515625" customWidth="1"/>
    <col min="11266" max="11266" width="19.85546875" customWidth="1"/>
    <col min="11267" max="11267" width="25.5703125" customWidth="1"/>
    <col min="11268" max="11268" width="17" customWidth="1"/>
    <col min="11269" max="11269" width="28.5703125" customWidth="1"/>
    <col min="11270" max="11270" width="32.42578125" customWidth="1"/>
    <col min="11521" max="11521" width="28.28515625" customWidth="1"/>
    <col min="11522" max="11522" width="19.85546875" customWidth="1"/>
    <col min="11523" max="11523" width="25.5703125" customWidth="1"/>
    <col min="11524" max="11524" width="17" customWidth="1"/>
    <col min="11525" max="11525" width="28.5703125" customWidth="1"/>
    <col min="11526" max="11526" width="32.42578125" customWidth="1"/>
    <col min="11777" max="11777" width="28.28515625" customWidth="1"/>
    <col min="11778" max="11778" width="19.85546875" customWidth="1"/>
    <col min="11779" max="11779" width="25.5703125" customWidth="1"/>
    <col min="11780" max="11780" width="17" customWidth="1"/>
    <col min="11781" max="11781" width="28.5703125" customWidth="1"/>
    <col min="11782" max="11782" width="32.42578125" customWidth="1"/>
    <col min="12033" max="12033" width="28.28515625" customWidth="1"/>
    <col min="12034" max="12034" width="19.85546875" customWidth="1"/>
    <col min="12035" max="12035" width="25.5703125" customWidth="1"/>
    <col min="12036" max="12036" width="17" customWidth="1"/>
    <col min="12037" max="12037" width="28.5703125" customWidth="1"/>
    <col min="12038" max="12038" width="32.42578125" customWidth="1"/>
    <col min="12289" max="12289" width="28.28515625" customWidth="1"/>
    <col min="12290" max="12290" width="19.85546875" customWidth="1"/>
    <col min="12291" max="12291" width="25.5703125" customWidth="1"/>
    <col min="12292" max="12292" width="17" customWidth="1"/>
    <col min="12293" max="12293" width="28.5703125" customWidth="1"/>
    <col min="12294" max="12294" width="32.42578125" customWidth="1"/>
    <col min="12545" max="12545" width="28.28515625" customWidth="1"/>
    <col min="12546" max="12546" width="19.85546875" customWidth="1"/>
    <col min="12547" max="12547" width="25.5703125" customWidth="1"/>
    <col min="12548" max="12548" width="17" customWidth="1"/>
    <col min="12549" max="12549" width="28.5703125" customWidth="1"/>
    <col min="12550" max="12550" width="32.42578125" customWidth="1"/>
    <col min="12801" max="12801" width="28.28515625" customWidth="1"/>
    <col min="12802" max="12802" width="19.85546875" customWidth="1"/>
    <col min="12803" max="12803" width="25.5703125" customWidth="1"/>
    <col min="12804" max="12804" width="17" customWidth="1"/>
    <col min="12805" max="12805" width="28.5703125" customWidth="1"/>
    <col min="12806" max="12806" width="32.42578125" customWidth="1"/>
    <col min="13057" max="13057" width="28.28515625" customWidth="1"/>
    <col min="13058" max="13058" width="19.85546875" customWidth="1"/>
    <col min="13059" max="13059" width="25.5703125" customWidth="1"/>
    <col min="13060" max="13060" width="17" customWidth="1"/>
    <col min="13061" max="13061" width="28.5703125" customWidth="1"/>
    <col min="13062" max="13062" width="32.42578125" customWidth="1"/>
    <col min="13313" max="13313" width="28.28515625" customWidth="1"/>
    <col min="13314" max="13314" width="19.85546875" customWidth="1"/>
    <col min="13315" max="13315" width="25.5703125" customWidth="1"/>
    <col min="13316" max="13316" width="17" customWidth="1"/>
    <col min="13317" max="13317" width="28.5703125" customWidth="1"/>
    <col min="13318" max="13318" width="32.42578125" customWidth="1"/>
    <col min="13569" max="13569" width="28.28515625" customWidth="1"/>
    <col min="13570" max="13570" width="19.85546875" customWidth="1"/>
    <col min="13571" max="13571" width="25.5703125" customWidth="1"/>
    <col min="13572" max="13572" width="17" customWidth="1"/>
    <col min="13573" max="13573" width="28.5703125" customWidth="1"/>
    <col min="13574" max="13574" width="32.42578125" customWidth="1"/>
    <col min="13825" max="13825" width="28.28515625" customWidth="1"/>
    <col min="13826" max="13826" width="19.85546875" customWidth="1"/>
    <col min="13827" max="13827" width="25.5703125" customWidth="1"/>
    <col min="13828" max="13828" width="17" customWidth="1"/>
    <col min="13829" max="13829" width="28.5703125" customWidth="1"/>
    <col min="13830" max="13830" width="32.42578125" customWidth="1"/>
    <col min="14081" max="14081" width="28.28515625" customWidth="1"/>
    <col min="14082" max="14082" width="19.85546875" customWidth="1"/>
    <col min="14083" max="14083" width="25.5703125" customWidth="1"/>
    <col min="14084" max="14084" width="17" customWidth="1"/>
    <col min="14085" max="14085" width="28.5703125" customWidth="1"/>
    <col min="14086" max="14086" width="32.42578125" customWidth="1"/>
    <col min="14337" max="14337" width="28.28515625" customWidth="1"/>
    <col min="14338" max="14338" width="19.85546875" customWidth="1"/>
    <col min="14339" max="14339" width="25.5703125" customWidth="1"/>
    <col min="14340" max="14340" width="17" customWidth="1"/>
    <col min="14341" max="14341" width="28.5703125" customWidth="1"/>
    <col min="14342" max="14342" width="32.42578125" customWidth="1"/>
    <col min="14593" max="14593" width="28.28515625" customWidth="1"/>
    <col min="14594" max="14594" width="19.85546875" customWidth="1"/>
    <col min="14595" max="14595" width="25.5703125" customWidth="1"/>
    <col min="14596" max="14596" width="17" customWidth="1"/>
    <col min="14597" max="14597" width="28.5703125" customWidth="1"/>
    <col min="14598" max="14598" width="32.42578125" customWidth="1"/>
    <col min="14849" max="14849" width="28.28515625" customWidth="1"/>
    <col min="14850" max="14850" width="19.85546875" customWidth="1"/>
    <col min="14851" max="14851" width="25.5703125" customWidth="1"/>
    <col min="14852" max="14852" width="17" customWidth="1"/>
    <col min="14853" max="14853" width="28.5703125" customWidth="1"/>
    <col min="14854" max="14854" width="32.42578125" customWidth="1"/>
    <col min="15105" max="15105" width="28.28515625" customWidth="1"/>
    <col min="15106" max="15106" width="19.85546875" customWidth="1"/>
    <col min="15107" max="15107" width="25.5703125" customWidth="1"/>
    <col min="15108" max="15108" width="17" customWidth="1"/>
    <col min="15109" max="15109" width="28.5703125" customWidth="1"/>
    <col min="15110" max="15110" width="32.42578125" customWidth="1"/>
    <col min="15361" max="15361" width="28.28515625" customWidth="1"/>
    <col min="15362" max="15362" width="19.85546875" customWidth="1"/>
    <col min="15363" max="15363" width="25.5703125" customWidth="1"/>
    <col min="15364" max="15364" width="17" customWidth="1"/>
    <col min="15365" max="15365" width="28.5703125" customWidth="1"/>
    <col min="15366" max="15366" width="32.42578125" customWidth="1"/>
    <col min="15617" max="15617" width="28.28515625" customWidth="1"/>
    <col min="15618" max="15618" width="19.85546875" customWidth="1"/>
    <col min="15619" max="15619" width="25.5703125" customWidth="1"/>
    <col min="15620" max="15620" width="17" customWidth="1"/>
    <col min="15621" max="15621" width="28.5703125" customWidth="1"/>
    <col min="15622" max="15622" width="32.42578125" customWidth="1"/>
    <col min="15873" max="15873" width="28.28515625" customWidth="1"/>
    <col min="15874" max="15874" width="19.85546875" customWidth="1"/>
    <col min="15875" max="15875" width="25.5703125" customWidth="1"/>
    <col min="15876" max="15876" width="17" customWidth="1"/>
    <col min="15877" max="15877" width="28.5703125" customWidth="1"/>
    <col min="15878" max="15878" width="32.42578125" customWidth="1"/>
    <col min="16129" max="16129" width="28.28515625" customWidth="1"/>
    <col min="16130" max="16130" width="19.85546875" customWidth="1"/>
    <col min="16131" max="16131" width="25.5703125" customWidth="1"/>
    <col min="16132" max="16132" width="17" customWidth="1"/>
    <col min="16133" max="16133" width="28.5703125" customWidth="1"/>
    <col min="16134" max="16134" width="32.42578125" customWidth="1"/>
  </cols>
  <sheetData>
    <row r="1" spans="1:8" s="1" customFormat="1" ht="51.75" customHeight="1" x14ac:dyDescent="0.2">
      <c r="E1" s="176" t="s">
        <v>513</v>
      </c>
      <c r="F1" s="176"/>
    </row>
    <row r="2" spans="1:8" s="1" customFormat="1" ht="64.5" customHeight="1" x14ac:dyDescent="0.2">
      <c r="A2" s="157" t="s">
        <v>388</v>
      </c>
      <c r="B2" s="157"/>
      <c r="C2" s="157"/>
      <c r="D2" s="157"/>
      <c r="E2" s="157"/>
      <c r="F2" s="157"/>
    </row>
    <row r="3" spans="1:8" s="1" customFormat="1" ht="15.75" x14ac:dyDescent="0.2">
      <c r="A3" s="45"/>
      <c r="B3" s="45"/>
      <c r="C3" s="45"/>
      <c r="D3" s="45"/>
      <c r="E3" s="46"/>
      <c r="F3" s="45"/>
    </row>
    <row r="4" spans="1:8" s="1" customFormat="1" ht="45" x14ac:dyDescent="0.2">
      <c r="A4" s="107" t="s">
        <v>58</v>
      </c>
      <c r="B4" s="107" t="s">
        <v>59</v>
      </c>
      <c r="C4" s="107" t="s">
        <v>60</v>
      </c>
      <c r="D4" s="158" t="s">
        <v>61</v>
      </c>
      <c r="E4" s="158"/>
      <c r="F4" s="107" t="s">
        <v>62</v>
      </c>
    </row>
    <row r="5" spans="1:8" s="1" customFormat="1" ht="15" x14ac:dyDescent="0.2">
      <c r="A5" s="107">
        <v>1</v>
      </c>
      <c r="B5" s="107">
        <v>2</v>
      </c>
      <c r="C5" s="107">
        <v>3</v>
      </c>
      <c r="D5" s="107">
        <v>4</v>
      </c>
      <c r="E5" s="107">
        <v>5</v>
      </c>
      <c r="F5" s="107">
        <v>6</v>
      </c>
    </row>
    <row r="6" spans="1:8" s="1" customFormat="1" ht="18" customHeight="1" x14ac:dyDescent="0.2">
      <c r="A6" s="166" t="s">
        <v>389</v>
      </c>
      <c r="B6" s="166"/>
      <c r="C6" s="166"/>
      <c r="D6" s="166"/>
      <c r="E6" s="166"/>
      <c r="F6" s="166"/>
    </row>
    <row r="7" spans="1:8" s="1" customFormat="1" ht="27" customHeight="1" x14ac:dyDescent="0.2">
      <c r="A7" s="160" t="s">
        <v>320</v>
      </c>
      <c r="B7" s="161" t="s">
        <v>67</v>
      </c>
      <c r="C7" s="162"/>
      <c r="D7" s="107" t="s">
        <v>63</v>
      </c>
      <c r="E7" s="13">
        <f>E8+E9+E10+E11+E12</f>
        <v>18725</v>
      </c>
      <c r="F7" s="158"/>
    </row>
    <row r="8" spans="1:8" s="1" customFormat="1" ht="30" customHeight="1" x14ac:dyDescent="0.2">
      <c r="A8" s="160"/>
      <c r="B8" s="161"/>
      <c r="C8" s="162"/>
      <c r="D8" s="107" t="s">
        <v>64</v>
      </c>
      <c r="E8" s="13">
        <f>E14+E20+E26+E44+E50+E56</f>
        <v>2825</v>
      </c>
      <c r="F8" s="158"/>
      <c r="G8" s="109">
        <f>E8+E152+E188+E242+E284+E350+E368</f>
        <v>120201</v>
      </c>
      <c r="H8" s="106" t="s">
        <v>64</v>
      </c>
    </row>
    <row r="9" spans="1:8" s="1" customFormat="1" ht="31.5" customHeight="1" x14ac:dyDescent="0.2">
      <c r="A9" s="160"/>
      <c r="B9" s="161"/>
      <c r="C9" s="162"/>
      <c r="D9" s="107" t="s">
        <v>65</v>
      </c>
      <c r="E9" s="13">
        <f>E15+E21+E27+E45+E51+E57</f>
        <v>3975</v>
      </c>
      <c r="F9" s="158"/>
      <c r="G9" s="109">
        <f>E9+E153+E189+E243+E285+E351+E369</f>
        <v>125244</v>
      </c>
      <c r="H9" s="106" t="s">
        <v>65</v>
      </c>
    </row>
    <row r="10" spans="1:8" s="1" customFormat="1" ht="30.75" customHeight="1" x14ac:dyDescent="0.2">
      <c r="A10" s="160"/>
      <c r="B10" s="161"/>
      <c r="C10" s="162"/>
      <c r="D10" s="107" t="s">
        <v>135</v>
      </c>
      <c r="E10" s="13">
        <f>E16+E22+E28+E46+E52+E58</f>
        <v>3975</v>
      </c>
      <c r="F10" s="158"/>
      <c r="G10" s="109">
        <f>E10+E154+E190+E244+E286+E352+E370</f>
        <v>122807</v>
      </c>
      <c r="H10" s="106" t="s">
        <v>135</v>
      </c>
    </row>
    <row r="11" spans="1:8" s="1" customFormat="1" ht="25.5" customHeight="1" x14ac:dyDescent="0.2">
      <c r="A11" s="160"/>
      <c r="B11" s="161"/>
      <c r="C11" s="162"/>
      <c r="D11" s="107" t="s">
        <v>136</v>
      </c>
      <c r="E11" s="13">
        <f>E17+E23+E29+E47+E53+E59</f>
        <v>3975</v>
      </c>
      <c r="F11" s="158"/>
      <c r="G11" s="109">
        <f>E11+E155+E191+E245+E287+E353+E371</f>
        <v>122807</v>
      </c>
      <c r="H11" s="106" t="s">
        <v>136</v>
      </c>
    </row>
    <row r="12" spans="1:8" s="1" customFormat="1" ht="27.75" customHeight="1" x14ac:dyDescent="0.2">
      <c r="A12" s="160"/>
      <c r="B12" s="161"/>
      <c r="C12" s="162"/>
      <c r="D12" s="107" t="s">
        <v>137</v>
      </c>
      <c r="E12" s="13">
        <f>E18+E24+E30+E48+E54+E60</f>
        <v>3975</v>
      </c>
      <c r="F12" s="158"/>
      <c r="G12" s="109">
        <f>E12+E156+E192+E246+E288+E354+E372</f>
        <v>122807</v>
      </c>
      <c r="H12" s="106" t="s">
        <v>137</v>
      </c>
    </row>
    <row r="13" spans="1:8" s="1" customFormat="1" ht="24.6" customHeight="1" x14ac:dyDescent="0.2">
      <c r="A13" s="160" t="s">
        <v>390</v>
      </c>
      <c r="B13" s="161" t="s">
        <v>67</v>
      </c>
      <c r="C13" s="160"/>
      <c r="D13" s="107" t="s">
        <v>63</v>
      </c>
      <c r="E13" s="13">
        <f>E14+E15+E16+E17+E18</f>
        <v>0</v>
      </c>
      <c r="F13" s="158"/>
    </row>
    <row r="14" spans="1:8" s="1" customFormat="1" ht="24" customHeight="1" x14ac:dyDescent="0.2">
      <c r="A14" s="160"/>
      <c r="B14" s="161"/>
      <c r="C14" s="160"/>
      <c r="D14" s="107" t="s">
        <v>64</v>
      </c>
      <c r="E14" s="13">
        <f>'Перечень мероприятий'!G18</f>
        <v>0</v>
      </c>
      <c r="F14" s="158"/>
    </row>
    <row r="15" spans="1:8" s="1" customFormat="1" ht="26.45" customHeight="1" x14ac:dyDescent="0.2">
      <c r="A15" s="160"/>
      <c r="B15" s="161"/>
      <c r="C15" s="160"/>
      <c r="D15" s="107" t="s">
        <v>65</v>
      </c>
      <c r="E15" s="13">
        <f>'Перечень мероприятий'!H18</f>
        <v>0</v>
      </c>
      <c r="F15" s="158"/>
    </row>
    <row r="16" spans="1:8" s="1" customFormat="1" ht="25.9" customHeight="1" x14ac:dyDescent="0.2">
      <c r="A16" s="160"/>
      <c r="B16" s="161"/>
      <c r="C16" s="160"/>
      <c r="D16" s="107" t="s">
        <v>135</v>
      </c>
      <c r="E16" s="13">
        <f>'Перечень мероприятий'!I18</f>
        <v>0</v>
      </c>
      <c r="F16" s="158"/>
    </row>
    <row r="17" spans="1:6" s="1" customFormat="1" ht="27" customHeight="1" x14ac:dyDescent="0.2">
      <c r="A17" s="160"/>
      <c r="B17" s="161"/>
      <c r="C17" s="160"/>
      <c r="D17" s="107" t="s">
        <v>136</v>
      </c>
      <c r="E17" s="13">
        <f>'Перечень мероприятий'!J18</f>
        <v>0</v>
      </c>
      <c r="F17" s="158"/>
    </row>
    <row r="18" spans="1:6" s="1" customFormat="1" ht="27.6" customHeight="1" x14ac:dyDescent="0.2">
      <c r="A18" s="160"/>
      <c r="B18" s="161"/>
      <c r="C18" s="160"/>
      <c r="D18" s="107" t="s">
        <v>137</v>
      </c>
      <c r="E18" s="13">
        <f>'Перечень мероприятий'!K18</f>
        <v>0</v>
      </c>
      <c r="F18" s="158"/>
    </row>
    <row r="19" spans="1:6" s="1" customFormat="1" ht="24" customHeight="1" x14ac:dyDescent="0.2">
      <c r="A19" s="160" t="s">
        <v>391</v>
      </c>
      <c r="B19" s="161" t="s">
        <v>67</v>
      </c>
      <c r="C19" s="161"/>
      <c r="D19" s="107" t="s">
        <v>63</v>
      </c>
      <c r="E19" s="13">
        <f>E20+E21+E22+E23+E24</f>
        <v>0</v>
      </c>
      <c r="F19" s="158"/>
    </row>
    <row r="20" spans="1:6" s="1" customFormat="1" ht="24" customHeight="1" x14ac:dyDescent="0.2">
      <c r="A20" s="160"/>
      <c r="B20" s="161"/>
      <c r="C20" s="161"/>
      <c r="D20" s="107" t="s">
        <v>64</v>
      </c>
      <c r="E20" s="13">
        <f>'Перечень мероприятий'!G23</f>
        <v>0</v>
      </c>
      <c r="F20" s="158"/>
    </row>
    <row r="21" spans="1:6" s="1" customFormat="1" ht="25.9" customHeight="1" x14ac:dyDescent="0.2">
      <c r="A21" s="160"/>
      <c r="B21" s="161"/>
      <c r="C21" s="161"/>
      <c r="D21" s="107" t="s">
        <v>65</v>
      </c>
      <c r="E21" s="13">
        <f>'Перечень мероприятий'!H23</f>
        <v>0</v>
      </c>
      <c r="F21" s="158"/>
    </row>
    <row r="22" spans="1:6" s="1" customFormat="1" ht="27" customHeight="1" x14ac:dyDescent="0.2">
      <c r="A22" s="160"/>
      <c r="B22" s="161"/>
      <c r="C22" s="161"/>
      <c r="D22" s="107" t="s">
        <v>135</v>
      </c>
      <c r="E22" s="13">
        <f>'Перечень мероприятий'!I23</f>
        <v>0</v>
      </c>
      <c r="F22" s="158"/>
    </row>
    <row r="23" spans="1:6" s="1" customFormat="1" ht="25.9" customHeight="1" x14ac:dyDescent="0.2">
      <c r="A23" s="160"/>
      <c r="B23" s="161"/>
      <c r="C23" s="161"/>
      <c r="D23" s="107" t="s">
        <v>136</v>
      </c>
      <c r="E23" s="13">
        <f>'Перечень мероприятий'!J23</f>
        <v>0</v>
      </c>
      <c r="F23" s="158"/>
    </row>
    <row r="24" spans="1:6" s="1" customFormat="1" ht="28.9" customHeight="1" x14ac:dyDescent="0.2">
      <c r="A24" s="160"/>
      <c r="B24" s="161"/>
      <c r="C24" s="161"/>
      <c r="D24" s="107" t="s">
        <v>137</v>
      </c>
      <c r="E24" s="13">
        <f>'Перечень мероприятий'!K23</f>
        <v>0</v>
      </c>
      <c r="F24" s="158"/>
    </row>
    <row r="25" spans="1:6" s="1" customFormat="1" ht="25.15" customHeight="1" x14ac:dyDescent="0.2">
      <c r="A25" s="160" t="s">
        <v>392</v>
      </c>
      <c r="B25" s="161" t="s">
        <v>67</v>
      </c>
      <c r="C25" s="161"/>
      <c r="D25" s="107" t="s">
        <v>63</v>
      </c>
      <c r="E25" s="13">
        <f>E26+E27+E28+E29+E30</f>
        <v>2880</v>
      </c>
      <c r="F25" s="167"/>
    </row>
    <row r="26" spans="1:6" s="1" customFormat="1" ht="26.45" customHeight="1" x14ac:dyDescent="0.2">
      <c r="A26" s="160"/>
      <c r="B26" s="161"/>
      <c r="C26" s="161"/>
      <c r="D26" s="107" t="s">
        <v>64</v>
      </c>
      <c r="E26" s="13">
        <f>E32+E38</f>
        <v>300</v>
      </c>
      <c r="F26" s="168"/>
    </row>
    <row r="27" spans="1:6" s="1" customFormat="1" ht="25.9" customHeight="1" x14ac:dyDescent="0.2">
      <c r="A27" s="160"/>
      <c r="B27" s="161"/>
      <c r="C27" s="161"/>
      <c r="D27" s="107" t="s">
        <v>65</v>
      </c>
      <c r="E27" s="13">
        <f>E33+E39</f>
        <v>645</v>
      </c>
      <c r="F27" s="168"/>
    </row>
    <row r="28" spans="1:6" s="1" customFormat="1" ht="25.9" customHeight="1" x14ac:dyDescent="0.2">
      <c r="A28" s="160"/>
      <c r="B28" s="161"/>
      <c r="C28" s="161"/>
      <c r="D28" s="107" t="s">
        <v>135</v>
      </c>
      <c r="E28" s="13">
        <f>E34+E40</f>
        <v>645</v>
      </c>
      <c r="F28" s="168"/>
    </row>
    <row r="29" spans="1:6" s="1" customFormat="1" ht="27" customHeight="1" x14ac:dyDescent="0.2">
      <c r="A29" s="160"/>
      <c r="B29" s="161"/>
      <c r="C29" s="161"/>
      <c r="D29" s="107" t="s">
        <v>136</v>
      </c>
      <c r="E29" s="13">
        <f>E35+E41</f>
        <v>645</v>
      </c>
      <c r="F29" s="168"/>
    </row>
    <row r="30" spans="1:6" s="1" customFormat="1" ht="38.25" customHeight="1" x14ac:dyDescent="0.2">
      <c r="A30" s="160"/>
      <c r="B30" s="161"/>
      <c r="C30" s="161"/>
      <c r="D30" s="107" t="s">
        <v>137</v>
      </c>
      <c r="E30" s="13">
        <f>E36+E42</f>
        <v>645</v>
      </c>
      <c r="F30" s="169"/>
    </row>
    <row r="31" spans="1:6" s="1" customFormat="1" ht="27.75" customHeight="1" x14ac:dyDescent="0.2">
      <c r="A31" s="160" t="s">
        <v>393</v>
      </c>
      <c r="B31" s="161" t="s">
        <v>67</v>
      </c>
      <c r="C31" s="161" t="s">
        <v>348</v>
      </c>
      <c r="D31" s="107" t="s">
        <v>63</v>
      </c>
      <c r="E31" s="13">
        <f>E32+E33+E34+E35+E36</f>
        <v>640</v>
      </c>
      <c r="F31" s="158"/>
    </row>
    <row r="32" spans="1:6" s="1" customFormat="1" ht="20.25" customHeight="1" x14ac:dyDescent="0.2">
      <c r="A32" s="160"/>
      <c r="B32" s="161"/>
      <c r="C32" s="161"/>
      <c r="D32" s="107" t="s">
        <v>64</v>
      </c>
      <c r="E32" s="13">
        <f>'Перечень мероприятий'!G33</f>
        <v>0</v>
      </c>
      <c r="F32" s="158"/>
    </row>
    <row r="33" spans="1:6" s="1" customFormat="1" ht="19.5" customHeight="1" x14ac:dyDescent="0.2">
      <c r="A33" s="160"/>
      <c r="B33" s="161"/>
      <c r="C33" s="161"/>
      <c r="D33" s="107" t="s">
        <v>65</v>
      </c>
      <c r="E33" s="13">
        <f>'Перечень мероприятий'!H33</f>
        <v>160</v>
      </c>
      <c r="F33" s="158"/>
    </row>
    <row r="34" spans="1:6" s="1" customFormat="1" ht="21.75" customHeight="1" x14ac:dyDescent="0.2">
      <c r="A34" s="160"/>
      <c r="B34" s="161"/>
      <c r="C34" s="161"/>
      <c r="D34" s="107" t="s">
        <v>135</v>
      </c>
      <c r="E34" s="13">
        <f>'Перечень мероприятий'!I33</f>
        <v>160</v>
      </c>
      <c r="F34" s="158"/>
    </row>
    <row r="35" spans="1:6" s="1" customFormat="1" ht="23.25" customHeight="1" x14ac:dyDescent="0.2">
      <c r="A35" s="160"/>
      <c r="B35" s="161"/>
      <c r="C35" s="161"/>
      <c r="D35" s="107" t="s">
        <v>136</v>
      </c>
      <c r="E35" s="13">
        <f>'Перечень мероприятий'!J33</f>
        <v>160</v>
      </c>
      <c r="F35" s="158"/>
    </row>
    <row r="36" spans="1:6" s="1" customFormat="1" ht="22.5" customHeight="1" x14ac:dyDescent="0.2">
      <c r="A36" s="160"/>
      <c r="B36" s="161"/>
      <c r="C36" s="161"/>
      <c r="D36" s="107" t="s">
        <v>137</v>
      </c>
      <c r="E36" s="13">
        <f>'Перечень мероприятий'!K33</f>
        <v>160</v>
      </c>
      <c r="F36" s="158"/>
    </row>
    <row r="37" spans="1:6" s="1" customFormat="1" ht="22.5" customHeight="1" x14ac:dyDescent="0.2">
      <c r="A37" s="160" t="s">
        <v>394</v>
      </c>
      <c r="B37" s="161" t="s">
        <v>67</v>
      </c>
      <c r="C37" s="161" t="s">
        <v>349</v>
      </c>
      <c r="D37" s="107" t="s">
        <v>63</v>
      </c>
      <c r="E37" s="13">
        <f>E38+E39+E40+E41+E42</f>
        <v>2240</v>
      </c>
      <c r="F37" s="167"/>
    </row>
    <row r="38" spans="1:6" s="1" customFormat="1" ht="22.5" customHeight="1" x14ac:dyDescent="0.2">
      <c r="A38" s="160"/>
      <c r="B38" s="161"/>
      <c r="C38" s="161"/>
      <c r="D38" s="107" t="s">
        <v>64</v>
      </c>
      <c r="E38" s="13">
        <f>'Перечень мероприятий'!G38</f>
        <v>300</v>
      </c>
      <c r="F38" s="168"/>
    </row>
    <row r="39" spans="1:6" s="1" customFormat="1" ht="22.5" customHeight="1" x14ac:dyDescent="0.2">
      <c r="A39" s="160"/>
      <c r="B39" s="161"/>
      <c r="C39" s="161"/>
      <c r="D39" s="107" t="s">
        <v>65</v>
      </c>
      <c r="E39" s="13">
        <f>'Перечень мероприятий'!H38</f>
        <v>485</v>
      </c>
      <c r="F39" s="168"/>
    </row>
    <row r="40" spans="1:6" s="1" customFormat="1" ht="22.5" customHeight="1" x14ac:dyDescent="0.2">
      <c r="A40" s="160"/>
      <c r="B40" s="161"/>
      <c r="C40" s="161"/>
      <c r="D40" s="107" t="s">
        <v>135</v>
      </c>
      <c r="E40" s="13">
        <f>'Перечень мероприятий'!I38</f>
        <v>485</v>
      </c>
      <c r="F40" s="168"/>
    </row>
    <row r="41" spans="1:6" s="1" customFormat="1" ht="22.5" customHeight="1" x14ac:dyDescent="0.2">
      <c r="A41" s="160"/>
      <c r="B41" s="161"/>
      <c r="C41" s="161"/>
      <c r="D41" s="107" t="s">
        <v>136</v>
      </c>
      <c r="E41" s="13">
        <f>'Перечень мероприятий'!J38</f>
        <v>485</v>
      </c>
      <c r="F41" s="168"/>
    </row>
    <row r="42" spans="1:6" s="1" customFormat="1" ht="22.5" customHeight="1" x14ac:dyDescent="0.2">
      <c r="A42" s="160"/>
      <c r="B42" s="161"/>
      <c r="C42" s="161"/>
      <c r="D42" s="107" t="s">
        <v>137</v>
      </c>
      <c r="E42" s="13">
        <f>'Перечень мероприятий'!K38</f>
        <v>485</v>
      </c>
      <c r="F42" s="169"/>
    </row>
    <row r="43" spans="1:6" s="1" customFormat="1" ht="15" customHeight="1" x14ac:dyDescent="0.2">
      <c r="A43" s="160" t="s">
        <v>395</v>
      </c>
      <c r="B43" s="161" t="s">
        <v>67</v>
      </c>
      <c r="C43" s="161" t="s">
        <v>350</v>
      </c>
      <c r="D43" s="107" t="s">
        <v>63</v>
      </c>
      <c r="E43" s="12">
        <f>E44+E45+E46+E47+E48</f>
        <v>15700</v>
      </c>
      <c r="F43" s="158"/>
    </row>
    <row r="44" spans="1:6" s="1" customFormat="1" ht="15" x14ac:dyDescent="0.2">
      <c r="A44" s="160"/>
      <c r="B44" s="161"/>
      <c r="C44" s="161"/>
      <c r="D44" s="107" t="s">
        <v>64</v>
      </c>
      <c r="E44" s="12">
        <f>'Перечень мероприятий'!G43</f>
        <v>2500</v>
      </c>
      <c r="F44" s="158"/>
    </row>
    <row r="45" spans="1:6" s="1" customFormat="1" ht="15" x14ac:dyDescent="0.2">
      <c r="A45" s="160"/>
      <c r="B45" s="161"/>
      <c r="C45" s="161"/>
      <c r="D45" s="107" t="s">
        <v>65</v>
      </c>
      <c r="E45" s="12">
        <f>'Перечень мероприятий'!H43</f>
        <v>3300</v>
      </c>
      <c r="F45" s="158"/>
    </row>
    <row r="46" spans="1:6" s="1" customFormat="1" ht="15" x14ac:dyDescent="0.2">
      <c r="A46" s="160"/>
      <c r="B46" s="161"/>
      <c r="C46" s="161"/>
      <c r="D46" s="107" t="s">
        <v>135</v>
      </c>
      <c r="E46" s="12">
        <f>'Перечень мероприятий'!I43</f>
        <v>3300</v>
      </c>
      <c r="F46" s="158"/>
    </row>
    <row r="47" spans="1:6" s="1" customFormat="1" ht="15" x14ac:dyDescent="0.2">
      <c r="A47" s="160"/>
      <c r="B47" s="161"/>
      <c r="C47" s="161"/>
      <c r="D47" s="107" t="s">
        <v>136</v>
      </c>
      <c r="E47" s="12">
        <f>'Перечень мероприятий'!J43</f>
        <v>3300</v>
      </c>
      <c r="F47" s="158"/>
    </row>
    <row r="48" spans="1:6" s="1" customFormat="1" ht="18" customHeight="1" x14ac:dyDescent="0.2">
      <c r="A48" s="160"/>
      <c r="B48" s="161"/>
      <c r="C48" s="161"/>
      <c r="D48" s="107" t="s">
        <v>137</v>
      </c>
      <c r="E48" s="12">
        <f>'Перечень мероприятий'!K43</f>
        <v>3300</v>
      </c>
      <c r="F48" s="158"/>
    </row>
    <row r="49" spans="1:6" s="1" customFormat="1" ht="15" customHeight="1" x14ac:dyDescent="0.2">
      <c r="A49" s="160" t="s">
        <v>396</v>
      </c>
      <c r="B49" s="161" t="s">
        <v>67</v>
      </c>
      <c r="C49" s="161" t="s">
        <v>351</v>
      </c>
      <c r="D49" s="107" t="s">
        <v>63</v>
      </c>
      <c r="E49" s="12">
        <f>E50+E51+E52+E53+E54</f>
        <v>145</v>
      </c>
      <c r="F49" s="158"/>
    </row>
    <row r="50" spans="1:6" s="1" customFormat="1" ht="15" x14ac:dyDescent="0.2">
      <c r="A50" s="160"/>
      <c r="B50" s="161"/>
      <c r="C50" s="161"/>
      <c r="D50" s="107" t="s">
        <v>64</v>
      </c>
      <c r="E50" s="12">
        <f>'Перечень мероприятий'!G48</f>
        <v>25</v>
      </c>
      <c r="F50" s="158"/>
    </row>
    <row r="51" spans="1:6" s="1" customFormat="1" ht="15" x14ac:dyDescent="0.2">
      <c r="A51" s="160"/>
      <c r="B51" s="161"/>
      <c r="C51" s="161"/>
      <c r="D51" s="107" t="s">
        <v>65</v>
      </c>
      <c r="E51" s="12">
        <f>'Перечень мероприятий'!H48</f>
        <v>30</v>
      </c>
      <c r="F51" s="158"/>
    </row>
    <row r="52" spans="1:6" s="1" customFormat="1" ht="15" x14ac:dyDescent="0.2">
      <c r="A52" s="160"/>
      <c r="B52" s="161"/>
      <c r="C52" s="161"/>
      <c r="D52" s="107" t="s">
        <v>135</v>
      </c>
      <c r="E52" s="12">
        <f>'Перечень мероприятий'!I48</f>
        <v>30</v>
      </c>
      <c r="F52" s="158"/>
    </row>
    <row r="53" spans="1:6" s="1" customFormat="1" ht="15" x14ac:dyDescent="0.2">
      <c r="A53" s="160"/>
      <c r="B53" s="161"/>
      <c r="C53" s="161"/>
      <c r="D53" s="107" t="s">
        <v>136</v>
      </c>
      <c r="E53" s="13">
        <f>'Перечень мероприятий'!J48</f>
        <v>30</v>
      </c>
      <c r="F53" s="158"/>
    </row>
    <row r="54" spans="1:6" s="1" customFormat="1" ht="36.75" customHeight="1" x14ac:dyDescent="0.2">
      <c r="A54" s="160"/>
      <c r="B54" s="161"/>
      <c r="C54" s="161"/>
      <c r="D54" s="107" t="s">
        <v>137</v>
      </c>
      <c r="E54" s="13">
        <f>'Перечень мероприятий'!K48</f>
        <v>30</v>
      </c>
      <c r="F54" s="158"/>
    </row>
    <row r="55" spans="1:6" s="1" customFormat="1" ht="15" customHeight="1" x14ac:dyDescent="0.2">
      <c r="A55" s="160" t="s">
        <v>397</v>
      </c>
      <c r="B55" s="161" t="s">
        <v>67</v>
      </c>
      <c r="C55" s="162"/>
      <c r="D55" s="107" t="s">
        <v>63</v>
      </c>
      <c r="E55" s="13">
        <f>E56+E57+E58+E59+E60</f>
        <v>0</v>
      </c>
      <c r="F55" s="158"/>
    </row>
    <row r="56" spans="1:6" s="1" customFormat="1" ht="15" x14ac:dyDescent="0.2">
      <c r="A56" s="160"/>
      <c r="B56" s="161"/>
      <c r="C56" s="162"/>
      <c r="D56" s="107" t="s">
        <v>64</v>
      </c>
      <c r="E56" s="13">
        <f>E62+E68+E74+E80+E86+E92+E98+E104+E110+E116+E122+E128+E134+E140+E146</f>
        <v>0</v>
      </c>
      <c r="F56" s="158"/>
    </row>
    <row r="57" spans="1:6" s="1" customFormat="1" ht="15" x14ac:dyDescent="0.2">
      <c r="A57" s="160"/>
      <c r="B57" s="161"/>
      <c r="C57" s="162"/>
      <c r="D57" s="107" t="s">
        <v>65</v>
      </c>
      <c r="E57" s="13">
        <f>E63+E69+E75+E81+E87+E93+E99+E105+E111+E117+E123+E129+E135+E141+E147</f>
        <v>0</v>
      </c>
      <c r="F57" s="158"/>
    </row>
    <row r="58" spans="1:6" s="1" customFormat="1" ht="15" x14ac:dyDescent="0.2">
      <c r="A58" s="160"/>
      <c r="B58" s="161"/>
      <c r="C58" s="162"/>
      <c r="D58" s="107" t="s">
        <v>135</v>
      </c>
      <c r="E58" s="13">
        <f>E64+E70+E76+E82+E88+E94+E100+E106+E118+E112+E124+E130+E136+E142+E148</f>
        <v>0</v>
      </c>
      <c r="F58" s="158"/>
    </row>
    <row r="59" spans="1:6" s="1" customFormat="1" ht="15" x14ac:dyDescent="0.2">
      <c r="A59" s="160"/>
      <c r="B59" s="161"/>
      <c r="C59" s="162"/>
      <c r="D59" s="107" t="s">
        <v>136</v>
      </c>
      <c r="E59" s="13">
        <f>E65+E71+E77+E83+E89+E95+E101+E107+E113+E119+E125+E131+E137+E143+E149</f>
        <v>0</v>
      </c>
      <c r="F59" s="158"/>
    </row>
    <row r="60" spans="1:6" s="1" customFormat="1" ht="33.75" customHeight="1" x14ac:dyDescent="0.2">
      <c r="A60" s="160"/>
      <c r="B60" s="161"/>
      <c r="C60" s="162"/>
      <c r="D60" s="107" t="s">
        <v>137</v>
      </c>
      <c r="E60" s="13">
        <f>E66+E72+E78+E84+E90+E96+E102+E108+E114+E120+E126+E132+E138+E144+E150</f>
        <v>0</v>
      </c>
      <c r="F60" s="158"/>
    </row>
    <row r="61" spans="1:6" s="1" customFormat="1" ht="15" customHeight="1" x14ac:dyDescent="0.2">
      <c r="A61" s="160" t="s">
        <v>398</v>
      </c>
      <c r="B61" s="161" t="s">
        <v>67</v>
      </c>
      <c r="C61" s="162"/>
      <c r="D61" s="107" t="s">
        <v>63</v>
      </c>
      <c r="E61" s="13">
        <f>E62+E63+E64+E65+E66</f>
        <v>0</v>
      </c>
      <c r="F61" s="158"/>
    </row>
    <row r="62" spans="1:6" s="1" customFormat="1" ht="15" x14ac:dyDescent="0.2">
      <c r="A62" s="160"/>
      <c r="B62" s="161"/>
      <c r="C62" s="162"/>
      <c r="D62" s="107" t="s">
        <v>64</v>
      </c>
      <c r="E62" s="13">
        <f>'Перечень мероприятий'!G58</f>
        <v>0</v>
      </c>
      <c r="F62" s="158"/>
    </row>
    <row r="63" spans="1:6" s="1" customFormat="1" ht="15" x14ac:dyDescent="0.2">
      <c r="A63" s="160"/>
      <c r="B63" s="161"/>
      <c r="C63" s="162"/>
      <c r="D63" s="107" t="s">
        <v>65</v>
      </c>
      <c r="E63" s="13">
        <f>'Перечень мероприятий'!H58</f>
        <v>0</v>
      </c>
      <c r="F63" s="158"/>
    </row>
    <row r="64" spans="1:6" s="1" customFormat="1" ht="15" x14ac:dyDescent="0.2">
      <c r="A64" s="160"/>
      <c r="B64" s="161"/>
      <c r="C64" s="162"/>
      <c r="D64" s="107" t="s">
        <v>135</v>
      </c>
      <c r="E64" s="13">
        <f>'Перечень мероприятий'!I58</f>
        <v>0</v>
      </c>
      <c r="F64" s="158"/>
    </row>
    <row r="65" spans="1:6" s="1" customFormat="1" ht="15" x14ac:dyDescent="0.2">
      <c r="A65" s="160"/>
      <c r="B65" s="161"/>
      <c r="C65" s="162"/>
      <c r="D65" s="107" t="s">
        <v>136</v>
      </c>
      <c r="E65" s="13">
        <f>'Перечень мероприятий'!J58</f>
        <v>0</v>
      </c>
      <c r="F65" s="158"/>
    </row>
    <row r="66" spans="1:6" s="1" customFormat="1" ht="15.6" customHeight="1" x14ac:dyDescent="0.2">
      <c r="A66" s="160"/>
      <c r="B66" s="161"/>
      <c r="C66" s="162"/>
      <c r="D66" s="107" t="s">
        <v>137</v>
      </c>
      <c r="E66" s="13">
        <f>'Перечень мероприятий'!K58</f>
        <v>0</v>
      </c>
      <c r="F66" s="158"/>
    </row>
    <row r="67" spans="1:6" s="1" customFormat="1" ht="27" customHeight="1" x14ac:dyDescent="0.2">
      <c r="A67" s="160" t="s">
        <v>399</v>
      </c>
      <c r="B67" s="161" t="s">
        <v>67</v>
      </c>
      <c r="C67" s="162"/>
      <c r="D67" s="107" t="s">
        <v>63</v>
      </c>
      <c r="E67" s="13">
        <f>E68+E69+E70+E71+E72</f>
        <v>0</v>
      </c>
      <c r="F67" s="158"/>
    </row>
    <row r="68" spans="1:6" s="1" customFormat="1" ht="24" customHeight="1" x14ac:dyDescent="0.2">
      <c r="A68" s="160"/>
      <c r="B68" s="161"/>
      <c r="C68" s="162"/>
      <c r="D68" s="107" t="s">
        <v>64</v>
      </c>
      <c r="E68" s="13">
        <f>'Перечень мероприятий'!G63</f>
        <v>0</v>
      </c>
      <c r="F68" s="158"/>
    </row>
    <row r="69" spans="1:6" s="1" customFormat="1" ht="24.6" customHeight="1" x14ac:dyDescent="0.2">
      <c r="A69" s="160"/>
      <c r="B69" s="161"/>
      <c r="C69" s="162"/>
      <c r="D69" s="107" t="s">
        <v>65</v>
      </c>
      <c r="E69" s="13">
        <f>'Перечень мероприятий'!H63</f>
        <v>0</v>
      </c>
      <c r="F69" s="158"/>
    </row>
    <row r="70" spans="1:6" s="1" customFormat="1" ht="22.9" customHeight="1" x14ac:dyDescent="0.2">
      <c r="A70" s="160"/>
      <c r="B70" s="161"/>
      <c r="C70" s="162"/>
      <c r="D70" s="107" t="s">
        <v>135</v>
      </c>
      <c r="E70" s="13">
        <f>'Перечень мероприятий'!I63</f>
        <v>0</v>
      </c>
      <c r="F70" s="158"/>
    </row>
    <row r="71" spans="1:6" s="1" customFormat="1" ht="30.6" customHeight="1" x14ac:dyDescent="0.2">
      <c r="A71" s="160"/>
      <c r="B71" s="161"/>
      <c r="C71" s="162"/>
      <c r="D71" s="107" t="s">
        <v>136</v>
      </c>
      <c r="E71" s="13">
        <f>'Перечень мероприятий'!J63</f>
        <v>0</v>
      </c>
      <c r="F71" s="158"/>
    </row>
    <row r="72" spans="1:6" s="1" customFormat="1" ht="41.25" customHeight="1" x14ac:dyDescent="0.2">
      <c r="A72" s="160"/>
      <c r="B72" s="161"/>
      <c r="C72" s="162"/>
      <c r="D72" s="107" t="s">
        <v>137</v>
      </c>
      <c r="E72" s="13">
        <f>'Перечень мероприятий'!K63</f>
        <v>0</v>
      </c>
      <c r="F72" s="158"/>
    </row>
    <row r="73" spans="1:6" s="1" customFormat="1" ht="20.45" customHeight="1" x14ac:dyDescent="0.2">
      <c r="A73" s="160" t="s">
        <v>400</v>
      </c>
      <c r="B73" s="161" t="s">
        <v>67</v>
      </c>
      <c r="C73" s="162"/>
      <c r="D73" s="107" t="s">
        <v>63</v>
      </c>
      <c r="E73" s="13">
        <f>E74+E75+E76+E77+E78</f>
        <v>0</v>
      </c>
      <c r="F73" s="158"/>
    </row>
    <row r="74" spans="1:6" s="1" customFormat="1" ht="24" customHeight="1" x14ac:dyDescent="0.2">
      <c r="A74" s="160"/>
      <c r="B74" s="161"/>
      <c r="C74" s="162"/>
      <c r="D74" s="107" t="s">
        <v>64</v>
      </c>
      <c r="E74" s="13">
        <f>'Перечень мероприятий'!G68</f>
        <v>0</v>
      </c>
      <c r="F74" s="158"/>
    </row>
    <row r="75" spans="1:6" s="1" customFormat="1" ht="25.5" customHeight="1" x14ac:dyDescent="0.2">
      <c r="A75" s="160"/>
      <c r="B75" s="161"/>
      <c r="C75" s="162"/>
      <c r="D75" s="107" t="s">
        <v>65</v>
      </c>
      <c r="E75" s="13">
        <f>'Перечень мероприятий'!H68</f>
        <v>0</v>
      </c>
      <c r="F75" s="158"/>
    </row>
    <row r="76" spans="1:6" s="1" customFormat="1" ht="23.25" customHeight="1" x14ac:dyDescent="0.2">
      <c r="A76" s="160"/>
      <c r="B76" s="161"/>
      <c r="C76" s="162"/>
      <c r="D76" s="107" t="s">
        <v>135</v>
      </c>
      <c r="E76" s="13">
        <f>'Перечень мероприятий'!I68</f>
        <v>0</v>
      </c>
      <c r="F76" s="158"/>
    </row>
    <row r="77" spans="1:6" s="1" customFormat="1" ht="19.5" customHeight="1" x14ac:dyDescent="0.2">
      <c r="A77" s="160"/>
      <c r="B77" s="161"/>
      <c r="C77" s="162"/>
      <c r="D77" s="107" t="s">
        <v>136</v>
      </c>
      <c r="E77" s="13">
        <f>'Перечень мероприятий'!J68</f>
        <v>0</v>
      </c>
      <c r="F77" s="158"/>
    </row>
    <row r="78" spans="1:6" s="1" customFormat="1" ht="45" customHeight="1" x14ac:dyDescent="0.2">
      <c r="A78" s="160"/>
      <c r="B78" s="161"/>
      <c r="C78" s="162"/>
      <c r="D78" s="107" t="s">
        <v>137</v>
      </c>
      <c r="E78" s="13">
        <f>'Перечень мероприятий'!K68</f>
        <v>0</v>
      </c>
      <c r="F78" s="158"/>
    </row>
    <row r="79" spans="1:6" s="1" customFormat="1" ht="15" customHeight="1" x14ac:dyDescent="0.2">
      <c r="A79" s="160" t="s">
        <v>401</v>
      </c>
      <c r="B79" s="161" t="s">
        <v>67</v>
      </c>
      <c r="C79" s="162"/>
      <c r="D79" s="107" t="s">
        <v>63</v>
      </c>
      <c r="E79" s="13">
        <f>E80+E81+E82+E83+E84</f>
        <v>0</v>
      </c>
      <c r="F79" s="158"/>
    </row>
    <row r="80" spans="1:6" s="1" customFormat="1" ht="15" x14ac:dyDescent="0.2">
      <c r="A80" s="160"/>
      <c r="B80" s="161"/>
      <c r="C80" s="162"/>
      <c r="D80" s="107" t="s">
        <v>64</v>
      </c>
      <c r="E80" s="13">
        <f>'Перечень мероприятий'!G73</f>
        <v>0</v>
      </c>
      <c r="F80" s="158"/>
    </row>
    <row r="81" spans="1:6" s="1" customFormat="1" ht="15" x14ac:dyDescent="0.2">
      <c r="A81" s="160"/>
      <c r="B81" s="161"/>
      <c r="C81" s="162"/>
      <c r="D81" s="107" t="s">
        <v>65</v>
      </c>
      <c r="E81" s="13">
        <f>'Перечень мероприятий'!H73</f>
        <v>0</v>
      </c>
      <c r="F81" s="158"/>
    </row>
    <row r="82" spans="1:6" s="1" customFormat="1" ht="15" x14ac:dyDescent="0.2">
      <c r="A82" s="160"/>
      <c r="B82" s="161"/>
      <c r="C82" s="162"/>
      <c r="D82" s="107" t="s">
        <v>135</v>
      </c>
      <c r="E82" s="13">
        <f>'Перечень мероприятий'!I73</f>
        <v>0</v>
      </c>
      <c r="F82" s="158"/>
    </row>
    <row r="83" spans="1:6" s="1" customFormat="1" ht="15" x14ac:dyDescent="0.2">
      <c r="A83" s="160"/>
      <c r="B83" s="161"/>
      <c r="C83" s="162"/>
      <c r="D83" s="107" t="s">
        <v>136</v>
      </c>
      <c r="E83" s="13">
        <f>'Перечень мероприятий'!J73</f>
        <v>0</v>
      </c>
      <c r="F83" s="158"/>
    </row>
    <row r="84" spans="1:6" s="1" customFormat="1" ht="20.25" customHeight="1" x14ac:dyDescent="0.2">
      <c r="A84" s="160"/>
      <c r="B84" s="161"/>
      <c r="C84" s="162"/>
      <c r="D84" s="107" t="s">
        <v>137</v>
      </c>
      <c r="E84" s="13">
        <f>'Перечень мероприятий'!K73</f>
        <v>0</v>
      </c>
      <c r="F84" s="158"/>
    </row>
    <row r="85" spans="1:6" s="1" customFormat="1" ht="15" customHeight="1" x14ac:dyDescent="0.2">
      <c r="A85" s="160" t="s">
        <v>402</v>
      </c>
      <c r="B85" s="161" t="s">
        <v>67</v>
      </c>
      <c r="C85" s="161"/>
      <c r="D85" s="107" t="s">
        <v>63</v>
      </c>
      <c r="E85" s="13">
        <f>E86+E87+E88+E89+E90</f>
        <v>0</v>
      </c>
      <c r="F85" s="158"/>
    </row>
    <row r="86" spans="1:6" s="1" customFormat="1" ht="15" x14ac:dyDescent="0.2">
      <c r="A86" s="160"/>
      <c r="B86" s="161"/>
      <c r="C86" s="161"/>
      <c r="D86" s="107" t="s">
        <v>64</v>
      </c>
      <c r="E86" s="13">
        <f>'Перечень мероприятий'!G78</f>
        <v>0</v>
      </c>
      <c r="F86" s="158"/>
    </row>
    <row r="87" spans="1:6" s="1" customFormat="1" ht="15" x14ac:dyDescent="0.2">
      <c r="A87" s="160"/>
      <c r="B87" s="161"/>
      <c r="C87" s="161"/>
      <c r="D87" s="107" t="s">
        <v>65</v>
      </c>
      <c r="E87" s="13">
        <f>'Перечень мероприятий'!H78</f>
        <v>0</v>
      </c>
      <c r="F87" s="158"/>
    </row>
    <row r="88" spans="1:6" s="1" customFormat="1" ht="15" x14ac:dyDescent="0.2">
      <c r="A88" s="160"/>
      <c r="B88" s="161"/>
      <c r="C88" s="161"/>
      <c r="D88" s="107" t="s">
        <v>135</v>
      </c>
      <c r="E88" s="13">
        <f>'Перечень мероприятий'!I78</f>
        <v>0</v>
      </c>
      <c r="F88" s="158"/>
    </row>
    <row r="89" spans="1:6" s="1" customFormat="1" ht="15" x14ac:dyDescent="0.2">
      <c r="A89" s="160"/>
      <c r="B89" s="161"/>
      <c r="C89" s="161"/>
      <c r="D89" s="107" t="s">
        <v>136</v>
      </c>
      <c r="E89" s="13">
        <f>'Перечень мероприятий'!J78</f>
        <v>0</v>
      </c>
      <c r="F89" s="158"/>
    </row>
    <row r="90" spans="1:6" s="1" customFormat="1" ht="15" x14ac:dyDescent="0.2">
      <c r="A90" s="160"/>
      <c r="B90" s="161"/>
      <c r="C90" s="161"/>
      <c r="D90" s="107" t="s">
        <v>137</v>
      </c>
      <c r="E90" s="13">
        <f>'Перечень мероприятий'!K78</f>
        <v>0</v>
      </c>
      <c r="F90" s="158"/>
    </row>
    <row r="91" spans="1:6" s="1" customFormat="1" ht="24" customHeight="1" x14ac:dyDescent="0.2">
      <c r="A91" s="160" t="s">
        <v>403</v>
      </c>
      <c r="B91" s="161" t="s">
        <v>67</v>
      </c>
      <c r="C91" s="162"/>
      <c r="D91" s="107" t="s">
        <v>63</v>
      </c>
      <c r="E91" s="13">
        <f>E92+E93+E94+E95+E96</f>
        <v>0</v>
      </c>
      <c r="F91" s="158"/>
    </row>
    <row r="92" spans="1:6" s="1" customFormat="1" ht="25.9" customHeight="1" x14ac:dyDescent="0.2">
      <c r="A92" s="160"/>
      <c r="B92" s="161"/>
      <c r="C92" s="162"/>
      <c r="D92" s="107" t="s">
        <v>64</v>
      </c>
      <c r="E92" s="13">
        <f>'Перечень мероприятий'!G83</f>
        <v>0</v>
      </c>
      <c r="F92" s="158"/>
    </row>
    <row r="93" spans="1:6" s="1" customFormat="1" ht="21.6" customHeight="1" x14ac:dyDescent="0.2">
      <c r="A93" s="160"/>
      <c r="B93" s="161"/>
      <c r="C93" s="162"/>
      <c r="D93" s="107" t="s">
        <v>65</v>
      </c>
      <c r="E93" s="13">
        <f>'Перечень мероприятий'!H83</f>
        <v>0</v>
      </c>
      <c r="F93" s="158"/>
    </row>
    <row r="94" spans="1:6" s="1" customFormat="1" ht="21.6" customHeight="1" x14ac:dyDescent="0.2">
      <c r="A94" s="160"/>
      <c r="B94" s="161"/>
      <c r="C94" s="162"/>
      <c r="D94" s="107" t="s">
        <v>135</v>
      </c>
      <c r="E94" s="13">
        <f>'Перечень мероприятий'!I83</f>
        <v>0</v>
      </c>
      <c r="F94" s="158"/>
    </row>
    <row r="95" spans="1:6" s="1" customFormat="1" ht="15" x14ac:dyDescent="0.2">
      <c r="A95" s="160"/>
      <c r="B95" s="161"/>
      <c r="C95" s="162"/>
      <c r="D95" s="107" t="s">
        <v>136</v>
      </c>
      <c r="E95" s="13">
        <f>'Перечень мероприятий'!J83</f>
        <v>0</v>
      </c>
      <c r="F95" s="158"/>
    </row>
    <row r="96" spans="1:6" s="1" customFormat="1" ht="24" customHeight="1" x14ac:dyDescent="0.2">
      <c r="A96" s="160"/>
      <c r="B96" s="161"/>
      <c r="C96" s="162"/>
      <c r="D96" s="107" t="s">
        <v>137</v>
      </c>
      <c r="E96" s="13">
        <f>'Перечень мероприятий'!K83</f>
        <v>0</v>
      </c>
      <c r="F96" s="158"/>
    </row>
    <row r="97" spans="1:6" s="1" customFormat="1" ht="29.45" customHeight="1" x14ac:dyDescent="0.2">
      <c r="A97" s="160" t="s">
        <v>404</v>
      </c>
      <c r="B97" s="161" t="s">
        <v>67</v>
      </c>
      <c r="C97" s="162"/>
      <c r="D97" s="107" t="s">
        <v>63</v>
      </c>
      <c r="E97" s="13">
        <f>E98+E99+E100+E101+E102</f>
        <v>0</v>
      </c>
      <c r="F97" s="158"/>
    </row>
    <row r="98" spans="1:6" s="1" customFormat="1" ht="39" customHeight="1" x14ac:dyDescent="0.2">
      <c r="A98" s="160"/>
      <c r="B98" s="161"/>
      <c r="C98" s="162"/>
      <c r="D98" s="107" t="s">
        <v>64</v>
      </c>
      <c r="E98" s="13">
        <f>'Перечень мероприятий'!G88</f>
        <v>0</v>
      </c>
      <c r="F98" s="158"/>
    </row>
    <row r="99" spans="1:6" s="1" customFormat="1" ht="33.6" customHeight="1" x14ac:dyDescent="0.2">
      <c r="A99" s="160"/>
      <c r="B99" s="161"/>
      <c r="C99" s="162"/>
      <c r="D99" s="107" t="s">
        <v>65</v>
      </c>
      <c r="E99" s="13">
        <f>'Перечень мероприятий'!H88</f>
        <v>0</v>
      </c>
      <c r="F99" s="158"/>
    </row>
    <row r="100" spans="1:6" s="1" customFormat="1" ht="34.9" customHeight="1" x14ac:dyDescent="0.2">
      <c r="A100" s="160"/>
      <c r="B100" s="161"/>
      <c r="C100" s="162"/>
      <c r="D100" s="107" t="s">
        <v>135</v>
      </c>
      <c r="E100" s="13">
        <f>'Перечень мероприятий'!I88</f>
        <v>0</v>
      </c>
      <c r="F100" s="158"/>
    </row>
    <row r="101" spans="1:6" s="1" customFormat="1" ht="33.6" customHeight="1" x14ac:dyDescent="0.2">
      <c r="A101" s="160"/>
      <c r="B101" s="161"/>
      <c r="C101" s="162"/>
      <c r="D101" s="107" t="s">
        <v>136</v>
      </c>
      <c r="E101" s="13">
        <f>'Перечень мероприятий'!J88</f>
        <v>0</v>
      </c>
      <c r="F101" s="158"/>
    </row>
    <row r="102" spans="1:6" s="1" customFormat="1" ht="60" customHeight="1" x14ac:dyDescent="0.2">
      <c r="A102" s="160"/>
      <c r="B102" s="161"/>
      <c r="C102" s="162"/>
      <c r="D102" s="107" t="s">
        <v>137</v>
      </c>
      <c r="E102" s="13">
        <f>'Перечень мероприятий'!K88</f>
        <v>0</v>
      </c>
      <c r="F102" s="158"/>
    </row>
    <row r="103" spans="1:6" s="1" customFormat="1" ht="30" customHeight="1" x14ac:dyDescent="0.2">
      <c r="A103" s="160" t="s">
        <v>405</v>
      </c>
      <c r="B103" s="161" t="s">
        <v>67</v>
      </c>
      <c r="C103" s="162"/>
      <c r="D103" s="107" t="s">
        <v>63</v>
      </c>
      <c r="E103" s="13">
        <f>E104+E105+E106+E107+E108</f>
        <v>0</v>
      </c>
      <c r="F103" s="158"/>
    </row>
    <row r="104" spans="1:6" s="1" customFormat="1" ht="27" customHeight="1" x14ac:dyDescent="0.2">
      <c r="A104" s="160"/>
      <c r="B104" s="161"/>
      <c r="C104" s="162"/>
      <c r="D104" s="107" t="s">
        <v>64</v>
      </c>
      <c r="E104" s="13">
        <f>'Перечень мероприятий'!G93</f>
        <v>0</v>
      </c>
      <c r="F104" s="158"/>
    </row>
    <row r="105" spans="1:6" s="1" customFormat="1" ht="25.9" customHeight="1" x14ac:dyDescent="0.2">
      <c r="A105" s="160"/>
      <c r="B105" s="161"/>
      <c r="C105" s="162"/>
      <c r="D105" s="107" t="s">
        <v>65</v>
      </c>
      <c r="E105" s="13">
        <f>'Перечень мероприятий'!H93</f>
        <v>0</v>
      </c>
      <c r="F105" s="158"/>
    </row>
    <row r="106" spans="1:6" s="1" customFormat="1" ht="28.9" customHeight="1" x14ac:dyDescent="0.2">
      <c r="A106" s="160"/>
      <c r="B106" s="161"/>
      <c r="C106" s="162"/>
      <c r="D106" s="107" t="s">
        <v>135</v>
      </c>
      <c r="E106" s="13">
        <f>'Перечень мероприятий'!I93</f>
        <v>0</v>
      </c>
      <c r="F106" s="158"/>
    </row>
    <row r="107" spans="1:6" s="1" customFormat="1" ht="22.9" customHeight="1" x14ac:dyDescent="0.2">
      <c r="A107" s="160"/>
      <c r="B107" s="161"/>
      <c r="C107" s="162"/>
      <c r="D107" s="107" t="s">
        <v>136</v>
      </c>
      <c r="E107" s="13">
        <f>'Перечень мероприятий'!J93</f>
        <v>0</v>
      </c>
      <c r="F107" s="158"/>
    </row>
    <row r="108" spans="1:6" s="1" customFormat="1" ht="36.75" customHeight="1" x14ac:dyDescent="0.2">
      <c r="A108" s="160"/>
      <c r="B108" s="161"/>
      <c r="C108" s="162"/>
      <c r="D108" s="107" t="s">
        <v>137</v>
      </c>
      <c r="E108" s="13">
        <f>'Перечень мероприятий'!K93</f>
        <v>0</v>
      </c>
      <c r="F108" s="158"/>
    </row>
    <row r="109" spans="1:6" s="1" customFormat="1" ht="15" customHeight="1" x14ac:dyDescent="0.2">
      <c r="A109" s="160" t="s">
        <v>406</v>
      </c>
      <c r="B109" s="161" t="s">
        <v>67</v>
      </c>
      <c r="C109" s="162"/>
      <c r="D109" s="107" t="s">
        <v>63</v>
      </c>
      <c r="E109" s="13">
        <f>E110+E111+E112+E113+E114</f>
        <v>0</v>
      </c>
      <c r="F109" s="158"/>
    </row>
    <row r="110" spans="1:6" s="1" customFormat="1" ht="15" x14ac:dyDescent="0.2">
      <c r="A110" s="160"/>
      <c r="B110" s="161"/>
      <c r="C110" s="162"/>
      <c r="D110" s="107" t="s">
        <v>64</v>
      </c>
      <c r="E110" s="13">
        <f>'Перечень мероприятий'!G98</f>
        <v>0</v>
      </c>
      <c r="F110" s="158"/>
    </row>
    <row r="111" spans="1:6" s="1" customFormat="1" ht="15" x14ac:dyDescent="0.2">
      <c r="A111" s="160"/>
      <c r="B111" s="161"/>
      <c r="C111" s="162"/>
      <c r="D111" s="107" t="s">
        <v>65</v>
      </c>
      <c r="E111" s="13">
        <f>'Перечень мероприятий'!H98</f>
        <v>0</v>
      </c>
      <c r="F111" s="158"/>
    </row>
    <row r="112" spans="1:6" s="1" customFormat="1" ht="15" x14ac:dyDescent="0.2">
      <c r="A112" s="160"/>
      <c r="B112" s="161"/>
      <c r="C112" s="162"/>
      <c r="D112" s="107" t="s">
        <v>135</v>
      </c>
      <c r="E112" s="13">
        <f>'Перечень мероприятий'!I98</f>
        <v>0</v>
      </c>
      <c r="F112" s="158"/>
    </row>
    <row r="113" spans="1:6" s="1" customFormat="1" ht="15" x14ac:dyDescent="0.2">
      <c r="A113" s="160"/>
      <c r="B113" s="161"/>
      <c r="C113" s="162"/>
      <c r="D113" s="107" t="s">
        <v>136</v>
      </c>
      <c r="E113" s="13">
        <f>'Перечень мероприятий'!J98</f>
        <v>0</v>
      </c>
      <c r="F113" s="158"/>
    </row>
    <row r="114" spans="1:6" s="1" customFormat="1" ht="19.5" customHeight="1" x14ac:dyDescent="0.2">
      <c r="A114" s="160"/>
      <c r="B114" s="161"/>
      <c r="C114" s="162"/>
      <c r="D114" s="107" t="s">
        <v>137</v>
      </c>
      <c r="E114" s="13">
        <f>'Перечень мероприятий'!K98</f>
        <v>0</v>
      </c>
      <c r="F114" s="158"/>
    </row>
    <row r="115" spans="1:6" s="1" customFormat="1" ht="41.45" customHeight="1" x14ac:dyDescent="0.2">
      <c r="A115" s="160" t="s">
        <v>407</v>
      </c>
      <c r="B115" s="161" t="s">
        <v>67</v>
      </c>
      <c r="C115" s="160"/>
      <c r="D115" s="107" t="s">
        <v>63</v>
      </c>
      <c r="E115" s="13">
        <f>E116+E117+E118+E119+E120</f>
        <v>0</v>
      </c>
      <c r="F115" s="158"/>
    </row>
    <row r="116" spans="1:6" s="1" customFormat="1" ht="36.6" customHeight="1" x14ac:dyDescent="0.2">
      <c r="A116" s="160"/>
      <c r="B116" s="161"/>
      <c r="C116" s="160"/>
      <c r="D116" s="107" t="s">
        <v>64</v>
      </c>
      <c r="E116" s="13">
        <f>'Перечень мероприятий'!G103</f>
        <v>0</v>
      </c>
      <c r="F116" s="158"/>
    </row>
    <row r="117" spans="1:6" s="1" customFormat="1" ht="33.6" customHeight="1" x14ac:dyDescent="0.2">
      <c r="A117" s="160"/>
      <c r="B117" s="161"/>
      <c r="C117" s="160"/>
      <c r="D117" s="107" t="s">
        <v>65</v>
      </c>
      <c r="E117" s="13">
        <f>'Перечень мероприятий'!H103</f>
        <v>0</v>
      </c>
      <c r="F117" s="158"/>
    </row>
    <row r="118" spans="1:6" s="1" customFormat="1" ht="31.9" customHeight="1" x14ac:dyDescent="0.2">
      <c r="A118" s="160"/>
      <c r="B118" s="161"/>
      <c r="C118" s="160"/>
      <c r="D118" s="107" t="s">
        <v>135</v>
      </c>
      <c r="E118" s="13">
        <f>'Перечень мероприятий'!I103</f>
        <v>0</v>
      </c>
      <c r="F118" s="158"/>
    </row>
    <row r="119" spans="1:6" s="1" customFormat="1" ht="37.9" customHeight="1" x14ac:dyDescent="0.2">
      <c r="A119" s="160"/>
      <c r="B119" s="161"/>
      <c r="C119" s="160"/>
      <c r="D119" s="107" t="s">
        <v>136</v>
      </c>
      <c r="E119" s="13">
        <f>'Перечень мероприятий'!J103</f>
        <v>0</v>
      </c>
      <c r="F119" s="158"/>
    </row>
    <row r="120" spans="1:6" s="1" customFormat="1" ht="67.5" customHeight="1" x14ac:dyDescent="0.2">
      <c r="A120" s="160"/>
      <c r="B120" s="161"/>
      <c r="C120" s="160"/>
      <c r="D120" s="107" t="s">
        <v>137</v>
      </c>
      <c r="E120" s="13">
        <f>'Перечень мероприятий'!K103</f>
        <v>0</v>
      </c>
      <c r="F120" s="158"/>
    </row>
    <row r="121" spans="1:6" s="1" customFormat="1" ht="33" customHeight="1" x14ac:dyDescent="0.2">
      <c r="A121" s="160" t="s">
        <v>408</v>
      </c>
      <c r="B121" s="161" t="s">
        <v>67</v>
      </c>
      <c r="C121" s="162"/>
      <c r="D121" s="107" t="s">
        <v>63</v>
      </c>
      <c r="E121" s="13">
        <f>E122+E123+E124+E125+E126</f>
        <v>0</v>
      </c>
      <c r="F121" s="158"/>
    </row>
    <row r="122" spans="1:6" s="1" customFormat="1" ht="36" customHeight="1" x14ac:dyDescent="0.2">
      <c r="A122" s="160"/>
      <c r="B122" s="161"/>
      <c r="C122" s="162"/>
      <c r="D122" s="107" t="s">
        <v>64</v>
      </c>
      <c r="E122" s="13">
        <f>'Перечень мероприятий'!G108</f>
        <v>0</v>
      </c>
      <c r="F122" s="158"/>
    </row>
    <row r="123" spans="1:6" s="1" customFormat="1" ht="33.6" customHeight="1" x14ac:dyDescent="0.2">
      <c r="A123" s="160"/>
      <c r="B123" s="161"/>
      <c r="C123" s="162"/>
      <c r="D123" s="107" t="s">
        <v>65</v>
      </c>
      <c r="E123" s="13">
        <f>'Перечень мероприятий'!H108</f>
        <v>0</v>
      </c>
      <c r="F123" s="158"/>
    </row>
    <row r="124" spans="1:6" s="1" customFormat="1" ht="36.6" customHeight="1" x14ac:dyDescent="0.2">
      <c r="A124" s="160"/>
      <c r="B124" s="161"/>
      <c r="C124" s="162"/>
      <c r="D124" s="107" t="s">
        <v>135</v>
      </c>
      <c r="E124" s="13">
        <f>'Перечень мероприятий'!I108</f>
        <v>0</v>
      </c>
      <c r="F124" s="158"/>
    </row>
    <row r="125" spans="1:6" s="1" customFormat="1" ht="36.6" customHeight="1" x14ac:dyDescent="0.2">
      <c r="A125" s="160"/>
      <c r="B125" s="161"/>
      <c r="C125" s="162"/>
      <c r="D125" s="107" t="s">
        <v>136</v>
      </c>
      <c r="E125" s="13">
        <f>'Перечень мероприятий'!J108</f>
        <v>0</v>
      </c>
      <c r="F125" s="158"/>
    </row>
    <row r="126" spans="1:6" s="1" customFormat="1" ht="82.5" customHeight="1" x14ac:dyDescent="0.2">
      <c r="A126" s="160"/>
      <c r="B126" s="161"/>
      <c r="C126" s="162"/>
      <c r="D126" s="107" t="s">
        <v>137</v>
      </c>
      <c r="E126" s="13">
        <f>'Перечень мероприятий'!K108</f>
        <v>0</v>
      </c>
      <c r="F126" s="158"/>
    </row>
    <row r="127" spans="1:6" s="1" customFormat="1" ht="33" customHeight="1" x14ac:dyDescent="0.2">
      <c r="A127" s="160" t="s">
        <v>321</v>
      </c>
      <c r="B127" s="161" t="s">
        <v>67</v>
      </c>
      <c r="C127" s="162"/>
      <c r="D127" s="107" t="s">
        <v>63</v>
      </c>
      <c r="E127" s="13">
        <f>E128+E129+E130+E131+E132</f>
        <v>0</v>
      </c>
      <c r="F127" s="158"/>
    </row>
    <row r="128" spans="1:6" s="1" customFormat="1" ht="32.25" customHeight="1" x14ac:dyDescent="0.2">
      <c r="A128" s="160"/>
      <c r="B128" s="161"/>
      <c r="C128" s="162"/>
      <c r="D128" s="107" t="s">
        <v>64</v>
      </c>
      <c r="E128" s="13">
        <f>'Перечень мероприятий'!G113</f>
        <v>0</v>
      </c>
      <c r="F128" s="158"/>
    </row>
    <row r="129" spans="1:6" s="1" customFormat="1" ht="36" customHeight="1" x14ac:dyDescent="0.2">
      <c r="A129" s="160"/>
      <c r="B129" s="161"/>
      <c r="C129" s="162"/>
      <c r="D129" s="107" t="s">
        <v>65</v>
      </c>
      <c r="E129" s="13">
        <f>'Перечень мероприятий'!H113</f>
        <v>0</v>
      </c>
      <c r="F129" s="158"/>
    </row>
    <row r="130" spans="1:6" s="1" customFormat="1" ht="39" customHeight="1" x14ac:dyDescent="0.2">
      <c r="A130" s="160"/>
      <c r="B130" s="161"/>
      <c r="C130" s="162"/>
      <c r="D130" s="107" t="s">
        <v>135</v>
      </c>
      <c r="E130" s="13">
        <f>'Перечень мероприятий'!I113</f>
        <v>0</v>
      </c>
      <c r="F130" s="158"/>
    </row>
    <row r="131" spans="1:6" s="1" customFormat="1" ht="31.5" customHeight="1" x14ac:dyDescent="0.2">
      <c r="A131" s="160"/>
      <c r="B131" s="161"/>
      <c r="C131" s="162"/>
      <c r="D131" s="107" t="s">
        <v>136</v>
      </c>
      <c r="E131" s="13">
        <f>'Перечень мероприятий'!J113</f>
        <v>0</v>
      </c>
      <c r="F131" s="158"/>
    </row>
    <row r="132" spans="1:6" s="1" customFormat="1" ht="72" customHeight="1" x14ac:dyDescent="0.2">
      <c r="A132" s="160"/>
      <c r="B132" s="161"/>
      <c r="C132" s="162"/>
      <c r="D132" s="107" t="s">
        <v>137</v>
      </c>
      <c r="E132" s="13">
        <f>'Перечень мероприятий'!K113</f>
        <v>0</v>
      </c>
      <c r="F132" s="158"/>
    </row>
    <row r="133" spans="1:6" s="1" customFormat="1" ht="39" customHeight="1" x14ac:dyDescent="0.2">
      <c r="A133" s="160" t="s">
        <v>409</v>
      </c>
      <c r="B133" s="161" t="s">
        <v>67</v>
      </c>
      <c r="C133" s="162"/>
      <c r="D133" s="107" t="s">
        <v>63</v>
      </c>
      <c r="E133" s="13">
        <f>E134+E135+E136+E137+E138</f>
        <v>0</v>
      </c>
      <c r="F133" s="158"/>
    </row>
    <row r="134" spans="1:6" s="1" customFormat="1" ht="40.15" customHeight="1" x14ac:dyDescent="0.2">
      <c r="A134" s="160"/>
      <c r="B134" s="161"/>
      <c r="C134" s="162"/>
      <c r="D134" s="107" t="s">
        <v>64</v>
      </c>
      <c r="E134" s="13">
        <f>'Перечень мероприятий'!G118</f>
        <v>0</v>
      </c>
      <c r="F134" s="158"/>
    </row>
    <row r="135" spans="1:6" s="1" customFormat="1" ht="53.45" customHeight="1" x14ac:dyDescent="0.2">
      <c r="A135" s="160"/>
      <c r="B135" s="161"/>
      <c r="C135" s="162"/>
      <c r="D135" s="107" t="s">
        <v>65</v>
      </c>
      <c r="E135" s="13">
        <f>'Перечень мероприятий'!H118</f>
        <v>0</v>
      </c>
      <c r="F135" s="158"/>
    </row>
    <row r="136" spans="1:6" s="1" customFormat="1" ht="54" customHeight="1" x14ac:dyDescent="0.2">
      <c r="A136" s="160"/>
      <c r="B136" s="161"/>
      <c r="C136" s="162"/>
      <c r="D136" s="107" t="s">
        <v>135</v>
      </c>
      <c r="E136" s="13">
        <f>'Перечень мероприятий'!I118</f>
        <v>0</v>
      </c>
      <c r="F136" s="158"/>
    </row>
    <row r="137" spans="1:6" s="1" customFormat="1" ht="46.15" customHeight="1" x14ac:dyDescent="0.2">
      <c r="A137" s="160"/>
      <c r="B137" s="161"/>
      <c r="C137" s="162"/>
      <c r="D137" s="107" t="s">
        <v>136</v>
      </c>
      <c r="E137" s="13">
        <f>'Перечень мероприятий'!J118</f>
        <v>0</v>
      </c>
      <c r="F137" s="158"/>
    </row>
    <row r="138" spans="1:6" s="1" customFormat="1" ht="84.75" customHeight="1" x14ac:dyDescent="0.2">
      <c r="A138" s="160"/>
      <c r="B138" s="161"/>
      <c r="C138" s="162"/>
      <c r="D138" s="107" t="s">
        <v>137</v>
      </c>
      <c r="E138" s="13">
        <f>'Перечень мероприятий'!K118</f>
        <v>0</v>
      </c>
      <c r="F138" s="158"/>
    </row>
    <row r="139" spans="1:6" s="1" customFormat="1" ht="15" customHeight="1" x14ac:dyDescent="0.2">
      <c r="A139" s="160" t="s">
        <v>410</v>
      </c>
      <c r="B139" s="161" t="s">
        <v>67</v>
      </c>
      <c r="C139" s="162"/>
      <c r="D139" s="107" t="s">
        <v>63</v>
      </c>
      <c r="E139" s="12">
        <f>E140+E141+E142+E143+E144</f>
        <v>0</v>
      </c>
      <c r="F139" s="158"/>
    </row>
    <row r="140" spans="1:6" s="1" customFormat="1" ht="15" x14ac:dyDescent="0.2">
      <c r="A140" s="160"/>
      <c r="B140" s="161"/>
      <c r="C140" s="162"/>
      <c r="D140" s="107" t="s">
        <v>64</v>
      </c>
      <c r="E140" s="12">
        <f>'Перечень мероприятий'!G123</f>
        <v>0</v>
      </c>
      <c r="F140" s="158"/>
    </row>
    <row r="141" spans="1:6" s="1" customFormat="1" ht="15" x14ac:dyDescent="0.2">
      <c r="A141" s="160"/>
      <c r="B141" s="161"/>
      <c r="C141" s="162"/>
      <c r="D141" s="107" t="s">
        <v>65</v>
      </c>
      <c r="E141" s="12">
        <f>'Перечень мероприятий'!H123</f>
        <v>0</v>
      </c>
      <c r="F141" s="158"/>
    </row>
    <row r="142" spans="1:6" s="1" customFormat="1" ht="15" x14ac:dyDescent="0.2">
      <c r="A142" s="160"/>
      <c r="B142" s="161"/>
      <c r="C142" s="162"/>
      <c r="D142" s="107" t="s">
        <v>135</v>
      </c>
      <c r="E142" s="12">
        <f>'Перечень мероприятий'!I123</f>
        <v>0</v>
      </c>
      <c r="F142" s="158"/>
    </row>
    <row r="143" spans="1:6" s="1" customFormat="1" ht="15" x14ac:dyDescent="0.2">
      <c r="A143" s="160"/>
      <c r="B143" s="161"/>
      <c r="C143" s="162"/>
      <c r="D143" s="107" t="s">
        <v>136</v>
      </c>
      <c r="E143" s="12">
        <f>'Перечень мероприятий'!J123</f>
        <v>0</v>
      </c>
      <c r="F143" s="158"/>
    </row>
    <row r="144" spans="1:6" s="1" customFormat="1" ht="15" x14ac:dyDescent="0.2">
      <c r="A144" s="160"/>
      <c r="B144" s="161"/>
      <c r="C144" s="162"/>
      <c r="D144" s="107" t="s">
        <v>137</v>
      </c>
      <c r="E144" s="12">
        <f>'Перечень мероприятий'!K123</f>
        <v>0</v>
      </c>
      <c r="F144" s="158"/>
    </row>
    <row r="145" spans="1:6" s="1" customFormat="1" ht="24" customHeight="1" x14ac:dyDescent="0.2">
      <c r="A145" s="160" t="s">
        <v>411</v>
      </c>
      <c r="B145" s="161" t="s">
        <v>67</v>
      </c>
      <c r="C145" s="160"/>
      <c r="D145" s="107" t="s">
        <v>63</v>
      </c>
      <c r="E145" s="12">
        <f>E146+E147+E148+E149+E150</f>
        <v>0</v>
      </c>
      <c r="F145" s="158"/>
    </row>
    <row r="146" spans="1:6" s="1" customFormat="1" ht="15" customHeight="1" x14ac:dyDescent="0.2">
      <c r="A146" s="160"/>
      <c r="B146" s="161"/>
      <c r="C146" s="165"/>
      <c r="D146" s="107" t="s">
        <v>64</v>
      </c>
      <c r="E146" s="12">
        <f>'Перечень мероприятий'!G128</f>
        <v>0</v>
      </c>
      <c r="F146" s="158"/>
    </row>
    <row r="147" spans="1:6" s="1" customFormat="1" ht="16.899999999999999" customHeight="1" x14ac:dyDescent="0.2">
      <c r="A147" s="160"/>
      <c r="B147" s="161"/>
      <c r="C147" s="165"/>
      <c r="D147" s="107" t="s">
        <v>65</v>
      </c>
      <c r="E147" s="12">
        <f>'Перечень мероприятий'!H128</f>
        <v>0</v>
      </c>
      <c r="F147" s="158"/>
    </row>
    <row r="148" spans="1:6" s="1" customFormat="1" ht="18.600000000000001" customHeight="1" x14ac:dyDescent="0.2">
      <c r="A148" s="160"/>
      <c r="B148" s="161"/>
      <c r="C148" s="165"/>
      <c r="D148" s="107" t="s">
        <v>135</v>
      </c>
      <c r="E148" s="12">
        <f>'Перечень мероприятий'!I128</f>
        <v>0</v>
      </c>
      <c r="F148" s="158"/>
    </row>
    <row r="149" spans="1:6" s="1" customFormat="1" ht="21.75" customHeight="1" x14ac:dyDescent="0.2">
      <c r="A149" s="160"/>
      <c r="B149" s="161"/>
      <c r="C149" s="165"/>
      <c r="D149" s="107" t="s">
        <v>136</v>
      </c>
      <c r="E149" s="13">
        <f>'Перечень мероприятий'!J128</f>
        <v>0</v>
      </c>
      <c r="F149" s="158"/>
    </row>
    <row r="150" spans="1:6" s="1" customFormat="1" ht="20.45" customHeight="1" x14ac:dyDescent="0.2">
      <c r="A150" s="160"/>
      <c r="B150" s="161"/>
      <c r="C150" s="165"/>
      <c r="D150" s="107" t="s">
        <v>137</v>
      </c>
      <c r="E150" s="13">
        <f>'Перечень мероприятий'!K128</f>
        <v>0</v>
      </c>
      <c r="F150" s="158"/>
    </row>
    <row r="151" spans="1:6" s="1" customFormat="1" ht="19.899999999999999" customHeight="1" x14ac:dyDescent="0.2">
      <c r="A151" s="160" t="s">
        <v>322</v>
      </c>
      <c r="B151" s="161" t="s">
        <v>67</v>
      </c>
      <c r="C151" s="161"/>
      <c r="D151" s="107" t="s">
        <v>63</v>
      </c>
      <c r="E151" s="13">
        <f>E152+E153+E154+E155+E156</f>
        <v>40830</v>
      </c>
      <c r="F151" s="158"/>
    </row>
    <row r="152" spans="1:6" s="1" customFormat="1" ht="18.600000000000001" customHeight="1" x14ac:dyDescent="0.2">
      <c r="A152" s="160"/>
      <c r="B152" s="161"/>
      <c r="C152" s="161"/>
      <c r="D152" s="107" t="s">
        <v>64</v>
      </c>
      <c r="E152" s="13">
        <f>E158+E164+E170+E176+E182</f>
        <v>8166</v>
      </c>
      <c r="F152" s="158"/>
    </row>
    <row r="153" spans="1:6" s="1" customFormat="1" ht="21" customHeight="1" x14ac:dyDescent="0.2">
      <c r="A153" s="160"/>
      <c r="B153" s="161"/>
      <c r="C153" s="161"/>
      <c r="D153" s="107" t="s">
        <v>65</v>
      </c>
      <c r="E153" s="13">
        <f>E159+E165+E171+E177+E183</f>
        <v>8166</v>
      </c>
      <c r="F153" s="158"/>
    </row>
    <row r="154" spans="1:6" s="1" customFormat="1" ht="19.899999999999999" customHeight="1" x14ac:dyDescent="0.2">
      <c r="A154" s="160"/>
      <c r="B154" s="161"/>
      <c r="C154" s="161"/>
      <c r="D154" s="107" t="s">
        <v>135</v>
      </c>
      <c r="E154" s="13">
        <f>E160+E166+E172+E178+E184</f>
        <v>8166</v>
      </c>
      <c r="F154" s="158"/>
    </row>
    <row r="155" spans="1:6" s="1" customFormat="1" ht="18" customHeight="1" x14ac:dyDescent="0.2">
      <c r="A155" s="160"/>
      <c r="B155" s="161"/>
      <c r="C155" s="161"/>
      <c r="D155" s="107" t="s">
        <v>136</v>
      </c>
      <c r="E155" s="13">
        <f>E161+E167+E173+E179+E185</f>
        <v>8166</v>
      </c>
      <c r="F155" s="158"/>
    </row>
    <row r="156" spans="1:6" s="1" customFormat="1" ht="14.45" customHeight="1" x14ac:dyDescent="0.2">
      <c r="A156" s="160"/>
      <c r="B156" s="161"/>
      <c r="C156" s="161"/>
      <c r="D156" s="107" t="s">
        <v>137</v>
      </c>
      <c r="E156" s="13">
        <f>E162+E168+E174+E180+E186</f>
        <v>8166</v>
      </c>
      <c r="F156" s="158"/>
    </row>
    <row r="157" spans="1:6" s="1" customFormat="1" ht="16.899999999999999" customHeight="1" x14ac:dyDescent="0.2">
      <c r="A157" s="160" t="s">
        <v>412</v>
      </c>
      <c r="B157" s="161" t="s">
        <v>67</v>
      </c>
      <c r="C157" s="160"/>
      <c r="D157" s="107" t="s">
        <v>63</v>
      </c>
      <c r="E157" s="13">
        <f>E158++E159+E160+E161+E162</f>
        <v>0</v>
      </c>
      <c r="F157" s="158"/>
    </row>
    <row r="158" spans="1:6" s="1" customFormat="1" ht="15.6" customHeight="1" x14ac:dyDescent="0.2">
      <c r="A158" s="160"/>
      <c r="B158" s="161"/>
      <c r="C158" s="160"/>
      <c r="D158" s="107" t="s">
        <v>64</v>
      </c>
      <c r="E158" s="13">
        <f>'Перечень мероприятий'!G138</f>
        <v>0</v>
      </c>
      <c r="F158" s="158"/>
    </row>
    <row r="159" spans="1:6" s="1" customFormat="1" ht="19.149999999999999" customHeight="1" x14ac:dyDescent="0.2">
      <c r="A159" s="160"/>
      <c r="B159" s="161"/>
      <c r="C159" s="160"/>
      <c r="D159" s="107" t="s">
        <v>65</v>
      </c>
      <c r="E159" s="13">
        <f>'Перечень мероприятий'!H138</f>
        <v>0</v>
      </c>
      <c r="F159" s="158"/>
    </row>
    <row r="160" spans="1:6" s="1" customFormat="1" ht="15" x14ac:dyDescent="0.2">
      <c r="A160" s="160"/>
      <c r="B160" s="161"/>
      <c r="C160" s="160"/>
      <c r="D160" s="107" t="s">
        <v>135</v>
      </c>
      <c r="E160" s="13">
        <f>'Перечень мероприятий'!I138</f>
        <v>0</v>
      </c>
      <c r="F160" s="158"/>
    </row>
    <row r="161" spans="1:6" s="1" customFormat="1" ht="15" x14ac:dyDescent="0.2">
      <c r="A161" s="160"/>
      <c r="B161" s="161"/>
      <c r="C161" s="160"/>
      <c r="D161" s="107" t="s">
        <v>136</v>
      </c>
      <c r="E161" s="13">
        <f>'Перечень мероприятий'!J138</f>
        <v>0</v>
      </c>
      <c r="F161" s="158"/>
    </row>
    <row r="162" spans="1:6" s="1" customFormat="1" ht="18.600000000000001" customHeight="1" x14ac:dyDescent="0.2">
      <c r="A162" s="160"/>
      <c r="B162" s="161"/>
      <c r="C162" s="160"/>
      <c r="D162" s="107" t="s">
        <v>137</v>
      </c>
      <c r="E162" s="13">
        <f>'Перечень мероприятий'!K138</f>
        <v>0</v>
      </c>
      <c r="F162" s="158"/>
    </row>
    <row r="163" spans="1:6" s="1" customFormat="1" ht="15" customHeight="1" x14ac:dyDescent="0.2">
      <c r="A163" s="160" t="s">
        <v>413</v>
      </c>
      <c r="B163" s="161" t="s">
        <v>67</v>
      </c>
      <c r="C163" s="161" t="s">
        <v>73</v>
      </c>
      <c r="D163" s="107" t="s">
        <v>63</v>
      </c>
      <c r="E163" s="13">
        <f>E164+E165+E166+E167+E168</f>
        <v>40830</v>
      </c>
      <c r="F163" s="158"/>
    </row>
    <row r="164" spans="1:6" s="1" customFormat="1" ht="15" x14ac:dyDescent="0.2">
      <c r="A164" s="160"/>
      <c r="B164" s="161"/>
      <c r="C164" s="161"/>
      <c r="D164" s="107" t="s">
        <v>64</v>
      </c>
      <c r="E164" s="13">
        <f>'Перечень мероприятий'!G143</f>
        <v>8166</v>
      </c>
      <c r="F164" s="158"/>
    </row>
    <row r="165" spans="1:6" s="1" customFormat="1" ht="15" x14ac:dyDescent="0.2">
      <c r="A165" s="160"/>
      <c r="B165" s="161"/>
      <c r="C165" s="161"/>
      <c r="D165" s="107" t="s">
        <v>65</v>
      </c>
      <c r="E165" s="13">
        <f>'Перечень мероприятий'!H143</f>
        <v>8166</v>
      </c>
      <c r="F165" s="158"/>
    </row>
    <row r="166" spans="1:6" s="1" customFormat="1" ht="15" x14ac:dyDescent="0.2">
      <c r="A166" s="160"/>
      <c r="B166" s="161"/>
      <c r="C166" s="161"/>
      <c r="D166" s="107" t="s">
        <v>135</v>
      </c>
      <c r="E166" s="13">
        <f>'Перечень мероприятий'!I143</f>
        <v>8166</v>
      </c>
      <c r="F166" s="158"/>
    </row>
    <row r="167" spans="1:6" s="1" customFormat="1" ht="15" x14ac:dyDescent="0.2">
      <c r="A167" s="160"/>
      <c r="B167" s="161"/>
      <c r="C167" s="161"/>
      <c r="D167" s="107" t="s">
        <v>136</v>
      </c>
      <c r="E167" s="13">
        <f>'Перечень мероприятий'!J143</f>
        <v>8166</v>
      </c>
      <c r="F167" s="158"/>
    </row>
    <row r="168" spans="1:6" s="1" customFormat="1" ht="15" x14ac:dyDescent="0.2">
      <c r="A168" s="160"/>
      <c r="B168" s="161"/>
      <c r="C168" s="161"/>
      <c r="D168" s="107" t="s">
        <v>137</v>
      </c>
      <c r="E168" s="13">
        <f>'Перечень мероприятий'!K143</f>
        <v>8166</v>
      </c>
      <c r="F168" s="158"/>
    </row>
    <row r="169" spans="1:6" s="1" customFormat="1" ht="15" customHeight="1" x14ac:dyDescent="0.2">
      <c r="A169" s="160" t="s">
        <v>414</v>
      </c>
      <c r="B169" s="161" t="s">
        <v>67</v>
      </c>
      <c r="C169" s="161"/>
      <c r="D169" s="107" t="s">
        <v>63</v>
      </c>
      <c r="E169" s="13">
        <f>E170+E171+E172+E173+E174</f>
        <v>0</v>
      </c>
      <c r="F169" s="158"/>
    </row>
    <row r="170" spans="1:6" s="1" customFormat="1" ht="15" x14ac:dyDescent="0.2">
      <c r="A170" s="160"/>
      <c r="B170" s="161"/>
      <c r="C170" s="161"/>
      <c r="D170" s="107" t="s">
        <v>64</v>
      </c>
      <c r="E170" s="13">
        <f>'Перечень мероприятий'!G148</f>
        <v>0</v>
      </c>
      <c r="F170" s="158"/>
    </row>
    <row r="171" spans="1:6" s="1" customFormat="1" ht="15" x14ac:dyDescent="0.2">
      <c r="A171" s="160"/>
      <c r="B171" s="161"/>
      <c r="C171" s="161"/>
      <c r="D171" s="107" t="s">
        <v>65</v>
      </c>
      <c r="E171" s="13">
        <f>'Перечень мероприятий'!H148</f>
        <v>0</v>
      </c>
      <c r="F171" s="158"/>
    </row>
    <row r="172" spans="1:6" s="1" customFormat="1" ht="15" x14ac:dyDescent="0.2">
      <c r="A172" s="160"/>
      <c r="B172" s="161"/>
      <c r="C172" s="161"/>
      <c r="D172" s="107" t="s">
        <v>135</v>
      </c>
      <c r="E172" s="13">
        <f>'Перечень мероприятий'!I148</f>
        <v>0</v>
      </c>
      <c r="F172" s="158"/>
    </row>
    <row r="173" spans="1:6" s="1" customFormat="1" ht="15" x14ac:dyDescent="0.2">
      <c r="A173" s="160"/>
      <c r="B173" s="161"/>
      <c r="C173" s="161"/>
      <c r="D173" s="107" t="s">
        <v>136</v>
      </c>
      <c r="E173" s="13">
        <f>'Перечень мероприятий'!J148</f>
        <v>0</v>
      </c>
      <c r="F173" s="158"/>
    </row>
    <row r="174" spans="1:6" s="1" customFormat="1" ht="15" x14ac:dyDescent="0.2">
      <c r="A174" s="160"/>
      <c r="B174" s="161"/>
      <c r="C174" s="161"/>
      <c r="D174" s="107" t="s">
        <v>137</v>
      </c>
      <c r="E174" s="13">
        <f>'Перечень мероприятий'!K148</f>
        <v>0</v>
      </c>
      <c r="F174" s="158"/>
    </row>
    <row r="175" spans="1:6" s="1" customFormat="1" ht="16.149999999999999" customHeight="1" x14ac:dyDescent="0.2">
      <c r="A175" s="160" t="s">
        <v>415</v>
      </c>
      <c r="B175" s="161" t="s">
        <v>67</v>
      </c>
      <c r="C175" s="162"/>
      <c r="D175" s="107" t="s">
        <v>63</v>
      </c>
      <c r="E175" s="13">
        <f>E176+E177+E178+E179+E180</f>
        <v>0</v>
      </c>
      <c r="F175" s="158"/>
    </row>
    <row r="176" spans="1:6" s="1" customFormat="1" ht="18" customHeight="1" x14ac:dyDescent="0.2">
      <c r="A176" s="160"/>
      <c r="B176" s="161"/>
      <c r="C176" s="162"/>
      <c r="D176" s="107" t="s">
        <v>64</v>
      </c>
      <c r="E176" s="13">
        <f>'Перечень мероприятий'!G153</f>
        <v>0</v>
      </c>
      <c r="F176" s="158"/>
    </row>
    <row r="177" spans="1:6" s="1" customFormat="1" ht="16.899999999999999" customHeight="1" x14ac:dyDescent="0.2">
      <c r="A177" s="160"/>
      <c r="B177" s="161"/>
      <c r="C177" s="162"/>
      <c r="D177" s="107" t="s">
        <v>65</v>
      </c>
      <c r="E177" s="13">
        <f>'Перечень мероприятий'!H153</f>
        <v>0</v>
      </c>
      <c r="F177" s="158"/>
    </row>
    <row r="178" spans="1:6" s="1" customFormat="1" ht="15" customHeight="1" x14ac:dyDescent="0.2">
      <c r="A178" s="160"/>
      <c r="B178" s="161"/>
      <c r="C178" s="162"/>
      <c r="D178" s="107" t="s">
        <v>135</v>
      </c>
      <c r="E178" s="13">
        <f>'Перечень мероприятий'!I153</f>
        <v>0</v>
      </c>
      <c r="F178" s="158"/>
    </row>
    <row r="179" spans="1:6" s="1" customFormat="1" ht="15.6" customHeight="1" x14ac:dyDescent="0.2">
      <c r="A179" s="160"/>
      <c r="B179" s="161"/>
      <c r="C179" s="162"/>
      <c r="D179" s="107" t="s">
        <v>136</v>
      </c>
      <c r="E179" s="13">
        <f>'Перечень мероприятий'!J153</f>
        <v>0</v>
      </c>
      <c r="F179" s="158"/>
    </row>
    <row r="180" spans="1:6" s="1" customFormat="1" ht="16.899999999999999" customHeight="1" x14ac:dyDescent="0.2">
      <c r="A180" s="160"/>
      <c r="B180" s="161"/>
      <c r="C180" s="162"/>
      <c r="D180" s="107" t="s">
        <v>137</v>
      </c>
      <c r="E180" s="13">
        <f>'Перечень мероприятий'!K153</f>
        <v>0</v>
      </c>
      <c r="F180" s="158"/>
    </row>
    <row r="181" spans="1:6" s="1" customFormat="1" ht="15" customHeight="1" x14ac:dyDescent="0.2">
      <c r="A181" s="160" t="s">
        <v>416</v>
      </c>
      <c r="B181" s="161" t="s">
        <v>67</v>
      </c>
      <c r="C181" s="162"/>
      <c r="D181" s="107" t="s">
        <v>63</v>
      </c>
      <c r="E181" s="13">
        <f>E182+E183+E184+E185+E186</f>
        <v>0</v>
      </c>
      <c r="F181" s="167"/>
    </row>
    <row r="182" spans="1:6" s="1" customFormat="1" ht="15" customHeight="1" x14ac:dyDescent="0.2">
      <c r="A182" s="160"/>
      <c r="B182" s="161"/>
      <c r="C182" s="162"/>
      <c r="D182" s="107" t="s">
        <v>64</v>
      </c>
      <c r="E182" s="13">
        <f>'Перечень мероприятий'!G158</f>
        <v>0</v>
      </c>
      <c r="F182" s="168"/>
    </row>
    <row r="183" spans="1:6" s="1" customFormat="1" ht="15" customHeight="1" x14ac:dyDescent="0.2">
      <c r="A183" s="160"/>
      <c r="B183" s="161"/>
      <c r="C183" s="162"/>
      <c r="D183" s="107" t="s">
        <v>65</v>
      </c>
      <c r="E183" s="13">
        <f>'Перечень мероприятий'!H158</f>
        <v>0</v>
      </c>
      <c r="F183" s="168"/>
    </row>
    <row r="184" spans="1:6" s="1" customFormat="1" ht="12.6" customHeight="1" x14ac:dyDescent="0.2">
      <c r="A184" s="160"/>
      <c r="B184" s="161"/>
      <c r="C184" s="162"/>
      <c r="D184" s="107" t="s">
        <v>135</v>
      </c>
      <c r="E184" s="13">
        <f>'Перечень мероприятий'!I158</f>
        <v>0</v>
      </c>
      <c r="F184" s="168"/>
    </row>
    <row r="185" spans="1:6" s="1" customFormat="1" ht="13.15" customHeight="1" x14ac:dyDescent="0.2">
      <c r="A185" s="160"/>
      <c r="B185" s="161"/>
      <c r="C185" s="162"/>
      <c r="D185" s="107" t="s">
        <v>136</v>
      </c>
      <c r="E185" s="13">
        <f>'Перечень мероприятий'!J158</f>
        <v>0</v>
      </c>
      <c r="F185" s="168"/>
    </row>
    <row r="186" spans="1:6" s="1" customFormat="1" ht="15" customHeight="1" x14ac:dyDescent="0.2">
      <c r="A186" s="160"/>
      <c r="B186" s="161"/>
      <c r="C186" s="162"/>
      <c r="D186" s="107" t="s">
        <v>137</v>
      </c>
      <c r="E186" s="13">
        <f>'Перечень мероприятий'!K158</f>
        <v>0</v>
      </c>
      <c r="F186" s="169"/>
    </row>
    <row r="187" spans="1:6" s="1" customFormat="1" ht="20.25" customHeight="1" x14ac:dyDescent="0.2">
      <c r="A187" s="160" t="s">
        <v>323</v>
      </c>
      <c r="B187" s="161" t="s">
        <v>67</v>
      </c>
      <c r="C187" s="162"/>
      <c r="D187" s="107" t="s">
        <v>63</v>
      </c>
      <c r="E187" s="13">
        <f>E188+E189+E190+E191+E192</f>
        <v>125</v>
      </c>
      <c r="F187" s="158"/>
    </row>
    <row r="188" spans="1:6" s="1" customFormat="1" ht="19.149999999999999" customHeight="1" x14ac:dyDescent="0.2">
      <c r="A188" s="160"/>
      <c r="B188" s="161"/>
      <c r="C188" s="162"/>
      <c r="D188" s="107" t="s">
        <v>64</v>
      </c>
      <c r="E188" s="13">
        <f>E194+E200+E206+E212+E218+E224+E230+E236</f>
        <v>25</v>
      </c>
      <c r="F188" s="158"/>
    </row>
    <row r="189" spans="1:6" s="1" customFormat="1" ht="14.45" customHeight="1" x14ac:dyDescent="0.2">
      <c r="A189" s="160"/>
      <c r="B189" s="161"/>
      <c r="C189" s="162"/>
      <c r="D189" s="107" t="s">
        <v>65</v>
      </c>
      <c r="E189" s="13">
        <f>E195+E201+E207+E213+E219+E225+E231+E237</f>
        <v>25</v>
      </c>
      <c r="F189" s="158"/>
    </row>
    <row r="190" spans="1:6" s="1" customFormat="1" ht="21" customHeight="1" x14ac:dyDescent="0.2">
      <c r="A190" s="160"/>
      <c r="B190" s="161"/>
      <c r="C190" s="162"/>
      <c r="D190" s="107" t="s">
        <v>135</v>
      </c>
      <c r="E190" s="13">
        <f>E196+E202+E208+E214+E220+E226+E232+E238</f>
        <v>25</v>
      </c>
      <c r="F190" s="158"/>
    </row>
    <row r="191" spans="1:6" s="1" customFormat="1" ht="16.899999999999999" customHeight="1" x14ac:dyDescent="0.2">
      <c r="A191" s="160"/>
      <c r="B191" s="161"/>
      <c r="C191" s="162"/>
      <c r="D191" s="107" t="s">
        <v>136</v>
      </c>
      <c r="E191" s="13">
        <f>E197+E203+E209+E215+E221+E227+E233+E239</f>
        <v>25</v>
      </c>
      <c r="F191" s="158"/>
    </row>
    <row r="192" spans="1:6" s="1" customFormat="1" ht="15.6" customHeight="1" x14ac:dyDescent="0.2">
      <c r="A192" s="160"/>
      <c r="B192" s="161"/>
      <c r="C192" s="162"/>
      <c r="D192" s="107" t="s">
        <v>137</v>
      </c>
      <c r="E192" s="13">
        <f>E198+E204+E210+E216+E222+E228+E228+E234+E240</f>
        <v>25</v>
      </c>
      <c r="F192" s="158"/>
    </row>
    <row r="193" spans="1:6" s="1" customFormat="1" ht="49.15" customHeight="1" x14ac:dyDescent="0.2">
      <c r="A193" s="160" t="s">
        <v>417</v>
      </c>
      <c r="B193" s="161" t="s">
        <v>67</v>
      </c>
      <c r="C193" s="160"/>
      <c r="D193" s="107" t="s">
        <v>63</v>
      </c>
      <c r="E193" s="13">
        <f>E194+E195+E196+E197+E198</f>
        <v>0</v>
      </c>
      <c r="F193" s="158"/>
    </row>
    <row r="194" spans="1:6" s="1" customFormat="1" ht="45" customHeight="1" x14ac:dyDescent="0.2">
      <c r="A194" s="160"/>
      <c r="B194" s="161"/>
      <c r="C194" s="165"/>
      <c r="D194" s="107" t="s">
        <v>64</v>
      </c>
      <c r="E194" s="13">
        <f>'Перечень мероприятий'!G168</f>
        <v>0</v>
      </c>
      <c r="F194" s="158"/>
    </row>
    <row r="195" spans="1:6" s="1" customFormat="1" ht="45.6" customHeight="1" x14ac:dyDescent="0.2">
      <c r="A195" s="160"/>
      <c r="B195" s="161"/>
      <c r="C195" s="165"/>
      <c r="D195" s="107" t="s">
        <v>65</v>
      </c>
      <c r="E195" s="13">
        <f>'Перечень мероприятий'!H168</f>
        <v>0</v>
      </c>
      <c r="F195" s="158"/>
    </row>
    <row r="196" spans="1:6" s="1" customFormat="1" ht="54" customHeight="1" x14ac:dyDescent="0.2">
      <c r="A196" s="160"/>
      <c r="B196" s="161"/>
      <c r="C196" s="165"/>
      <c r="D196" s="107" t="s">
        <v>135</v>
      </c>
      <c r="E196" s="13">
        <f>'Перечень мероприятий'!I168</f>
        <v>0</v>
      </c>
      <c r="F196" s="158"/>
    </row>
    <row r="197" spans="1:6" s="1" customFormat="1" ht="57.6" customHeight="1" x14ac:dyDescent="0.2">
      <c r="A197" s="160"/>
      <c r="B197" s="161"/>
      <c r="C197" s="165"/>
      <c r="D197" s="107" t="s">
        <v>136</v>
      </c>
      <c r="E197" s="13">
        <f>'Перечень мероприятий'!J168</f>
        <v>0</v>
      </c>
      <c r="F197" s="158"/>
    </row>
    <row r="198" spans="1:6" s="1" customFormat="1" ht="99.75" customHeight="1" x14ac:dyDescent="0.2">
      <c r="A198" s="160"/>
      <c r="B198" s="161"/>
      <c r="C198" s="165"/>
      <c r="D198" s="107" t="s">
        <v>137</v>
      </c>
      <c r="E198" s="13">
        <f>'Перечень мероприятий'!K168</f>
        <v>0</v>
      </c>
      <c r="F198" s="158"/>
    </row>
    <row r="199" spans="1:6" s="1" customFormat="1" ht="44.45" customHeight="1" x14ac:dyDescent="0.2">
      <c r="A199" s="160" t="s">
        <v>418</v>
      </c>
      <c r="B199" s="161" t="s">
        <v>67</v>
      </c>
      <c r="C199" s="162"/>
      <c r="D199" s="107" t="s">
        <v>63</v>
      </c>
      <c r="E199" s="13">
        <f>E200+E201+E202+E203+E204</f>
        <v>0</v>
      </c>
      <c r="F199" s="158"/>
    </row>
    <row r="200" spans="1:6" s="1" customFormat="1" ht="42" customHeight="1" x14ac:dyDescent="0.2">
      <c r="A200" s="160"/>
      <c r="B200" s="161"/>
      <c r="C200" s="162"/>
      <c r="D200" s="107" t="s">
        <v>64</v>
      </c>
      <c r="E200" s="13">
        <f>'Перечень мероприятий'!G173</f>
        <v>0</v>
      </c>
      <c r="F200" s="158"/>
    </row>
    <row r="201" spans="1:6" s="1" customFormat="1" ht="42" customHeight="1" x14ac:dyDescent="0.2">
      <c r="A201" s="160"/>
      <c r="B201" s="161"/>
      <c r="C201" s="162"/>
      <c r="D201" s="107" t="s">
        <v>65</v>
      </c>
      <c r="E201" s="13">
        <f>'Перечень мероприятий'!H173</f>
        <v>0</v>
      </c>
      <c r="F201" s="158"/>
    </row>
    <row r="202" spans="1:6" s="1" customFormat="1" ht="44.45" customHeight="1" x14ac:dyDescent="0.2">
      <c r="A202" s="160"/>
      <c r="B202" s="161"/>
      <c r="C202" s="162"/>
      <c r="D202" s="107" t="s">
        <v>135</v>
      </c>
      <c r="E202" s="13">
        <f>'Перечень мероприятий'!I173</f>
        <v>0</v>
      </c>
      <c r="F202" s="158"/>
    </row>
    <row r="203" spans="1:6" s="1" customFormat="1" ht="44.45" customHeight="1" x14ac:dyDescent="0.2">
      <c r="A203" s="160"/>
      <c r="B203" s="161"/>
      <c r="C203" s="162"/>
      <c r="D203" s="107" t="s">
        <v>136</v>
      </c>
      <c r="E203" s="13">
        <f>'Перечень мероприятий'!J173</f>
        <v>0</v>
      </c>
      <c r="F203" s="158"/>
    </row>
    <row r="204" spans="1:6" s="1" customFormat="1" ht="84" customHeight="1" x14ac:dyDescent="0.2">
      <c r="A204" s="160"/>
      <c r="B204" s="161"/>
      <c r="C204" s="162"/>
      <c r="D204" s="107" t="s">
        <v>137</v>
      </c>
      <c r="E204" s="13">
        <f>'Перечень мероприятий'!K173</f>
        <v>0</v>
      </c>
      <c r="F204" s="158"/>
    </row>
    <row r="205" spans="1:6" s="1" customFormat="1" ht="15" customHeight="1" x14ac:dyDescent="0.2">
      <c r="A205" s="160" t="s">
        <v>419</v>
      </c>
      <c r="B205" s="161" t="s">
        <v>67</v>
      </c>
      <c r="C205" s="162" t="s">
        <v>351</v>
      </c>
      <c r="D205" s="107" t="s">
        <v>63</v>
      </c>
      <c r="E205" s="13">
        <f>E206+E207+E208+E209+E210</f>
        <v>125</v>
      </c>
      <c r="F205" s="158"/>
    </row>
    <row r="206" spans="1:6" s="1" customFormat="1" ht="15" x14ac:dyDescent="0.2">
      <c r="A206" s="160"/>
      <c r="B206" s="161"/>
      <c r="C206" s="162"/>
      <c r="D206" s="107" t="s">
        <v>64</v>
      </c>
      <c r="E206" s="13">
        <f>'Перечень мероприятий'!G178</f>
        <v>25</v>
      </c>
      <c r="F206" s="158"/>
    </row>
    <row r="207" spans="1:6" s="1" customFormat="1" ht="15" x14ac:dyDescent="0.2">
      <c r="A207" s="160"/>
      <c r="B207" s="161"/>
      <c r="C207" s="162"/>
      <c r="D207" s="107" t="s">
        <v>65</v>
      </c>
      <c r="E207" s="13">
        <f>'Перечень мероприятий'!H178</f>
        <v>25</v>
      </c>
      <c r="F207" s="158"/>
    </row>
    <row r="208" spans="1:6" s="1" customFormat="1" ht="15" x14ac:dyDescent="0.2">
      <c r="A208" s="160"/>
      <c r="B208" s="161"/>
      <c r="C208" s="162"/>
      <c r="D208" s="107" t="s">
        <v>135</v>
      </c>
      <c r="E208" s="13">
        <f>'Перечень мероприятий'!I178</f>
        <v>25</v>
      </c>
      <c r="F208" s="158"/>
    </row>
    <row r="209" spans="1:6" s="1" customFormat="1" ht="16.899999999999999" customHeight="1" x14ac:dyDescent="0.2">
      <c r="A209" s="160"/>
      <c r="B209" s="161"/>
      <c r="C209" s="162"/>
      <c r="D209" s="107" t="s">
        <v>136</v>
      </c>
      <c r="E209" s="13">
        <f>'Перечень мероприятий'!J178</f>
        <v>25</v>
      </c>
      <c r="F209" s="158"/>
    </row>
    <row r="210" spans="1:6" s="1" customFormat="1" ht="21" customHeight="1" x14ac:dyDescent="0.2">
      <c r="A210" s="160"/>
      <c r="B210" s="161"/>
      <c r="C210" s="162"/>
      <c r="D210" s="107" t="s">
        <v>137</v>
      </c>
      <c r="E210" s="13">
        <f>'Перечень мероприятий'!K178</f>
        <v>25</v>
      </c>
      <c r="F210" s="158"/>
    </row>
    <row r="211" spans="1:6" s="1" customFormat="1" ht="18" customHeight="1" x14ac:dyDescent="0.2">
      <c r="A211" s="160" t="s">
        <v>420</v>
      </c>
      <c r="B211" s="161" t="s">
        <v>67</v>
      </c>
      <c r="C211" s="162"/>
      <c r="D211" s="107" t="s">
        <v>63</v>
      </c>
      <c r="E211" s="13">
        <f>E212+E213+E214+E215+E216</f>
        <v>0</v>
      </c>
      <c r="F211" s="158"/>
    </row>
    <row r="212" spans="1:6" s="1" customFormat="1" ht="16.899999999999999" customHeight="1" x14ac:dyDescent="0.2">
      <c r="A212" s="160"/>
      <c r="B212" s="161"/>
      <c r="C212" s="162"/>
      <c r="D212" s="107" t="s">
        <v>64</v>
      </c>
      <c r="E212" s="13">
        <f>'Перечень мероприятий'!G183</f>
        <v>0</v>
      </c>
      <c r="F212" s="158"/>
    </row>
    <row r="213" spans="1:6" s="1" customFormat="1" ht="18" customHeight="1" x14ac:dyDescent="0.2">
      <c r="A213" s="160"/>
      <c r="B213" s="161"/>
      <c r="C213" s="162"/>
      <c r="D213" s="107" t="s">
        <v>65</v>
      </c>
      <c r="E213" s="13">
        <f>'Перечень мероприятий'!H183</f>
        <v>0</v>
      </c>
      <c r="F213" s="158"/>
    </row>
    <row r="214" spans="1:6" s="1" customFormat="1" ht="21.6" customHeight="1" x14ac:dyDescent="0.2">
      <c r="A214" s="160"/>
      <c r="B214" s="161"/>
      <c r="C214" s="162"/>
      <c r="D214" s="107" t="s">
        <v>135</v>
      </c>
      <c r="E214" s="13">
        <f>'Перечень мероприятий'!I183</f>
        <v>0</v>
      </c>
      <c r="F214" s="158"/>
    </row>
    <row r="215" spans="1:6" s="1" customFormat="1" ht="21.6" customHeight="1" x14ac:dyDescent="0.2">
      <c r="A215" s="160"/>
      <c r="B215" s="161"/>
      <c r="C215" s="162"/>
      <c r="D215" s="107" t="s">
        <v>136</v>
      </c>
      <c r="E215" s="13">
        <f>'Перечень мероприятий'!J183</f>
        <v>0</v>
      </c>
      <c r="F215" s="158"/>
    </row>
    <row r="216" spans="1:6" s="1" customFormat="1" ht="26.25" customHeight="1" x14ac:dyDescent="0.2">
      <c r="A216" s="160"/>
      <c r="B216" s="161"/>
      <c r="C216" s="162"/>
      <c r="D216" s="107" t="s">
        <v>137</v>
      </c>
      <c r="E216" s="13">
        <f>'Перечень мероприятий'!K183</f>
        <v>0</v>
      </c>
      <c r="F216" s="158"/>
    </row>
    <row r="217" spans="1:6" s="1" customFormat="1" ht="19.899999999999999" customHeight="1" x14ac:dyDescent="0.2">
      <c r="A217" s="160" t="s">
        <v>421</v>
      </c>
      <c r="B217" s="161" t="s">
        <v>67</v>
      </c>
      <c r="C217" s="162"/>
      <c r="D217" s="107" t="s">
        <v>63</v>
      </c>
      <c r="E217" s="13">
        <f>E218+E219+E220+E221+E222</f>
        <v>0</v>
      </c>
      <c r="F217" s="167"/>
    </row>
    <row r="218" spans="1:6" s="1" customFormat="1" ht="21.6" customHeight="1" x14ac:dyDescent="0.2">
      <c r="A218" s="160"/>
      <c r="B218" s="161"/>
      <c r="C218" s="162"/>
      <c r="D218" s="107" t="s">
        <v>64</v>
      </c>
      <c r="E218" s="13">
        <f>'Перечень мероприятий'!G188</f>
        <v>0</v>
      </c>
      <c r="F218" s="168"/>
    </row>
    <row r="219" spans="1:6" s="1" customFormat="1" ht="21.6" customHeight="1" x14ac:dyDescent="0.2">
      <c r="A219" s="160"/>
      <c r="B219" s="161"/>
      <c r="C219" s="162"/>
      <c r="D219" s="107" t="s">
        <v>65</v>
      </c>
      <c r="E219" s="13">
        <f>'Перечень мероприятий'!H188</f>
        <v>0</v>
      </c>
      <c r="F219" s="168"/>
    </row>
    <row r="220" spans="1:6" s="1" customFormat="1" ht="21.6" customHeight="1" x14ac:dyDescent="0.2">
      <c r="A220" s="160"/>
      <c r="B220" s="161"/>
      <c r="C220" s="162"/>
      <c r="D220" s="107" t="s">
        <v>135</v>
      </c>
      <c r="E220" s="13">
        <f>'Перечень мероприятий'!I188</f>
        <v>0</v>
      </c>
      <c r="F220" s="168"/>
    </row>
    <row r="221" spans="1:6" s="1" customFormat="1" ht="21" customHeight="1" x14ac:dyDescent="0.2">
      <c r="A221" s="160"/>
      <c r="B221" s="161"/>
      <c r="C221" s="162"/>
      <c r="D221" s="107" t="s">
        <v>136</v>
      </c>
      <c r="E221" s="13">
        <f>'Перечень мероприятий'!J188</f>
        <v>0</v>
      </c>
      <c r="F221" s="168"/>
    </row>
    <row r="222" spans="1:6" s="1" customFormat="1" ht="21.6" customHeight="1" x14ac:dyDescent="0.2">
      <c r="A222" s="160"/>
      <c r="B222" s="161"/>
      <c r="C222" s="162"/>
      <c r="D222" s="107" t="s">
        <v>137</v>
      </c>
      <c r="E222" s="13">
        <f>'Перечень мероприятий'!K188</f>
        <v>0</v>
      </c>
      <c r="F222" s="169"/>
    </row>
    <row r="223" spans="1:6" s="1" customFormat="1" ht="21" customHeight="1" x14ac:dyDescent="0.2">
      <c r="A223" s="160" t="s">
        <v>422</v>
      </c>
      <c r="B223" s="161" t="s">
        <v>67</v>
      </c>
      <c r="C223" s="162"/>
      <c r="D223" s="107" t="s">
        <v>63</v>
      </c>
      <c r="E223" s="13">
        <f>E224+E225+E226+E227+E228</f>
        <v>0</v>
      </c>
      <c r="F223" s="167"/>
    </row>
    <row r="224" spans="1:6" s="1" customFormat="1" ht="22.15" customHeight="1" x14ac:dyDescent="0.2">
      <c r="A224" s="160"/>
      <c r="B224" s="161"/>
      <c r="C224" s="162"/>
      <c r="D224" s="107" t="s">
        <v>64</v>
      </c>
      <c r="E224" s="13">
        <f>'Перечень мероприятий'!G193</f>
        <v>0</v>
      </c>
      <c r="F224" s="168"/>
    </row>
    <row r="225" spans="1:6" s="1" customFormat="1" ht="19.899999999999999" customHeight="1" x14ac:dyDescent="0.2">
      <c r="A225" s="160"/>
      <c r="B225" s="161"/>
      <c r="C225" s="162"/>
      <c r="D225" s="107" t="s">
        <v>65</v>
      </c>
      <c r="E225" s="13">
        <f>'Перечень мероприятий'!H193</f>
        <v>0</v>
      </c>
      <c r="F225" s="168"/>
    </row>
    <row r="226" spans="1:6" s="1" customFormat="1" ht="19.899999999999999" customHeight="1" x14ac:dyDescent="0.2">
      <c r="A226" s="160"/>
      <c r="B226" s="161"/>
      <c r="C226" s="162"/>
      <c r="D226" s="107" t="s">
        <v>135</v>
      </c>
      <c r="E226" s="13">
        <f>'Перечень мероприятий'!I193</f>
        <v>0</v>
      </c>
      <c r="F226" s="168"/>
    </row>
    <row r="227" spans="1:6" s="1" customFormat="1" ht="21" customHeight="1" x14ac:dyDescent="0.2">
      <c r="A227" s="160"/>
      <c r="B227" s="161"/>
      <c r="C227" s="162"/>
      <c r="D227" s="107" t="s">
        <v>136</v>
      </c>
      <c r="E227" s="13">
        <f>'Перечень мероприятий'!J193</f>
        <v>0</v>
      </c>
      <c r="F227" s="168"/>
    </row>
    <row r="228" spans="1:6" s="1" customFormat="1" ht="38.25" customHeight="1" x14ac:dyDescent="0.2">
      <c r="A228" s="160"/>
      <c r="B228" s="161"/>
      <c r="C228" s="162"/>
      <c r="D228" s="107" t="s">
        <v>137</v>
      </c>
      <c r="E228" s="13">
        <f>'Перечень мероприятий'!K193</f>
        <v>0</v>
      </c>
      <c r="F228" s="169"/>
    </row>
    <row r="229" spans="1:6" s="1" customFormat="1" ht="15.6" customHeight="1" x14ac:dyDescent="0.2">
      <c r="A229" s="160" t="s">
        <v>423</v>
      </c>
      <c r="B229" s="161" t="s">
        <v>67</v>
      </c>
      <c r="C229" s="162"/>
      <c r="D229" s="107" t="s">
        <v>63</v>
      </c>
      <c r="E229" s="13">
        <f>E230+E231+E232+E233+E234</f>
        <v>0</v>
      </c>
      <c r="F229" s="167"/>
    </row>
    <row r="230" spans="1:6" s="1" customFormat="1" ht="16.899999999999999" customHeight="1" x14ac:dyDescent="0.2">
      <c r="A230" s="160"/>
      <c r="B230" s="161"/>
      <c r="C230" s="162"/>
      <c r="D230" s="107" t="s">
        <v>64</v>
      </c>
      <c r="E230" s="13">
        <f>'Перечень мероприятий'!G198</f>
        <v>0</v>
      </c>
      <c r="F230" s="168"/>
    </row>
    <row r="231" spans="1:6" s="1" customFormat="1" ht="17.45" customHeight="1" x14ac:dyDescent="0.2">
      <c r="A231" s="160"/>
      <c r="B231" s="161"/>
      <c r="C231" s="162"/>
      <c r="D231" s="107" t="s">
        <v>65</v>
      </c>
      <c r="E231" s="13">
        <f>'Перечень мероприятий'!H198</f>
        <v>0</v>
      </c>
      <c r="F231" s="168"/>
    </row>
    <row r="232" spans="1:6" s="1" customFormat="1" ht="21.75" customHeight="1" x14ac:dyDescent="0.2">
      <c r="A232" s="160"/>
      <c r="B232" s="161"/>
      <c r="C232" s="162"/>
      <c r="D232" s="107" t="s">
        <v>135</v>
      </c>
      <c r="E232" s="13">
        <f>'Перечень мероприятий'!I198</f>
        <v>0</v>
      </c>
      <c r="F232" s="168"/>
    </row>
    <row r="233" spans="1:6" s="1" customFormat="1" ht="18" customHeight="1" x14ac:dyDescent="0.2">
      <c r="A233" s="160"/>
      <c r="B233" s="161"/>
      <c r="C233" s="162"/>
      <c r="D233" s="107" t="s">
        <v>136</v>
      </c>
      <c r="E233" s="13">
        <f>'Перечень мероприятий'!J198</f>
        <v>0</v>
      </c>
      <c r="F233" s="168"/>
    </row>
    <row r="234" spans="1:6" s="1" customFormat="1" ht="19.149999999999999" customHeight="1" x14ac:dyDescent="0.2">
      <c r="A234" s="160"/>
      <c r="B234" s="161"/>
      <c r="C234" s="162"/>
      <c r="D234" s="107" t="s">
        <v>137</v>
      </c>
      <c r="E234" s="13">
        <f>'Перечень мероприятий'!K198</f>
        <v>0</v>
      </c>
      <c r="F234" s="169"/>
    </row>
    <row r="235" spans="1:6" s="1" customFormat="1" ht="19.899999999999999" customHeight="1" x14ac:dyDescent="0.2">
      <c r="A235" s="160" t="s">
        <v>424</v>
      </c>
      <c r="B235" s="161" t="s">
        <v>67</v>
      </c>
      <c r="C235" s="162"/>
      <c r="D235" s="107" t="s">
        <v>63</v>
      </c>
      <c r="E235" s="13">
        <f>E236+E237+E239+E238+E240</f>
        <v>0</v>
      </c>
      <c r="F235" s="167"/>
    </row>
    <row r="236" spans="1:6" s="1" customFormat="1" ht="18" customHeight="1" x14ac:dyDescent="0.2">
      <c r="A236" s="160"/>
      <c r="B236" s="161"/>
      <c r="C236" s="162"/>
      <c r="D236" s="107" t="s">
        <v>64</v>
      </c>
      <c r="E236" s="13">
        <f>'Перечень мероприятий'!G203</f>
        <v>0</v>
      </c>
      <c r="F236" s="168"/>
    </row>
    <row r="237" spans="1:6" s="1" customFormat="1" ht="16.899999999999999" customHeight="1" x14ac:dyDescent="0.2">
      <c r="A237" s="160"/>
      <c r="B237" s="161"/>
      <c r="C237" s="162"/>
      <c r="D237" s="107" t="s">
        <v>65</v>
      </c>
      <c r="E237" s="13">
        <f>'Перечень мероприятий'!H203</f>
        <v>0</v>
      </c>
      <c r="F237" s="168"/>
    </row>
    <row r="238" spans="1:6" s="1" customFormat="1" ht="16.899999999999999" customHeight="1" x14ac:dyDescent="0.2">
      <c r="A238" s="160"/>
      <c r="B238" s="161"/>
      <c r="C238" s="162"/>
      <c r="D238" s="107" t="s">
        <v>135</v>
      </c>
      <c r="E238" s="13">
        <f>'Перечень мероприятий'!I203</f>
        <v>0</v>
      </c>
      <c r="F238" s="168"/>
    </row>
    <row r="239" spans="1:6" s="1" customFormat="1" ht="16.899999999999999" customHeight="1" x14ac:dyDescent="0.2">
      <c r="A239" s="160"/>
      <c r="B239" s="161"/>
      <c r="C239" s="162"/>
      <c r="D239" s="107" t="s">
        <v>136</v>
      </c>
      <c r="E239" s="13">
        <f>'Перечень мероприятий'!J203</f>
        <v>0</v>
      </c>
      <c r="F239" s="168"/>
    </row>
    <row r="240" spans="1:6" s="1" customFormat="1" ht="21" customHeight="1" x14ac:dyDescent="0.2">
      <c r="A240" s="160"/>
      <c r="B240" s="161"/>
      <c r="C240" s="162"/>
      <c r="D240" s="107" t="s">
        <v>137</v>
      </c>
      <c r="E240" s="13">
        <f>'Перечень мероприятий'!K203</f>
        <v>0</v>
      </c>
      <c r="F240" s="169"/>
    </row>
    <row r="241" spans="1:6" s="1" customFormat="1" ht="20.25" customHeight="1" x14ac:dyDescent="0.2">
      <c r="A241" s="160" t="s">
        <v>325</v>
      </c>
      <c r="B241" s="161" t="s">
        <v>67</v>
      </c>
      <c r="C241" s="162"/>
      <c r="D241" s="107" t="s">
        <v>63</v>
      </c>
      <c r="E241" s="13">
        <f>E242+E243+E244+E245+E246</f>
        <v>246853</v>
      </c>
      <c r="F241" s="158"/>
    </row>
    <row r="242" spans="1:6" s="1" customFormat="1" ht="17.25" customHeight="1" x14ac:dyDescent="0.2">
      <c r="A242" s="160"/>
      <c r="B242" s="161"/>
      <c r="C242" s="162"/>
      <c r="D242" s="107" t="s">
        <v>64</v>
      </c>
      <c r="E242" s="13">
        <f>E248+E254+E260+E266+E272+E278</f>
        <v>43665</v>
      </c>
      <c r="F242" s="158"/>
    </row>
    <row r="243" spans="1:6" s="1" customFormat="1" ht="21" customHeight="1" x14ac:dyDescent="0.2">
      <c r="A243" s="160"/>
      <c r="B243" s="161"/>
      <c r="C243" s="162"/>
      <c r="D243" s="107" t="s">
        <v>65</v>
      </c>
      <c r="E243" s="13">
        <f>E249+E255+E261+E267+E273+E279</f>
        <v>47197</v>
      </c>
      <c r="F243" s="158"/>
    </row>
    <row r="244" spans="1:6" s="1" customFormat="1" ht="24.75" customHeight="1" x14ac:dyDescent="0.2">
      <c r="A244" s="160"/>
      <c r="B244" s="161"/>
      <c r="C244" s="162"/>
      <c r="D244" s="107" t="s">
        <v>135</v>
      </c>
      <c r="E244" s="13">
        <f>E250+E256+E262+E268+E274+E280</f>
        <v>51997</v>
      </c>
      <c r="F244" s="158"/>
    </row>
    <row r="245" spans="1:6" s="1" customFormat="1" ht="21" customHeight="1" x14ac:dyDescent="0.2">
      <c r="A245" s="160"/>
      <c r="B245" s="161"/>
      <c r="C245" s="162"/>
      <c r="D245" s="107" t="s">
        <v>136</v>
      </c>
      <c r="E245" s="13">
        <f>E251+E257+E263+E269+E275+E281</f>
        <v>51997</v>
      </c>
      <c r="F245" s="158"/>
    </row>
    <row r="246" spans="1:6" s="1" customFormat="1" ht="18" customHeight="1" x14ac:dyDescent="0.2">
      <c r="A246" s="160"/>
      <c r="B246" s="161"/>
      <c r="C246" s="162"/>
      <c r="D246" s="107" t="s">
        <v>137</v>
      </c>
      <c r="E246" s="13">
        <f>E252+E258+E264+E270+E276+E282</f>
        <v>51997</v>
      </c>
      <c r="F246" s="158"/>
    </row>
    <row r="247" spans="1:6" s="1" customFormat="1" ht="21" customHeight="1" x14ac:dyDescent="0.2">
      <c r="A247" s="160" t="s">
        <v>425</v>
      </c>
      <c r="B247" s="161" t="s">
        <v>67</v>
      </c>
      <c r="C247" s="161" t="s">
        <v>352</v>
      </c>
      <c r="D247" s="107" t="s">
        <v>63</v>
      </c>
      <c r="E247" s="13">
        <f>E248+E249+E250+E251+E252</f>
        <v>229863.4</v>
      </c>
      <c r="F247" s="167"/>
    </row>
    <row r="248" spans="1:6" s="1" customFormat="1" ht="21" customHeight="1" x14ac:dyDescent="0.2">
      <c r="A248" s="160"/>
      <c r="B248" s="161"/>
      <c r="C248" s="161"/>
      <c r="D248" s="107" t="s">
        <v>64</v>
      </c>
      <c r="E248" s="13">
        <f>'Перечень мероприятий'!G213</f>
        <v>38675.4</v>
      </c>
      <c r="F248" s="168"/>
    </row>
    <row r="249" spans="1:6" s="1" customFormat="1" ht="21" customHeight="1" x14ac:dyDescent="0.2">
      <c r="A249" s="160"/>
      <c r="B249" s="161"/>
      <c r="C249" s="161"/>
      <c r="D249" s="107" t="s">
        <v>65</v>
      </c>
      <c r="E249" s="13">
        <f>'Перечень мероприятий'!H213</f>
        <v>44197</v>
      </c>
      <c r="F249" s="168"/>
    </row>
    <row r="250" spans="1:6" s="1" customFormat="1" ht="21" customHeight="1" x14ac:dyDescent="0.2">
      <c r="A250" s="160"/>
      <c r="B250" s="161"/>
      <c r="C250" s="161"/>
      <c r="D250" s="107" t="s">
        <v>135</v>
      </c>
      <c r="E250" s="13">
        <f>'Перечень мероприятий'!I213</f>
        <v>48997</v>
      </c>
      <c r="F250" s="168"/>
    </row>
    <row r="251" spans="1:6" s="1" customFormat="1" ht="21" customHeight="1" x14ac:dyDescent="0.2">
      <c r="A251" s="160"/>
      <c r="B251" s="161"/>
      <c r="C251" s="161"/>
      <c r="D251" s="107" t="s">
        <v>136</v>
      </c>
      <c r="E251" s="13">
        <f>'Перечень мероприятий'!J213</f>
        <v>48997</v>
      </c>
      <c r="F251" s="168"/>
    </row>
    <row r="252" spans="1:6" s="1" customFormat="1" ht="34.5" customHeight="1" x14ac:dyDescent="0.2">
      <c r="A252" s="160"/>
      <c r="B252" s="161"/>
      <c r="C252" s="161"/>
      <c r="D252" s="107" t="s">
        <v>137</v>
      </c>
      <c r="E252" s="13">
        <f>'Перечень мероприятий'!K213</f>
        <v>48997</v>
      </c>
      <c r="F252" s="169"/>
    </row>
    <row r="253" spans="1:6" s="1" customFormat="1" ht="21" customHeight="1" x14ac:dyDescent="0.2">
      <c r="A253" s="160" t="s">
        <v>426</v>
      </c>
      <c r="B253" s="161" t="s">
        <v>67</v>
      </c>
      <c r="C253" s="162"/>
      <c r="D253" s="107" t="s">
        <v>63</v>
      </c>
      <c r="E253" s="13">
        <f>E254+E255+E256+E257+E258</f>
        <v>0</v>
      </c>
      <c r="F253" s="167"/>
    </row>
    <row r="254" spans="1:6" s="1" customFormat="1" ht="21" customHeight="1" x14ac:dyDescent="0.2">
      <c r="A254" s="160"/>
      <c r="B254" s="161"/>
      <c r="C254" s="162"/>
      <c r="D254" s="107" t="s">
        <v>64</v>
      </c>
      <c r="E254" s="13">
        <f>'Перечень мероприятий'!G218</f>
        <v>0</v>
      </c>
      <c r="F254" s="168"/>
    </row>
    <row r="255" spans="1:6" s="1" customFormat="1" ht="21" customHeight="1" x14ac:dyDescent="0.2">
      <c r="A255" s="160"/>
      <c r="B255" s="161"/>
      <c r="C255" s="162"/>
      <c r="D255" s="107" t="s">
        <v>65</v>
      </c>
      <c r="E255" s="13">
        <f>'Перечень мероприятий'!H218</f>
        <v>0</v>
      </c>
      <c r="F255" s="168"/>
    </row>
    <row r="256" spans="1:6" s="1" customFormat="1" ht="21" customHeight="1" x14ac:dyDescent="0.2">
      <c r="A256" s="160"/>
      <c r="B256" s="161"/>
      <c r="C256" s="162"/>
      <c r="D256" s="107" t="s">
        <v>135</v>
      </c>
      <c r="E256" s="13">
        <f>'Перечень мероприятий'!I218</f>
        <v>0</v>
      </c>
      <c r="F256" s="168"/>
    </row>
    <row r="257" spans="1:6" s="1" customFormat="1" ht="21" customHeight="1" x14ac:dyDescent="0.2">
      <c r="A257" s="160"/>
      <c r="B257" s="161"/>
      <c r="C257" s="162"/>
      <c r="D257" s="107" t="s">
        <v>136</v>
      </c>
      <c r="E257" s="13">
        <f>'Перечень мероприятий'!J218</f>
        <v>0</v>
      </c>
      <c r="F257" s="168"/>
    </row>
    <row r="258" spans="1:6" s="1" customFormat="1" ht="22.15" customHeight="1" x14ac:dyDescent="0.2">
      <c r="A258" s="160"/>
      <c r="B258" s="161"/>
      <c r="C258" s="162"/>
      <c r="D258" s="107" t="s">
        <v>137</v>
      </c>
      <c r="E258" s="13">
        <f>'Перечень мероприятий'!K218</f>
        <v>0</v>
      </c>
      <c r="F258" s="169"/>
    </row>
    <row r="259" spans="1:6" s="1" customFormat="1" ht="18" customHeight="1" x14ac:dyDescent="0.2">
      <c r="A259" s="160" t="s">
        <v>427</v>
      </c>
      <c r="B259" s="161" t="s">
        <v>67</v>
      </c>
      <c r="C259" s="161" t="s">
        <v>353</v>
      </c>
      <c r="D259" s="107" t="s">
        <v>63</v>
      </c>
      <c r="E259" s="13">
        <f>E260+E261+E262+E263+E264</f>
        <v>14859.6</v>
      </c>
      <c r="F259" s="167"/>
    </row>
    <row r="260" spans="1:6" s="1" customFormat="1" ht="16.899999999999999" customHeight="1" x14ac:dyDescent="0.2">
      <c r="A260" s="160"/>
      <c r="B260" s="161"/>
      <c r="C260" s="161"/>
      <c r="D260" s="107" t="s">
        <v>64</v>
      </c>
      <c r="E260" s="13">
        <f>'Перечень мероприятий'!G223</f>
        <v>2859.6</v>
      </c>
      <c r="F260" s="168"/>
    </row>
    <row r="261" spans="1:6" s="1" customFormat="1" ht="16.899999999999999" customHeight="1" x14ac:dyDescent="0.2">
      <c r="A261" s="160"/>
      <c r="B261" s="161"/>
      <c r="C261" s="161"/>
      <c r="D261" s="107" t="s">
        <v>65</v>
      </c>
      <c r="E261" s="13">
        <f>'Перечень мероприятий'!H223</f>
        <v>3000</v>
      </c>
      <c r="F261" s="168"/>
    </row>
    <row r="262" spans="1:6" s="1" customFormat="1" ht="16.899999999999999" customHeight="1" x14ac:dyDescent="0.2">
      <c r="A262" s="160"/>
      <c r="B262" s="161"/>
      <c r="C262" s="161"/>
      <c r="D262" s="107" t="s">
        <v>135</v>
      </c>
      <c r="E262" s="13">
        <f>'Перечень мероприятий'!I223</f>
        <v>3000</v>
      </c>
      <c r="F262" s="168"/>
    </row>
    <row r="263" spans="1:6" s="1" customFormat="1" ht="16.899999999999999" customHeight="1" x14ac:dyDescent="0.2">
      <c r="A263" s="160"/>
      <c r="B263" s="161"/>
      <c r="C263" s="161"/>
      <c r="D263" s="107" t="s">
        <v>136</v>
      </c>
      <c r="E263" s="13">
        <f>'Перечень мероприятий'!J223</f>
        <v>3000</v>
      </c>
      <c r="F263" s="168"/>
    </row>
    <row r="264" spans="1:6" s="1" customFormat="1" ht="19.149999999999999" customHeight="1" x14ac:dyDescent="0.2">
      <c r="A264" s="160"/>
      <c r="B264" s="161"/>
      <c r="C264" s="161"/>
      <c r="D264" s="107" t="s">
        <v>137</v>
      </c>
      <c r="E264" s="13">
        <f>'Перечень мероприятий'!K223</f>
        <v>3000</v>
      </c>
      <c r="F264" s="169"/>
    </row>
    <row r="265" spans="1:6" s="1" customFormat="1" ht="28.9" customHeight="1" x14ac:dyDescent="0.2">
      <c r="A265" s="160" t="s">
        <v>428</v>
      </c>
      <c r="B265" s="161" t="s">
        <v>67</v>
      </c>
      <c r="C265" s="162"/>
      <c r="D265" s="107" t="s">
        <v>63</v>
      </c>
      <c r="E265" s="13">
        <f>E266+E267+E268+E269+E270</f>
        <v>0</v>
      </c>
      <c r="F265" s="167"/>
    </row>
    <row r="266" spans="1:6" s="1" customFormat="1" ht="21" customHeight="1" x14ac:dyDescent="0.2">
      <c r="A266" s="160"/>
      <c r="B266" s="161"/>
      <c r="C266" s="162"/>
      <c r="D266" s="107" t="s">
        <v>64</v>
      </c>
      <c r="E266" s="13">
        <f>'Перечень мероприятий'!G228</f>
        <v>0</v>
      </c>
      <c r="F266" s="168"/>
    </row>
    <row r="267" spans="1:6" s="1" customFormat="1" ht="26.45" customHeight="1" x14ac:dyDescent="0.2">
      <c r="A267" s="160"/>
      <c r="B267" s="161"/>
      <c r="C267" s="162"/>
      <c r="D267" s="107" t="s">
        <v>65</v>
      </c>
      <c r="E267" s="13">
        <f>'Перечень мероприятий'!H228</f>
        <v>0</v>
      </c>
      <c r="F267" s="168"/>
    </row>
    <row r="268" spans="1:6" s="1" customFormat="1" ht="21" customHeight="1" x14ac:dyDescent="0.2">
      <c r="A268" s="160"/>
      <c r="B268" s="161"/>
      <c r="C268" s="162"/>
      <c r="D268" s="107" t="s">
        <v>135</v>
      </c>
      <c r="E268" s="13">
        <f>'Перечень мероприятий'!I228</f>
        <v>0</v>
      </c>
      <c r="F268" s="168"/>
    </row>
    <row r="269" spans="1:6" s="1" customFormat="1" ht="25.15" customHeight="1" x14ac:dyDescent="0.2">
      <c r="A269" s="160"/>
      <c r="B269" s="161"/>
      <c r="C269" s="162"/>
      <c r="D269" s="107" t="s">
        <v>136</v>
      </c>
      <c r="E269" s="13">
        <f>'Перечень мероприятий'!J228</f>
        <v>0</v>
      </c>
      <c r="F269" s="168"/>
    </row>
    <row r="270" spans="1:6" s="1" customFormat="1" ht="28.5" customHeight="1" x14ac:dyDescent="0.2">
      <c r="A270" s="160"/>
      <c r="B270" s="161"/>
      <c r="C270" s="162"/>
      <c r="D270" s="107" t="s">
        <v>137</v>
      </c>
      <c r="E270" s="13">
        <f>'Перечень мероприятий'!K228</f>
        <v>0</v>
      </c>
      <c r="F270" s="169"/>
    </row>
    <row r="271" spans="1:6" s="1" customFormat="1" ht="21" customHeight="1" x14ac:dyDescent="0.2">
      <c r="A271" s="160" t="s">
        <v>429</v>
      </c>
      <c r="B271" s="161" t="s">
        <v>67</v>
      </c>
      <c r="C271" s="161" t="s">
        <v>352</v>
      </c>
      <c r="D271" s="107" t="s">
        <v>63</v>
      </c>
      <c r="E271" s="13">
        <f>E272+E273+E274+E275+E276</f>
        <v>2130</v>
      </c>
      <c r="F271" s="167"/>
    </row>
    <row r="272" spans="1:6" s="1" customFormat="1" ht="21" customHeight="1" x14ac:dyDescent="0.2">
      <c r="A272" s="160"/>
      <c r="B272" s="161"/>
      <c r="C272" s="161"/>
      <c r="D272" s="107" t="s">
        <v>64</v>
      </c>
      <c r="E272" s="13">
        <f>'Перечень мероприятий'!G233</f>
        <v>2130</v>
      </c>
      <c r="F272" s="168"/>
    </row>
    <row r="273" spans="1:6" s="1" customFormat="1" ht="21" customHeight="1" x14ac:dyDescent="0.2">
      <c r="A273" s="160"/>
      <c r="B273" s="161"/>
      <c r="C273" s="161"/>
      <c r="D273" s="107" t="s">
        <v>65</v>
      </c>
      <c r="E273" s="13">
        <f>'Перечень мероприятий'!H233</f>
        <v>0</v>
      </c>
      <c r="F273" s="168"/>
    </row>
    <row r="274" spans="1:6" s="1" customFormat="1" ht="21" customHeight="1" x14ac:dyDescent="0.2">
      <c r="A274" s="160"/>
      <c r="B274" s="161"/>
      <c r="C274" s="161"/>
      <c r="D274" s="107" t="s">
        <v>135</v>
      </c>
      <c r="E274" s="13">
        <f>'Перечень мероприятий'!I233</f>
        <v>0</v>
      </c>
      <c r="F274" s="168"/>
    </row>
    <row r="275" spans="1:6" s="1" customFormat="1" ht="21" customHeight="1" x14ac:dyDescent="0.2">
      <c r="A275" s="160"/>
      <c r="B275" s="161"/>
      <c r="C275" s="161"/>
      <c r="D275" s="107" t="s">
        <v>136</v>
      </c>
      <c r="E275" s="13">
        <f>'Перечень мероприятий'!J233</f>
        <v>0</v>
      </c>
      <c r="F275" s="168"/>
    </row>
    <row r="276" spans="1:6" s="1" customFormat="1" ht="61.5" customHeight="1" x14ac:dyDescent="0.2">
      <c r="A276" s="160"/>
      <c r="B276" s="161"/>
      <c r="C276" s="161"/>
      <c r="D276" s="107" t="s">
        <v>137</v>
      </c>
      <c r="E276" s="13">
        <f>'Перечень мероприятий'!K233</f>
        <v>0</v>
      </c>
      <c r="F276" s="169"/>
    </row>
    <row r="277" spans="1:6" s="1" customFormat="1" ht="21" customHeight="1" x14ac:dyDescent="0.2">
      <c r="A277" s="160" t="s">
        <v>430</v>
      </c>
      <c r="B277" s="161" t="s">
        <v>67</v>
      </c>
      <c r="C277" s="161" t="s">
        <v>352</v>
      </c>
      <c r="D277" s="107" t="s">
        <v>63</v>
      </c>
      <c r="E277" s="13">
        <f>E278+E279+E280+E281+E282</f>
        <v>0</v>
      </c>
      <c r="F277" s="167"/>
    </row>
    <row r="278" spans="1:6" s="1" customFormat="1" ht="21" customHeight="1" x14ac:dyDescent="0.2">
      <c r="A278" s="160"/>
      <c r="B278" s="161"/>
      <c r="C278" s="161"/>
      <c r="D278" s="107" t="s">
        <v>64</v>
      </c>
      <c r="E278" s="13">
        <f>'Перечень мероприятий'!G238</f>
        <v>0</v>
      </c>
      <c r="F278" s="168"/>
    </row>
    <row r="279" spans="1:6" s="1" customFormat="1" ht="21" customHeight="1" x14ac:dyDescent="0.2">
      <c r="A279" s="160"/>
      <c r="B279" s="161"/>
      <c r="C279" s="161"/>
      <c r="D279" s="107" t="s">
        <v>65</v>
      </c>
      <c r="E279" s="13">
        <f>'Перечень мероприятий'!H238</f>
        <v>0</v>
      </c>
      <c r="F279" s="168"/>
    </row>
    <row r="280" spans="1:6" s="1" customFormat="1" ht="21" customHeight="1" x14ac:dyDescent="0.2">
      <c r="A280" s="160"/>
      <c r="B280" s="161"/>
      <c r="C280" s="161"/>
      <c r="D280" s="107" t="s">
        <v>135</v>
      </c>
      <c r="E280" s="13">
        <f>'Перечень мероприятий'!I238</f>
        <v>0</v>
      </c>
      <c r="F280" s="168"/>
    </row>
    <row r="281" spans="1:6" s="1" customFormat="1" ht="21" customHeight="1" x14ac:dyDescent="0.2">
      <c r="A281" s="160"/>
      <c r="B281" s="161"/>
      <c r="C281" s="161"/>
      <c r="D281" s="107" t="s">
        <v>136</v>
      </c>
      <c r="E281" s="13">
        <f>'Перечень мероприятий'!J238</f>
        <v>0</v>
      </c>
      <c r="F281" s="168"/>
    </row>
    <row r="282" spans="1:6" s="1" customFormat="1" ht="22.15" customHeight="1" x14ac:dyDescent="0.2">
      <c r="A282" s="160"/>
      <c r="B282" s="161"/>
      <c r="C282" s="161"/>
      <c r="D282" s="107" t="s">
        <v>137</v>
      </c>
      <c r="E282" s="13">
        <f>'Перечень мероприятий'!K238</f>
        <v>0</v>
      </c>
      <c r="F282" s="169"/>
    </row>
    <row r="283" spans="1:6" s="1" customFormat="1" ht="42" customHeight="1" x14ac:dyDescent="0.2">
      <c r="A283" s="160" t="s">
        <v>327</v>
      </c>
      <c r="B283" s="161" t="s">
        <v>67</v>
      </c>
      <c r="C283" s="161"/>
      <c r="D283" s="107" t="s">
        <v>63</v>
      </c>
      <c r="E283" s="13">
        <f>E284+E285+E286+E287+E288</f>
        <v>2250</v>
      </c>
      <c r="F283" s="167"/>
    </row>
    <row r="284" spans="1:6" s="1" customFormat="1" ht="39" customHeight="1" x14ac:dyDescent="0.2">
      <c r="A284" s="160"/>
      <c r="B284" s="161"/>
      <c r="C284" s="161"/>
      <c r="D284" s="107" t="s">
        <v>64</v>
      </c>
      <c r="E284" s="13">
        <f>E290+E314+E320+E326+E332+E338</f>
        <v>450</v>
      </c>
      <c r="F284" s="168"/>
    </row>
    <row r="285" spans="1:6" s="1" customFormat="1" ht="34.15" customHeight="1" x14ac:dyDescent="0.2">
      <c r="A285" s="160"/>
      <c r="B285" s="161"/>
      <c r="C285" s="161"/>
      <c r="D285" s="107" t="s">
        <v>65</v>
      </c>
      <c r="E285" s="13">
        <f>E291+E315+E321+E327+E333+E339</f>
        <v>450</v>
      </c>
      <c r="F285" s="168"/>
    </row>
    <row r="286" spans="1:6" s="1" customFormat="1" ht="36" customHeight="1" x14ac:dyDescent="0.2">
      <c r="A286" s="160"/>
      <c r="B286" s="161"/>
      <c r="C286" s="161"/>
      <c r="D286" s="107" t="s">
        <v>135</v>
      </c>
      <c r="E286" s="13">
        <f>E292+E316+E322+E328+E334+E340</f>
        <v>450</v>
      </c>
      <c r="F286" s="168"/>
    </row>
    <row r="287" spans="1:6" s="1" customFormat="1" ht="33" customHeight="1" x14ac:dyDescent="0.2">
      <c r="A287" s="160"/>
      <c r="B287" s="161"/>
      <c r="C287" s="161"/>
      <c r="D287" s="107" t="s">
        <v>136</v>
      </c>
      <c r="E287" s="13">
        <f>E293+E317+E323+E329+E335+E341</f>
        <v>450</v>
      </c>
      <c r="F287" s="168"/>
    </row>
    <row r="288" spans="1:6" s="1" customFormat="1" ht="60" customHeight="1" x14ac:dyDescent="0.2">
      <c r="A288" s="160"/>
      <c r="B288" s="161"/>
      <c r="C288" s="161"/>
      <c r="D288" s="107" t="s">
        <v>137</v>
      </c>
      <c r="E288" s="13">
        <f>E294+E318+E324+E330+E336+E342</f>
        <v>450</v>
      </c>
      <c r="F288" s="169"/>
    </row>
    <row r="289" spans="1:6" s="1" customFormat="1" ht="21" customHeight="1" x14ac:dyDescent="0.2">
      <c r="A289" s="160" t="s">
        <v>431</v>
      </c>
      <c r="B289" s="161" t="s">
        <v>67</v>
      </c>
      <c r="C289" s="161"/>
      <c r="D289" s="107" t="s">
        <v>63</v>
      </c>
      <c r="E289" s="13">
        <f>E290+E291+E292+E293+E294</f>
        <v>250</v>
      </c>
      <c r="F289" s="167"/>
    </row>
    <row r="290" spans="1:6" s="1" customFormat="1" ht="21" customHeight="1" x14ac:dyDescent="0.2">
      <c r="A290" s="160"/>
      <c r="B290" s="161"/>
      <c r="C290" s="161"/>
      <c r="D290" s="107" t="s">
        <v>64</v>
      </c>
      <c r="E290" s="13">
        <f>E296+E302+E308</f>
        <v>50</v>
      </c>
      <c r="F290" s="168"/>
    </row>
    <row r="291" spans="1:6" s="1" customFormat="1" ht="21" customHeight="1" x14ac:dyDescent="0.2">
      <c r="A291" s="160"/>
      <c r="B291" s="161"/>
      <c r="C291" s="161"/>
      <c r="D291" s="107" t="s">
        <v>65</v>
      </c>
      <c r="E291" s="13">
        <f>E297+E303+E309</f>
        <v>50</v>
      </c>
      <c r="F291" s="168"/>
    </row>
    <row r="292" spans="1:6" s="1" customFormat="1" ht="21" customHeight="1" x14ac:dyDescent="0.2">
      <c r="A292" s="160"/>
      <c r="B292" s="161"/>
      <c r="C292" s="161"/>
      <c r="D292" s="107" t="s">
        <v>135</v>
      </c>
      <c r="E292" s="13">
        <f>E298+E304+E310</f>
        <v>50</v>
      </c>
      <c r="F292" s="168"/>
    </row>
    <row r="293" spans="1:6" s="1" customFormat="1" ht="21" customHeight="1" x14ac:dyDescent="0.2">
      <c r="A293" s="160"/>
      <c r="B293" s="161"/>
      <c r="C293" s="161"/>
      <c r="D293" s="107" t="s">
        <v>136</v>
      </c>
      <c r="E293" s="13">
        <f>E299+E305+E311</f>
        <v>50</v>
      </c>
      <c r="F293" s="168"/>
    </row>
    <row r="294" spans="1:6" s="1" customFormat="1" ht="21" customHeight="1" x14ac:dyDescent="0.2">
      <c r="A294" s="160"/>
      <c r="B294" s="161"/>
      <c r="C294" s="161"/>
      <c r="D294" s="107" t="s">
        <v>137</v>
      </c>
      <c r="E294" s="13">
        <f>E300+E306+E312</f>
        <v>50</v>
      </c>
      <c r="F294" s="169"/>
    </row>
    <row r="295" spans="1:6" s="1" customFormat="1" ht="21" customHeight="1" x14ac:dyDescent="0.2">
      <c r="A295" s="160" t="s">
        <v>432</v>
      </c>
      <c r="B295" s="161" t="s">
        <v>67</v>
      </c>
      <c r="C295" s="161" t="s">
        <v>354</v>
      </c>
      <c r="D295" s="107" t="s">
        <v>63</v>
      </c>
      <c r="E295" s="13">
        <f>E296+E297+E298+E299+E300</f>
        <v>0</v>
      </c>
      <c r="F295" s="167"/>
    </row>
    <row r="296" spans="1:6" s="1" customFormat="1" ht="21" customHeight="1" x14ac:dyDescent="0.2">
      <c r="A296" s="160"/>
      <c r="B296" s="161"/>
      <c r="C296" s="161"/>
      <c r="D296" s="107" t="s">
        <v>64</v>
      </c>
      <c r="E296" s="13">
        <f>'Перечень мероприятий'!G253</f>
        <v>0</v>
      </c>
      <c r="F296" s="168"/>
    </row>
    <row r="297" spans="1:6" s="1" customFormat="1" ht="21" customHeight="1" x14ac:dyDescent="0.2">
      <c r="A297" s="160"/>
      <c r="B297" s="161"/>
      <c r="C297" s="161"/>
      <c r="D297" s="107" t="s">
        <v>65</v>
      </c>
      <c r="E297" s="13">
        <f>'Перечень мероприятий'!H253</f>
        <v>0</v>
      </c>
      <c r="F297" s="168"/>
    </row>
    <row r="298" spans="1:6" s="1" customFormat="1" ht="21" customHeight="1" x14ac:dyDescent="0.2">
      <c r="A298" s="160"/>
      <c r="B298" s="161"/>
      <c r="C298" s="161"/>
      <c r="D298" s="107" t="s">
        <v>135</v>
      </c>
      <c r="E298" s="13">
        <f>'Перечень мероприятий'!I253</f>
        <v>0</v>
      </c>
      <c r="F298" s="168"/>
    </row>
    <row r="299" spans="1:6" s="1" customFormat="1" ht="21" customHeight="1" x14ac:dyDescent="0.2">
      <c r="A299" s="160"/>
      <c r="B299" s="161"/>
      <c r="C299" s="161"/>
      <c r="D299" s="107" t="s">
        <v>136</v>
      </c>
      <c r="E299" s="13">
        <f>'Перечень мероприятий'!J253</f>
        <v>0</v>
      </c>
      <c r="F299" s="168"/>
    </row>
    <row r="300" spans="1:6" s="1" customFormat="1" ht="19.899999999999999" customHeight="1" x14ac:dyDescent="0.2">
      <c r="A300" s="160"/>
      <c r="B300" s="161"/>
      <c r="C300" s="161"/>
      <c r="D300" s="107" t="s">
        <v>137</v>
      </c>
      <c r="E300" s="13">
        <f>'Перечень мероприятий'!K253</f>
        <v>0</v>
      </c>
      <c r="F300" s="169"/>
    </row>
    <row r="301" spans="1:6" s="1" customFormat="1" ht="22.15" customHeight="1" x14ac:dyDescent="0.2">
      <c r="A301" s="160" t="s">
        <v>433</v>
      </c>
      <c r="B301" s="161" t="s">
        <v>67</v>
      </c>
      <c r="C301" s="161"/>
      <c r="D301" s="107" t="s">
        <v>63</v>
      </c>
      <c r="E301" s="13">
        <f>E302+E303+E304+E305+E306</f>
        <v>0</v>
      </c>
      <c r="F301" s="167"/>
    </row>
    <row r="302" spans="1:6" s="1" customFormat="1" ht="22.9" customHeight="1" x14ac:dyDescent="0.2">
      <c r="A302" s="160"/>
      <c r="B302" s="161"/>
      <c r="C302" s="161"/>
      <c r="D302" s="107" t="s">
        <v>64</v>
      </c>
      <c r="E302" s="13">
        <f>'Перечень мероприятий'!G258</f>
        <v>0</v>
      </c>
      <c r="F302" s="168"/>
    </row>
    <row r="303" spans="1:6" s="1" customFormat="1" ht="18.600000000000001" customHeight="1" x14ac:dyDescent="0.2">
      <c r="A303" s="160"/>
      <c r="B303" s="161"/>
      <c r="C303" s="161"/>
      <c r="D303" s="107" t="s">
        <v>65</v>
      </c>
      <c r="E303" s="13">
        <f>'Перечень мероприятий'!H258</f>
        <v>0</v>
      </c>
      <c r="F303" s="168"/>
    </row>
    <row r="304" spans="1:6" s="1" customFormat="1" ht="23.45" customHeight="1" x14ac:dyDescent="0.2">
      <c r="A304" s="160"/>
      <c r="B304" s="161"/>
      <c r="C304" s="161"/>
      <c r="D304" s="107" t="s">
        <v>135</v>
      </c>
      <c r="E304" s="13">
        <f>'Перечень мероприятий'!I258</f>
        <v>0</v>
      </c>
      <c r="F304" s="168"/>
    </row>
    <row r="305" spans="1:6" s="1" customFormat="1" ht="24" customHeight="1" x14ac:dyDescent="0.2">
      <c r="A305" s="160"/>
      <c r="B305" s="161"/>
      <c r="C305" s="161"/>
      <c r="D305" s="107" t="s">
        <v>136</v>
      </c>
      <c r="E305" s="13">
        <f>'Перечень мероприятий'!J258</f>
        <v>0</v>
      </c>
      <c r="F305" s="168"/>
    </row>
    <row r="306" spans="1:6" s="1" customFormat="1" ht="22.15" customHeight="1" x14ac:dyDescent="0.2">
      <c r="A306" s="160"/>
      <c r="B306" s="161"/>
      <c r="C306" s="161"/>
      <c r="D306" s="107" t="s">
        <v>137</v>
      </c>
      <c r="E306" s="13">
        <f>'Перечень мероприятий'!K258</f>
        <v>0</v>
      </c>
      <c r="F306" s="169"/>
    </row>
    <row r="307" spans="1:6" s="1" customFormat="1" ht="65.45" customHeight="1" x14ac:dyDescent="0.2">
      <c r="A307" s="160" t="s">
        <v>434</v>
      </c>
      <c r="B307" s="161" t="s">
        <v>67</v>
      </c>
      <c r="C307" s="161" t="s">
        <v>354</v>
      </c>
      <c r="D307" s="107" t="s">
        <v>63</v>
      </c>
      <c r="E307" s="13">
        <f>E308+E309+E310+E311+E312</f>
        <v>250</v>
      </c>
      <c r="F307" s="167"/>
    </row>
    <row r="308" spans="1:6" s="1" customFormat="1" ht="54" customHeight="1" x14ac:dyDescent="0.2">
      <c r="A308" s="160"/>
      <c r="B308" s="161"/>
      <c r="C308" s="161"/>
      <c r="D308" s="107" t="s">
        <v>64</v>
      </c>
      <c r="E308" s="13">
        <f>'Перечень мероприятий'!G263</f>
        <v>50</v>
      </c>
      <c r="F308" s="168"/>
    </row>
    <row r="309" spans="1:6" s="1" customFormat="1" ht="63.6" customHeight="1" x14ac:dyDescent="0.2">
      <c r="A309" s="160"/>
      <c r="B309" s="161"/>
      <c r="C309" s="161"/>
      <c r="D309" s="107" t="s">
        <v>65</v>
      </c>
      <c r="E309" s="13">
        <f>'Перечень мероприятий'!H263</f>
        <v>50</v>
      </c>
      <c r="F309" s="168"/>
    </row>
    <row r="310" spans="1:6" s="1" customFormat="1" ht="58.15" customHeight="1" x14ac:dyDescent="0.2">
      <c r="A310" s="160"/>
      <c r="B310" s="161"/>
      <c r="C310" s="161"/>
      <c r="D310" s="107" t="s">
        <v>135</v>
      </c>
      <c r="E310" s="13">
        <f>'Перечень мероприятий'!I263</f>
        <v>50</v>
      </c>
      <c r="F310" s="168"/>
    </row>
    <row r="311" spans="1:6" s="1" customFormat="1" ht="61.9" customHeight="1" x14ac:dyDescent="0.2">
      <c r="A311" s="160"/>
      <c r="B311" s="161"/>
      <c r="C311" s="161"/>
      <c r="D311" s="107" t="s">
        <v>136</v>
      </c>
      <c r="E311" s="13">
        <f>'Перечень мероприятий'!J263</f>
        <v>50</v>
      </c>
      <c r="F311" s="168"/>
    </row>
    <row r="312" spans="1:6" s="1" customFormat="1" ht="75.75" customHeight="1" x14ac:dyDescent="0.2">
      <c r="A312" s="160"/>
      <c r="B312" s="161"/>
      <c r="C312" s="161"/>
      <c r="D312" s="107" t="s">
        <v>137</v>
      </c>
      <c r="E312" s="13">
        <f>'Перечень мероприятий'!K263</f>
        <v>50</v>
      </c>
      <c r="F312" s="169"/>
    </row>
    <row r="313" spans="1:6" s="1" customFormat="1" ht="21.6" customHeight="1" x14ac:dyDescent="0.2">
      <c r="A313" s="160" t="s">
        <v>435</v>
      </c>
      <c r="B313" s="161" t="s">
        <v>67</v>
      </c>
      <c r="C313" s="161" t="s">
        <v>74</v>
      </c>
      <c r="D313" s="107" t="s">
        <v>63</v>
      </c>
      <c r="E313" s="13">
        <f>E314+E315+E316+E317+E318</f>
        <v>2000</v>
      </c>
      <c r="F313" s="167"/>
    </row>
    <row r="314" spans="1:6" s="1" customFormat="1" ht="20.45" customHeight="1" x14ac:dyDescent="0.2">
      <c r="A314" s="160"/>
      <c r="B314" s="161"/>
      <c r="C314" s="161"/>
      <c r="D314" s="107" t="s">
        <v>64</v>
      </c>
      <c r="E314" s="13">
        <f>'Перечень мероприятий'!G268</f>
        <v>400</v>
      </c>
      <c r="F314" s="168"/>
    </row>
    <row r="315" spans="1:6" s="1" customFormat="1" ht="19.899999999999999" customHeight="1" x14ac:dyDescent="0.2">
      <c r="A315" s="160"/>
      <c r="B315" s="161"/>
      <c r="C315" s="161"/>
      <c r="D315" s="107" t="s">
        <v>65</v>
      </c>
      <c r="E315" s="13">
        <f>'Перечень мероприятий'!H268</f>
        <v>400</v>
      </c>
      <c r="F315" s="168"/>
    </row>
    <row r="316" spans="1:6" s="1" customFormat="1" ht="21" customHeight="1" x14ac:dyDescent="0.2">
      <c r="A316" s="160"/>
      <c r="B316" s="161"/>
      <c r="C316" s="161"/>
      <c r="D316" s="107" t="s">
        <v>135</v>
      </c>
      <c r="E316" s="13">
        <f>'Перечень мероприятий'!I268</f>
        <v>400</v>
      </c>
      <c r="F316" s="168"/>
    </row>
    <row r="317" spans="1:6" s="1" customFormat="1" ht="20.45" customHeight="1" x14ac:dyDescent="0.2">
      <c r="A317" s="160"/>
      <c r="B317" s="161"/>
      <c r="C317" s="161"/>
      <c r="D317" s="107" t="s">
        <v>136</v>
      </c>
      <c r="E317" s="13">
        <f>'Перечень мероприятий'!J268</f>
        <v>400</v>
      </c>
      <c r="F317" s="168"/>
    </row>
    <row r="318" spans="1:6" s="1" customFormat="1" ht="64.5" customHeight="1" x14ac:dyDescent="0.2">
      <c r="A318" s="160"/>
      <c r="B318" s="161"/>
      <c r="C318" s="161"/>
      <c r="D318" s="107" t="s">
        <v>137</v>
      </c>
      <c r="E318" s="13">
        <f>'Перечень мероприятий'!K268</f>
        <v>400</v>
      </c>
      <c r="F318" s="169"/>
    </row>
    <row r="319" spans="1:6" s="1" customFormat="1" ht="34.9" customHeight="1" x14ac:dyDescent="0.2">
      <c r="A319" s="160" t="s">
        <v>436</v>
      </c>
      <c r="B319" s="161" t="s">
        <v>67</v>
      </c>
      <c r="C319" s="162"/>
      <c r="D319" s="107" t="s">
        <v>63</v>
      </c>
      <c r="E319" s="13">
        <f>E320+E321+E322+E323+E324</f>
        <v>0</v>
      </c>
      <c r="F319" s="167"/>
    </row>
    <row r="320" spans="1:6" s="1" customFormat="1" ht="36" customHeight="1" x14ac:dyDescent="0.2">
      <c r="A320" s="160"/>
      <c r="B320" s="161"/>
      <c r="C320" s="162"/>
      <c r="D320" s="107" t="s">
        <v>64</v>
      </c>
      <c r="E320" s="13">
        <f>'Перечень мероприятий'!G273</f>
        <v>0</v>
      </c>
      <c r="F320" s="168"/>
    </row>
    <row r="321" spans="1:6" s="1" customFormat="1" ht="36" customHeight="1" x14ac:dyDescent="0.2">
      <c r="A321" s="160"/>
      <c r="B321" s="161"/>
      <c r="C321" s="162"/>
      <c r="D321" s="107" t="s">
        <v>65</v>
      </c>
      <c r="E321" s="13">
        <f>'Перечень мероприятий'!H273</f>
        <v>0</v>
      </c>
      <c r="F321" s="168"/>
    </row>
    <row r="322" spans="1:6" s="1" customFormat="1" ht="39" customHeight="1" x14ac:dyDescent="0.2">
      <c r="A322" s="160"/>
      <c r="B322" s="161"/>
      <c r="C322" s="162"/>
      <c r="D322" s="107" t="s">
        <v>135</v>
      </c>
      <c r="E322" s="13">
        <f>'Перечень мероприятий'!I273</f>
        <v>0</v>
      </c>
      <c r="F322" s="168"/>
    </row>
    <row r="323" spans="1:6" s="1" customFormat="1" ht="39" customHeight="1" x14ac:dyDescent="0.2">
      <c r="A323" s="160"/>
      <c r="B323" s="161"/>
      <c r="C323" s="162"/>
      <c r="D323" s="107" t="s">
        <v>136</v>
      </c>
      <c r="E323" s="13">
        <f>'Перечень мероприятий'!J273</f>
        <v>0</v>
      </c>
      <c r="F323" s="168"/>
    </row>
    <row r="324" spans="1:6" s="1" customFormat="1" ht="60.75" customHeight="1" x14ac:dyDescent="0.2">
      <c r="A324" s="160"/>
      <c r="B324" s="161"/>
      <c r="C324" s="162"/>
      <c r="D324" s="107" t="s">
        <v>137</v>
      </c>
      <c r="E324" s="13">
        <f>'Перечень мероприятий'!K273</f>
        <v>0</v>
      </c>
      <c r="F324" s="169"/>
    </row>
    <row r="325" spans="1:6" s="1" customFormat="1" ht="21" customHeight="1" x14ac:dyDescent="0.2">
      <c r="A325" s="160" t="s">
        <v>437</v>
      </c>
      <c r="B325" s="161" t="s">
        <v>67</v>
      </c>
      <c r="C325" s="178"/>
      <c r="D325" s="107" t="s">
        <v>63</v>
      </c>
      <c r="E325" s="13">
        <f>E326+E327+E328+E329+E330</f>
        <v>0</v>
      </c>
      <c r="F325" s="167"/>
    </row>
    <row r="326" spans="1:6" s="1" customFormat="1" ht="21" customHeight="1" x14ac:dyDescent="0.2">
      <c r="A326" s="160"/>
      <c r="B326" s="161"/>
      <c r="C326" s="179"/>
      <c r="D326" s="107" t="s">
        <v>64</v>
      </c>
      <c r="E326" s="13">
        <f>'Перечень мероприятий'!G278</f>
        <v>0</v>
      </c>
      <c r="F326" s="168"/>
    </row>
    <row r="327" spans="1:6" s="1" customFormat="1" ht="21" customHeight="1" x14ac:dyDescent="0.2">
      <c r="A327" s="160"/>
      <c r="B327" s="161"/>
      <c r="C327" s="179"/>
      <c r="D327" s="107" t="s">
        <v>65</v>
      </c>
      <c r="E327" s="13">
        <f>'Перечень мероприятий'!H278</f>
        <v>0</v>
      </c>
      <c r="F327" s="168"/>
    </row>
    <row r="328" spans="1:6" s="1" customFormat="1" ht="21" customHeight="1" x14ac:dyDescent="0.2">
      <c r="A328" s="160"/>
      <c r="B328" s="161"/>
      <c r="C328" s="179"/>
      <c r="D328" s="107" t="s">
        <v>135</v>
      </c>
      <c r="E328" s="13">
        <f>'Перечень мероприятий'!I278</f>
        <v>0</v>
      </c>
      <c r="F328" s="168"/>
    </row>
    <row r="329" spans="1:6" s="1" customFormat="1" ht="21" customHeight="1" x14ac:dyDescent="0.2">
      <c r="A329" s="160"/>
      <c r="B329" s="161"/>
      <c r="C329" s="179"/>
      <c r="D329" s="107" t="s">
        <v>136</v>
      </c>
      <c r="E329" s="13">
        <f>'Перечень мероприятий'!J278</f>
        <v>0</v>
      </c>
      <c r="F329" s="168"/>
    </row>
    <row r="330" spans="1:6" s="1" customFormat="1" ht="51.6" customHeight="1" x14ac:dyDescent="0.2">
      <c r="A330" s="160"/>
      <c r="B330" s="161"/>
      <c r="C330" s="180"/>
      <c r="D330" s="107" t="s">
        <v>137</v>
      </c>
      <c r="E330" s="13">
        <f>'Перечень мероприятий'!K278</f>
        <v>0</v>
      </c>
      <c r="F330" s="169"/>
    </row>
    <row r="331" spans="1:6" s="1" customFormat="1" ht="37.15" customHeight="1" x14ac:dyDescent="0.2">
      <c r="A331" s="160" t="s">
        <v>438</v>
      </c>
      <c r="B331" s="161" t="s">
        <v>67</v>
      </c>
      <c r="C331" s="178"/>
      <c r="D331" s="107" t="s">
        <v>63</v>
      </c>
      <c r="E331" s="13">
        <f>E332+E333+E334+E335+E336</f>
        <v>0</v>
      </c>
      <c r="F331" s="167"/>
    </row>
    <row r="332" spans="1:6" s="1" customFormat="1" ht="39" customHeight="1" x14ac:dyDescent="0.2">
      <c r="A332" s="160"/>
      <c r="B332" s="161"/>
      <c r="C332" s="179"/>
      <c r="D332" s="107" t="s">
        <v>64</v>
      </c>
      <c r="E332" s="13">
        <f>'Перечень мероприятий'!G283</f>
        <v>0</v>
      </c>
      <c r="F332" s="168"/>
    </row>
    <row r="333" spans="1:6" s="1" customFormat="1" ht="40.15" customHeight="1" x14ac:dyDescent="0.2">
      <c r="A333" s="160"/>
      <c r="B333" s="161"/>
      <c r="C333" s="179"/>
      <c r="D333" s="107" t="s">
        <v>65</v>
      </c>
      <c r="E333" s="13">
        <f>'Перечень мероприятий'!H283</f>
        <v>0</v>
      </c>
      <c r="F333" s="168"/>
    </row>
    <row r="334" spans="1:6" s="1" customFormat="1" ht="38.450000000000003" customHeight="1" x14ac:dyDescent="0.2">
      <c r="A334" s="160"/>
      <c r="B334" s="161"/>
      <c r="C334" s="179"/>
      <c r="D334" s="107" t="s">
        <v>135</v>
      </c>
      <c r="E334" s="13">
        <f>'Перечень мероприятий'!I283</f>
        <v>0</v>
      </c>
      <c r="F334" s="168"/>
    </row>
    <row r="335" spans="1:6" s="1" customFormat="1" ht="46.15" customHeight="1" x14ac:dyDescent="0.2">
      <c r="A335" s="160"/>
      <c r="B335" s="161"/>
      <c r="C335" s="179"/>
      <c r="D335" s="107" t="s">
        <v>136</v>
      </c>
      <c r="E335" s="13">
        <f>'Перечень мероприятий'!J283</f>
        <v>0</v>
      </c>
      <c r="F335" s="168"/>
    </row>
    <row r="336" spans="1:6" s="1" customFormat="1" ht="59.25" customHeight="1" x14ac:dyDescent="0.2">
      <c r="A336" s="160"/>
      <c r="B336" s="161"/>
      <c r="C336" s="180"/>
      <c r="D336" s="107" t="s">
        <v>137</v>
      </c>
      <c r="E336" s="13">
        <f>'Перечень мероприятий'!K283</f>
        <v>0</v>
      </c>
      <c r="F336" s="169"/>
    </row>
    <row r="337" spans="1:6" s="1" customFormat="1" ht="21" customHeight="1" x14ac:dyDescent="0.2">
      <c r="A337" s="160" t="s">
        <v>439</v>
      </c>
      <c r="B337" s="161" t="s">
        <v>67</v>
      </c>
      <c r="C337" s="162"/>
      <c r="D337" s="107" t="s">
        <v>63</v>
      </c>
      <c r="E337" s="13">
        <f>E338+E339+E340+E341+E342</f>
        <v>0</v>
      </c>
      <c r="F337" s="167"/>
    </row>
    <row r="338" spans="1:6" s="1" customFormat="1" ht="21" customHeight="1" x14ac:dyDescent="0.2">
      <c r="A338" s="160"/>
      <c r="B338" s="161"/>
      <c r="C338" s="162"/>
      <c r="D338" s="107" t="s">
        <v>64</v>
      </c>
      <c r="E338" s="13">
        <f>'Перечень мероприятий'!G288</f>
        <v>0</v>
      </c>
      <c r="F338" s="168"/>
    </row>
    <row r="339" spans="1:6" s="1" customFormat="1" ht="21" customHeight="1" x14ac:dyDescent="0.2">
      <c r="A339" s="160"/>
      <c r="B339" s="161"/>
      <c r="C339" s="162"/>
      <c r="D339" s="107" t="s">
        <v>65</v>
      </c>
      <c r="E339" s="13">
        <f>'Перечень мероприятий'!H288</f>
        <v>0</v>
      </c>
      <c r="F339" s="168"/>
    </row>
    <row r="340" spans="1:6" s="1" customFormat="1" ht="21" customHeight="1" x14ac:dyDescent="0.2">
      <c r="A340" s="160"/>
      <c r="B340" s="161"/>
      <c r="C340" s="162"/>
      <c r="D340" s="107" t="s">
        <v>135</v>
      </c>
      <c r="E340" s="13">
        <f>'Перечень мероприятий'!I288</f>
        <v>0</v>
      </c>
      <c r="F340" s="168"/>
    </row>
    <row r="341" spans="1:6" s="1" customFormat="1" ht="21" customHeight="1" x14ac:dyDescent="0.2">
      <c r="A341" s="160"/>
      <c r="B341" s="161"/>
      <c r="C341" s="162"/>
      <c r="D341" s="107" t="s">
        <v>136</v>
      </c>
      <c r="E341" s="13">
        <f>'Перечень мероприятий'!J288</f>
        <v>0</v>
      </c>
      <c r="F341" s="168"/>
    </row>
    <row r="342" spans="1:6" s="1" customFormat="1" ht="21" customHeight="1" x14ac:dyDescent="0.2">
      <c r="A342" s="160"/>
      <c r="B342" s="161"/>
      <c r="C342" s="162"/>
      <c r="D342" s="107" t="s">
        <v>137</v>
      </c>
      <c r="E342" s="13">
        <f>'Перечень мероприятий'!K288</f>
        <v>0</v>
      </c>
      <c r="F342" s="169"/>
    </row>
    <row r="343" spans="1:6" s="1" customFormat="1" ht="22.15" customHeight="1" x14ac:dyDescent="0.2">
      <c r="A343" s="160" t="s">
        <v>328</v>
      </c>
      <c r="B343" s="161" t="s">
        <v>2</v>
      </c>
      <c r="C343" s="162"/>
      <c r="D343" s="107" t="s">
        <v>63</v>
      </c>
      <c r="E343" s="13">
        <f>E344+E345+E346+E347+E348</f>
        <v>8710</v>
      </c>
      <c r="F343" s="167"/>
    </row>
    <row r="344" spans="1:6" s="1" customFormat="1" ht="19.899999999999999" customHeight="1" x14ac:dyDescent="0.2">
      <c r="A344" s="160"/>
      <c r="B344" s="161"/>
      <c r="C344" s="162"/>
      <c r="D344" s="107" t="s">
        <v>64</v>
      </c>
      <c r="E344" s="13">
        <f>E356</f>
        <v>1742</v>
      </c>
      <c r="F344" s="168"/>
    </row>
    <row r="345" spans="1:6" s="1" customFormat="1" ht="19.899999999999999" customHeight="1" x14ac:dyDescent="0.2">
      <c r="A345" s="160"/>
      <c r="B345" s="161"/>
      <c r="C345" s="162"/>
      <c r="D345" s="107" t="s">
        <v>65</v>
      </c>
      <c r="E345" s="13">
        <f>E357</f>
        <v>1742</v>
      </c>
      <c r="F345" s="168"/>
    </row>
    <row r="346" spans="1:6" s="1" customFormat="1" ht="18" customHeight="1" x14ac:dyDescent="0.2">
      <c r="A346" s="160"/>
      <c r="B346" s="161"/>
      <c r="C346" s="162"/>
      <c r="D346" s="107" t="s">
        <v>135</v>
      </c>
      <c r="E346" s="13">
        <f>E358</f>
        <v>1742</v>
      </c>
      <c r="F346" s="168"/>
    </row>
    <row r="347" spans="1:6" s="1" customFormat="1" ht="19.899999999999999" customHeight="1" x14ac:dyDescent="0.2">
      <c r="A347" s="160"/>
      <c r="B347" s="161"/>
      <c r="C347" s="162"/>
      <c r="D347" s="107" t="s">
        <v>136</v>
      </c>
      <c r="E347" s="13">
        <f>E359</f>
        <v>1742</v>
      </c>
      <c r="F347" s="168"/>
    </row>
    <row r="348" spans="1:6" s="1" customFormat="1" ht="21" customHeight="1" x14ac:dyDescent="0.2">
      <c r="A348" s="160"/>
      <c r="B348" s="161"/>
      <c r="C348" s="162"/>
      <c r="D348" s="107" t="s">
        <v>137</v>
      </c>
      <c r="E348" s="13">
        <f>E360</f>
        <v>1742</v>
      </c>
      <c r="F348" s="169"/>
    </row>
    <row r="349" spans="1:6" s="1" customFormat="1" ht="19.899999999999999" customHeight="1" x14ac:dyDescent="0.2">
      <c r="A349" s="160"/>
      <c r="B349" s="161" t="s">
        <v>67</v>
      </c>
      <c r="C349" s="162"/>
      <c r="D349" s="107" t="s">
        <v>63</v>
      </c>
      <c r="E349" s="13">
        <f>E350+E351+E352+E353+E354</f>
        <v>26740</v>
      </c>
      <c r="F349" s="167"/>
    </row>
    <row r="350" spans="1:6" s="1" customFormat="1" ht="21" customHeight="1" x14ac:dyDescent="0.2">
      <c r="A350" s="160"/>
      <c r="B350" s="161"/>
      <c r="C350" s="162"/>
      <c r="D350" s="107" t="s">
        <v>64</v>
      </c>
      <c r="E350" s="13">
        <f>E362</f>
        <v>5348</v>
      </c>
      <c r="F350" s="168"/>
    </row>
    <row r="351" spans="1:6" s="1" customFormat="1" ht="19.899999999999999" customHeight="1" x14ac:dyDescent="0.2">
      <c r="A351" s="160"/>
      <c r="B351" s="161"/>
      <c r="C351" s="162"/>
      <c r="D351" s="107" t="s">
        <v>65</v>
      </c>
      <c r="E351" s="13">
        <f>E363</f>
        <v>5348</v>
      </c>
      <c r="F351" s="168"/>
    </row>
    <row r="352" spans="1:6" s="1" customFormat="1" ht="19.899999999999999" customHeight="1" x14ac:dyDescent="0.2">
      <c r="A352" s="160"/>
      <c r="B352" s="161"/>
      <c r="C352" s="162"/>
      <c r="D352" s="107" t="s">
        <v>135</v>
      </c>
      <c r="E352" s="13">
        <f>E364</f>
        <v>5348</v>
      </c>
      <c r="F352" s="168"/>
    </row>
    <row r="353" spans="1:6" s="1" customFormat="1" ht="18.600000000000001" customHeight="1" x14ac:dyDescent="0.2">
      <c r="A353" s="160"/>
      <c r="B353" s="161"/>
      <c r="C353" s="162"/>
      <c r="D353" s="107" t="s">
        <v>136</v>
      </c>
      <c r="E353" s="13">
        <f>E365</f>
        <v>5348</v>
      </c>
      <c r="F353" s="168"/>
    </row>
    <row r="354" spans="1:6" s="1" customFormat="1" ht="21.6" customHeight="1" x14ac:dyDescent="0.2">
      <c r="A354" s="160"/>
      <c r="B354" s="161"/>
      <c r="C354" s="162"/>
      <c r="D354" s="107" t="s">
        <v>137</v>
      </c>
      <c r="E354" s="13">
        <f>E366</f>
        <v>5348</v>
      </c>
      <c r="F354" s="169"/>
    </row>
    <row r="355" spans="1:6" s="1" customFormat="1" ht="16.899999999999999" customHeight="1" x14ac:dyDescent="0.2">
      <c r="A355" s="160" t="s">
        <v>440</v>
      </c>
      <c r="B355" s="161" t="s">
        <v>2</v>
      </c>
      <c r="C355" s="162" t="s">
        <v>355</v>
      </c>
      <c r="D355" s="107" t="s">
        <v>63</v>
      </c>
      <c r="E355" s="13">
        <f>E356+E357+E358+E359+E360</f>
        <v>8710</v>
      </c>
      <c r="F355" s="167"/>
    </row>
    <row r="356" spans="1:6" s="1" customFormat="1" ht="16.149999999999999" customHeight="1" x14ac:dyDescent="0.2">
      <c r="A356" s="160"/>
      <c r="B356" s="161"/>
      <c r="C356" s="162"/>
      <c r="D356" s="107" t="s">
        <v>64</v>
      </c>
      <c r="E356" s="13">
        <f>'Перечень мероприятий'!G297</f>
        <v>1742</v>
      </c>
      <c r="F356" s="168"/>
    </row>
    <row r="357" spans="1:6" s="1" customFormat="1" ht="15.6" customHeight="1" x14ac:dyDescent="0.2">
      <c r="A357" s="160"/>
      <c r="B357" s="161"/>
      <c r="C357" s="162"/>
      <c r="D357" s="107" t="s">
        <v>65</v>
      </c>
      <c r="E357" s="13">
        <f>'Перечень мероприятий'!H297</f>
        <v>1742</v>
      </c>
      <c r="F357" s="168"/>
    </row>
    <row r="358" spans="1:6" s="1" customFormat="1" ht="17.45" customHeight="1" x14ac:dyDescent="0.2">
      <c r="A358" s="160"/>
      <c r="B358" s="161"/>
      <c r="C358" s="162"/>
      <c r="D358" s="107" t="s">
        <v>135</v>
      </c>
      <c r="E358" s="13">
        <f>'Перечень мероприятий'!I297</f>
        <v>1742</v>
      </c>
      <c r="F358" s="168"/>
    </row>
    <row r="359" spans="1:6" s="1" customFormat="1" ht="19.149999999999999" customHeight="1" x14ac:dyDescent="0.2">
      <c r="A359" s="160"/>
      <c r="B359" s="161"/>
      <c r="C359" s="162"/>
      <c r="D359" s="107" t="s">
        <v>136</v>
      </c>
      <c r="E359" s="13">
        <f>'Перечень мероприятий'!J297</f>
        <v>1742</v>
      </c>
      <c r="F359" s="168"/>
    </row>
    <row r="360" spans="1:6" s="1" customFormat="1" ht="18" customHeight="1" x14ac:dyDescent="0.2">
      <c r="A360" s="160"/>
      <c r="B360" s="161"/>
      <c r="C360" s="162"/>
      <c r="D360" s="107" t="s">
        <v>137</v>
      </c>
      <c r="E360" s="13">
        <f>'Перечень мероприятий'!K297</f>
        <v>1742</v>
      </c>
      <c r="F360" s="169"/>
    </row>
    <row r="361" spans="1:6" s="1" customFormat="1" ht="16.899999999999999" customHeight="1" x14ac:dyDescent="0.2">
      <c r="A361" s="160"/>
      <c r="B361" s="161" t="s">
        <v>67</v>
      </c>
      <c r="C361" s="162" t="s">
        <v>355</v>
      </c>
      <c r="D361" s="107" t="s">
        <v>63</v>
      </c>
      <c r="E361" s="13">
        <f>E362+E363+E364+E365+E366</f>
        <v>26740</v>
      </c>
      <c r="F361" s="167"/>
    </row>
    <row r="362" spans="1:6" s="1" customFormat="1" ht="19.149999999999999" customHeight="1" x14ac:dyDescent="0.2">
      <c r="A362" s="160"/>
      <c r="B362" s="161"/>
      <c r="C362" s="162"/>
      <c r="D362" s="107" t="s">
        <v>64</v>
      </c>
      <c r="E362" s="13">
        <f>'Перечень мероприятий'!G298</f>
        <v>5348</v>
      </c>
      <c r="F362" s="168"/>
    </row>
    <row r="363" spans="1:6" s="1" customFormat="1" ht="20.45" customHeight="1" x14ac:dyDescent="0.2">
      <c r="A363" s="160"/>
      <c r="B363" s="161"/>
      <c r="C363" s="162"/>
      <c r="D363" s="107" t="s">
        <v>65</v>
      </c>
      <c r="E363" s="13">
        <f>'Перечень мероприятий'!H298</f>
        <v>5348</v>
      </c>
      <c r="F363" s="168"/>
    </row>
    <row r="364" spans="1:6" s="1" customFormat="1" ht="19.149999999999999" customHeight="1" x14ac:dyDescent="0.2">
      <c r="A364" s="160"/>
      <c r="B364" s="161"/>
      <c r="C364" s="162"/>
      <c r="D364" s="107" t="s">
        <v>135</v>
      </c>
      <c r="E364" s="13">
        <f>'Перечень мероприятий'!I298</f>
        <v>5348</v>
      </c>
      <c r="F364" s="168"/>
    </row>
    <row r="365" spans="1:6" s="1" customFormat="1" ht="19.149999999999999" customHeight="1" x14ac:dyDescent="0.2">
      <c r="A365" s="160"/>
      <c r="B365" s="161"/>
      <c r="C365" s="162"/>
      <c r="D365" s="107" t="s">
        <v>136</v>
      </c>
      <c r="E365" s="13">
        <f>'Перечень мероприятий'!J298</f>
        <v>5348</v>
      </c>
      <c r="F365" s="168"/>
    </row>
    <row r="366" spans="1:6" s="1" customFormat="1" ht="16.899999999999999" customHeight="1" x14ac:dyDescent="0.2">
      <c r="A366" s="160"/>
      <c r="B366" s="161"/>
      <c r="C366" s="162"/>
      <c r="D366" s="107" t="s">
        <v>137</v>
      </c>
      <c r="E366" s="13">
        <f>'Перечень мероприятий'!K298</f>
        <v>5348</v>
      </c>
      <c r="F366" s="169"/>
    </row>
    <row r="367" spans="1:6" s="1" customFormat="1" ht="18.600000000000001" customHeight="1" x14ac:dyDescent="0.2">
      <c r="A367" s="160" t="s">
        <v>329</v>
      </c>
      <c r="B367" s="161" t="s">
        <v>67</v>
      </c>
      <c r="C367" s="162"/>
      <c r="D367" s="107" t="s">
        <v>63</v>
      </c>
      <c r="E367" s="13">
        <f>E368+E369+E370+E371+E372</f>
        <v>278343</v>
      </c>
      <c r="F367" s="167"/>
    </row>
    <row r="368" spans="1:6" s="1" customFormat="1" ht="18" customHeight="1" x14ac:dyDescent="0.2">
      <c r="A368" s="160"/>
      <c r="B368" s="161"/>
      <c r="C368" s="162"/>
      <c r="D368" s="107" t="s">
        <v>64</v>
      </c>
      <c r="E368" s="13">
        <f>E374+E380+E386+E392+E398+E404+E410+E416+E422</f>
        <v>59722</v>
      </c>
      <c r="F368" s="168"/>
    </row>
    <row r="369" spans="1:6" s="1" customFormat="1" ht="16.149999999999999" customHeight="1" x14ac:dyDescent="0.2">
      <c r="A369" s="160"/>
      <c r="B369" s="161"/>
      <c r="C369" s="162"/>
      <c r="D369" s="107" t="s">
        <v>65</v>
      </c>
      <c r="E369" s="13">
        <f>E375+E381+E387+E393+E400+E405+E411+E417+E423</f>
        <v>60083</v>
      </c>
      <c r="F369" s="168"/>
    </row>
    <row r="370" spans="1:6" s="1" customFormat="1" ht="18" customHeight="1" x14ac:dyDescent="0.2">
      <c r="A370" s="160"/>
      <c r="B370" s="161"/>
      <c r="C370" s="162"/>
      <c r="D370" s="107" t="s">
        <v>135</v>
      </c>
      <c r="E370" s="13">
        <f>E376+E382+E388+E394+E400+E406+E412+E418+E424</f>
        <v>52846</v>
      </c>
      <c r="F370" s="168"/>
    </row>
    <row r="371" spans="1:6" s="1" customFormat="1" ht="16.899999999999999" customHeight="1" x14ac:dyDescent="0.2">
      <c r="A371" s="160"/>
      <c r="B371" s="161"/>
      <c r="C371" s="162"/>
      <c r="D371" s="107" t="s">
        <v>136</v>
      </c>
      <c r="E371" s="13">
        <f>E377+E383+E389+E395+E401+E407+E413+E419+E425</f>
        <v>52846</v>
      </c>
      <c r="F371" s="168"/>
    </row>
    <row r="372" spans="1:6" s="1" customFormat="1" ht="16.899999999999999" customHeight="1" x14ac:dyDescent="0.2">
      <c r="A372" s="160"/>
      <c r="B372" s="161"/>
      <c r="C372" s="162"/>
      <c r="D372" s="107" t="s">
        <v>137</v>
      </c>
      <c r="E372" s="13">
        <f>E378+E384+E390+E396+E396+E402+E408+E414+E420+E426</f>
        <v>52846</v>
      </c>
      <c r="F372" s="169"/>
    </row>
    <row r="373" spans="1:6" s="1" customFormat="1" ht="21" customHeight="1" x14ac:dyDescent="0.2">
      <c r="A373" s="160" t="s">
        <v>441</v>
      </c>
      <c r="B373" s="161" t="s">
        <v>67</v>
      </c>
      <c r="C373" s="162"/>
      <c r="D373" s="107" t="s">
        <v>63</v>
      </c>
      <c r="E373" s="13">
        <f>E374+E375+E376+E377+E378</f>
        <v>0</v>
      </c>
      <c r="F373" s="167"/>
    </row>
    <row r="374" spans="1:6" s="1" customFormat="1" ht="19.899999999999999" customHeight="1" x14ac:dyDescent="0.2">
      <c r="A374" s="160"/>
      <c r="B374" s="161"/>
      <c r="C374" s="162"/>
      <c r="D374" s="107" t="s">
        <v>64</v>
      </c>
      <c r="E374" s="13">
        <f>'Перечень мероприятий'!G308</f>
        <v>0</v>
      </c>
      <c r="F374" s="168"/>
    </row>
    <row r="375" spans="1:6" s="1" customFormat="1" ht="19.899999999999999" customHeight="1" x14ac:dyDescent="0.2">
      <c r="A375" s="160"/>
      <c r="B375" s="161"/>
      <c r="C375" s="162"/>
      <c r="D375" s="107" t="s">
        <v>65</v>
      </c>
      <c r="E375" s="13">
        <f>'Перечень мероприятий'!H308</f>
        <v>0</v>
      </c>
      <c r="F375" s="168"/>
    </row>
    <row r="376" spans="1:6" s="1" customFormat="1" ht="19.899999999999999" customHeight="1" x14ac:dyDescent="0.2">
      <c r="A376" s="160"/>
      <c r="B376" s="161"/>
      <c r="C376" s="162"/>
      <c r="D376" s="107" t="s">
        <v>135</v>
      </c>
      <c r="E376" s="13">
        <f>'Перечень мероприятий'!I308</f>
        <v>0</v>
      </c>
      <c r="F376" s="168"/>
    </row>
    <row r="377" spans="1:6" s="1" customFormat="1" ht="22.9" customHeight="1" x14ac:dyDescent="0.2">
      <c r="A377" s="160"/>
      <c r="B377" s="161"/>
      <c r="C377" s="162"/>
      <c r="D377" s="107" t="s">
        <v>136</v>
      </c>
      <c r="E377" s="13">
        <f>'Перечень мероприятий'!J308</f>
        <v>0</v>
      </c>
      <c r="F377" s="168"/>
    </row>
    <row r="378" spans="1:6" s="1" customFormat="1" ht="37.5" customHeight="1" x14ac:dyDescent="0.2">
      <c r="A378" s="160"/>
      <c r="B378" s="161"/>
      <c r="C378" s="162"/>
      <c r="D378" s="107" t="s">
        <v>137</v>
      </c>
      <c r="E378" s="13">
        <f>'Перечень мероприятий'!K308</f>
        <v>0</v>
      </c>
      <c r="F378" s="169"/>
    </row>
    <row r="379" spans="1:6" s="1" customFormat="1" ht="15" customHeight="1" x14ac:dyDescent="0.2">
      <c r="A379" s="160" t="s">
        <v>442</v>
      </c>
      <c r="B379" s="161" t="s">
        <v>67</v>
      </c>
      <c r="C379" s="161" t="s">
        <v>356</v>
      </c>
      <c r="D379" s="107" t="s">
        <v>63</v>
      </c>
      <c r="E379" s="13">
        <f>E380+E381+E382+E383+E384</f>
        <v>238362.3</v>
      </c>
      <c r="F379" s="158"/>
    </row>
    <row r="380" spans="1:6" s="1" customFormat="1" ht="15" x14ac:dyDescent="0.2">
      <c r="A380" s="160"/>
      <c r="B380" s="161"/>
      <c r="C380" s="161"/>
      <c r="D380" s="107" t="s">
        <v>64</v>
      </c>
      <c r="E380" s="13">
        <f>'Перечень мероприятий'!G313</f>
        <v>47370.3</v>
      </c>
      <c r="F380" s="158"/>
    </row>
    <row r="381" spans="1:6" s="1" customFormat="1" ht="15" x14ac:dyDescent="0.2">
      <c r="A381" s="160"/>
      <c r="B381" s="161"/>
      <c r="C381" s="161"/>
      <c r="D381" s="107" t="s">
        <v>65</v>
      </c>
      <c r="E381" s="13">
        <f>'Перечень мероприятий'!H313</f>
        <v>47724</v>
      </c>
      <c r="F381" s="158"/>
    </row>
    <row r="382" spans="1:6" s="1" customFormat="1" ht="15" x14ac:dyDescent="0.2">
      <c r="A382" s="160"/>
      <c r="B382" s="161"/>
      <c r="C382" s="161"/>
      <c r="D382" s="107" t="s">
        <v>135</v>
      </c>
      <c r="E382" s="13">
        <f>'Перечень мероприятий'!I313</f>
        <v>47756</v>
      </c>
      <c r="F382" s="158"/>
    </row>
    <row r="383" spans="1:6" s="1" customFormat="1" ht="15" x14ac:dyDescent="0.2">
      <c r="A383" s="160"/>
      <c r="B383" s="161"/>
      <c r="C383" s="161"/>
      <c r="D383" s="107" t="s">
        <v>136</v>
      </c>
      <c r="E383" s="13">
        <f>'Перечень мероприятий'!J313</f>
        <v>47756</v>
      </c>
      <c r="F383" s="158"/>
    </row>
    <row r="384" spans="1:6" s="1" customFormat="1" ht="15.6" customHeight="1" x14ac:dyDescent="0.2">
      <c r="A384" s="160"/>
      <c r="B384" s="161"/>
      <c r="C384" s="161"/>
      <c r="D384" s="107" t="s">
        <v>137</v>
      </c>
      <c r="E384" s="13">
        <f>'Перечень мероприятий'!K313</f>
        <v>47756</v>
      </c>
      <c r="F384" s="158"/>
    </row>
    <row r="385" spans="1:6" s="1" customFormat="1" ht="15" customHeight="1" x14ac:dyDescent="0.2">
      <c r="A385" s="160" t="s">
        <v>443</v>
      </c>
      <c r="B385" s="161" t="s">
        <v>67</v>
      </c>
      <c r="C385" s="162"/>
      <c r="D385" s="107" t="s">
        <v>63</v>
      </c>
      <c r="E385" s="13">
        <f>E386+E387+E388+E389+E390</f>
        <v>0</v>
      </c>
      <c r="F385" s="158"/>
    </row>
    <row r="386" spans="1:6" s="1" customFormat="1" ht="15" x14ac:dyDescent="0.2">
      <c r="A386" s="160"/>
      <c r="B386" s="161"/>
      <c r="C386" s="162"/>
      <c r="D386" s="107" t="s">
        <v>64</v>
      </c>
      <c r="E386" s="13">
        <f>'Перечень мероприятий'!G318</f>
        <v>0</v>
      </c>
      <c r="F386" s="158"/>
    </row>
    <row r="387" spans="1:6" s="1" customFormat="1" ht="15" x14ac:dyDescent="0.2">
      <c r="A387" s="160"/>
      <c r="B387" s="161"/>
      <c r="C387" s="162"/>
      <c r="D387" s="107" t="s">
        <v>65</v>
      </c>
      <c r="E387" s="13">
        <f>'Перечень мероприятий'!H318</f>
        <v>0</v>
      </c>
      <c r="F387" s="158"/>
    </row>
    <row r="388" spans="1:6" s="1" customFormat="1" ht="15" x14ac:dyDescent="0.2">
      <c r="A388" s="160"/>
      <c r="B388" s="161"/>
      <c r="C388" s="162"/>
      <c r="D388" s="107" t="s">
        <v>135</v>
      </c>
      <c r="E388" s="13">
        <f>'Перечень мероприятий'!I318</f>
        <v>0</v>
      </c>
      <c r="F388" s="158"/>
    </row>
    <row r="389" spans="1:6" s="1" customFormat="1" ht="15" x14ac:dyDescent="0.2">
      <c r="A389" s="160"/>
      <c r="B389" s="161"/>
      <c r="C389" s="162"/>
      <c r="D389" s="107" t="s">
        <v>136</v>
      </c>
      <c r="E389" s="13">
        <f>'Перечень мероприятий'!J318</f>
        <v>0</v>
      </c>
      <c r="F389" s="158"/>
    </row>
    <row r="390" spans="1:6" s="1" customFormat="1" ht="15" x14ac:dyDescent="0.2">
      <c r="A390" s="160"/>
      <c r="B390" s="161"/>
      <c r="C390" s="162"/>
      <c r="D390" s="107" t="s">
        <v>137</v>
      </c>
      <c r="E390" s="13">
        <f>'Перечень мероприятий'!K318</f>
        <v>0</v>
      </c>
      <c r="F390" s="158"/>
    </row>
    <row r="391" spans="1:6" s="1" customFormat="1" ht="30.75" customHeight="1" x14ac:dyDescent="0.2">
      <c r="A391" s="160" t="s">
        <v>444</v>
      </c>
      <c r="B391" s="161" t="s">
        <v>67</v>
      </c>
      <c r="C391" s="162"/>
      <c r="D391" s="107" t="s">
        <v>63</v>
      </c>
      <c r="E391" s="13">
        <f>E392+E393+E394+E395+E396</f>
        <v>0</v>
      </c>
      <c r="F391" s="158"/>
    </row>
    <row r="392" spans="1:6" s="1" customFormat="1" ht="22.5" customHeight="1" x14ac:dyDescent="0.2">
      <c r="A392" s="160"/>
      <c r="B392" s="161"/>
      <c r="C392" s="162"/>
      <c r="D392" s="107" t="s">
        <v>64</v>
      </c>
      <c r="E392" s="13">
        <f>'Перечень мероприятий'!G323</f>
        <v>0</v>
      </c>
      <c r="F392" s="158"/>
    </row>
    <row r="393" spans="1:6" s="1" customFormat="1" ht="24" customHeight="1" x14ac:dyDescent="0.2">
      <c r="A393" s="160"/>
      <c r="B393" s="161"/>
      <c r="C393" s="162"/>
      <c r="D393" s="107" t="s">
        <v>65</v>
      </c>
      <c r="E393" s="13">
        <f>'Перечень мероприятий'!H323</f>
        <v>0</v>
      </c>
      <c r="F393" s="158"/>
    </row>
    <row r="394" spans="1:6" s="1" customFormat="1" ht="25.5" customHeight="1" x14ac:dyDescent="0.2">
      <c r="A394" s="160"/>
      <c r="B394" s="161"/>
      <c r="C394" s="162"/>
      <c r="D394" s="107" t="s">
        <v>135</v>
      </c>
      <c r="E394" s="13">
        <f>'Перечень мероприятий'!I323</f>
        <v>0</v>
      </c>
      <c r="F394" s="158"/>
    </row>
    <row r="395" spans="1:6" s="1" customFormat="1" ht="23.25" customHeight="1" x14ac:dyDescent="0.2">
      <c r="A395" s="160"/>
      <c r="B395" s="161"/>
      <c r="C395" s="162"/>
      <c r="D395" s="107" t="s">
        <v>136</v>
      </c>
      <c r="E395" s="13">
        <f>'Перечень мероприятий'!J323</f>
        <v>0</v>
      </c>
      <c r="F395" s="158"/>
    </row>
    <row r="396" spans="1:6" s="1" customFormat="1" ht="27" customHeight="1" x14ac:dyDescent="0.2">
      <c r="A396" s="160"/>
      <c r="B396" s="161"/>
      <c r="C396" s="162"/>
      <c r="D396" s="107" t="s">
        <v>137</v>
      </c>
      <c r="E396" s="13">
        <f>'Перечень мероприятий'!K323</f>
        <v>0</v>
      </c>
      <c r="F396" s="158"/>
    </row>
    <row r="397" spans="1:6" s="1" customFormat="1" ht="34.15" customHeight="1" x14ac:dyDescent="0.2">
      <c r="A397" s="160" t="s">
        <v>445</v>
      </c>
      <c r="B397" s="161" t="s">
        <v>67</v>
      </c>
      <c r="C397" s="160"/>
      <c r="D397" s="107" t="s">
        <v>63</v>
      </c>
      <c r="E397" s="13">
        <f>E398+E399+E400+E401+E402</f>
        <v>0</v>
      </c>
      <c r="F397" s="158"/>
    </row>
    <row r="398" spans="1:6" s="1" customFormat="1" ht="30" customHeight="1" x14ac:dyDescent="0.2">
      <c r="A398" s="160"/>
      <c r="B398" s="161"/>
      <c r="C398" s="160"/>
      <c r="D398" s="107" t="s">
        <v>64</v>
      </c>
      <c r="E398" s="13">
        <f>'Перечень мероприятий'!G328</f>
        <v>0</v>
      </c>
      <c r="F398" s="158"/>
    </row>
    <row r="399" spans="1:6" s="1" customFormat="1" ht="27.6" customHeight="1" x14ac:dyDescent="0.2">
      <c r="A399" s="160"/>
      <c r="B399" s="161"/>
      <c r="C399" s="160"/>
      <c r="D399" s="107" t="s">
        <v>65</v>
      </c>
      <c r="E399" s="13">
        <f>'Перечень мероприятий'!H328</f>
        <v>0</v>
      </c>
      <c r="F399" s="158"/>
    </row>
    <row r="400" spans="1:6" s="1" customFormat="1" ht="28.15" customHeight="1" x14ac:dyDescent="0.2">
      <c r="A400" s="160"/>
      <c r="B400" s="161"/>
      <c r="C400" s="160"/>
      <c r="D400" s="107" t="s">
        <v>135</v>
      </c>
      <c r="E400" s="13">
        <f>'Перечень мероприятий'!I328</f>
        <v>0</v>
      </c>
      <c r="F400" s="158"/>
    </row>
    <row r="401" spans="1:6" s="1" customFormat="1" ht="36" customHeight="1" x14ac:dyDescent="0.2">
      <c r="A401" s="160"/>
      <c r="B401" s="161"/>
      <c r="C401" s="160"/>
      <c r="D401" s="107" t="s">
        <v>136</v>
      </c>
      <c r="E401" s="13">
        <f>'Перечень мероприятий'!J328</f>
        <v>0</v>
      </c>
      <c r="F401" s="158"/>
    </row>
    <row r="402" spans="1:6" s="1" customFormat="1" ht="28.15" customHeight="1" x14ac:dyDescent="0.2">
      <c r="A402" s="160"/>
      <c r="B402" s="161"/>
      <c r="C402" s="160"/>
      <c r="D402" s="107" t="s">
        <v>137</v>
      </c>
      <c r="E402" s="13">
        <f>'Перечень мероприятий'!K328</f>
        <v>0</v>
      </c>
      <c r="F402" s="158"/>
    </row>
    <row r="403" spans="1:6" s="1" customFormat="1" ht="27" customHeight="1" x14ac:dyDescent="0.2">
      <c r="A403" s="160" t="s">
        <v>297</v>
      </c>
      <c r="B403" s="161" t="s">
        <v>67</v>
      </c>
      <c r="C403" s="163"/>
      <c r="D403" s="107" t="s">
        <v>63</v>
      </c>
      <c r="E403" s="13">
        <f>E404+E405+E406+E407+E408</f>
        <v>0</v>
      </c>
      <c r="F403" s="159"/>
    </row>
    <row r="404" spans="1:6" s="1" customFormat="1" ht="26.45" customHeight="1" x14ac:dyDescent="0.2">
      <c r="A404" s="160"/>
      <c r="B404" s="161"/>
      <c r="C404" s="163"/>
      <c r="D404" s="107" t="s">
        <v>64</v>
      </c>
      <c r="E404" s="13">
        <f>'Перечень мероприятий'!G333</f>
        <v>0</v>
      </c>
      <c r="F404" s="159"/>
    </row>
    <row r="405" spans="1:6" s="1" customFormat="1" ht="24" customHeight="1" x14ac:dyDescent="0.2">
      <c r="A405" s="160"/>
      <c r="B405" s="161"/>
      <c r="C405" s="163"/>
      <c r="D405" s="107" t="s">
        <v>65</v>
      </c>
      <c r="E405" s="13">
        <f>'Перечень мероприятий'!H333</f>
        <v>0</v>
      </c>
      <c r="F405" s="159"/>
    </row>
    <row r="406" spans="1:6" s="1" customFormat="1" ht="24.6" customHeight="1" x14ac:dyDescent="0.2">
      <c r="A406" s="160"/>
      <c r="B406" s="161"/>
      <c r="C406" s="163"/>
      <c r="D406" s="107" t="s">
        <v>135</v>
      </c>
      <c r="E406" s="13">
        <f>'Перечень мероприятий'!I333</f>
        <v>0</v>
      </c>
      <c r="F406" s="159"/>
    </row>
    <row r="407" spans="1:6" s="1" customFormat="1" ht="27" customHeight="1" x14ac:dyDescent="0.2">
      <c r="A407" s="160"/>
      <c r="B407" s="161"/>
      <c r="C407" s="163"/>
      <c r="D407" s="107" t="s">
        <v>136</v>
      </c>
      <c r="E407" s="13">
        <f>'Перечень мероприятий'!J333</f>
        <v>0</v>
      </c>
      <c r="F407" s="159"/>
    </row>
    <row r="408" spans="1:6" s="1" customFormat="1" ht="23.45" customHeight="1" x14ac:dyDescent="0.2">
      <c r="A408" s="160"/>
      <c r="B408" s="161"/>
      <c r="C408" s="163"/>
      <c r="D408" s="107" t="s">
        <v>137</v>
      </c>
      <c r="E408" s="13">
        <f>'Перечень мероприятий'!K333</f>
        <v>0</v>
      </c>
      <c r="F408" s="159"/>
    </row>
    <row r="409" spans="1:6" s="1" customFormat="1" ht="20.45" customHeight="1" x14ac:dyDescent="0.2">
      <c r="A409" s="160" t="s">
        <v>446</v>
      </c>
      <c r="B409" s="161" t="s">
        <v>67</v>
      </c>
      <c r="C409" s="161"/>
      <c r="D409" s="107" t="s">
        <v>63</v>
      </c>
      <c r="E409" s="13">
        <f>E410+E411+E412+E413+E414</f>
        <v>0</v>
      </c>
      <c r="F409" s="159"/>
    </row>
    <row r="410" spans="1:6" s="1" customFormat="1" ht="15.6" customHeight="1" x14ac:dyDescent="0.2">
      <c r="A410" s="160"/>
      <c r="B410" s="161"/>
      <c r="C410" s="161"/>
      <c r="D410" s="107" t="s">
        <v>64</v>
      </c>
      <c r="E410" s="13">
        <f>'Перечень мероприятий'!G338</f>
        <v>0</v>
      </c>
      <c r="F410" s="159"/>
    </row>
    <row r="411" spans="1:6" s="1" customFormat="1" ht="15" x14ac:dyDescent="0.2">
      <c r="A411" s="160"/>
      <c r="B411" s="161"/>
      <c r="C411" s="161"/>
      <c r="D411" s="107" t="s">
        <v>65</v>
      </c>
      <c r="E411" s="13">
        <f>'Перечень мероприятий'!H338</f>
        <v>0</v>
      </c>
      <c r="F411" s="159"/>
    </row>
    <row r="412" spans="1:6" s="1" customFormat="1" ht="15" x14ac:dyDescent="0.2">
      <c r="A412" s="160"/>
      <c r="B412" s="161"/>
      <c r="C412" s="161"/>
      <c r="D412" s="107" t="s">
        <v>135</v>
      </c>
      <c r="E412" s="13">
        <f>'Перечень мероприятий'!I338</f>
        <v>0</v>
      </c>
      <c r="F412" s="159"/>
    </row>
    <row r="413" spans="1:6" s="1" customFormat="1" ht="15" x14ac:dyDescent="0.2">
      <c r="A413" s="160"/>
      <c r="B413" s="161"/>
      <c r="C413" s="161"/>
      <c r="D413" s="107" t="s">
        <v>136</v>
      </c>
      <c r="E413" s="13">
        <f>'Перечень мероприятий'!J338</f>
        <v>0</v>
      </c>
      <c r="F413" s="159"/>
    </row>
    <row r="414" spans="1:6" s="1" customFormat="1" ht="15" x14ac:dyDescent="0.2">
      <c r="A414" s="160"/>
      <c r="B414" s="161"/>
      <c r="C414" s="161"/>
      <c r="D414" s="107" t="s">
        <v>137</v>
      </c>
      <c r="E414" s="13">
        <f>'Перечень мероприятий'!K338</f>
        <v>0</v>
      </c>
      <c r="F414" s="159"/>
    </row>
    <row r="415" spans="1:6" s="1" customFormat="1" ht="16.899999999999999" customHeight="1" x14ac:dyDescent="0.2">
      <c r="A415" s="164" t="s">
        <v>447</v>
      </c>
      <c r="B415" s="161" t="s">
        <v>67</v>
      </c>
      <c r="C415" s="161"/>
      <c r="D415" s="107" t="s">
        <v>63</v>
      </c>
      <c r="E415" s="13">
        <f>E416+E417+E418+E419+E420</f>
        <v>0</v>
      </c>
      <c r="F415" s="159"/>
    </row>
    <row r="416" spans="1:6" s="1" customFormat="1" ht="15" x14ac:dyDescent="0.2">
      <c r="A416" s="160"/>
      <c r="B416" s="161"/>
      <c r="C416" s="161"/>
      <c r="D416" s="107" t="s">
        <v>64</v>
      </c>
      <c r="E416" s="13">
        <f>'Перечень мероприятий'!G343</f>
        <v>0</v>
      </c>
      <c r="F416" s="159"/>
    </row>
    <row r="417" spans="1:8" s="1" customFormat="1" ht="15" x14ac:dyDescent="0.2">
      <c r="A417" s="160"/>
      <c r="B417" s="161"/>
      <c r="C417" s="161"/>
      <c r="D417" s="107" t="s">
        <v>65</v>
      </c>
      <c r="E417" s="13">
        <f>'Перечень мероприятий'!H343</f>
        <v>0</v>
      </c>
      <c r="F417" s="159"/>
    </row>
    <row r="418" spans="1:8" s="1" customFormat="1" ht="15" x14ac:dyDescent="0.2">
      <c r="A418" s="160"/>
      <c r="B418" s="161"/>
      <c r="C418" s="161"/>
      <c r="D418" s="107" t="s">
        <v>135</v>
      </c>
      <c r="E418" s="13">
        <f>'Перечень мероприятий'!I343</f>
        <v>0</v>
      </c>
      <c r="F418" s="159"/>
    </row>
    <row r="419" spans="1:8" s="1" customFormat="1" ht="15" x14ac:dyDescent="0.2">
      <c r="A419" s="160"/>
      <c r="B419" s="161"/>
      <c r="C419" s="161"/>
      <c r="D419" s="107" t="s">
        <v>136</v>
      </c>
      <c r="E419" s="13">
        <f>'Перечень мероприятий'!J343</f>
        <v>0</v>
      </c>
      <c r="F419" s="159"/>
    </row>
    <row r="420" spans="1:8" s="1" customFormat="1" ht="16.899999999999999" customHeight="1" x14ac:dyDescent="0.2">
      <c r="A420" s="160"/>
      <c r="B420" s="161"/>
      <c r="C420" s="161"/>
      <c r="D420" s="107" t="s">
        <v>137</v>
      </c>
      <c r="E420" s="13">
        <f>'Перечень мероприятий'!K343</f>
        <v>0</v>
      </c>
      <c r="F420" s="159"/>
    </row>
    <row r="421" spans="1:8" s="1" customFormat="1" ht="19.899999999999999" customHeight="1" x14ac:dyDescent="0.2">
      <c r="A421" s="164" t="s">
        <v>448</v>
      </c>
      <c r="B421" s="161" t="s">
        <v>67</v>
      </c>
      <c r="C421" s="161" t="s">
        <v>357</v>
      </c>
      <c r="D421" s="107" t="s">
        <v>63</v>
      </c>
      <c r="E421" s="13">
        <f>E422+E423+E424+E425+E426</f>
        <v>39980.699999999997</v>
      </c>
      <c r="F421" s="159"/>
    </row>
    <row r="422" spans="1:8" s="1" customFormat="1" ht="15" x14ac:dyDescent="0.2">
      <c r="A422" s="160"/>
      <c r="B422" s="161"/>
      <c r="C422" s="161"/>
      <c r="D422" s="107" t="s">
        <v>64</v>
      </c>
      <c r="E422" s="13">
        <f>'Перечень мероприятий'!G348</f>
        <v>12351.7</v>
      </c>
      <c r="F422" s="159"/>
    </row>
    <row r="423" spans="1:8" s="1" customFormat="1" ht="15" x14ac:dyDescent="0.2">
      <c r="A423" s="160"/>
      <c r="B423" s="161"/>
      <c r="C423" s="161"/>
      <c r="D423" s="107" t="s">
        <v>65</v>
      </c>
      <c r="E423" s="13">
        <f>'Перечень мероприятий'!H348</f>
        <v>12359</v>
      </c>
      <c r="F423" s="159"/>
    </row>
    <row r="424" spans="1:8" s="1" customFormat="1" ht="15" x14ac:dyDescent="0.2">
      <c r="A424" s="160"/>
      <c r="B424" s="161"/>
      <c r="C424" s="161"/>
      <c r="D424" s="107" t="s">
        <v>135</v>
      </c>
      <c r="E424" s="13">
        <f>'Перечень мероприятий'!I348</f>
        <v>5090</v>
      </c>
      <c r="F424" s="159"/>
    </row>
    <row r="425" spans="1:8" s="1" customFormat="1" ht="15" x14ac:dyDescent="0.2">
      <c r="A425" s="160"/>
      <c r="B425" s="161"/>
      <c r="C425" s="161"/>
      <c r="D425" s="107" t="s">
        <v>136</v>
      </c>
      <c r="E425" s="13">
        <f>'Перечень мероприятий'!J348</f>
        <v>5090</v>
      </c>
      <c r="F425" s="159"/>
    </row>
    <row r="426" spans="1:8" s="1" customFormat="1" ht="18" customHeight="1" x14ac:dyDescent="0.2">
      <c r="A426" s="160"/>
      <c r="B426" s="161"/>
      <c r="C426" s="161"/>
      <c r="D426" s="107" t="s">
        <v>137</v>
      </c>
      <c r="E426" s="13">
        <f>'Перечень мероприятий'!K348</f>
        <v>5090</v>
      </c>
      <c r="F426" s="159"/>
    </row>
    <row r="427" spans="1:8" s="1" customFormat="1" ht="31.5" customHeight="1" x14ac:dyDescent="0.2">
      <c r="A427" s="166" t="s">
        <v>459</v>
      </c>
      <c r="B427" s="166"/>
      <c r="C427" s="166"/>
      <c r="D427" s="166"/>
      <c r="E427" s="166"/>
      <c r="F427" s="166"/>
    </row>
    <row r="428" spans="1:8" s="1" customFormat="1" ht="22.5" customHeight="1" x14ac:dyDescent="0.2">
      <c r="A428" s="160" t="s">
        <v>138</v>
      </c>
      <c r="B428" s="161" t="s">
        <v>67</v>
      </c>
      <c r="C428" s="162"/>
      <c r="D428" s="107" t="s">
        <v>63</v>
      </c>
      <c r="E428" s="13">
        <f>E429+E430+E431+E432+E433</f>
        <v>3750</v>
      </c>
      <c r="F428" s="177"/>
    </row>
    <row r="429" spans="1:8" s="1" customFormat="1" ht="22.5" customHeight="1" x14ac:dyDescent="0.2">
      <c r="A429" s="160"/>
      <c r="B429" s="161"/>
      <c r="C429" s="162"/>
      <c r="D429" s="107" t="s">
        <v>64</v>
      </c>
      <c r="E429" s="13">
        <f>E435+E441+E447+E453+E459+E465</f>
        <v>600</v>
      </c>
      <c r="F429" s="177"/>
      <c r="G429" s="109">
        <f>E429+E471+E489</f>
        <v>1000</v>
      </c>
      <c r="H429" s="106" t="s">
        <v>64</v>
      </c>
    </row>
    <row r="430" spans="1:8" s="1" customFormat="1" ht="21.75" customHeight="1" x14ac:dyDescent="0.2">
      <c r="A430" s="160"/>
      <c r="B430" s="161"/>
      <c r="C430" s="162"/>
      <c r="D430" s="107" t="s">
        <v>65</v>
      </c>
      <c r="E430" s="13">
        <f>E436+E442+E448+E454+E460+E466</f>
        <v>750</v>
      </c>
      <c r="F430" s="177"/>
      <c r="G430" s="109">
        <f>E430+E472+E490</f>
        <v>1250</v>
      </c>
      <c r="H430" s="106" t="s">
        <v>65</v>
      </c>
    </row>
    <row r="431" spans="1:8" s="1" customFormat="1" ht="23.25" customHeight="1" x14ac:dyDescent="0.2">
      <c r="A431" s="160"/>
      <c r="B431" s="161"/>
      <c r="C431" s="162"/>
      <c r="D431" s="107" t="s">
        <v>135</v>
      </c>
      <c r="E431" s="13">
        <f>E437+E443+E449+E455+E461+E467</f>
        <v>800</v>
      </c>
      <c r="F431" s="177"/>
      <c r="G431" s="109">
        <f>E431+E473+E491</f>
        <v>1300</v>
      </c>
      <c r="H431" s="106" t="s">
        <v>135</v>
      </c>
    </row>
    <row r="432" spans="1:8" s="1" customFormat="1" ht="23.25" customHeight="1" x14ac:dyDescent="0.2">
      <c r="A432" s="160"/>
      <c r="B432" s="161"/>
      <c r="C432" s="162"/>
      <c r="D432" s="107" t="s">
        <v>136</v>
      </c>
      <c r="E432" s="13">
        <f>E438+E444+E450+E456+E462+E468</f>
        <v>800</v>
      </c>
      <c r="F432" s="177"/>
      <c r="G432" s="109">
        <f>E432+E474+E492</f>
        <v>1300</v>
      </c>
      <c r="H432" s="106" t="s">
        <v>136</v>
      </c>
    </row>
    <row r="433" spans="1:8" s="1" customFormat="1" ht="21" customHeight="1" x14ac:dyDescent="0.2">
      <c r="A433" s="160"/>
      <c r="B433" s="161"/>
      <c r="C433" s="162"/>
      <c r="D433" s="107" t="s">
        <v>137</v>
      </c>
      <c r="E433" s="13">
        <f>E439+E445+E451+E457+E463+E469</f>
        <v>800</v>
      </c>
      <c r="F433" s="177"/>
      <c r="G433" s="109">
        <f>E433+E475+E493</f>
        <v>1300</v>
      </c>
      <c r="H433" s="106" t="s">
        <v>137</v>
      </c>
    </row>
    <row r="434" spans="1:8" s="1" customFormat="1" ht="19.5" customHeight="1" x14ac:dyDescent="0.2">
      <c r="A434" s="160" t="s">
        <v>449</v>
      </c>
      <c r="B434" s="161" t="s">
        <v>67</v>
      </c>
      <c r="C434" s="162" t="s">
        <v>145</v>
      </c>
      <c r="D434" s="107" t="s">
        <v>63</v>
      </c>
      <c r="E434" s="13">
        <f>E435+E436+E437+E438+E439</f>
        <v>2150</v>
      </c>
      <c r="F434" s="158"/>
    </row>
    <row r="435" spans="1:8" s="1" customFormat="1" ht="21.75" customHeight="1" x14ac:dyDescent="0.2">
      <c r="A435" s="160"/>
      <c r="B435" s="161"/>
      <c r="C435" s="162"/>
      <c r="D435" s="107" t="s">
        <v>64</v>
      </c>
      <c r="E435" s="13">
        <f>'Перечень мероприятий'!G361</f>
        <v>430</v>
      </c>
      <c r="F435" s="158"/>
    </row>
    <row r="436" spans="1:8" s="1" customFormat="1" ht="26.25" customHeight="1" x14ac:dyDescent="0.2">
      <c r="A436" s="160"/>
      <c r="B436" s="161"/>
      <c r="C436" s="162"/>
      <c r="D436" s="107" t="s">
        <v>65</v>
      </c>
      <c r="E436" s="13">
        <f>'Перечень мероприятий'!H361</f>
        <v>430</v>
      </c>
      <c r="F436" s="158"/>
    </row>
    <row r="437" spans="1:8" s="1" customFormat="1" ht="22.5" customHeight="1" x14ac:dyDescent="0.2">
      <c r="A437" s="160"/>
      <c r="B437" s="161"/>
      <c r="C437" s="162"/>
      <c r="D437" s="107" t="s">
        <v>135</v>
      </c>
      <c r="E437" s="13">
        <f>'Перечень мероприятий'!I361</f>
        <v>430</v>
      </c>
      <c r="F437" s="158"/>
    </row>
    <row r="438" spans="1:8" s="1" customFormat="1" ht="25.5" customHeight="1" x14ac:dyDescent="0.2">
      <c r="A438" s="160"/>
      <c r="B438" s="161"/>
      <c r="C438" s="162"/>
      <c r="D438" s="107" t="s">
        <v>136</v>
      </c>
      <c r="E438" s="13">
        <f>'Перечень мероприятий'!J361</f>
        <v>430</v>
      </c>
      <c r="F438" s="158"/>
    </row>
    <row r="439" spans="1:8" s="1" customFormat="1" ht="24" customHeight="1" x14ac:dyDescent="0.2">
      <c r="A439" s="160"/>
      <c r="B439" s="161"/>
      <c r="C439" s="162"/>
      <c r="D439" s="107" t="s">
        <v>137</v>
      </c>
      <c r="E439" s="13">
        <f>'Перечень мероприятий'!K361</f>
        <v>430</v>
      </c>
      <c r="F439" s="158"/>
    </row>
    <row r="440" spans="1:8" s="1" customFormat="1" ht="24" customHeight="1" x14ac:dyDescent="0.2">
      <c r="A440" s="160" t="s">
        <v>450</v>
      </c>
      <c r="B440" s="161" t="s">
        <v>67</v>
      </c>
      <c r="C440" s="162" t="s">
        <v>66</v>
      </c>
      <c r="D440" s="107" t="s">
        <v>63</v>
      </c>
      <c r="E440" s="13">
        <f>E441+E442+E443+E444+E445</f>
        <v>350</v>
      </c>
      <c r="F440" s="167"/>
    </row>
    <row r="441" spans="1:8" s="1" customFormat="1" ht="24" customHeight="1" x14ac:dyDescent="0.2">
      <c r="A441" s="160"/>
      <c r="B441" s="161"/>
      <c r="C441" s="162"/>
      <c r="D441" s="107" t="s">
        <v>64</v>
      </c>
      <c r="E441" s="13">
        <f>'Перечень мероприятий'!G366</f>
        <v>70</v>
      </c>
      <c r="F441" s="168"/>
    </row>
    <row r="442" spans="1:8" s="1" customFormat="1" ht="24" customHeight="1" x14ac:dyDescent="0.2">
      <c r="A442" s="160"/>
      <c r="B442" s="161"/>
      <c r="C442" s="162"/>
      <c r="D442" s="107" t="s">
        <v>65</v>
      </c>
      <c r="E442" s="13">
        <f>'Перечень мероприятий'!H366</f>
        <v>70</v>
      </c>
      <c r="F442" s="168"/>
    </row>
    <row r="443" spans="1:8" s="1" customFormat="1" ht="24" customHeight="1" x14ac:dyDescent="0.2">
      <c r="A443" s="160"/>
      <c r="B443" s="161"/>
      <c r="C443" s="162"/>
      <c r="D443" s="107" t="s">
        <v>135</v>
      </c>
      <c r="E443" s="13">
        <f>'Перечень мероприятий'!I366</f>
        <v>70</v>
      </c>
      <c r="F443" s="168"/>
    </row>
    <row r="444" spans="1:8" s="1" customFormat="1" ht="24" customHeight="1" x14ac:dyDescent="0.2">
      <c r="A444" s="160"/>
      <c r="B444" s="161"/>
      <c r="C444" s="162"/>
      <c r="D444" s="107" t="s">
        <v>136</v>
      </c>
      <c r="E444" s="13">
        <f>'Перечень мероприятий'!J366</f>
        <v>70</v>
      </c>
      <c r="F444" s="168"/>
    </row>
    <row r="445" spans="1:8" s="1" customFormat="1" ht="21.75" customHeight="1" x14ac:dyDescent="0.2">
      <c r="A445" s="160"/>
      <c r="B445" s="161"/>
      <c r="C445" s="162"/>
      <c r="D445" s="107" t="s">
        <v>137</v>
      </c>
      <c r="E445" s="13">
        <f>'Перечень мероприятий'!K366</f>
        <v>70</v>
      </c>
      <c r="F445" s="169"/>
    </row>
    <row r="446" spans="1:8" s="1" customFormat="1" ht="21.75" customHeight="1" x14ac:dyDescent="0.2">
      <c r="A446" s="160" t="s">
        <v>451</v>
      </c>
      <c r="B446" s="161" t="s">
        <v>67</v>
      </c>
      <c r="C446" s="162" t="s">
        <v>68</v>
      </c>
      <c r="D446" s="107" t="s">
        <v>63</v>
      </c>
      <c r="E446" s="13">
        <f>E447+E448+E449+E450+E451</f>
        <v>150</v>
      </c>
      <c r="F446" s="167"/>
    </row>
    <row r="447" spans="1:8" s="1" customFormat="1" ht="20.25" customHeight="1" x14ac:dyDescent="0.2">
      <c r="A447" s="160"/>
      <c r="B447" s="161"/>
      <c r="C447" s="162"/>
      <c r="D447" s="107" t="s">
        <v>64</v>
      </c>
      <c r="E447" s="13">
        <f>'Перечень мероприятий'!G371</f>
        <v>0</v>
      </c>
      <c r="F447" s="168"/>
    </row>
    <row r="448" spans="1:8" s="1" customFormat="1" ht="19.5" customHeight="1" x14ac:dyDescent="0.2">
      <c r="A448" s="160"/>
      <c r="B448" s="161"/>
      <c r="C448" s="162"/>
      <c r="D448" s="107" t="s">
        <v>65</v>
      </c>
      <c r="E448" s="13">
        <f>'Перечень мероприятий'!H371</f>
        <v>150</v>
      </c>
      <c r="F448" s="168"/>
    </row>
    <row r="449" spans="1:6" s="1" customFormat="1" ht="18.75" customHeight="1" x14ac:dyDescent="0.2">
      <c r="A449" s="160"/>
      <c r="B449" s="161"/>
      <c r="C449" s="162"/>
      <c r="D449" s="107" t="s">
        <v>135</v>
      </c>
      <c r="E449" s="13">
        <f>'Перечень мероприятий'!I371</f>
        <v>0</v>
      </c>
      <c r="F449" s="168"/>
    </row>
    <row r="450" spans="1:6" s="1" customFormat="1" ht="18" customHeight="1" x14ac:dyDescent="0.2">
      <c r="A450" s="160"/>
      <c r="B450" s="161"/>
      <c r="C450" s="162"/>
      <c r="D450" s="107" t="s">
        <v>136</v>
      </c>
      <c r="E450" s="13">
        <f>'Перечень мероприятий'!J371</f>
        <v>0</v>
      </c>
      <c r="F450" s="168"/>
    </row>
    <row r="451" spans="1:6" s="1" customFormat="1" ht="21" customHeight="1" x14ac:dyDescent="0.2">
      <c r="A451" s="160"/>
      <c r="B451" s="161"/>
      <c r="C451" s="162"/>
      <c r="D451" s="107" t="s">
        <v>137</v>
      </c>
      <c r="E451" s="13">
        <f>'Перечень мероприятий'!K371</f>
        <v>0</v>
      </c>
      <c r="F451" s="169"/>
    </row>
    <row r="452" spans="1:6" s="1" customFormat="1" ht="15" customHeight="1" x14ac:dyDescent="0.2">
      <c r="A452" s="160" t="s">
        <v>452</v>
      </c>
      <c r="B452" s="161" t="s">
        <v>67</v>
      </c>
      <c r="C452" s="162" t="s">
        <v>144</v>
      </c>
      <c r="D452" s="107" t="s">
        <v>63</v>
      </c>
      <c r="E452" s="13">
        <f>E453+E454+E455+E456+E457</f>
        <v>0</v>
      </c>
      <c r="F452" s="158"/>
    </row>
    <row r="453" spans="1:6" s="1" customFormat="1" ht="15" x14ac:dyDescent="0.2">
      <c r="A453" s="160"/>
      <c r="B453" s="161"/>
      <c r="C453" s="162"/>
      <c r="D453" s="107" t="s">
        <v>64</v>
      </c>
      <c r="E453" s="13">
        <f>'Перечень мероприятий'!G376</f>
        <v>0</v>
      </c>
      <c r="F453" s="158"/>
    </row>
    <row r="454" spans="1:6" s="1" customFormat="1" ht="15" x14ac:dyDescent="0.2">
      <c r="A454" s="160"/>
      <c r="B454" s="161"/>
      <c r="C454" s="162"/>
      <c r="D454" s="107" t="s">
        <v>65</v>
      </c>
      <c r="E454" s="13">
        <f>'Перечень мероприятий'!H376</f>
        <v>0</v>
      </c>
      <c r="F454" s="158"/>
    </row>
    <row r="455" spans="1:6" s="1" customFormat="1" ht="15" x14ac:dyDescent="0.2">
      <c r="A455" s="160"/>
      <c r="B455" s="161"/>
      <c r="C455" s="162"/>
      <c r="D455" s="107" t="s">
        <v>135</v>
      </c>
      <c r="E455" s="13">
        <f>'Перечень мероприятий'!I376</f>
        <v>0</v>
      </c>
      <c r="F455" s="158"/>
    </row>
    <row r="456" spans="1:6" s="1" customFormat="1" ht="15" x14ac:dyDescent="0.2">
      <c r="A456" s="160"/>
      <c r="B456" s="161"/>
      <c r="C456" s="162"/>
      <c r="D456" s="107" t="s">
        <v>136</v>
      </c>
      <c r="E456" s="13">
        <f>'Перечень мероприятий'!J376</f>
        <v>0</v>
      </c>
      <c r="F456" s="158"/>
    </row>
    <row r="457" spans="1:6" s="1" customFormat="1" ht="29.25" customHeight="1" x14ac:dyDescent="0.2">
      <c r="A457" s="160"/>
      <c r="B457" s="161"/>
      <c r="C457" s="162"/>
      <c r="D457" s="107" t="s">
        <v>137</v>
      </c>
      <c r="E457" s="13">
        <f>'Перечень мероприятий'!K376</f>
        <v>0</v>
      </c>
      <c r="F457" s="158"/>
    </row>
    <row r="458" spans="1:6" s="1" customFormat="1" ht="22.5" customHeight="1" x14ac:dyDescent="0.2">
      <c r="A458" s="160" t="s">
        <v>453</v>
      </c>
      <c r="B458" s="161" t="s">
        <v>67</v>
      </c>
      <c r="C458" s="162" t="s">
        <v>143</v>
      </c>
      <c r="D458" s="107" t="s">
        <v>63</v>
      </c>
      <c r="E458" s="13">
        <f>E459+E460+E461+E462+E463</f>
        <v>1100</v>
      </c>
      <c r="F458" s="158"/>
    </row>
    <row r="459" spans="1:6" s="1" customFormat="1" ht="22.5" customHeight="1" x14ac:dyDescent="0.2">
      <c r="A459" s="160"/>
      <c r="B459" s="161"/>
      <c r="C459" s="162"/>
      <c r="D459" s="107" t="s">
        <v>64</v>
      </c>
      <c r="E459" s="13">
        <f>'Перечень мероприятий'!G381</f>
        <v>100</v>
      </c>
      <c r="F459" s="158"/>
    </row>
    <row r="460" spans="1:6" s="1" customFormat="1" ht="20.25" customHeight="1" x14ac:dyDescent="0.2">
      <c r="A460" s="160"/>
      <c r="B460" s="161"/>
      <c r="C460" s="162"/>
      <c r="D460" s="107" t="s">
        <v>65</v>
      </c>
      <c r="E460" s="13">
        <f>'Перечень мероприятий'!H381</f>
        <v>100</v>
      </c>
      <c r="F460" s="158"/>
    </row>
    <row r="461" spans="1:6" s="1" customFormat="1" ht="18" customHeight="1" x14ac:dyDescent="0.2">
      <c r="A461" s="160"/>
      <c r="B461" s="161"/>
      <c r="C461" s="162"/>
      <c r="D461" s="107" t="s">
        <v>135</v>
      </c>
      <c r="E461" s="13">
        <f>'Перечень мероприятий'!I381</f>
        <v>300</v>
      </c>
      <c r="F461" s="158"/>
    </row>
    <row r="462" spans="1:6" s="1" customFormat="1" ht="20.25" customHeight="1" x14ac:dyDescent="0.2">
      <c r="A462" s="160"/>
      <c r="B462" s="161"/>
      <c r="C462" s="162"/>
      <c r="D462" s="107" t="s">
        <v>136</v>
      </c>
      <c r="E462" s="13">
        <f>'Перечень мероприятий'!J381</f>
        <v>300</v>
      </c>
      <c r="F462" s="158"/>
    </row>
    <row r="463" spans="1:6" s="1" customFormat="1" ht="25.5" customHeight="1" x14ac:dyDescent="0.2">
      <c r="A463" s="160"/>
      <c r="B463" s="161"/>
      <c r="C463" s="162"/>
      <c r="D463" s="107" t="s">
        <v>137</v>
      </c>
      <c r="E463" s="13">
        <f>'Перечень мероприятий'!K381</f>
        <v>300</v>
      </c>
      <c r="F463" s="158"/>
    </row>
    <row r="464" spans="1:6" s="1" customFormat="1" ht="21.75" customHeight="1" x14ac:dyDescent="0.2">
      <c r="A464" s="160" t="s">
        <v>454</v>
      </c>
      <c r="B464" s="161" t="s">
        <v>67</v>
      </c>
      <c r="C464" s="162" t="s">
        <v>146</v>
      </c>
      <c r="D464" s="107" t="s">
        <v>63</v>
      </c>
      <c r="E464" s="13">
        <f>E465+E466+E467+E468+E469</f>
        <v>0</v>
      </c>
      <c r="F464" s="158"/>
    </row>
    <row r="465" spans="1:6" s="1" customFormat="1" ht="21.75" customHeight="1" x14ac:dyDescent="0.2">
      <c r="A465" s="160"/>
      <c r="B465" s="161"/>
      <c r="C465" s="162"/>
      <c r="D465" s="107" t="s">
        <v>64</v>
      </c>
      <c r="E465" s="13">
        <f>'Перечень мероприятий'!G386</f>
        <v>0</v>
      </c>
      <c r="F465" s="158"/>
    </row>
    <row r="466" spans="1:6" s="1" customFormat="1" ht="24.75" customHeight="1" x14ac:dyDescent="0.2">
      <c r="A466" s="160"/>
      <c r="B466" s="161"/>
      <c r="C466" s="162"/>
      <c r="D466" s="107" t="s">
        <v>65</v>
      </c>
      <c r="E466" s="13">
        <f>'Перечень мероприятий'!H386</f>
        <v>0</v>
      </c>
      <c r="F466" s="158"/>
    </row>
    <row r="467" spans="1:6" s="1" customFormat="1" ht="20.25" customHeight="1" x14ac:dyDescent="0.2">
      <c r="A467" s="160"/>
      <c r="B467" s="161"/>
      <c r="C467" s="162"/>
      <c r="D467" s="107" t="s">
        <v>135</v>
      </c>
      <c r="E467" s="13">
        <f>'Перечень мероприятий'!I386</f>
        <v>0</v>
      </c>
      <c r="F467" s="158"/>
    </row>
    <row r="468" spans="1:6" s="1" customFormat="1" ht="20.25" customHeight="1" x14ac:dyDescent="0.2">
      <c r="A468" s="160"/>
      <c r="B468" s="161"/>
      <c r="C468" s="162"/>
      <c r="D468" s="107" t="s">
        <v>136</v>
      </c>
      <c r="E468" s="13">
        <f>'Перечень мероприятий'!J386</f>
        <v>0</v>
      </c>
      <c r="F468" s="158"/>
    </row>
    <row r="469" spans="1:6" s="1" customFormat="1" ht="24" customHeight="1" x14ac:dyDescent="0.2">
      <c r="A469" s="160"/>
      <c r="B469" s="161"/>
      <c r="C469" s="162"/>
      <c r="D469" s="107" t="s">
        <v>137</v>
      </c>
      <c r="E469" s="13">
        <f>'Перечень мероприятий'!K386</f>
        <v>0</v>
      </c>
      <c r="F469" s="158"/>
    </row>
    <row r="470" spans="1:6" s="1" customFormat="1" ht="15" customHeight="1" x14ac:dyDescent="0.2">
      <c r="A470" s="160" t="s">
        <v>141</v>
      </c>
      <c r="B470" s="161" t="s">
        <v>67</v>
      </c>
      <c r="C470" s="118"/>
      <c r="D470" s="107" t="s">
        <v>63</v>
      </c>
      <c r="E470" s="13">
        <f>E471+E472+E473+E474+E475</f>
        <v>2400</v>
      </c>
      <c r="F470" s="158"/>
    </row>
    <row r="471" spans="1:6" s="1" customFormat="1" ht="15" x14ac:dyDescent="0.2">
      <c r="A471" s="160"/>
      <c r="B471" s="161"/>
      <c r="C471" s="118"/>
      <c r="D471" s="107" t="s">
        <v>64</v>
      </c>
      <c r="E471" s="13">
        <f>E477+E483</f>
        <v>400</v>
      </c>
      <c r="F471" s="158"/>
    </row>
    <row r="472" spans="1:6" s="1" customFormat="1" ht="15" x14ac:dyDescent="0.2">
      <c r="A472" s="160"/>
      <c r="B472" s="161"/>
      <c r="C472" s="118"/>
      <c r="D472" s="107" t="s">
        <v>65</v>
      </c>
      <c r="E472" s="13">
        <f>E478+E484</f>
        <v>500</v>
      </c>
      <c r="F472" s="158"/>
    </row>
    <row r="473" spans="1:6" s="1" customFormat="1" ht="15" x14ac:dyDescent="0.2">
      <c r="A473" s="160"/>
      <c r="B473" s="161"/>
      <c r="C473" s="118"/>
      <c r="D473" s="107" t="s">
        <v>135</v>
      </c>
      <c r="E473" s="13">
        <f>E479+E485</f>
        <v>500</v>
      </c>
      <c r="F473" s="158"/>
    </row>
    <row r="474" spans="1:6" s="1" customFormat="1" ht="15" x14ac:dyDescent="0.2">
      <c r="A474" s="160"/>
      <c r="B474" s="161"/>
      <c r="C474" s="118"/>
      <c r="D474" s="107" t="s">
        <v>136</v>
      </c>
      <c r="E474" s="13">
        <f>E480+E486</f>
        <v>500</v>
      </c>
      <c r="F474" s="158"/>
    </row>
    <row r="475" spans="1:6" s="1" customFormat="1" ht="15" x14ac:dyDescent="0.2">
      <c r="A475" s="160"/>
      <c r="B475" s="161"/>
      <c r="C475" s="118"/>
      <c r="D475" s="107" t="s">
        <v>137</v>
      </c>
      <c r="E475" s="13">
        <f>E481+E487</f>
        <v>500</v>
      </c>
      <c r="F475" s="158"/>
    </row>
    <row r="476" spans="1:6" s="1" customFormat="1" ht="19.5" customHeight="1" x14ac:dyDescent="0.2">
      <c r="A476" s="160" t="s">
        <v>455</v>
      </c>
      <c r="B476" s="161" t="s">
        <v>67</v>
      </c>
      <c r="C476" s="162" t="s">
        <v>69</v>
      </c>
      <c r="D476" s="107" t="s">
        <v>63</v>
      </c>
      <c r="E476" s="13">
        <f>E477+E478+E479+E480+E481</f>
        <v>1900</v>
      </c>
      <c r="F476" s="158"/>
    </row>
    <row r="477" spans="1:6" s="1" customFormat="1" ht="22.5" customHeight="1" x14ac:dyDescent="0.2">
      <c r="A477" s="160"/>
      <c r="B477" s="161"/>
      <c r="C477" s="162"/>
      <c r="D477" s="107" t="s">
        <v>64</v>
      </c>
      <c r="E477" s="13">
        <f>'Перечень мероприятий'!G396</f>
        <v>300</v>
      </c>
      <c r="F477" s="158"/>
    </row>
    <row r="478" spans="1:6" s="1" customFormat="1" ht="18.75" customHeight="1" x14ac:dyDescent="0.2">
      <c r="A478" s="160"/>
      <c r="B478" s="161"/>
      <c r="C478" s="162"/>
      <c r="D478" s="107" t="s">
        <v>65</v>
      </c>
      <c r="E478" s="13">
        <f>'Перечень мероприятий'!H396</f>
        <v>400</v>
      </c>
      <c r="F478" s="158"/>
    </row>
    <row r="479" spans="1:6" s="1" customFormat="1" ht="18.75" customHeight="1" x14ac:dyDescent="0.2">
      <c r="A479" s="160"/>
      <c r="B479" s="161"/>
      <c r="C479" s="162"/>
      <c r="D479" s="107" t="s">
        <v>135</v>
      </c>
      <c r="E479" s="13">
        <f>'Перечень мероприятий'!I396</f>
        <v>400</v>
      </c>
      <c r="F479" s="158"/>
    </row>
    <row r="480" spans="1:6" s="1" customFormat="1" ht="19.5" customHeight="1" x14ac:dyDescent="0.2">
      <c r="A480" s="160"/>
      <c r="B480" s="161"/>
      <c r="C480" s="162"/>
      <c r="D480" s="107" t="s">
        <v>136</v>
      </c>
      <c r="E480" s="13">
        <f>'Перечень мероприятий'!J396</f>
        <v>400</v>
      </c>
      <c r="F480" s="158"/>
    </row>
    <row r="481" spans="1:6" s="1" customFormat="1" ht="21" customHeight="1" x14ac:dyDescent="0.2">
      <c r="A481" s="160"/>
      <c r="B481" s="161"/>
      <c r="C481" s="162"/>
      <c r="D481" s="107" t="s">
        <v>137</v>
      </c>
      <c r="E481" s="13">
        <f>'Перечень мероприятий'!K396</f>
        <v>400</v>
      </c>
      <c r="F481" s="158"/>
    </row>
    <row r="482" spans="1:6" s="1" customFormat="1" ht="15" x14ac:dyDescent="0.2">
      <c r="A482" s="160" t="s">
        <v>456</v>
      </c>
      <c r="B482" s="161" t="s">
        <v>67</v>
      </c>
      <c r="C482" s="162" t="s">
        <v>147</v>
      </c>
      <c r="D482" s="107" t="s">
        <v>63</v>
      </c>
      <c r="E482" s="13">
        <f>E483+E484+E485+E486+E487</f>
        <v>500</v>
      </c>
      <c r="F482" s="158"/>
    </row>
    <row r="483" spans="1:6" s="1" customFormat="1" ht="15" x14ac:dyDescent="0.2">
      <c r="A483" s="160"/>
      <c r="B483" s="161"/>
      <c r="C483" s="162"/>
      <c r="D483" s="107" t="s">
        <v>64</v>
      </c>
      <c r="E483" s="13">
        <f>'Перечень мероприятий'!G401</f>
        <v>100</v>
      </c>
      <c r="F483" s="158"/>
    </row>
    <row r="484" spans="1:6" s="1" customFormat="1" ht="15" x14ac:dyDescent="0.2">
      <c r="A484" s="160"/>
      <c r="B484" s="161"/>
      <c r="C484" s="162"/>
      <c r="D484" s="107" t="s">
        <v>65</v>
      </c>
      <c r="E484" s="13">
        <f>'Перечень мероприятий'!H401</f>
        <v>100</v>
      </c>
      <c r="F484" s="158"/>
    </row>
    <row r="485" spans="1:6" s="1" customFormat="1" ht="15" x14ac:dyDescent="0.2">
      <c r="A485" s="160"/>
      <c r="B485" s="161"/>
      <c r="C485" s="162"/>
      <c r="D485" s="107" t="s">
        <v>135</v>
      </c>
      <c r="E485" s="13">
        <f>'Перечень мероприятий'!I401</f>
        <v>100</v>
      </c>
      <c r="F485" s="158"/>
    </row>
    <row r="486" spans="1:6" s="1" customFormat="1" ht="15" x14ac:dyDescent="0.2">
      <c r="A486" s="160"/>
      <c r="B486" s="161"/>
      <c r="C486" s="162"/>
      <c r="D486" s="107" t="s">
        <v>136</v>
      </c>
      <c r="E486" s="13">
        <f>'Перечень мероприятий'!J401</f>
        <v>100</v>
      </c>
      <c r="F486" s="158"/>
    </row>
    <row r="487" spans="1:6" s="1" customFormat="1" ht="15" x14ac:dyDescent="0.2">
      <c r="A487" s="160"/>
      <c r="B487" s="161"/>
      <c r="C487" s="162"/>
      <c r="D487" s="107" t="s">
        <v>137</v>
      </c>
      <c r="E487" s="13">
        <f>'Перечень мероприятий'!K401</f>
        <v>100</v>
      </c>
      <c r="F487" s="158"/>
    </row>
    <row r="488" spans="1:6" s="1" customFormat="1" ht="15" customHeight="1" x14ac:dyDescent="0.2">
      <c r="A488" s="160" t="s">
        <v>142</v>
      </c>
      <c r="B488" s="161" t="s">
        <v>67</v>
      </c>
      <c r="C488" s="162"/>
      <c r="D488" s="107" t="s">
        <v>63</v>
      </c>
      <c r="E488" s="13">
        <f>E489+E490+E491+E492+E493</f>
        <v>0</v>
      </c>
      <c r="F488" s="158"/>
    </row>
    <row r="489" spans="1:6" s="1" customFormat="1" ht="15" x14ac:dyDescent="0.2">
      <c r="A489" s="160"/>
      <c r="B489" s="161"/>
      <c r="C489" s="162"/>
      <c r="D489" s="107" t="s">
        <v>64</v>
      </c>
      <c r="E489" s="13">
        <f>E495</f>
        <v>0</v>
      </c>
      <c r="F489" s="158"/>
    </row>
    <row r="490" spans="1:6" s="1" customFormat="1" ht="15" x14ac:dyDescent="0.2">
      <c r="A490" s="160"/>
      <c r="B490" s="161"/>
      <c r="C490" s="162"/>
      <c r="D490" s="107" t="s">
        <v>65</v>
      </c>
      <c r="E490" s="13">
        <f>E496</f>
        <v>0</v>
      </c>
      <c r="F490" s="158"/>
    </row>
    <row r="491" spans="1:6" s="1" customFormat="1" ht="15" x14ac:dyDescent="0.2">
      <c r="A491" s="160"/>
      <c r="B491" s="161"/>
      <c r="C491" s="162"/>
      <c r="D491" s="107" t="s">
        <v>135</v>
      </c>
      <c r="E491" s="13">
        <f>E497</f>
        <v>0</v>
      </c>
      <c r="F491" s="158"/>
    </row>
    <row r="492" spans="1:6" s="1" customFormat="1" ht="15" x14ac:dyDescent="0.2">
      <c r="A492" s="160"/>
      <c r="B492" s="161"/>
      <c r="C492" s="162"/>
      <c r="D492" s="107" t="s">
        <v>136</v>
      </c>
      <c r="E492" s="13">
        <f>E498</f>
        <v>0</v>
      </c>
      <c r="F492" s="158"/>
    </row>
    <row r="493" spans="1:6" s="1" customFormat="1" ht="20.25" customHeight="1" x14ac:dyDescent="0.2">
      <c r="A493" s="160"/>
      <c r="B493" s="161"/>
      <c r="C493" s="162"/>
      <c r="D493" s="107" t="s">
        <v>137</v>
      </c>
      <c r="E493" s="13">
        <f>E499</f>
        <v>0</v>
      </c>
      <c r="F493" s="158"/>
    </row>
    <row r="494" spans="1:6" s="1" customFormat="1" ht="15" x14ac:dyDescent="0.2">
      <c r="A494" s="160" t="s">
        <v>457</v>
      </c>
      <c r="B494" s="161" t="s">
        <v>67</v>
      </c>
      <c r="C494" s="162"/>
      <c r="D494" s="107" t="s">
        <v>63</v>
      </c>
      <c r="E494" s="13">
        <f>E495+E496+E497+E498+E499</f>
        <v>0</v>
      </c>
      <c r="F494" s="158"/>
    </row>
    <row r="495" spans="1:6" s="1" customFormat="1" ht="15" x14ac:dyDescent="0.2">
      <c r="A495" s="160"/>
      <c r="B495" s="161"/>
      <c r="C495" s="162"/>
      <c r="D495" s="107" t="s">
        <v>64</v>
      </c>
      <c r="E495" s="13">
        <f>'Перечень мероприятий'!G411</f>
        <v>0</v>
      </c>
      <c r="F495" s="158"/>
    </row>
    <row r="496" spans="1:6" s="1" customFormat="1" ht="15" x14ac:dyDescent="0.2">
      <c r="A496" s="160"/>
      <c r="B496" s="161"/>
      <c r="C496" s="162"/>
      <c r="D496" s="107" t="s">
        <v>65</v>
      </c>
      <c r="E496" s="13">
        <f>'Перечень мероприятий'!H411</f>
        <v>0</v>
      </c>
      <c r="F496" s="158"/>
    </row>
    <row r="497" spans="1:8" s="1" customFormat="1" ht="15" x14ac:dyDescent="0.2">
      <c r="A497" s="160"/>
      <c r="B497" s="161"/>
      <c r="C497" s="162"/>
      <c r="D497" s="107" t="s">
        <v>135</v>
      </c>
      <c r="E497" s="13">
        <f>'Перечень мероприятий'!I411</f>
        <v>0</v>
      </c>
      <c r="F497" s="158"/>
    </row>
    <row r="498" spans="1:8" s="1" customFormat="1" ht="15" x14ac:dyDescent="0.2">
      <c r="A498" s="160"/>
      <c r="B498" s="161"/>
      <c r="C498" s="162"/>
      <c r="D498" s="107" t="s">
        <v>136</v>
      </c>
      <c r="E498" s="13">
        <f>'Перечень мероприятий'!J411</f>
        <v>0</v>
      </c>
      <c r="F498" s="158"/>
    </row>
    <row r="499" spans="1:8" s="1" customFormat="1" ht="31.5" customHeight="1" x14ac:dyDescent="0.2">
      <c r="A499" s="160"/>
      <c r="B499" s="161"/>
      <c r="C499" s="162"/>
      <c r="D499" s="107" t="s">
        <v>137</v>
      </c>
      <c r="E499" s="13">
        <f>'Перечень мероприятий'!K411</f>
        <v>0</v>
      </c>
      <c r="F499" s="158"/>
    </row>
    <row r="500" spans="1:8" s="1" customFormat="1" ht="29.25" customHeight="1" x14ac:dyDescent="0.2">
      <c r="A500" s="166" t="s">
        <v>458</v>
      </c>
      <c r="B500" s="159"/>
      <c r="C500" s="159"/>
      <c r="D500" s="159"/>
      <c r="E500" s="159"/>
      <c r="F500" s="159"/>
    </row>
    <row r="501" spans="1:8" s="1" customFormat="1" ht="25.5" customHeight="1" x14ac:dyDescent="0.2">
      <c r="A501" s="160" t="s">
        <v>150</v>
      </c>
      <c r="B501" s="161" t="s">
        <v>67</v>
      </c>
      <c r="C501" s="162"/>
      <c r="D501" s="107" t="s">
        <v>63</v>
      </c>
      <c r="E501" s="13">
        <f>E502+E503+E504+E505+E506</f>
        <v>17670</v>
      </c>
      <c r="F501" s="158"/>
    </row>
    <row r="502" spans="1:8" s="1" customFormat="1" ht="27.75" customHeight="1" x14ac:dyDescent="0.2">
      <c r="A502" s="164"/>
      <c r="B502" s="161"/>
      <c r="C502" s="162"/>
      <c r="D502" s="107" t="s">
        <v>64</v>
      </c>
      <c r="E502" s="13">
        <f>E508</f>
        <v>2110</v>
      </c>
      <c r="F502" s="158"/>
      <c r="G502" s="109">
        <f>E502</f>
        <v>2110</v>
      </c>
      <c r="H502" s="106" t="s">
        <v>64</v>
      </c>
    </row>
    <row r="503" spans="1:8" s="1" customFormat="1" ht="35.25" customHeight="1" x14ac:dyDescent="0.2">
      <c r="A503" s="164"/>
      <c r="B503" s="161"/>
      <c r="C503" s="162"/>
      <c r="D503" s="107" t="s">
        <v>65</v>
      </c>
      <c r="E503" s="13">
        <f>E509</f>
        <v>3890</v>
      </c>
      <c r="F503" s="158"/>
      <c r="G503" s="109">
        <f>E503</f>
        <v>3890</v>
      </c>
      <c r="H503" s="106" t="s">
        <v>65</v>
      </c>
    </row>
    <row r="504" spans="1:8" s="1" customFormat="1" ht="28.5" customHeight="1" x14ac:dyDescent="0.2">
      <c r="A504" s="164"/>
      <c r="B504" s="161"/>
      <c r="C504" s="162"/>
      <c r="D504" s="107" t="s">
        <v>135</v>
      </c>
      <c r="E504" s="13">
        <f>E510</f>
        <v>3890</v>
      </c>
      <c r="F504" s="158"/>
      <c r="G504" s="109">
        <f>E504</f>
        <v>3890</v>
      </c>
      <c r="H504" s="106" t="s">
        <v>135</v>
      </c>
    </row>
    <row r="505" spans="1:8" s="1" customFormat="1" ht="43.5" customHeight="1" x14ac:dyDescent="0.2">
      <c r="A505" s="164"/>
      <c r="B505" s="161"/>
      <c r="C505" s="162"/>
      <c r="D505" s="107" t="s">
        <v>136</v>
      </c>
      <c r="E505" s="13">
        <f>E511</f>
        <v>3890</v>
      </c>
      <c r="F505" s="158"/>
      <c r="G505" s="109">
        <f>E505</f>
        <v>3890</v>
      </c>
      <c r="H505" s="106" t="s">
        <v>136</v>
      </c>
    </row>
    <row r="506" spans="1:8" s="1" customFormat="1" ht="54" customHeight="1" x14ac:dyDescent="0.2">
      <c r="A506" s="164"/>
      <c r="B506" s="161"/>
      <c r="C506" s="162"/>
      <c r="D506" s="107" t="s">
        <v>137</v>
      </c>
      <c r="E506" s="13">
        <f>E512</f>
        <v>3890</v>
      </c>
      <c r="F506" s="158"/>
      <c r="G506" s="109">
        <f>E506</f>
        <v>3890</v>
      </c>
      <c r="H506" s="106" t="s">
        <v>137</v>
      </c>
    </row>
    <row r="507" spans="1:8" s="1" customFormat="1" ht="27.75" customHeight="1" x14ac:dyDescent="0.2">
      <c r="A507" s="160" t="s">
        <v>460</v>
      </c>
      <c r="B507" s="161" t="s">
        <v>67</v>
      </c>
      <c r="C507" s="162" t="s">
        <v>70</v>
      </c>
      <c r="D507" s="107" t="s">
        <v>63</v>
      </c>
      <c r="E507" s="13">
        <f>E508+E509+E510+E511+E512</f>
        <v>17670</v>
      </c>
      <c r="F507" s="158"/>
    </row>
    <row r="508" spans="1:8" s="1" customFormat="1" ht="32.25" customHeight="1" x14ac:dyDescent="0.2">
      <c r="A508" s="160"/>
      <c r="B508" s="161"/>
      <c r="C508" s="162"/>
      <c r="D508" s="107" t="s">
        <v>64</v>
      </c>
      <c r="E508" s="13">
        <f>'Перечень мероприятий'!G428</f>
        <v>2110</v>
      </c>
      <c r="F508" s="158"/>
    </row>
    <row r="509" spans="1:8" s="1" customFormat="1" ht="31.5" customHeight="1" x14ac:dyDescent="0.2">
      <c r="A509" s="160"/>
      <c r="B509" s="161"/>
      <c r="C509" s="162"/>
      <c r="D509" s="107" t="s">
        <v>65</v>
      </c>
      <c r="E509" s="13">
        <f>'Перечень мероприятий'!H428</f>
        <v>3890</v>
      </c>
      <c r="F509" s="158"/>
    </row>
    <row r="510" spans="1:8" s="1" customFormat="1" ht="30" customHeight="1" x14ac:dyDescent="0.2">
      <c r="A510" s="160"/>
      <c r="B510" s="161"/>
      <c r="C510" s="162"/>
      <c r="D510" s="107" t="s">
        <v>135</v>
      </c>
      <c r="E510" s="13">
        <f>'Перечень мероприятий'!I428</f>
        <v>3890</v>
      </c>
      <c r="F510" s="158"/>
    </row>
    <row r="511" spans="1:8" s="1" customFormat="1" ht="28.5" customHeight="1" x14ac:dyDescent="0.2">
      <c r="A511" s="160"/>
      <c r="B511" s="161"/>
      <c r="C511" s="162"/>
      <c r="D511" s="107" t="s">
        <v>136</v>
      </c>
      <c r="E511" s="13">
        <f>'Перечень мероприятий'!J428</f>
        <v>3890</v>
      </c>
      <c r="F511" s="158"/>
    </row>
    <row r="512" spans="1:8" s="1" customFormat="1" ht="33" customHeight="1" x14ac:dyDescent="0.2">
      <c r="A512" s="160"/>
      <c r="B512" s="161"/>
      <c r="C512" s="162"/>
      <c r="D512" s="107" t="s">
        <v>137</v>
      </c>
      <c r="E512" s="13">
        <f>'Перечень мероприятий'!K428</f>
        <v>3890</v>
      </c>
      <c r="F512" s="158"/>
    </row>
    <row r="513" spans="1:8" s="1" customFormat="1" ht="23.25" customHeight="1" x14ac:dyDescent="0.2">
      <c r="A513" s="166" t="s">
        <v>461</v>
      </c>
      <c r="B513" s="159"/>
      <c r="C513" s="159"/>
      <c r="D513" s="159"/>
      <c r="E513" s="159"/>
      <c r="F513" s="159"/>
    </row>
    <row r="514" spans="1:8" s="1" customFormat="1" ht="15" customHeight="1" x14ac:dyDescent="0.2">
      <c r="A514" s="164" t="s">
        <v>152</v>
      </c>
      <c r="B514" s="174" t="s">
        <v>67</v>
      </c>
      <c r="C514" s="162"/>
      <c r="D514" s="107" t="s">
        <v>63</v>
      </c>
      <c r="E514" s="13">
        <f>E515+E516+E517+E518+E519</f>
        <v>15460</v>
      </c>
      <c r="F514" s="158"/>
    </row>
    <row r="515" spans="1:8" s="1" customFormat="1" ht="15" x14ac:dyDescent="0.2">
      <c r="A515" s="164"/>
      <c r="B515" s="174"/>
      <c r="C515" s="162"/>
      <c r="D515" s="107" t="s">
        <v>64</v>
      </c>
      <c r="E515" s="13">
        <f>E521+E527+E533</f>
        <v>3300</v>
      </c>
      <c r="F515" s="158"/>
      <c r="G515" s="109">
        <f>E515</f>
        <v>3300</v>
      </c>
      <c r="H515" s="106" t="s">
        <v>64</v>
      </c>
    </row>
    <row r="516" spans="1:8" s="1" customFormat="1" ht="15" x14ac:dyDescent="0.2">
      <c r="A516" s="164"/>
      <c r="B516" s="174"/>
      <c r="C516" s="162"/>
      <c r="D516" s="107" t="s">
        <v>65</v>
      </c>
      <c r="E516" s="13">
        <f>E522+E528+E534</f>
        <v>3040</v>
      </c>
      <c r="F516" s="158"/>
      <c r="G516" s="109">
        <f>E516</f>
        <v>3040</v>
      </c>
      <c r="H516" s="106" t="s">
        <v>65</v>
      </c>
    </row>
    <row r="517" spans="1:8" s="1" customFormat="1" ht="15" x14ac:dyDescent="0.2">
      <c r="A517" s="164"/>
      <c r="B517" s="174"/>
      <c r="C517" s="162"/>
      <c r="D517" s="107" t="s">
        <v>135</v>
      </c>
      <c r="E517" s="13">
        <f>E523+E529+E535</f>
        <v>3040</v>
      </c>
      <c r="F517" s="158"/>
      <c r="G517" s="109">
        <f>E517</f>
        <v>3040</v>
      </c>
      <c r="H517" s="106" t="s">
        <v>135</v>
      </c>
    </row>
    <row r="518" spans="1:8" s="1" customFormat="1" ht="15" x14ac:dyDescent="0.2">
      <c r="A518" s="164"/>
      <c r="B518" s="174"/>
      <c r="C518" s="162"/>
      <c r="D518" s="107" t="s">
        <v>136</v>
      </c>
      <c r="E518" s="13">
        <f>E524+E530+E536</f>
        <v>3040</v>
      </c>
      <c r="F518" s="158"/>
      <c r="G518" s="109">
        <f>E518</f>
        <v>3040</v>
      </c>
      <c r="H518" s="106" t="s">
        <v>136</v>
      </c>
    </row>
    <row r="519" spans="1:8" s="1" customFormat="1" ht="15" x14ac:dyDescent="0.2">
      <c r="A519" s="164"/>
      <c r="B519" s="174"/>
      <c r="C519" s="162"/>
      <c r="D519" s="107" t="s">
        <v>137</v>
      </c>
      <c r="E519" s="13">
        <f>E525+E531+E537</f>
        <v>3040</v>
      </c>
      <c r="F519" s="158"/>
      <c r="G519" s="109">
        <f>E519</f>
        <v>3040</v>
      </c>
      <c r="H519" s="106" t="s">
        <v>137</v>
      </c>
    </row>
    <row r="520" spans="1:8" s="1" customFormat="1" ht="15" customHeight="1" x14ac:dyDescent="0.2">
      <c r="A520" s="160" t="s">
        <v>462</v>
      </c>
      <c r="B520" s="161" t="s">
        <v>67</v>
      </c>
      <c r="C520" s="162" t="s">
        <v>71</v>
      </c>
      <c r="D520" s="107" t="s">
        <v>63</v>
      </c>
      <c r="E520" s="13">
        <f>E521+E522+E523+E524+E525</f>
        <v>14460</v>
      </c>
      <c r="F520" s="158"/>
    </row>
    <row r="521" spans="1:8" s="1" customFormat="1" ht="15" x14ac:dyDescent="0.2">
      <c r="A521" s="160"/>
      <c r="B521" s="161"/>
      <c r="C521" s="162"/>
      <c r="D521" s="107" t="s">
        <v>64</v>
      </c>
      <c r="E521" s="13">
        <f>'Перечень мероприятий'!G444</f>
        <v>3100</v>
      </c>
      <c r="F521" s="158"/>
    </row>
    <row r="522" spans="1:8" s="1" customFormat="1" ht="15" x14ac:dyDescent="0.2">
      <c r="A522" s="160"/>
      <c r="B522" s="161"/>
      <c r="C522" s="162"/>
      <c r="D522" s="107" t="s">
        <v>65</v>
      </c>
      <c r="E522" s="13">
        <f>'Перечень мероприятий'!H444</f>
        <v>2840</v>
      </c>
      <c r="F522" s="158"/>
    </row>
    <row r="523" spans="1:8" s="1" customFormat="1" ht="15" x14ac:dyDescent="0.2">
      <c r="A523" s="160"/>
      <c r="B523" s="161"/>
      <c r="C523" s="162"/>
      <c r="D523" s="107" t="s">
        <v>135</v>
      </c>
      <c r="E523" s="13">
        <f>'Перечень мероприятий'!I444</f>
        <v>2840</v>
      </c>
      <c r="F523" s="158"/>
    </row>
    <row r="524" spans="1:8" s="1" customFormat="1" ht="15" x14ac:dyDescent="0.2">
      <c r="A524" s="160"/>
      <c r="B524" s="161"/>
      <c r="C524" s="162"/>
      <c r="D524" s="107" t="s">
        <v>136</v>
      </c>
      <c r="E524" s="13">
        <f>'Перечень мероприятий'!J444</f>
        <v>2840</v>
      </c>
      <c r="F524" s="158"/>
    </row>
    <row r="525" spans="1:8" s="1" customFormat="1" ht="15" x14ac:dyDescent="0.2">
      <c r="A525" s="160"/>
      <c r="B525" s="161"/>
      <c r="C525" s="162"/>
      <c r="D525" s="107" t="s">
        <v>137</v>
      </c>
      <c r="E525" s="13">
        <f>'Перечень мероприятий'!K444</f>
        <v>2840</v>
      </c>
      <c r="F525" s="158"/>
    </row>
    <row r="526" spans="1:8" s="1" customFormat="1" ht="25.5" customHeight="1" x14ac:dyDescent="0.2">
      <c r="A526" s="160" t="s">
        <v>463</v>
      </c>
      <c r="B526" s="174" t="s">
        <v>67</v>
      </c>
      <c r="C526" s="162" t="s">
        <v>155</v>
      </c>
      <c r="D526" s="107" t="s">
        <v>63</v>
      </c>
      <c r="E526" s="13">
        <f>E527+E528+E529+E530+E531</f>
        <v>1000</v>
      </c>
      <c r="F526" s="158"/>
    </row>
    <row r="527" spans="1:8" s="1" customFormat="1" ht="24.75" customHeight="1" x14ac:dyDescent="0.2">
      <c r="A527" s="160"/>
      <c r="B527" s="174"/>
      <c r="C527" s="162"/>
      <c r="D527" s="107" t="s">
        <v>64</v>
      </c>
      <c r="E527" s="13">
        <f>'Перечень мероприятий'!G449</f>
        <v>200</v>
      </c>
      <c r="F527" s="158"/>
    </row>
    <row r="528" spans="1:8" s="1" customFormat="1" ht="30" customHeight="1" x14ac:dyDescent="0.2">
      <c r="A528" s="160"/>
      <c r="B528" s="174"/>
      <c r="C528" s="162"/>
      <c r="D528" s="107" t="s">
        <v>65</v>
      </c>
      <c r="E528" s="13">
        <f>'Перечень мероприятий'!H449</f>
        <v>200</v>
      </c>
      <c r="F528" s="158"/>
    </row>
    <row r="529" spans="1:6" s="1" customFormat="1" ht="21.75" customHeight="1" x14ac:dyDescent="0.2">
      <c r="A529" s="160"/>
      <c r="B529" s="174"/>
      <c r="C529" s="162"/>
      <c r="D529" s="107" t="s">
        <v>135</v>
      </c>
      <c r="E529" s="13">
        <f>'Перечень мероприятий'!I449</f>
        <v>200</v>
      </c>
      <c r="F529" s="158"/>
    </row>
    <row r="530" spans="1:6" s="1" customFormat="1" ht="27" customHeight="1" x14ac:dyDescent="0.2">
      <c r="A530" s="160"/>
      <c r="B530" s="174"/>
      <c r="C530" s="162"/>
      <c r="D530" s="107" t="s">
        <v>136</v>
      </c>
      <c r="E530" s="13">
        <f>'Перечень мероприятий'!J449</f>
        <v>200</v>
      </c>
      <c r="F530" s="158"/>
    </row>
    <row r="531" spans="1:6" s="1" customFormat="1" ht="19.5" customHeight="1" x14ac:dyDescent="0.2">
      <c r="A531" s="160"/>
      <c r="B531" s="174"/>
      <c r="C531" s="162"/>
      <c r="D531" s="107" t="s">
        <v>137</v>
      </c>
      <c r="E531" s="13">
        <f>'Перечень мероприятий'!K449</f>
        <v>200</v>
      </c>
      <c r="F531" s="158"/>
    </row>
    <row r="532" spans="1:6" s="91" customFormat="1" ht="24.75" customHeight="1" x14ac:dyDescent="0.2">
      <c r="A532" s="175" t="s">
        <v>464</v>
      </c>
      <c r="B532" s="161" t="s">
        <v>67</v>
      </c>
      <c r="C532" s="173" t="s">
        <v>153</v>
      </c>
      <c r="D532" s="89" t="s">
        <v>63</v>
      </c>
      <c r="E532" s="90">
        <f>E533+E534+E535+E536+E537</f>
        <v>0</v>
      </c>
      <c r="F532" s="181"/>
    </row>
    <row r="533" spans="1:6" s="91" customFormat="1" ht="25.5" customHeight="1" x14ac:dyDescent="0.2">
      <c r="A533" s="175"/>
      <c r="B533" s="161"/>
      <c r="C533" s="173"/>
      <c r="D533" s="107" t="s">
        <v>64</v>
      </c>
      <c r="E533" s="90">
        <f>'Перечень мероприятий'!G454</f>
        <v>0</v>
      </c>
      <c r="F533" s="182"/>
    </row>
    <row r="534" spans="1:6" s="91" customFormat="1" ht="26.25" customHeight="1" x14ac:dyDescent="0.2">
      <c r="A534" s="175"/>
      <c r="B534" s="161"/>
      <c r="C534" s="173"/>
      <c r="D534" s="107" t="s">
        <v>65</v>
      </c>
      <c r="E534" s="90">
        <f>'Перечень мероприятий'!H454</f>
        <v>0</v>
      </c>
      <c r="F534" s="182"/>
    </row>
    <row r="535" spans="1:6" s="91" customFormat="1" ht="23.25" customHeight="1" x14ac:dyDescent="0.2">
      <c r="A535" s="175"/>
      <c r="B535" s="161"/>
      <c r="C535" s="173"/>
      <c r="D535" s="107" t="s">
        <v>135</v>
      </c>
      <c r="E535" s="90">
        <f>'Перечень мероприятий'!I454</f>
        <v>0</v>
      </c>
      <c r="F535" s="182"/>
    </row>
    <row r="536" spans="1:6" s="91" customFormat="1" ht="22.5" customHeight="1" x14ac:dyDescent="0.2">
      <c r="A536" s="175"/>
      <c r="B536" s="161"/>
      <c r="C536" s="173"/>
      <c r="D536" s="107" t="s">
        <v>136</v>
      </c>
      <c r="E536" s="90">
        <f>'Перечень мероприятий'!J454</f>
        <v>0</v>
      </c>
      <c r="F536" s="182"/>
    </row>
    <row r="537" spans="1:6" s="91" customFormat="1" ht="15.75" customHeight="1" x14ac:dyDescent="0.2">
      <c r="A537" s="175"/>
      <c r="B537" s="161"/>
      <c r="C537" s="173"/>
      <c r="D537" s="107" t="s">
        <v>137</v>
      </c>
      <c r="E537" s="90">
        <f>'Перечень мероприятий'!K454</f>
        <v>0</v>
      </c>
      <c r="F537" s="183"/>
    </row>
    <row r="538" spans="1:6" s="91" customFormat="1" ht="27" customHeight="1" x14ac:dyDescent="0.2">
      <c r="A538" s="175" t="s">
        <v>465</v>
      </c>
      <c r="B538" s="161" t="s">
        <v>67</v>
      </c>
      <c r="C538" s="173" t="s">
        <v>95</v>
      </c>
      <c r="D538" s="89" t="s">
        <v>63</v>
      </c>
      <c r="E538" s="90">
        <v>0</v>
      </c>
      <c r="F538" s="181"/>
    </row>
    <row r="539" spans="1:6" s="91" customFormat="1" ht="21.75" customHeight="1" x14ac:dyDescent="0.2">
      <c r="A539" s="175"/>
      <c r="B539" s="161"/>
      <c r="C539" s="173"/>
      <c r="D539" s="107" t="s">
        <v>64</v>
      </c>
      <c r="E539" s="90">
        <v>0</v>
      </c>
      <c r="F539" s="182"/>
    </row>
    <row r="540" spans="1:6" s="91" customFormat="1" ht="24.75" customHeight="1" x14ac:dyDescent="0.2">
      <c r="A540" s="175"/>
      <c r="B540" s="161"/>
      <c r="C540" s="173"/>
      <c r="D540" s="107" t="s">
        <v>65</v>
      </c>
      <c r="E540" s="90">
        <v>0</v>
      </c>
      <c r="F540" s="182"/>
    </row>
    <row r="541" spans="1:6" s="91" customFormat="1" ht="25.5" customHeight="1" x14ac:dyDescent="0.2">
      <c r="A541" s="175"/>
      <c r="B541" s="161"/>
      <c r="C541" s="173"/>
      <c r="D541" s="107" t="s">
        <v>135</v>
      </c>
      <c r="E541" s="90">
        <v>0</v>
      </c>
      <c r="F541" s="182"/>
    </row>
    <row r="542" spans="1:6" s="91" customFormat="1" ht="27" customHeight="1" x14ac:dyDescent="0.2">
      <c r="A542" s="175"/>
      <c r="B542" s="161"/>
      <c r="C542" s="173"/>
      <c r="D542" s="107" t="s">
        <v>136</v>
      </c>
      <c r="E542" s="90">
        <v>0</v>
      </c>
      <c r="F542" s="182"/>
    </row>
    <row r="543" spans="1:6" s="91" customFormat="1" ht="23.25" customHeight="1" x14ac:dyDescent="0.2">
      <c r="A543" s="175"/>
      <c r="B543" s="161"/>
      <c r="C543" s="173"/>
      <c r="D543" s="107" t="s">
        <v>137</v>
      </c>
      <c r="E543" s="90">
        <v>0</v>
      </c>
      <c r="F543" s="183"/>
    </row>
    <row r="544" spans="1:6" s="91" customFormat="1" ht="26.25" customHeight="1" x14ac:dyDescent="0.2">
      <c r="A544" s="175" t="s">
        <v>466</v>
      </c>
      <c r="B544" s="161" t="s">
        <v>67</v>
      </c>
      <c r="C544" s="173" t="s">
        <v>95</v>
      </c>
      <c r="D544" s="89" t="s">
        <v>63</v>
      </c>
      <c r="E544" s="90">
        <v>0</v>
      </c>
      <c r="F544" s="181"/>
    </row>
    <row r="545" spans="1:6" s="91" customFormat="1" ht="30" customHeight="1" x14ac:dyDescent="0.2">
      <c r="A545" s="175"/>
      <c r="B545" s="161"/>
      <c r="C545" s="173"/>
      <c r="D545" s="107" t="s">
        <v>64</v>
      </c>
      <c r="E545" s="90">
        <v>0</v>
      </c>
      <c r="F545" s="182"/>
    </row>
    <row r="546" spans="1:6" s="91" customFormat="1" ht="30" customHeight="1" x14ac:dyDescent="0.2">
      <c r="A546" s="175"/>
      <c r="B546" s="161"/>
      <c r="C546" s="173"/>
      <c r="D546" s="107" t="s">
        <v>65</v>
      </c>
      <c r="E546" s="90">
        <v>0</v>
      </c>
      <c r="F546" s="182"/>
    </row>
    <row r="547" spans="1:6" s="91" customFormat="1" ht="27" customHeight="1" x14ac:dyDescent="0.2">
      <c r="A547" s="175"/>
      <c r="B547" s="161"/>
      <c r="C547" s="173"/>
      <c r="D547" s="107" t="s">
        <v>135</v>
      </c>
      <c r="E547" s="90">
        <v>0</v>
      </c>
      <c r="F547" s="182"/>
    </row>
    <row r="548" spans="1:6" s="91" customFormat="1" ht="35.25" customHeight="1" x14ac:dyDescent="0.2">
      <c r="A548" s="175"/>
      <c r="B548" s="161"/>
      <c r="C548" s="173"/>
      <c r="D548" s="107" t="s">
        <v>136</v>
      </c>
      <c r="E548" s="90">
        <v>0</v>
      </c>
      <c r="F548" s="182"/>
    </row>
    <row r="549" spans="1:6" s="91" customFormat="1" ht="33" customHeight="1" x14ac:dyDescent="0.2">
      <c r="A549" s="175"/>
      <c r="B549" s="161"/>
      <c r="C549" s="173"/>
      <c r="D549" s="107" t="s">
        <v>137</v>
      </c>
      <c r="E549" s="90">
        <v>0</v>
      </c>
      <c r="F549" s="183"/>
    </row>
    <row r="550" spans="1:6" s="91" customFormat="1" ht="15.75" customHeight="1" x14ac:dyDescent="0.2">
      <c r="A550" s="175" t="s">
        <v>467</v>
      </c>
      <c r="B550" s="161" t="s">
        <v>67</v>
      </c>
      <c r="C550" s="173" t="s">
        <v>95</v>
      </c>
      <c r="D550" s="89" t="s">
        <v>63</v>
      </c>
      <c r="E550" s="90">
        <v>0</v>
      </c>
      <c r="F550" s="181"/>
    </row>
    <row r="551" spans="1:6" s="91" customFormat="1" ht="20.25" customHeight="1" x14ac:dyDescent="0.2">
      <c r="A551" s="175"/>
      <c r="B551" s="161"/>
      <c r="C551" s="173"/>
      <c r="D551" s="107" t="s">
        <v>64</v>
      </c>
      <c r="E551" s="90">
        <v>0</v>
      </c>
      <c r="F551" s="182"/>
    </row>
    <row r="552" spans="1:6" s="91" customFormat="1" ht="15.75" customHeight="1" x14ac:dyDescent="0.2">
      <c r="A552" s="175"/>
      <c r="B552" s="161"/>
      <c r="C552" s="173"/>
      <c r="D552" s="107" t="s">
        <v>65</v>
      </c>
      <c r="E552" s="90">
        <v>0</v>
      </c>
      <c r="F552" s="182"/>
    </row>
    <row r="553" spans="1:6" s="91" customFormat="1" ht="15.75" customHeight="1" x14ac:dyDescent="0.2">
      <c r="A553" s="175"/>
      <c r="B553" s="161"/>
      <c r="C553" s="173"/>
      <c r="D553" s="107" t="s">
        <v>135</v>
      </c>
      <c r="E553" s="90">
        <v>0</v>
      </c>
      <c r="F553" s="182"/>
    </row>
    <row r="554" spans="1:6" s="91" customFormat="1" ht="15.75" customHeight="1" x14ac:dyDescent="0.2">
      <c r="A554" s="175"/>
      <c r="B554" s="161"/>
      <c r="C554" s="173"/>
      <c r="D554" s="107" t="s">
        <v>136</v>
      </c>
      <c r="E554" s="90">
        <v>0</v>
      </c>
      <c r="F554" s="182"/>
    </row>
    <row r="555" spans="1:6" s="91" customFormat="1" ht="16.5" customHeight="1" x14ac:dyDescent="0.2">
      <c r="A555" s="175"/>
      <c r="B555" s="161"/>
      <c r="C555" s="173"/>
      <c r="D555" s="107" t="s">
        <v>137</v>
      </c>
      <c r="E555" s="90">
        <v>0</v>
      </c>
      <c r="F555" s="183"/>
    </row>
    <row r="556" spans="1:6" s="91" customFormat="1" ht="15.75" customHeight="1" x14ac:dyDescent="0.2">
      <c r="A556" s="175" t="s">
        <v>468</v>
      </c>
      <c r="B556" s="161" t="s">
        <v>67</v>
      </c>
      <c r="C556" s="173" t="s">
        <v>95</v>
      </c>
      <c r="D556" s="89" t="s">
        <v>63</v>
      </c>
      <c r="E556" s="90">
        <v>0</v>
      </c>
      <c r="F556" s="181"/>
    </row>
    <row r="557" spans="1:6" s="91" customFormat="1" ht="15.75" customHeight="1" x14ac:dyDescent="0.2">
      <c r="A557" s="175"/>
      <c r="B557" s="161"/>
      <c r="C557" s="173"/>
      <c r="D557" s="107" t="s">
        <v>64</v>
      </c>
      <c r="E557" s="90">
        <v>0</v>
      </c>
      <c r="F557" s="182"/>
    </row>
    <row r="558" spans="1:6" s="91" customFormat="1" ht="15.75" customHeight="1" x14ac:dyDescent="0.2">
      <c r="A558" s="175"/>
      <c r="B558" s="161"/>
      <c r="C558" s="173"/>
      <c r="D558" s="107" t="s">
        <v>65</v>
      </c>
      <c r="E558" s="90">
        <v>0</v>
      </c>
      <c r="F558" s="182"/>
    </row>
    <row r="559" spans="1:6" s="91" customFormat="1" ht="15.75" customHeight="1" x14ac:dyDescent="0.2">
      <c r="A559" s="175"/>
      <c r="B559" s="161"/>
      <c r="C559" s="173"/>
      <c r="D559" s="107" t="s">
        <v>135</v>
      </c>
      <c r="E559" s="90">
        <v>0</v>
      </c>
      <c r="F559" s="182"/>
    </row>
    <row r="560" spans="1:6" s="91" customFormat="1" ht="19.5" customHeight="1" x14ac:dyDescent="0.2">
      <c r="A560" s="175"/>
      <c r="B560" s="161"/>
      <c r="C560" s="173"/>
      <c r="D560" s="107" t="s">
        <v>136</v>
      </c>
      <c r="E560" s="90">
        <v>0</v>
      </c>
      <c r="F560" s="182"/>
    </row>
    <row r="561" spans="1:6" s="91" customFormat="1" ht="29.25" customHeight="1" x14ac:dyDescent="0.2">
      <c r="A561" s="175"/>
      <c r="B561" s="161"/>
      <c r="C561" s="173"/>
      <c r="D561" s="107" t="s">
        <v>137</v>
      </c>
      <c r="E561" s="90">
        <v>0</v>
      </c>
      <c r="F561" s="183"/>
    </row>
    <row r="562" spans="1:6" s="91" customFormat="1" ht="21.75" customHeight="1" x14ac:dyDescent="0.2">
      <c r="A562" s="175" t="s">
        <v>469</v>
      </c>
      <c r="B562" s="161" t="s">
        <v>67</v>
      </c>
      <c r="C562" s="173" t="s">
        <v>95</v>
      </c>
      <c r="D562" s="89" t="s">
        <v>63</v>
      </c>
      <c r="E562" s="90">
        <v>0</v>
      </c>
      <c r="F562" s="181"/>
    </row>
    <row r="563" spans="1:6" s="91" customFormat="1" ht="20.25" customHeight="1" x14ac:dyDescent="0.2">
      <c r="A563" s="175"/>
      <c r="B563" s="161"/>
      <c r="C563" s="173"/>
      <c r="D563" s="107" t="s">
        <v>64</v>
      </c>
      <c r="E563" s="90">
        <v>0</v>
      </c>
      <c r="F563" s="182"/>
    </row>
    <row r="564" spans="1:6" s="91" customFormat="1" ht="20.25" customHeight="1" x14ac:dyDescent="0.2">
      <c r="A564" s="175"/>
      <c r="B564" s="161"/>
      <c r="C564" s="173"/>
      <c r="D564" s="107" t="s">
        <v>65</v>
      </c>
      <c r="E564" s="90">
        <v>0</v>
      </c>
      <c r="F564" s="182"/>
    </row>
    <row r="565" spans="1:6" s="91" customFormat="1" ht="21" customHeight="1" x14ac:dyDescent="0.2">
      <c r="A565" s="175"/>
      <c r="B565" s="161"/>
      <c r="C565" s="173"/>
      <c r="D565" s="107" t="s">
        <v>135</v>
      </c>
      <c r="E565" s="90">
        <v>0</v>
      </c>
      <c r="F565" s="182"/>
    </row>
    <row r="566" spans="1:6" s="91" customFormat="1" ht="18.75" customHeight="1" x14ac:dyDescent="0.2">
      <c r="A566" s="175"/>
      <c r="B566" s="161"/>
      <c r="C566" s="173"/>
      <c r="D566" s="107" t="s">
        <v>136</v>
      </c>
      <c r="E566" s="90">
        <v>0</v>
      </c>
      <c r="F566" s="182"/>
    </row>
    <row r="567" spans="1:6" s="91" customFormat="1" ht="17.25" customHeight="1" x14ac:dyDescent="0.2">
      <c r="A567" s="175"/>
      <c r="B567" s="161"/>
      <c r="C567" s="173"/>
      <c r="D567" s="107" t="s">
        <v>137</v>
      </c>
      <c r="E567" s="90">
        <v>0</v>
      </c>
      <c r="F567" s="183"/>
    </row>
    <row r="568" spans="1:6" s="91" customFormat="1" ht="20.25" customHeight="1" x14ac:dyDescent="0.2">
      <c r="A568" s="175" t="s">
        <v>470</v>
      </c>
      <c r="B568" s="161" t="s">
        <v>67</v>
      </c>
      <c r="C568" s="173" t="s">
        <v>95</v>
      </c>
      <c r="D568" s="89" t="s">
        <v>63</v>
      </c>
      <c r="E568" s="90">
        <v>0</v>
      </c>
      <c r="F568" s="181"/>
    </row>
    <row r="569" spans="1:6" s="91" customFormat="1" ht="21.75" customHeight="1" x14ac:dyDescent="0.2">
      <c r="A569" s="175"/>
      <c r="B569" s="161"/>
      <c r="C569" s="173"/>
      <c r="D569" s="107" t="s">
        <v>64</v>
      </c>
      <c r="E569" s="90">
        <v>0</v>
      </c>
      <c r="F569" s="182"/>
    </row>
    <row r="570" spans="1:6" s="91" customFormat="1" ht="19.5" customHeight="1" x14ac:dyDescent="0.2">
      <c r="A570" s="175"/>
      <c r="B570" s="161"/>
      <c r="C570" s="173"/>
      <c r="D570" s="107" t="s">
        <v>65</v>
      </c>
      <c r="E570" s="90">
        <v>0</v>
      </c>
      <c r="F570" s="182"/>
    </row>
    <row r="571" spans="1:6" s="91" customFormat="1" ht="24.75" customHeight="1" x14ac:dyDescent="0.2">
      <c r="A571" s="175"/>
      <c r="B571" s="161"/>
      <c r="C571" s="173"/>
      <c r="D571" s="107" t="s">
        <v>135</v>
      </c>
      <c r="E571" s="90">
        <v>0</v>
      </c>
      <c r="F571" s="182"/>
    </row>
    <row r="572" spans="1:6" s="91" customFormat="1" ht="21" customHeight="1" x14ac:dyDescent="0.2">
      <c r="A572" s="175"/>
      <c r="B572" s="161"/>
      <c r="C572" s="173"/>
      <c r="D572" s="107" t="s">
        <v>136</v>
      </c>
      <c r="E572" s="90">
        <v>0</v>
      </c>
      <c r="F572" s="182"/>
    </row>
    <row r="573" spans="1:6" s="91" customFormat="1" ht="23.25" customHeight="1" x14ac:dyDescent="0.2">
      <c r="A573" s="175"/>
      <c r="B573" s="161"/>
      <c r="C573" s="173"/>
      <c r="D573" s="107" t="s">
        <v>137</v>
      </c>
      <c r="E573" s="90">
        <v>0</v>
      </c>
      <c r="F573" s="183"/>
    </row>
    <row r="574" spans="1:6" s="1" customFormat="1" ht="15" customHeight="1" x14ac:dyDescent="0.2">
      <c r="A574" s="160" t="s">
        <v>471</v>
      </c>
      <c r="B574" s="161" t="s">
        <v>67</v>
      </c>
      <c r="C574" s="173" t="s">
        <v>95</v>
      </c>
      <c r="D574" s="107" t="s">
        <v>63</v>
      </c>
      <c r="E574" s="90">
        <v>0</v>
      </c>
      <c r="F574" s="158"/>
    </row>
    <row r="575" spans="1:6" s="1" customFormat="1" ht="15" customHeight="1" x14ac:dyDescent="0.2">
      <c r="A575" s="160"/>
      <c r="B575" s="161"/>
      <c r="C575" s="173"/>
      <c r="D575" s="107" t="s">
        <v>64</v>
      </c>
      <c r="E575" s="90">
        <v>0</v>
      </c>
      <c r="F575" s="158"/>
    </row>
    <row r="576" spans="1:6" s="1" customFormat="1" ht="15" customHeight="1" x14ac:dyDescent="0.2">
      <c r="A576" s="160"/>
      <c r="B576" s="161"/>
      <c r="C576" s="173"/>
      <c r="D576" s="107" t="s">
        <v>65</v>
      </c>
      <c r="E576" s="90">
        <v>0</v>
      </c>
      <c r="F576" s="158"/>
    </row>
    <row r="577" spans="1:6" s="1" customFormat="1" ht="15" customHeight="1" x14ac:dyDescent="0.2">
      <c r="A577" s="160"/>
      <c r="B577" s="161"/>
      <c r="C577" s="173"/>
      <c r="D577" s="107" t="s">
        <v>135</v>
      </c>
      <c r="E577" s="90">
        <v>0</v>
      </c>
      <c r="F577" s="158"/>
    </row>
    <row r="578" spans="1:6" s="1" customFormat="1" ht="15" customHeight="1" x14ac:dyDescent="0.2">
      <c r="A578" s="160"/>
      <c r="B578" s="161"/>
      <c r="C578" s="173"/>
      <c r="D578" s="107" t="s">
        <v>136</v>
      </c>
      <c r="E578" s="90">
        <v>0</v>
      </c>
      <c r="F578" s="158"/>
    </row>
    <row r="579" spans="1:6" s="1" customFormat="1" ht="15" customHeight="1" x14ac:dyDescent="0.2">
      <c r="A579" s="160"/>
      <c r="B579" s="161"/>
      <c r="C579" s="173"/>
      <c r="D579" s="107" t="s">
        <v>137</v>
      </c>
      <c r="E579" s="90">
        <v>0</v>
      </c>
      <c r="F579" s="158"/>
    </row>
    <row r="580" spans="1:6" s="1" customFormat="1" ht="23.25" customHeight="1" x14ac:dyDescent="0.2">
      <c r="A580" s="160" t="s">
        <v>472</v>
      </c>
      <c r="B580" s="161" t="s">
        <v>67</v>
      </c>
      <c r="C580" s="162" t="s">
        <v>95</v>
      </c>
      <c r="D580" s="107" t="s">
        <v>63</v>
      </c>
      <c r="E580" s="90">
        <v>0</v>
      </c>
      <c r="F580" s="158"/>
    </row>
    <row r="581" spans="1:6" s="1" customFormat="1" ht="23.25" customHeight="1" x14ac:dyDescent="0.2">
      <c r="A581" s="160"/>
      <c r="B581" s="161"/>
      <c r="C581" s="162"/>
      <c r="D581" s="107" t="s">
        <v>64</v>
      </c>
      <c r="E581" s="90">
        <v>0</v>
      </c>
      <c r="F581" s="158"/>
    </row>
    <row r="582" spans="1:6" s="1" customFormat="1" ht="25.5" customHeight="1" x14ac:dyDescent="0.2">
      <c r="A582" s="160"/>
      <c r="B582" s="161"/>
      <c r="C582" s="162"/>
      <c r="D582" s="107" t="s">
        <v>65</v>
      </c>
      <c r="E582" s="90">
        <v>0</v>
      </c>
      <c r="F582" s="158"/>
    </row>
    <row r="583" spans="1:6" s="1" customFormat="1" ht="23.25" customHeight="1" x14ac:dyDescent="0.2">
      <c r="A583" s="160"/>
      <c r="B583" s="161"/>
      <c r="C583" s="162"/>
      <c r="D583" s="107" t="s">
        <v>135</v>
      </c>
      <c r="E583" s="90">
        <v>0</v>
      </c>
      <c r="F583" s="158"/>
    </row>
    <row r="584" spans="1:6" s="1" customFormat="1" ht="29.25" customHeight="1" x14ac:dyDescent="0.2">
      <c r="A584" s="160"/>
      <c r="B584" s="161"/>
      <c r="C584" s="162"/>
      <c r="D584" s="107" t="s">
        <v>136</v>
      </c>
      <c r="E584" s="90">
        <v>0</v>
      </c>
      <c r="F584" s="158"/>
    </row>
    <row r="585" spans="1:6" s="1" customFormat="1" ht="44.25" customHeight="1" x14ac:dyDescent="0.2">
      <c r="A585" s="160"/>
      <c r="B585" s="161"/>
      <c r="C585" s="162"/>
      <c r="D585" s="107" t="s">
        <v>137</v>
      </c>
      <c r="E585" s="90">
        <v>0</v>
      </c>
      <c r="F585" s="158"/>
    </row>
    <row r="586" spans="1:6" s="1" customFormat="1" ht="15" customHeight="1" x14ac:dyDescent="0.2">
      <c r="A586" s="160" t="s">
        <v>473</v>
      </c>
      <c r="B586" s="161" t="s">
        <v>67</v>
      </c>
      <c r="C586" s="162" t="s">
        <v>154</v>
      </c>
      <c r="D586" s="107" t="s">
        <v>63</v>
      </c>
      <c r="E586" s="90">
        <v>0</v>
      </c>
      <c r="F586" s="158"/>
    </row>
    <row r="587" spans="1:6" s="1" customFormat="1" ht="15" x14ac:dyDescent="0.2">
      <c r="A587" s="160"/>
      <c r="B587" s="161"/>
      <c r="C587" s="162"/>
      <c r="D587" s="107" t="s">
        <v>64</v>
      </c>
      <c r="E587" s="90">
        <v>0</v>
      </c>
      <c r="F587" s="158"/>
    </row>
    <row r="588" spans="1:6" s="1" customFormat="1" ht="15" x14ac:dyDescent="0.2">
      <c r="A588" s="160"/>
      <c r="B588" s="161"/>
      <c r="C588" s="162"/>
      <c r="D588" s="107" t="s">
        <v>65</v>
      </c>
      <c r="E588" s="90">
        <v>0</v>
      </c>
      <c r="F588" s="158"/>
    </row>
    <row r="589" spans="1:6" s="1" customFormat="1" ht="15" x14ac:dyDescent="0.2">
      <c r="A589" s="160"/>
      <c r="B589" s="161"/>
      <c r="C589" s="162"/>
      <c r="D589" s="107" t="s">
        <v>135</v>
      </c>
      <c r="E589" s="90">
        <v>0</v>
      </c>
      <c r="F589" s="158"/>
    </row>
    <row r="590" spans="1:6" s="1" customFormat="1" ht="15" x14ac:dyDescent="0.2">
      <c r="A590" s="160"/>
      <c r="B590" s="161"/>
      <c r="C590" s="162"/>
      <c r="D590" s="107" t="s">
        <v>136</v>
      </c>
      <c r="E590" s="90">
        <v>0</v>
      </c>
      <c r="F590" s="158"/>
    </row>
    <row r="591" spans="1:6" s="1" customFormat="1" ht="15" x14ac:dyDescent="0.2">
      <c r="A591" s="160"/>
      <c r="B591" s="161"/>
      <c r="C591" s="162"/>
      <c r="D591" s="107" t="s">
        <v>137</v>
      </c>
      <c r="E591" s="90">
        <v>0</v>
      </c>
      <c r="F591" s="158"/>
    </row>
    <row r="592" spans="1:6" s="1" customFormat="1" ht="19.5" customHeight="1" x14ac:dyDescent="0.2">
      <c r="A592" s="160" t="s">
        <v>474</v>
      </c>
      <c r="B592" s="161" t="s">
        <v>67</v>
      </c>
      <c r="C592" s="162" t="s">
        <v>95</v>
      </c>
      <c r="D592" s="107" t="s">
        <v>63</v>
      </c>
      <c r="E592" s="90">
        <v>0</v>
      </c>
      <c r="F592" s="158"/>
    </row>
    <row r="593" spans="1:8" s="1" customFormat="1" ht="16.5" customHeight="1" x14ac:dyDescent="0.2">
      <c r="A593" s="160"/>
      <c r="B593" s="161"/>
      <c r="C593" s="162"/>
      <c r="D593" s="107" t="s">
        <v>64</v>
      </c>
      <c r="E593" s="90">
        <v>0</v>
      </c>
      <c r="F593" s="158"/>
    </row>
    <row r="594" spans="1:8" s="1" customFormat="1" ht="15" customHeight="1" x14ac:dyDescent="0.2">
      <c r="A594" s="160"/>
      <c r="B594" s="161"/>
      <c r="C594" s="162"/>
      <c r="D594" s="107" t="s">
        <v>65</v>
      </c>
      <c r="E594" s="90">
        <v>0</v>
      </c>
      <c r="F594" s="158"/>
    </row>
    <row r="595" spans="1:8" s="1" customFormat="1" ht="15" customHeight="1" x14ac:dyDescent="0.2">
      <c r="A595" s="160"/>
      <c r="B595" s="161"/>
      <c r="C595" s="162"/>
      <c r="D595" s="107" t="s">
        <v>135</v>
      </c>
      <c r="E595" s="90">
        <v>0</v>
      </c>
      <c r="F595" s="158"/>
    </row>
    <row r="596" spans="1:8" s="1" customFormat="1" ht="16.5" customHeight="1" x14ac:dyDescent="0.2">
      <c r="A596" s="160"/>
      <c r="B596" s="161"/>
      <c r="C596" s="162"/>
      <c r="D596" s="107" t="s">
        <v>136</v>
      </c>
      <c r="E596" s="90">
        <v>0</v>
      </c>
      <c r="F596" s="158"/>
    </row>
    <row r="597" spans="1:8" s="1" customFormat="1" ht="17.25" customHeight="1" x14ac:dyDescent="0.2">
      <c r="A597" s="160"/>
      <c r="B597" s="161"/>
      <c r="C597" s="162"/>
      <c r="D597" s="107" t="s">
        <v>137</v>
      </c>
      <c r="E597" s="90">
        <v>0</v>
      </c>
      <c r="F597" s="158"/>
    </row>
    <row r="598" spans="1:8" s="1" customFormat="1" ht="18.75" customHeight="1" x14ac:dyDescent="0.2">
      <c r="A598" s="171" t="s">
        <v>475</v>
      </c>
      <c r="B598" s="172"/>
      <c r="C598" s="172"/>
      <c r="D598" s="172"/>
      <c r="E598" s="172"/>
      <c r="F598" s="172"/>
    </row>
    <row r="599" spans="1:8" s="1" customFormat="1" ht="21" customHeight="1" x14ac:dyDescent="0.2">
      <c r="A599" s="160" t="s">
        <v>169</v>
      </c>
      <c r="B599" s="161" t="s">
        <v>67</v>
      </c>
      <c r="C599" s="162"/>
      <c r="D599" s="107" t="s">
        <v>63</v>
      </c>
      <c r="E599" s="13">
        <f>E600+E601+E602+E603+E604</f>
        <v>5200</v>
      </c>
      <c r="F599" s="158"/>
    </row>
    <row r="600" spans="1:8" s="1" customFormat="1" ht="18.75" customHeight="1" x14ac:dyDescent="0.2">
      <c r="A600" s="160"/>
      <c r="B600" s="161"/>
      <c r="C600" s="162"/>
      <c r="D600" s="107" t="s">
        <v>64</v>
      </c>
      <c r="E600" s="13">
        <f>E606</f>
        <v>0</v>
      </c>
      <c r="F600" s="158"/>
      <c r="G600" s="109">
        <f>E600+E612</f>
        <v>500</v>
      </c>
      <c r="H600" s="106" t="s">
        <v>64</v>
      </c>
    </row>
    <row r="601" spans="1:8" s="1" customFormat="1" ht="15" x14ac:dyDescent="0.2">
      <c r="A601" s="160"/>
      <c r="B601" s="161"/>
      <c r="C601" s="162"/>
      <c r="D601" s="107" t="s">
        <v>65</v>
      </c>
      <c r="E601" s="13">
        <f>E607</f>
        <v>1300</v>
      </c>
      <c r="F601" s="158"/>
      <c r="G601" s="109">
        <f>E601+E613</f>
        <v>2650</v>
      </c>
      <c r="H601" s="106" t="s">
        <v>65</v>
      </c>
    </row>
    <row r="602" spans="1:8" s="1" customFormat="1" ht="15" x14ac:dyDescent="0.2">
      <c r="A602" s="160"/>
      <c r="B602" s="161"/>
      <c r="C602" s="162"/>
      <c r="D602" s="107" t="s">
        <v>135</v>
      </c>
      <c r="E602" s="13">
        <f>E608</f>
        <v>1300</v>
      </c>
      <c r="F602" s="158"/>
      <c r="G602" s="109">
        <f>E602+E614</f>
        <v>2650</v>
      </c>
      <c r="H602" s="106" t="s">
        <v>135</v>
      </c>
    </row>
    <row r="603" spans="1:8" s="1" customFormat="1" ht="26.25" customHeight="1" x14ac:dyDescent="0.2">
      <c r="A603" s="160"/>
      <c r="B603" s="161"/>
      <c r="C603" s="162"/>
      <c r="D603" s="107" t="s">
        <v>136</v>
      </c>
      <c r="E603" s="13">
        <f>E609</f>
        <v>1300</v>
      </c>
      <c r="F603" s="158"/>
      <c r="G603" s="109">
        <f>E603+E615</f>
        <v>2650</v>
      </c>
      <c r="H603" s="106" t="s">
        <v>136</v>
      </c>
    </row>
    <row r="604" spans="1:8" s="1" customFormat="1" ht="34.5" customHeight="1" x14ac:dyDescent="0.2">
      <c r="A604" s="160"/>
      <c r="B604" s="161"/>
      <c r="C604" s="162"/>
      <c r="D604" s="107" t="s">
        <v>137</v>
      </c>
      <c r="E604" s="13">
        <f>E610</f>
        <v>1300</v>
      </c>
      <c r="F604" s="158"/>
      <c r="G604" s="109">
        <f>E604+E616</f>
        <v>2650</v>
      </c>
      <c r="H604" s="106" t="s">
        <v>137</v>
      </c>
    </row>
    <row r="605" spans="1:8" s="1" customFormat="1" ht="21" customHeight="1" x14ac:dyDescent="0.2">
      <c r="A605" s="160" t="s">
        <v>476</v>
      </c>
      <c r="B605" s="161" t="s">
        <v>67</v>
      </c>
      <c r="C605" s="162" t="s">
        <v>170</v>
      </c>
      <c r="D605" s="107" t="s">
        <v>63</v>
      </c>
      <c r="E605" s="13">
        <f>E606+E607+E608+E609+E610</f>
        <v>5200</v>
      </c>
      <c r="F605" s="158"/>
    </row>
    <row r="606" spans="1:8" s="1" customFormat="1" ht="20.25" customHeight="1" x14ac:dyDescent="0.2">
      <c r="A606" s="160"/>
      <c r="B606" s="161"/>
      <c r="C606" s="162"/>
      <c r="D606" s="107" t="s">
        <v>64</v>
      </c>
      <c r="E606" s="13">
        <f>'Перечень мероприятий'!G520</f>
        <v>0</v>
      </c>
      <c r="F606" s="158"/>
    </row>
    <row r="607" spans="1:8" s="1" customFormat="1" ht="21.75" customHeight="1" x14ac:dyDescent="0.2">
      <c r="A607" s="160"/>
      <c r="B607" s="161"/>
      <c r="C607" s="162"/>
      <c r="D607" s="107" t="s">
        <v>65</v>
      </c>
      <c r="E607" s="13">
        <f>'Перечень мероприятий'!H520</f>
        <v>1300</v>
      </c>
      <c r="F607" s="158"/>
    </row>
    <row r="608" spans="1:8" s="1" customFormat="1" ht="20.25" customHeight="1" x14ac:dyDescent="0.2">
      <c r="A608" s="160"/>
      <c r="B608" s="161"/>
      <c r="C608" s="162"/>
      <c r="D608" s="107" t="s">
        <v>135</v>
      </c>
      <c r="E608" s="13">
        <f>'Перечень мероприятий'!I520</f>
        <v>1300</v>
      </c>
      <c r="F608" s="158"/>
    </row>
    <row r="609" spans="1:6" s="1" customFormat="1" ht="15" x14ac:dyDescent="0.2">
      <c r="A609" s="160"/>
      <c r="B609" s="161"/>
      <c r="C609" s="162"/>
      <c r="D609" s="107" t="s">
        <v>136</v>
      </c>
      <c r="E609" s="13">
        <f>'Перечень мероприятий'!J520</f>
        <v>1300</v>
      </c>
      <c r="F609" s="158"/>
    </row>
    <row r="610" spans="1:6" s="1" customFormat="1" ht="15" x14ac:dyDescent="0.2">
      <c r="A610" s="160"/>
      <c r="B610" s="161"/>
      <c r="C610" s="162"/>
      <c r="D610" s="107" t="s">
        <v>137</v>
      </c>
      <c r="E610" s="13">
        <f>'Перечень мероприятий'!K520</f>
        <v>1300</v>
      </c>
      <c r="F610" s="158"/>
    </row>
    <row r="611" spans="1:6" s="1" customFormat="1" ht="19.5" customHeight="1" x14ac:dyDescent="0.2">
      <c r="A611" s="160" t="s">
        <v>171</v>
      </c>
      <c r="B611" s="161" t="s">
        <v>67</v>
      </c>
      <c r="C611" s="162"/>
      <c r="D611" s="107" t="s">
        <v>63</v>
      </c>
      <c r="E611" s="13">
        <f>E612+E613+E614+E615+E616</f>
        <v>5900</v>
      </c>
      <c r="F611" s="158"/>
    </row>
    <row r="612" spans="1:6" s="1" customFormat="1" ht="19.5" customHeight="1" x14ac:dyDescent="0.2">
      <c r="A612" s="160"/>
      <c r="B612" s="161"/>
      <c r="C612" s="162"/>
      <c r="D612" s="107" t="s">
        <v>64</v>
      </c>
      <c r="E612" s="13">
        <f>E618+E624+E630</f>
        <v>500</v>
      </c>
      <c r="F612" s="158"/>
    </row>
    <row r="613" spans="1:6" s="1" customFormat="1" ht="19.5" customHeight="1" x14ac:dyDescent="0.2">
      <c r="A613" s="160"/>
      <c r="B613" s="161"/>
      <c r="C613" s="162"/>
      <c r="D613" s="107" t="s">
        <v>65</v>
      </c>
      <c r="E613" s="13">
        <f>E619+E625+E631</f>
        <v>1350</v>
      </c>
      <c r="F613" s="158"/>
    </row>
    <row r="614" spans="1:6" s="1" customFormat="1" ht="22.5" customHeight="1" x14ac:dyDescent="0.2">
      <c r="A614" s="160"/>
      <c r="B614" s="161"/>
      <c r="C614" s="162"/>
      <c r="D614" s="107" t="s">
        <v>135</v>
      </c>
      <c r="E614" s="13">
        <f>E620+E626+E632</f>
        <v>1350</v>
      </c>
      <c r="F614" s="158"/>
    </row>
    <row r="615" spans="1:6" s="1" customFormat="1" ht="15" x14ac:dyDescent="0.2">
      <c r="A615" s="160"/>
      <c r="B615" s="161"/>
      <c r="C615" s="162"/>
      <c r="D615" s="107" t="s">
        <v>136</v>
      </c>
      <c r="E615" s="13">
        <f>E621+E627+E633</f>
        <v>1350</v>
      </c>
      <c r="F615" s="158"/>
    </row>
    <row r="616" spans="1:6" s="1" customFormat="1" ht="15" x14ac:dyDescent="0.2">
      <c r="A616" s="160"/>
      <c r="B616" s="161"/>
      <c r="C616" s="162"/>
      <c r="D616" s="107" t="s">
        <v>137</v>
      </c>
      <c r="E616" s="13">
        <f>E622+E628+E634</f>
        <v>1350</v>
      </c>
      <c r="F616" s="158"/>
    </row>
    <row r="617" spans="1:6" s="1" customFormat="1" ht="15" customHeight="1" x14ac:dyDescent="0.2">
      <c r="A617" s="160" t="s">
        <v>477</v>
      </c>
      <c r="B617" s="161" t="s">
        <v>67</v>
      </c>
      <c r="C617" s="162"/>
      <c r="D617" s="107" t="s">
        <v>63</v>
      </c>
      <c r="E617" s="13">
        <f>E618+E619+E620+E621+E622</f>
        <v>0</v>
      </c>
      <c r="F617" s="158"/>
    </row>
    <row r="618" spans="1:6" s="1" customFormat="1" ht="15" x14ac:dyDescent="0.2">
      <c r="A618" s="160"/>
      <c r="B618" s="161"/>
      <c r="C618" s="162"/>
      <c r="D618" s="107" t="s">
        <v>64</v>
      </c>
      <c r="E618" s="13">
        <f>'Перечень мероприятий'!G530</f>
        <v>0</v>
      </c>
      <c r="F618" s="158"/>
    </row>
    <row r="619" spans="1:6" s="1" customFormat="1" ht="15" x14ac:dyDescent="0.2">
      <c r="A619" s="160"/>
      <c r="B619" s="161"/>
      <c r="C619" s="162"/>
      <c r="D619" s="107" t="s">
        <v>65</v>
      </c>
      <c r="E619" s="13">
        <f>'Перечень мероприятий'!H530</f>
        <v>0</v>
      </c>
      <c r="F619" s="158"/>
    </row>
    <row r="620" spans="1:6" s="1" customFormat="1" ht="15" x14ac:dyDescent="0.2">
      <c r="A620" s="160"/>
      <c r="B620" s="161"/>
      <c r="C620" s="162"/>
      <c r="D620" s="107" t="s">
        <v>135</v>
      </c>
      <c r="E620" s="13">
        <f>'Перечень мероприятий'!I530</f>
        <v>0</v>
      </c>
      <c r="F620" s="158"/>
    </row>
    <row r="621" spans="1:6" s="1" customFormat="1" ht="15" x14ac:dyDescent="0.2">
      <c r="A621" s="160"/>
      <c r="B621" s="161"/>
      <c r="C621" s="162"/>
      <c r="D621" s="107" t="s">
        <v>136</v>
      </c>
      <c r="E621" s="13">
        <f>'Перечень мероприятий'!J530</f>
        <v>0</v>
      </c>
      <c r="F621" s="158"/>
    </row>
    <row r="622" spans="1:6" s="1" customFormat="1" ht="15" x14ac:dyDescent="0.2">
      <c r="A622" s="160"/>
      <c r="B622" s="161"/>
      <c r="C622" s="162"/>
      <c r="D622" s="107" t="s">
        <v>137</v>
      </c>
      <c r="E622" s="13">
        <f>'Перечень мероприятий'!K530</f>
        <v>0</v>
      </c>
      <c r="F622" s="158"/>
    </row>
    <row r="623" spans="1:6" s="1" customFormat="1" ht="22.5" customHeight="1" x14ac:dyDescent="0.2">
      <c r="A623" s="160" t="s">
        <v>478</v>
      </c>
      <c r="B623" s="161" t="s">
        <v>67</v>
      </c>
      <c r="C623" s="162" t="s">
        <v>72</v>
      </c>
      <c r="D623" s="107" t="s">
        <v>63</v>
      </c>
      <c r="E623" s="13">
        <f>E624+E625+E626+E627+E628</f>
        <v>5900</v>
      </c>
      <c r="F623" s="158"/>
    </row>
    <row r="624" spans="1:6" s="1" customFormat="1" ht="19.5" customHeight="1" x14ac:dyDescent="0.2">
      <c r="A624" s="160"/>
      <c r="B624" s="161"/>
      <c r="C624" s="162"/>
      <c r="D624" s="107" t="s">
        <v>64</v>
      </c>
      <c r="E624" s="13">
        <f>'Перечень мероприятий'!G535</f>
        <v>500</v>
      </c>
      <c r="F624" s="158"/>
    </row>
    <row r="625" spans="1:8" s="1" customFormat="1" ht="15" x14ac:dyDescent="0.2">
      <c r="A625" s="160"/>
      <c r="B625" s="161"/>
      <c r="C625" s="162"/>
      <c r="D625" s="107" t="s">
        <v>65</v>
      </c>
      <c r="E625" s="13">
        <f>'Перечень мероприятий'!H535</f>
        <v>1350</v>
      </c>
      <c r="F625" s="158"/>
    </row>
    <row r="626" spans="1:8" s="1" customFormat="1" ht="15" x14ac:dyDescent="0.2">
      <c r="A626" s="160"/>
      <c r="B626" s="161"/>
      <c r="C626" s="162"/>
      <c r="D626" s="107" t="s">
        <v>135</v>
      </c>
      <c r="E626" s="13">
        <f>'Перечень мероприятий'!I535</f>
        <v>1350</v>
      </c>
      <c r="F626" s="158"/>
    </row>
    <row r="627" spans="1:8" s="1" customFormat="1" ht="15" x14ac:dyDescent="0.2">
      <c r="A627" s="160"/>
      <c r="B627" s="161"/>
      <c r="C627" s="162"/>
      <c r="D627" s="107" t="s">
        <v>136</v>
      </c>
      <c r="E627" s="13">
        <f>'Перечень мероприятий'!J535</f>
        <v>1350</v>
      </c>
      <c r="F627" s="158"/>
    </row>
    <row r="628" spans="1:8" s="1" customFormat="1" ht="22.5" customHeight="1" x14ac:dyDescent="0.2">
      <c r="A628" s="160"/>
      <c r="B628" s="161"/>
      <c r="C628" s="162"/>
      <c r="D628" s="107" t="s">
        <v>137</v>
      </c>
      <c r="E628" s="13">
        <f>'Перечень мероприятий'!K535</f>
        <v>1350</v>
      </c>
      <c r="F628" s="158"/>
    </row>
    <row r="629" spans="1:8" s="1" customFormat="1" ht="18.75" customHeight="1" x14ac:dyDescent="0.2">
      <c r="A629" s="160" t="s">
        <v>479</v>
      </c>
      <c r="B629" s="161" t="s">
        <v>67</v>
      </c>
      <c r="C629" s="162"/>
      <c r="D629" s="107" t="s">
        <v>63</v>
      </c>
      <c r="E629" s="13">
        <f>E630+E631+E632+E633+E634</f>
        <v>0</v>
      </c>
      <c r="F629" s="158"/>
    </row>
    <row r="630" spans="1:8" s="1" customFormat="1" ht="15" x14ac:dyDescent="0.2">
      <c r="A630" s="160"/>
      <c r="B630" s="161"/>
      <c r="C630" s="162"/>
      <c r="D630" s="107" t="s">
        <v>64</v>
      </c>
      <c r="E630" s="13">
        <f>'Перечень мероприятий'!G540</f>
        <v>0</v>
      </c>
      <c r="F630" s="158"/>
    </row>
    <row r="631" spans="1:8" s="1" customFormat="1" ht="15" x14ac:dyDescent="0.2">
      <c r="A631" s="160"/>
      <c r="B631" s="161"/>
      <c r="C631" s="162"/>
      <c r="D631" s="107" t="s">
        <v>65</v>
      </c>
      <c r="E631" s="13">
        <f>'Перечень мероприятий'!H540</f>
        <v>0</v>
      </c>
      <c r="F631" s="158"/>
    </row>
    <row r="632" spans="1:8" s="1" customFormat="1" ht="18" customHeight="1" x14ac:dyDescent="0.2">
      <c r="A632" s="160"/>
      <c r="B632" s="161"/>
      <c r="C632" s="162"/>
      <c r="D632" s="107" t="s">
        <v>135</v>
      </c>
      <c r="E632" s="13">
        <f>'Перечень мероприятий'!I540</f>
        <v>0</v>
      </c>
      <c r="F632" s="158"/>
    </row>
    <row r="633" spans="1:8" s="1" customFormat="1" ht="21.75" customHeight="1" x14ac:dyDescent="0.2">
      <c r="A633" s="160"/>
      <c r="B633" s="161"/>
      <c r="C633" s="162"/>
      <c r="D633" s="107" t="s">
        <v>136</v>
      </c>
      <c r="E633" s="13">
        <f>'Перечень мероприятий'!J540</f>
        <v>0</v>
      </c>
      <c r="F633" s="158"/>
    </row>
    <row r="634" spans="1:8" s="1" customFormat="1" ht="22.5" customHeight="1" x14ac:dyDescent="0.2">
      <c r="A634" s="160"/>
      <c r="B634" s="161"/>
      <c r="C634" s="162"/>
      <c r="D634" s="107" t="s">
        <v>137</v>
      </c>
      <c r="E634" s="13">
        <f>'Перечень мероприятий'!K540</f>
        <v>0</v>
      </c>
      <c r="F634" s="158"/>
    </row>
    <row r="635" spans="1:8" s="1" customFormat="1" ht="18" customHeight="1" x14ac:dyDescent="0.2">
      <c r="A635" s="166" t="s">
        <v>480</v>
      </c>
      <c r="B635" s="166"/>
      <c r="C635" s="166"/>
      <c r="D635" s="166"/>
      <c r="E635" s="166"/>
      <c r="F635" s="166"/>
    </row>
    <row r="636" spans="1:8" s="1" customFormat="1" ht="18" customHeight="1" x14ac:dyDescent="0.2">
      <c r="A636" s="160" t="s">
        <v>172</v>
      </c>
      <c r="B636" s="161" t="s">
        <v>67</v>
      </c>
      <c r="C636" s="162"/>
      <c r="D636" s="107" t="s">
        <v>63</v>
      </c>
      <c r="E636" s="13">
        <f>E637+E638+E639+E640+E641</f>
        <v>123648</v>
      </c>
      <c r="F636" s="158"/>
    </row>
    <row r="637" spans="1:8" s="1" customFormat="1" ht="20.25" customHeight="1" x14ac:dyDescent="0.2">
      <c r="A637" s="160"/>
      <c r="B637" s="161"/>
      <c r="C637" s="162"/>
      <c r="D637" s="107" t="s">
        <v>64</v>
      </c>
      <c r="E637" s="13">
        <f>E643+E649+E655</f>
        <v>24729.599999999999</v>
      </c>
      <c r="F637" s="158"/>
      <c r="G637" s="109">
        <f>E637+E661</f>
        <v>24729.599999999999</v>
      </c>
      <c r="H637" s="106" t="s">
        <v>64</v>
      </c>
    </row>
    <row r="638" spans="1:8" s="1" customFormat="1" ht="21" customHeight="1" x14ac:dyDescent="0.2">
      <c r="A638" s="160"/>
      <c r="B638" s="161"/>
      <c r="C638" s="162"/>
      <c r="D638" s="107" t="s">
        <v>65</v>
      </c>
      <c r="E638" s="13">
        <f>E644+E650+E656</f>
        <v>24729.599999999999</v>
      </c>
      <c r="F638" s="158"/>
      <c r="G638" s="109">
        <f>E638+E662</f>
        <v>24729.599999999999</v>
      </c>
      <c r="H638" s="106" t="s">
        <v>65</v>
      </c>
    </row>
    <row r="639" spans="1:8" s="1" customFormat="1" ht="21" customHeight="1" x14ac:dyDescent="0.2">
      <c r="A639" s="160"/>
      <c r="B639" s="161"/>
      <c r="C639" s="162"/>
      <c r="D639" s="107" t="s">
        <v>135</v>
      </c>
      <c r="E639" s="13">
        <f>E645+E651+E657</f>
        <v>24729.599999999999</v>
      </c>
      <c r="F639" s="158"/>
      <c r="G639" s="109">
        <f>E639+E663</f>
        <v>24729.599999999999</v>
      </c>
      <c r="H639" s="106" t="s">
        <v>135</v>
      </c>
    </row>
    <row r="640" spans="1:8" s="1" customFormat="1" ht="16.5" customHeight="1" x14ac:dyDescent="0.2">
      <c r="A640" s="160"/>
      <c r="B640" s="161"/>
      <c r="C640" s="162"/>
      <c r="D640" s="107" t="s">
        <v>136</v>
      </c>
      <c r="E640" s="13">
        <f>E646+E652+E658</f>
        <v>24729.599999999999</v>
      </c>
      <c r="F640" s="158"/>
      <c r="G640" s="109">
        <f>E640+E664</f>
        <v>24729.599999999999</v>
      </c>
      <c r="H640" s="106" t="s">
        <v>136</v>
      </c>
    </row>
    <row r="641" spans="1:8" s="1" customFormat="1" ht="18" customHeight="1" x14ac:dyDescent="0.2">
      <c r="A641" s="160"/>
      <c r="B641" s="161"/>
      <c r="C641" s="162"/>
      <c r="D641" s="107" t="s">
        <v>137</v>
      </c>
      <c r="E641" s="13">
        <f>E647+E653+E659</f>
        <v>24729.599999999999</v>
      </c>
      <c r="F641" s="158"/>
      <c r="G641" s="109">
        <f>E641+E665</f>
        <v>24729.599999999999</v>
      </c>
      <c r="H641" s="106" t="s">
        <v>137</v>
      </c>
    </row>
    <row r="642" spans="1:8" s="1" customFormat="1" ht="27.75" customHeight="1" x14ac:dyDescent="0.2">
      <c r="A642" s="160" t="s">
        <v>481</v>
      </c>
      <c r="B642" s="161" t="s">
        <v>67</v>
      </c>
      <c r="C642" s="161" t="s">
        <v>331</v>
      </c>
      <c r="D642" s="107" t="s">
        <v>63</v>
      </c>
      <c r="E642" s="13">
        <f>E643+E644+E645+E646+E647</f>
        <v>3086.5</v>
      </c>
      <c r="F642" s="158"/>
    </row>
    <row r="643" spans="1:8" s="1" customFormat="1" ht="25.5" customHeight="1" x14ac:dyDescent="0.2">
      <c r="A643" s="160"/>
      <c r="B643" s="161"/>
      <c r="C643" s="161"/>
      <c r="D643" s="107" t="s">
        <v>64</v>
      </c>
      <c r="E643" s="13">
        <f>'Перечень мероприятий'!G556</f>
        <v>617.29999999999995</v>
      </c>
      <c r="F643" s="158"/>
    </row>
    <row r="644" spans="1:8" s="1" customFormat="1" ht="21" customHeight="1" x14ac:dyDescent="0.2">
      <c r="A644" s="160"/>
      <c r="B644" s="161"/>
      <c r="C644" s="161"/>
      <c r="D644" s="107" t="s">
        <v>65</v>
      </c>
      <c r="E644" s="13">
        <f>'Перечень мероприятий'!H556</f>
        <v>617.29999999999995</v>
      </c>
      <c r="F644" s="158"/>
    </row>
    <row r="645" spans="1:8" s="1" customFormat="1" ht="19.5" customHeight="1" x14ac:dyDescent="0.2">
      <c r="A645" s="160"/>
      <c r="B645" s="161"/>
      <c r="C645" s="161"/>
      <c r="D645" s="107" t="s">
        <v>135</v>
      </c>
      <c r="E645" s="13">
        <f>'Перечень мероприятий'!I556</f>
        <v>617.29999999999995</v>
      </c>
      <c r="F645" s="158"/>
    </row>
    <row r="646" spans="1:8" s="1" customFormat="1" ht="20.25" customHeight="1" x14ac:dyDescent="0.2">
      <c r="A646" s="160"/>
      <c r="B646" s="161"/>
      <c r="C646" s="161"/>
      <c r="D646" s="107" t="s">
        <v>136</v>
      </c>
      <c r="E646" s="13">
        <f>'Перечень мероприятий'!J556</f>
        <v>617.29999999999995</v>
      </c>
      <c r="F646" s="158"/>
    </row>
    <row r="647" spans="1:8" s="1" customFormat="1" ht="21" customHeight="1" x14ac:dyDescent="0.2">
      <c r="A647" s="160"/>
      <c r="B647" s="161"/>
      <c r="C647" s="161"/>
      <c r="D647" s="107" t="s">
        <v>137</v>
      </c>
      <c r="E647" s="13">
        <f>'Перечень мероприятий'!K556</f>
        <v>617.29999999999995</v>
      </c>
      <c r="F647" s="158"/>
    </row>
    <row r="648" spans="1:8" s="1" customFormat="1" ht="24" customHeight="1" x14ac:dyDescent="0.2">
      <c r="A648" s="160" t="s">
        <v>482</v>
      </c>
      <c r="B648" s="161" t="s">
        <v>67</v>
      </c>
      <c r="C648" s="161" t="s">
        <v>332</v>
      </c>
      <c r="D648" s="107" t="s">
        <v>63</v>
      </c>
      <c r="E648" s="13">
        <f>E649+E650+E651+E652+E653</f>
        <v>120561.5</v>
      </c>
      <c r="F648" s="158"/>
    </row>
    <row r="649" spans="1:8" s="1" customFormat="1" ht="23.25" customHeight="1" x14ac:dyDescent="0.2">
      <c r="A649" s="160"/>
      <c r="B649" s="161"/>
      <c r="C649" s="161"/>
      <c r="D649" s="107" t="s">
        <v>64</v>
      </c>
      <c r="E649" s="13">
        <f>'Перечень мероприятий'!G561</f>
        <v>24112.3</v>
      </c>
      <c r="F649" s="158"/>
    </row>
    <row r="650" spans="1:8" s="1" customFormat="1" ht="22.5" customHeight="1" x14ac:dyDescent="0.2">
      <c r="A650" s="160"/>
      <c r="B650" s="161"/>
      <c r="C650" s="161"/>
      <c r="D650" s="107" t="s">
        <v>65</v>
      </c>
      <c r="E650" s="13">
        <f>'Перечень мероприятий'!H561</f>
        <v>24112.3</v>
      </c>
      <c r="F650" s="158"/>
    </row>
    <row r="651" spans="1:8" s="1" customFormat="1" ht="18.75" customHeight="1" x14ac:dyDescent="0.2">
      <c r="A651" s="160"/>
      <c r="B651" s="161"/>
      <c r="C651" s="161"/>
      <c r="D651" s="107" t="s">
        <v>135</v>
      </c>
      <c r="E651" s="13">
        <f>'Перечень мероприятий'!I561</f>
        <v>24112.3</v>
      </c>
      <c r="F651" s="158"/>
    </row>
    <row r="652" spans="1:8" s="1" customFormat="1" ht="21" customHeight="1" x14ac:dyDescent="0.2">
      <c r="A652" s="160"/>
      <c r="B652" s="161"/>
      <c r="C652" s="161"/>
      <c r="D652" s="107" t="s">
        <v>136</v>
      </c>
      <c r="E652" s="13">
        <f>'Перечень мероприятий'!J561</f>
        <v>24112.3</v>
      </c>
      <c r="F652" s="158"/>
    </row>
    <row r="653" spans="1:8" s="1" customFormat="1" ht="27" customHeight="1" x14ac:dyDescent="0.2">
      <c r="A653" s="160"/>
      <c r="B653" s="161"/>
      <c r="C653" s="161"/>
      <c r="D653" s="107" t="s">
        <v>137</v>
      </c>
      <c r="E653" s="13">
        <f>'Перечень мероприятий'!K561</f>
        <v>24112.3</v>
      </c>
      <c r="F653" s="158"/>
    </row>
    <row r="654" spans="1:8" s="1" customFormat="1" ht="21.75" customHeight="1" x14ac:dyDescent="0.2">
      <c r="A654" s="160" t="s">
        <v>483</v>
      </c>
      <c r="B654" s="161" t="s">
        <v>67</v>
      </c>
      <c r="C654" s="161"/>
      <c r="D654" s="107" t="s">
        <v>63</v>
      </c>
      <c r="E654" s="13">
        <f>E655+E656+E657+E658+E659</f>
        <v>0</v>
      </c>
      <c r="F654" s="167"/>
    </row>
    <row r="655" spans="1:8" s="1" customFormat="1" ht="20.25" customHeight="1" x14ac:dyDescent="0.2">
      <c r="A655" s="160"/>
      <c r="B655" s="161"/>
      <c r="C655" s="161"/>
      <c r="D655" s="107" t="s">
        <v>64</v>
      </c>
      <c r="E655" s="13">
        <f>'Перечень мероприятий'!G566</f>
        <v>0</v>
      </c>
      <c r="F655" s="168"/>
    </row>
    <row r="656" spans="1:8" s="1" customFormat="1" ht="21.75" customHeight="1" x14ac:dyDescent="0.2">
      <c r="A656" s="160"/>
      <c r="B656" s="161"/>
      <c r="C656" s="161"/>
      <c r="D656" s="107" t="s">
        <v>65</v>
      </c>
      <c r="E656" s="13">
        <f>'Перечень мероприятий'!H566</f>
        <v>0</v>
      </c>
      <c r="F656" s="168"/>
    </row>
    <row r="657" spans="1:6" s="1" customFormat="1" ht="21.75" customHeight="1" x14ac:dyDescent="0.2">
      <c r="A657" s="160"/>
      <c r="B657" s="161"/>
      <c r="C657" s="161"/>
      <c r="D657" s="107" t="s">
        <v>135</v>
      </c>
      <c r="E657" s="13">
        <f>'Перечень мероприятий'!I566</f>
        <v>0</v>
      </c>
      <c r="F657" s="168"/>
    </row>
    <row r="658" spans="1:6" s="1" customFormat="1" ht="18.75" customHeight="1" x14ac:dyDescent="0.2">
      <c r="A658" s="160"/>
      <c r="B658" s="161"/>
      <c r="C658" s="161"/>
      <c r="D658" s="107" t="s">
        <v>136</v>
      </c>
      <c r="E658" s="13">
        <f>'Перечень мероприятий'!J566</f>
        <v>0</v>
      </c>
      <c r="F658" s="168"/>
    </row>
    <row r="659" spans="1:6" s="1" customFormat="1" ht="20.25" customHeight="1" x14ac:dyDescent="0.2">
      <c r="A659" s="160"/>
      <c r="B659" s="161"/>
      <c r="C659" s="161"/>
      <c r="D659" s="107" t="s">
        <v>137</v>
      </c>
      <c r="E659" s="13">
        <f>'Перечень мероприятий'!K566</f>
        <v>0</v>
      </c>
      <c r="F659" s="169"/>
    </row>
    <row r="660" spans="1:6" s="1" customFormat="1" ht="27.75" customHeight="1" x14ac:dyDescent="0.2">
      <c r="A660" s="170" t="s">
        <v>174</v>
      </c>
      <c r="B660" s="161" t="s">
        <v>67</v>
      </c>
      <c r="C660" s="161"/>
      <c r="D660" s="107" t="s">
        <v>63</v>
      </c>
      <c r="E660" s="12">
        <f>E661+E662+E663+E664+E665</f>
        <v>0</v>
      </c>
      <c r="F660" s="158"/>
    </row>
    <row r="661" spans="1:6" s="1" customFormat="1" ht="23.25" customHeight="1" x14ac:dyDescent="0.2">
      <c r="A661" s="170"/>
      <c r="B661" s="161"/>
      <c r="C661" s="161"/>
      <c r="D661" s="107" t="s">
        <v>64</v>
      </c>
      <c r="E661" s="12">
        <f>E667</f>
        <v>0</v>
      </c>
      <c r="F661" s="158"/>
    </row>
    <row r="662" spans="1:6" s="1" customFormat="1" ht="27" customHeight="1" x14ac:dyDescent="0.2">
      <c r="A662" s="170"/>
      <c r="B662" s="161"/>
      <c r="C662" s="161"/>
      <c r="D662" s="107" t="s">
        <v>65</v>
      </c>
      <c r="E662" s="12">
        <f>E668</f>
        <v>0</v>
      </c>
      <c r="F662" s="158"/>
    </row>
    <row r="663" spans="1:6" s="1" customFormat="1" ht="21.75" customHeight="1" x14ac:dyDescent="0.2">
      <c r="A663" s="170"/>
      <c r="B663" s="161"/>
      <c r="C663" s="161"/>
      <c r="D663" s="107" t="s">
        <v>135</v>
      </c>
      <c r="E663" s="12">
        <f>E669</f>
        <v>0</v>
      </c>
      <c r="F663" s="158"/>
    </row>
    <row r="664" spans="1:6" s="1" customFormat="1" ht="23.25" customHeight="1" x14ac:dyDescent="0.2">
      <c r="A664" s="170"/>
      <c r="B664" s="161"/>
      <c r="C664" s="161"/>
      <c r="D664" s="107" t="s">
        <v>136</v>
      </c>
      <c r="E664" s="12">
        <f>E670</f>
        <v>0</v>
      </c>
      <c r="F664" s="158"/>
    </row>
    <row r="665" spans="1:6" s="1" customFormat="1" ht="36.75" customHeight="1" x14ac:dyDescent="0.2">
      <c r="A665" s="170"/>
      <c r="B665" s="161"/>
      <c r="C665" s="161"/>
      <c r="D665" s="107" t="s">
        <v>137</v>
      </c>
      <c r="E665" s="12">
        <f>E671</f>
        <v>0</v>
      </c>
      <c r="F665" s="158"/>
    </row>
    <row r="666" spans="1:6" s="1" customFormat="1" ht="22.5" customHeight="1" x14ac:dyDescent="0.2">
      <c r="A666" s="170" t="s">
        <v>484</v>
      </c>
      <c r="B666" s="161" t="s">
        <v>67</v>
      </c>
      <c r="C666" s="161"/>
      <c r="D666" s="107" t="s">
        <v>63</v>
      </c>
      <c r="E666" s="12">
        <f>E667+E668+E669+E670+E671</f>
        <v>0</v>
      </c>
      <c r="F666" s="167"/>
    </row>
    <row r="667" spans="1:6" s="1" customFormat="1" ht="18" customHeight="1" x14ac:dyDescent="0.2">
      <c r="A667" s="170"/>
      <c r="B667" s="161"/>
      <c r="C667" s="161"/>
      <c r="D667" s="107" t="s">
        <v>64</v>
      </c>
      <c r="E667" s="12">
        <f>'Перечень мероприятий'!G576</f>
        <v>0</v>
      </c>
      <c r="F667" s="168"/>
    </row>
    <row r="668" spans="1:6" s="1" customFormat="1" ht="18.75" customHeight="1" x14ac:dyDescent="0.2">
      <c r="A668" s="170"/>
      <c r="B668" s="161"/>
      <c r="C668" s="161"/>
      <c r="D668" s="107" t="s">
        <v>65</v>
      </c>
      <c r="E668" s="12">
        <f>'Перечень мероприятий'!H576</f>
        <v>0</v>
      </c>
      <c r="F668" s="168"/>
    </row>
    <row r="669" spans="1:6" s="1" customFormat="1" ht="18.75" customHeight="1" x14ac:dyDescent="0.2">
      <c r="A669" s="170"/>
      <c r="B669" s="161"/>
      <c r="C669" s="161"/>
      <c r="D669" s="107" t="s">
        <v>135</v>
      </c>
      <c r="E669" s="12">
        <f>'Перечень мероприятий'!I576</f>
        <v>0</v>
      </c>
      <c r="F669" s="168"/>
    </row>
    <row r="670" spans="1:6" s="1" customFormat="1" ht="18" customHeight="1" x14ac:dyDescent="0.2">
      <c r="A670" s="170"/>
      <c r="B670" s="161"/>
      <c r="C670" s="161"/>
      <c r="D670" s="107" t="s">
        <v>136</v>
      </c>
      <c r="E670" s="12">
        <f>'Перечень мероприятий'!J576</f>
        <v>0</v>
      </c>
      <c r="F670" s="168"/>
    </row>
    <row r="671" spans="1:6" s="1" customFormat="1" ht="16.5" customHeight="1" x14ac:dyDescent="0.2">
      <c r="A671" s="170"/>
      <c r="B671" s="161"/>
      <c r="C671" s="161"/>
      <c r="D671" s="107" t="s">
        <v>137</v>
      </c>
      <c r="E671" s="12">
        <f>'Перечень мероприятий'!K576</f>
        <v>0</v>
      </c>
      <c r="F671" s="169"/>
    </row>
    <row r="672" spans="1:6" s="1" customFormat="1" ht="15" customHeight="1" x14ac:dyDescent="0.2">
      <c r="A672" s="171" t="s">
        <v>75</v>
      </c>
      <c r="B672" s="160" t="s">
        <v>76</v>
      </c>
      <c r="C672" s="162"/>
      <c r="D672" s="107" t="s">
        <v>63</v>
      </c>
      <c r="E672" s="98">
        <f>E673+E674+E675+E676+E677</f>
        <v>796604</v>
      </c>
      <c r="F672" s="158"/>
    </row>
    <row r="673" spans="1:6" s="1" customFormat="1" ht="15" x14ac:dyDescent="0.2">
      <c r="A673" s="161"/>
      <c r="B673" s="160"/>
      <c r="C673" s="162"/>
      <c r="D673" s="107" t="s">
        <v>64</v>
      </c>
      <c r="E673" s="98">
        <f>E679+E685</f>
        <v>153582.6</v>
      </c>
      <c r="F673" s="158"/>
    </row>
    <row r="674" spans="1:6" s="1" customFormat="1" ht="15" x14ac:dyDescent="0.2">
      <c r="A674" s="161"/>
      <c r="B674" s="160"/>
      <c r="C674" s="162"/>
      <c r="D674" s="107" t="s">
        <v>65</v>
      </c>
      <c r="E674" s="98">
        <f>E680+E686</f>
        <v>162545.60000000001</v>
      </c>
      <c r="F674" s="158"/>
    </row>
    <row r="675" spans="1:6" s="1" customFormat="1" ht="15" x14ac:dyDescent="0.2">
      <c r="A675" s="161"/>
      <c r="B675" s="160"/>
      <c r="C675" s="162"/>
      <c r="D675" s="107" t="s">
        <v>135</v>
      </c>
      <c r="E675" s="98">
        <f>E681+E687</f>
        <v>160158.6</v>
      </c>
      <c r="F675" s="158"/>
    </row>
    <row r="676" spans="1:6" s="1" customFormat="1" ht="15" x14ac:dyDescent="0.2">
      <c r="A676" s="161"/>
      <c r="B676" s="160"/>
      <c r="C676" s="162"/>
      <c r="D676" s="107" t="s">
        <v>136</v>
      </c>
      <c r="E676" s="98">
        <f>E682+E688</f>
        <v>160158.6</v>
      </c>
      <c r="F676" s="158"/>
    </row>
    <row r="677" spans="1:6" s="1" customFormat="1" ht="15" x14ac:dyDescent="0.2">
      <c r="A677" s="161"/>
      <c r="B677" s="160"/>
      <c r="C677" s="162"/>
      <c r="D677" s="107" t="s">
        <v>137</v>
      </c>
      <c r="E677" s="98">
        <f>E683+E689</f>
        <v>160158.6</v>
      </c>
      <c r="F677" s="158"/>
    </row>
    <row r="678" spans="1:6" s="1" customFormat="1" ht="15" customHeight="1" x14ac:dyDescent="0.2">
      <c r="A678" s="161"/>
      <c r="B678" s="161" t="s">
        <v>77</v>
      </c>
      <c r="C678" s="165"/>
      <c r="D678" s="107" t="s">
        <v>63</v>
      </c>
      <c r="E678" s="98">
        <f>E679+E680+E681+E682+E683</f>
        <v>8710</v>
      </c>
      <c r="F678" s="158"/>
    </row>
    <row r="679" spans="1:6" s="1" customFormat="1" ht="15" x14ac:dyDescent="0.2">
      <c r="A679" s="161"/>
      <c r="B679" s="161"/>
      <c r="C679" s="165"/>
      <c r="D679" s="107" t="s">
        <v>64</v>
      </c>
      <c r="E679" s="98">
        <f>E344</f>
        <v>1742</v>
      </c>
      <c r="F679" s="158"/>
    </row>
    <row r="680" spans="1:6" s="1" customFormat="1" ht="15" x14ac:dyDescent="0.2">
      <c r="A680" s="161"/>
      <c r="B680" s="161"/>
      <c r="C680" s="165"/>
      <c r="D680" s="107" t="s">
        <v>65</v>
      </c>
      <c r="E680" s="98">
        <f>E346</f>
        <v>1742</v>
      </c>
      <c r="F680" s="158"/>
    </row>
    <row r="681" spans="1:6" s="1" customFormat="1" ht="15" x14ac:dyDescent="0.2">
      <c r="A681" s="161"/>
      <c r="B681" s="161"/>
      <c r="C681" s="165"/>
      <c r="D681" s="107" t="s">
        <v>135</v>
      </c>
      <c r="E681" s="98">
        <f>E346</f>
        <v>1742</v>
      </c>
      <c r="F681" s="158"/>
    </row>
    <row r="682" spans="1:6" s="1" customFormat="1" ht="15" x14ac:dyDescent="0.2">
      <c r="A682" s="161"/>
      <c r="B682" s="161"/>
      <c r="C682" s="165"/>
      <c r="D682" s="107" t="s">
        <v>136</v>
      </c>
      <c r="E682" s="98">
        <f>E347</f>
        <v>1742</v>
      </c>
      <c r="F682" s="158"/>
    </row>
    <row r="683" spans="1:6" s="1" customFormat="1" ht="15" x14ac:dyDescent="0.2">
      <c r="A683" s="161"/>
      <c r="B683" s="161"/>
      <c r="C683" s="165"/>
      <c r="D683" s="107" t="s">
        <v>137</v>
      </c>
      <c r="E683" s="98">
        <f>E348</f>
        <v>1742</v>
      </c>
      <c r="F683" s="158"/>
    </row>
    <row r="684" spans="1:6" s="1" customFormat="1" ht="15" customHeight="1" x14ac:dyDescent="0.2">
      <c r="A684" s="161"/>
      <c r="B684" s="161" t="s">
        <v>67</v>
      </c>
      <c r="C684" s="165"/>
      <c r="D684" s="107" t="s">
        <v>63</v>
      </c>
      <c r="E684" s="98">
        <f>E685+E686+E687+E688+E689</f>
        <v>787894</v>
      </c>
      <c r="F684" s="158"/>
    </row>
    <row r="685" spans="1:6" s="1" customFormat="1" ht="15" x14ac:dyDescent="0.2">
      <c r="A685" s="161"/>
      <c r="B685" s="161"/>
      <c r="C685" s="165"/>
      <c r="D685" s="107" t="s">
        <v>64</v>
      </c>
      <c r="E685" s="98">
        <f>G8+G429+G502+G515+G600+G637</f>
        <v>151840.6</v>
      </c>
      <c r="F685" s="158"/>
    </row>
    <row r="686" spans="1:6" s="1" customFormat="1" ht="15" x14ac:dyDescent="0.2">
      <c r="A686" s="161"/>
      <c r="B686" s="161"/>
      <c r="C686" s="165"/>
      <c r="D686" s="107" t="s">
        <v>65</v>
      </c>
      <c r="E686" s="98">
        <f>G9+G430+G503+G516+G601+G638</f>
        <v>160803.6</v>
      </c>
      <c r="F686" s="158"/>
    </row>
    <row r="687" spans="1:6" s="1" customFormat="1" ht="15" x14ac:dyDescent="0.2">
      <c r="A687" s="161"/>
      <c r="B687" s="161"/>
      <c r="C687" s="165"/>
      <c r="D687" s="107" t="s">
        <v>135</v>
      </c>
      <c r="E687" s="98">
        <f>G10+G431+G504+G517+G602+G639</f>
        <v>158416.6</v>
      </c>
      <c r="F687" s="158"/>
    </row>
    <row r="688" spans="1:6" s="1" customFormat="1" ht="15" x14ac:dyDescent="0.2">
      <c r="A688" s="161"/>
      <c r="B688" s="161"/>
      <c r="C688" s="165"/>
      <c r="D688" s="107" t="s">
        <v>136</v>
      </c>
      <c r="E688" s="108">
        <f>G11+G432+G505+G518+G603+G640</f>
        <v>158416.6</v>
      </c>
      <c r="F688" s="158"/>
    </row>
    <row r="689" spans="1:6" s="1" customFormat="1" ht="15" x14ac:dyDescent="0.2">
      <c r="A689" s="161"/>
      <c r="B689" s="161"/>
      <c r="C689" s="165"/>
      <c r="D689" s="107" t="s">
        <v>137</v>
      </c>
      <c r="E689" s="108">
        <f>G12+G433+G506+G519+G604+G641</f>
        <v>158416.6</v>
      </c>
      <c r="F689" s="158"/>
    </row>
  </sheetData>
  <mergeCells count="452">
    <mergeCell ref="F550:F555"/>
    <mergeCell ref="F556:F561"/>
    <mergeCell ref="F562:F567"/>
    <mergeCell ref="F568:F573"/>
    <mergeCell ref="F373:F378"/>
    <mergeCell ref="F337:F342"/>
    <mergeCell ref="F343:F348"/>
    <mergeCell ref="F349:F354"/>
    <mergeCell ref="F355:F360"/>
    <mergeCell ref="F361:F366"/>
    <mergeCell ref="F367:F372"/>
    <mergeCell ref="F440:F445"/>
    <mergeCell ref="F446:F451"/>
    <mergeCell ref="F434:F439"/>
    <mergeCell ref="F452:F457"/>
    <mergeCell ref="F301:F306"/>
    <mergeCell ref="F307:F312"/>
    <mergeCell ref="F313:F318"/>
    <mergeCell ref="F319:F324"/>
    <mergeCell ref="F325:F330"/>
    <mergeCell ref="F331:F336"/>
    <mergeCell ref="F532:F537"/>
    <mergeCell ref="F538:F543"/>
    <mergeCell ref="F544:F549"/>
    <mergeCell ref="A271:A276"/>
    <mergeCell ref="B271:B276"/>
    <mergeCell ref="C271:C276"/>
    <mergeCell ref="A277:A282"/>
    <mergeCell ref="B277:B282"/>
    <mergeCell ref="A283:A288"/>
    <mergeCell ref="C325:C330"/>
    <mergeCell ref="C331:C336"/>
    <mergeCell ref="F25:F30"/>
    <mergeCell ref="F37:F42"/>
    <mergeCell ref="F181:F186"/>
    <mergeCell ref="F217:F222"/>
    <mergeCell ref="F223:F228"/>
    <mergeCell ref="F229:F234"/>
    <mergeCell ref="F235:F240"/>
    <mergeCell ref="F247:F252"/>
    <mergeCell ref="F253:F258"/>
    <mergeCell ref="F259:F264"/>
    <mergeCell ref="F265:F270"/>
    <mergeCell ref="F271:F276"/>
    <mergeCell ref="F277:F282"/>
    <mergeCell ref="F283:F288"/>
    <mergeCell ref="F289:F294"/>
    <mergeCell ref="F295:F300"/>
    <mergeCell ref="A223:A228"/>
    <mergeCell ref="B223:B228"/>
    <mergeCell ref="C223:C228"/>
    <mergeCell ref="C235:C240"/>
    <mergeCell ref="A241:A246"/>
    <mergeCell ref="B241:B246"/>
    <mergeCell ref="C241:C246"/>
    <mergeCell ref="A265:A270"/>
    <mergeCell ref="B265:B270"/>
    <mergeCell ref="C265:C270"/>
    <mergeCell ref="B532:B537"/>
    <mergeCell ref="A532:A537"/>
    <mergeCell ref="C532:C537"/>
    <mergeCell ref="A494:A499"/>
    <mergeCell ref="B494:B499"/>
    <mergeCell ref="C277:C282"/>
    <mergeCell ref="C283:C288"/>
    <mergeCell ref="C289:C294"/>
    <mergeCell ref="C295:C300"/>
    <mergeCell ref="C301:C306"/>
    <mergeCell ref="C307:C312"/>
    <mergeCell ref="C313:C318"/>
    <mergeCell ref="C319:C324"/>
    <mergeCell ref="B568:B573"/>
    <mergeCell ref="C568:C573"/>
    <mergeCell ref="A550:A555"/>
    <mergeCell ref="B550:B555"/>
    <mergeCell ref="C550:C555"/>
    <mergeCell ref="A556:A561"/>
    <mergeCell ref="B556:B561"/>
    <mergeCell ref="C556:C561"/>
    <mergeCell ref="A562:A567"/>
    <mergeCell ref="B562:B567"/>
    <mergeCell ref="C562:C567"/>
    <mergeCell ref="C494:C499"/>
    <mergeCell ref="F494:F499"/>
    <mergeCell ref="A507:A512"/>
    <mergeCell ref="B507:B512"/>
    <mergeCell ref="C507:C512"/>
    <mergeCell ref="F507:F512"/>
    <mergeCell ref="A500:F500"/>
    <mergeCell ref="A501:A506"/>
    <mergeCell ref="B501:B506"/>
    <mergeCell ref="C501:C506"/>
    <mergeCell ref="F501:F506"/>
    <mergeCell ref="E1:F1"/>
    <mergeCell ref="A2:F2"/>
    <mergeCell ref="D4:E4"/>
    <mergeCell ref="A427:F427"/>
    <mergeCell ref="A428:A433"/>
    <mergeCell ref="B428:B433"/>
    <mergeCell ref="C428:C433"/>
    <mergeCell ref="F428:F433"/>
    <mergeCell ref="A229:A234"/>
    <mergeCell ref="B229:B234"/>
    <mergeCell ref="C229:C234"/>
    <mergeCell ref="A235:A240"/>
    <mergeCell ref="B235:B240"/>
    <mergeCell ref="A211:A216"/>
    <mergeCell ref="B211:B216"/>
    <mergeCell ref="C211:C216"/>
    <mergeCell ref="F211:F216"/>
    <mergeCell ref="A217:A222"/>
    <mergeCell ref="B217:B222"/>
    <mergeCell ref="C217:C222"/>
    <mergeCell ref="A6:F6"/>
    <mergeCell ref="A37:A42"/>
    <mergeCell ref="B37:B42"/>
    <mergeCell ref="C37:C42"/>
    <mergeCell ref="A446:A451"/>
    <mergeCell ref="B446:B451"/>
    <mergeCell ref="C446:C451"/>
    <mergeCell ref="A452:A457"/>
    <mergeCell ref="B452:B457"/>
    <mergeCell ref="C452:C457"/>
    <mergeCell ref="A434:A439"/>
    <mergeCell ref="B434:B439"/>
    <mergeCell ref="C434:C439"/>
    <mergeCell ref="A440:A445"/>
    <mergeCell ref="B440:B445"/>
    <mergeCell ref="C440:C445"/>
    <mergeCell ref="A458:A463"/>
    <mergeCell ref="B458:B463"/>
    <mergeCell ref="C458:C463"/>
    <mergeCell ref="F458:F463"/>
    <mergeCell ref="A488:A493"/>
    <mergeCell ref="B488:B493"/>
    <mergeCell ref="C488:C493"/>
    <mergeCell ref="F488:F493"/>
    <mergeCell ref="A470:A475"/>
    <mergeCell ref="B470:B475"/>
    <mergeCell ref="F470:F475"/>
    <mergeCell ref="A476:A481"/>
    <mergeCell ref="B476:B481"/>
    <mergeCell ref="C476:C481"/>
    <mergeCell ref="F476:F481"/>
    <mergeCell ref="A482:A487"/>
    <mergeCell ref="B482:B487"/>
    <mergeCell ref="C482:C487"/>
    <mergeCell ref="F482:F487"/>
    <mergeCell ref="A464:A469"/>
    <mergeCell ref="B464:B469"/>
    <mergeCell ref="C464:C469"/>
    <mergeCell ref="F464:F469"/>
    <mergeCell ref="A574:A579"/>
    <mergeCell ref="B574:B579"/>
    <mergeCell ref="C574:C579"/>
    <mergeCell ref="F574:F579"/>
    <mergeCell ref="A513:F513"/>
    <mergeCell ref="A514:A519"/>
    <mergeCell ref="B514:B519"/>
    <mergeCell ref="C514:C519"/>
    <mergeCell ref="F514:F519"/>
    <mergeCell ref="B520:B525"/>
    <mergeCell ref="A526:A531"/>
    <mergeCell ref="B526:B531"/>
    <mergeCell ref="C526:C531"/>
    <mergeCell ref="F526:F531"/>
    <mergeCell ref="A520:A525"/>
    <mergeCell ref="C520:C525"/>
    <mergeCell ref="F520:F525"/>
    <mergeCell ref="B538:B543"/>
    <mergeCell ref="B544:B549"/>
    <mergeCell ref="A538:A543"/>
    <mergeCell ref="C538:C543"/>
    <mergeCell ref="A544:A549"/>
    <mergeCell ref="C544:C549"/>
    <mergeCell ref="A568:A573"/>
    <mergeCell ref="A592:A597"/>
    <mergeCell ref="B592:B597"/>
    <mergeCell ref="C592:C597"/>
    <mergeCell ref="F592:F597"/>
    <mergeCell ref="A580:A585"/>
    <mergeCell ref="B580:B585"/>
    <mergeCell ref="C580:C585"/>
    <mergeCell ref="F580:F585"/>
    <mergeCell ref="A586:A591"/>
    <mergeCell ref="B586:B591"/>
    <mergeCell ref="C586:C591"/>
    <mergeCell ref="F586:F591"/>
    <mergeCell ref="A617:A622"/>
    <mergeCell ref="B617:B622"/>
    <mergeCell ref="C617:C622"/>
    <mergeCell ref="F617:F622"/>
    <mergeCell ref="A598:F598"/>
    <mergeCell ref="A599:A604"/>
    <mergeCell ref="B599:B604"/>
    <mergeCell ref="C599:C604"/>
    <mergeCell ref="F599:F604"/>
    <mergeCell ref="A605:A610"/>
    <mergeCell ref="B605:B610"/>
    <mergeCell ref="C605:C610"/>
    <mergeCell ref="F605:F610"/>
    <mergeCell ref="A611:A616"/>
    <mergeCell ref="B611:B616"/>
    <mergeCell ref="C611:C616"/>
    <mergeCell ref="F611:F616"/>
    <mergeCell ref="F672:F689"/>
    <mergeCell ref="B678:B683"/>
    <mergeCell ref="C678:C683"/>
    <mergeCell ref="B660:B665"/>
    <mergeCell ref="B666:B671"/>
    <mergeCell ref="A660:A665"/>
    <mergeCell ref="C660:C665"/>
    <mergeCell ref="F660:F665"/>
    <mergeCell ref="A666:A671"/>
    <mergeCell ref="C666:C671"/>
    <mergeCell ref="B684:B689"/>
    <mergeCell ref="C684:C689"/>
    <mergeCell ref="A672:A689"/>
    <mergeCell ref="B672:B677"/>
    <mergeCell ref="C672:C677"/>
    <mergeCell ref="F666:F671"/>
    <mergeCell ref="C654:C659"/>
    <mergeCell ref="A635:F635"/>
    <mergeCell ref="A636:A641"/>
    <mergeCell ref="B636:B641"/>
    <mergeCell ref="C636:C641"/>
    <mergeCell ref="F636:F641"/>
    <mergeCell ref="A642:A647"/>
    <mergeCell ref="B642:B647"/>
    <mergeCell ref="C642:C647"/>
    <mergeCell ref="A654:A659"/>
    <mergeCell ref="B654:B659"/>
    <mergeCell ref="F654:F659"/>
    <mergeCell ref="A7:A12"/>
    <mergeCell ref="B7:B12"/>
    <mergeCell ref="C7:C12"/>
    <mergeCell ref="F7:F12"/>
    <mergeCell ref="A13:A18"/>
    <mergeCell ref="B13:B18"/>
    <mergeCell ref="C13:C18"/>
    <mergeCell ref="F13:F18"/>
    <mergeCell ref="A19:A24"/>
    <mergeCell ref="B19:B24"/>
    <mergeCell ref="C19:C24"/>
    <mergeCell ref="F19:F24"/>
    <mergeCell ref="C25:C30"/>
    <mergeCell ref="A31:A36"/>
    <mergeCell ref="B31:B36"/>
    <mergeCell ref="C31:C36"/>
    <mergeCell ref="F31:F36"/>
    <mergeCell ref="A25:A30"/>
    <mergeCell ref="B25:B30"/>
    <mergeCell ref="F43:F48"/>
    <mergeCell ref="A49:A54"/>
    <mergeCell ref="B49:B54"/>
    <mergeCell ref="C49:C54"/>
    <mergeCell ref="F49:F54"/>
    <mergeCell ref="A43:A48"/>
    <mergeCell ref="B43:B48"/>
    <mergeCell ref="C43:C48"/>
    <mergeCell ref="A55:A60"/>
    <mergeCell ref="B55:B60"/>
    <mergeCell ref="C55:C60"/>
    <mergeCell ref="F55:F60"/>
    <mergeCell ref="C61:C66"/>
    <mergeCell ref="F61:F66"/>
    <mergeCell ref="A67:A72"/>
    <mergeCell ref="B67:B72"/>
    <mergeCell ref="C67:C72"/>
    <mergeCell ref="F67:F72"/>
    <mergeCell ref="A61:A66"/>
    <mergeCell ref="B61:B66"/>
    <mergeCell ref="A73:A78"/>
    <mergeCell ref="B73:B78"/>
    <mergeCell ref="C73:C78"/>
    <mergeCell ref="F73:F78"/>
    <mergeCell ref="A79:A84"/>
    <mergeCell ref="B79:B84"/>
    <mergeCell ref="C79:C84"/>
    <mergeCell ref="F79:F84"/>
    <mergeCell ref="A85:A90"/>
    <mergeCell ref="B85:B90"/>
    <mergeCell ref="C85:C90"/>
    <mergeCell ref="F85:F90"/>
    <mergeCell ref="A91:A96"/>
    <mergeCell ref="B91:B96"/>
    <mergeCell ref="C91:C96"/>
    <mergeCell ref="F91:F96"/>
    <mergeCell ref="A97:A102"/>
    <mergeCell ref="B97:B102"/>
    <mergeCell ref="C97:C102"/>
    <mergeCell ref="F97:F102"/>
    <mergeCell ref="A103:A108"/>
    <mergeCell ref="B103:B108"/>
    <mergeCell ref="C103:C108"/>
    <mergeCell ref="F103:F108"/>
    <mergeCell ref="F109:F114"/>
    <mergeCell ref="A115:A120"/>
    <mergeCell ref="B115:B120"/>
    <mergeCell ref="C115:C120"/>
    <mergeCell ref="F115:F120"/>
    <mergeCell ref="A121:A126"/>
    <mergeCell ref="B121:B126"/>
    <mergeCell ref="C121:C126"/>
    <mergeCell ref="F121:F126"/>
    <mergeCell ref="A109:A114"/>
    <mergeCell ref="B109:B114"/>
    <mergeCell ref="C109:C114"/>
    <mergeCell ref="A151:A156"/>
    <mergeCell ref="B151:B156"/>
    <mergeCell ref="C151:C156"/>
    <mergeCell ref="F151:F156"/>
    <mergeCell ref="C127:C132"/>
    <mergeCell ref="F127:F132"/>
    <mergeCell ref="A127:A132"/>
    <mergeCell ref="B127:B132"/>
    <mergeCell ref="A133:A138"/>
    <mergeCell ref="B133:B138"/>
    <mergeCell ref="C133:C138"/>
    <mergeCell ref="F133:F138"/>
    <mergeCell ref="A139:A144"/>
    <mergeCell ref="B139:B144"/>
    <mergeCell ref="C139:C144"/>
    <mergeCell ref="F139:F144"/>
    <mergeCell ref="A145:A150"/>
    <mergeCell ref="B145:B150"/>
    <mergeCell ref="C145:C150"/>
    <mergeCell ref="F145:F150"/>
    <mergeCell ref="A157:A162"/>
    <mergeCell ref="B157:B162"/>
    <mergeCell ref="C157:C162"/>
    <mergeCell ref="F157:F162"/>
    <mergeCell ref="A163:A168"/>
    <mergeCell ref="B163:B168"/>
    <mergeCell ref="C163:C168"/>
    <mergeCell ref="F163:F168"/>
    <mergeCell ref="A169:A174"/>
    <mergeCell ref="B169:B174"/>
    <mergeCell ref="C169:C174"/>
    <mergeCell ref="F169:F174"/>
    <mergeCell ref="A175:A180"/>
    <mergeCell ref="B175:B180"/>
    <mergeCell ref="C175:C180"/>
    <mergeCell ref="F175:F180"/>
    <mergeCell ref="A181:A186"/>
    <mergeCell ref="B181:B186"/>
    <mergeCell ref="C181:C186"/>
    <mergeCell ref="A187:A192"/>
    <mergeCell ref="B187:B192"/>
    <mergeCell ref="C187:C192"/>
    <mergeCell ref="F187:F192"/>
    <mergeCell ref="A193:A198"/>
    <mergeCell ref="B193:B198"/>
    <mergeCell ref="C193:C198"/>
    <mergeCell ref="F193:F198"/>
    <mergeCell ref="A199:A204"/>
    <mergeCell ref="B199:B204"/>
    <mergeCell ref="C199:C204"/>
    <mergeCell ref="F199:F204"/>
    <mergeCell ref="A205:A210"/>
    <mergeCell ref="B205:B210"/>
    <mergeCell ref="C205:C210"/>
    <mergeCell ref="F205:F210"/>
    <mergeCell ref="F241:F246"/>
    <mergeCell ref="A247:A252"/>
    <mergeCell ref="B247:B252"/>
    <mergeCell ref="C247:C252"/>
    <mergeCell ref="A253:A258"/>
    <mergeCell ref="B253:B258"/>
    <mergeCell ref="C253:C258"/>
    <mergeCell ref="A259:A264"/>
    <mergeCell ref="B259:B264"/>
    <mergeCell ref="C259:C264"/>
    <mergeCell ref="B283:B288"/>
    <mergeCell ref="A289:A294"/>
    <mergeCell ref="B289:B294"/>
    <mergeCell ref="A295:A300"/>
    <mergeCell ref="B295:B300"/>
    <mergeCell ref="A301:A306"/>
    <mergeCell ref="B301:B306"/>
    <mergeCell ref="A307:A312"/>
    <mergeCell ref="B307:B312"/>
    <mergeCell ref="A313:A318"/>
    <mergeCell ref="B313:B318"/>
    <mergeCell ref="A319:A324"/>
    <mergeCell ref="B319:B324"/>
    <mergeCell ref="A325:A330"/>
    <mergeCell ref="B325:B330"/>
    <mergeCell ref="A331:A336"/>
    <mergeCell ref="B331:B336"/>
    <mergeCell ref="A337:A342"/>
    <mergeCell ref="B337:B342"/>
    <mergeCell ref="C337:C342"/>
    <mergeCell ref="A343:A354"/>
    <mergeCell ref="A355:A366"/>
    <mergeCell ref="A367:A372"/>
    <mergeCell ref="B367:B372"/>
    <mergeCell ref="C367:C372"/>
    <mergeCell ref="A373:A378"/>
    <mergeCell ref="B373:B378"/>
    <mergeCell ref="B355:B360"/>
    <mergeCell ref="B361:B366"/>
    <mergeCell ref="C355:C360"/>
    <mergeCell ref="C361:C366"/>
    <mergeCell ref="B343:B348"/>
    <mergeCell ref="C343:C348"/>
    <mergeCell ref="C349:C354"/>
    <mergeCell ref="B349:B354"/>
    <mergeCell ref="C373:C378"/>
    <mergeCell ref="A379:A384"/>
    <mergeCell ref="B379:B384"/>
    <mergeCell ref="C379:C384"/>
    <mergeCell ref="F379:F384"/>
    <mergeCell ref="A385:A390"/>
    <mergeCell ref="B385:B390"/>
    <mergeCell ref="C385:C390"/>
    <mergeCell ref="F385:F390"/>
    <mergeCell ref="A391:A396"/>
    <mergeCell ref="B391:B396"/>
    <mergeCell ref="C391:C396"/>
    <mergeCell ref="F391:F396"/>
    <mergeCell ref="A397:A402"/>
    <mergeCell ref="B397:B402"/>
    <mergeCell ref="C397:C402"/>
    <mergeCell ref="F397:F402"/>
    <mergeCell ref="A403:A408"/>
    <mergeCell ref="B403:B408"/>
    <mergeCell ref="C403:C408"/>
    <mergeCell ref="F403:F408"/>
    <mergeCell ref="F409:F426"/>
    <mergeCell ref="A409:A414"/>
    <mergeCell ref="A415:A420"/>
    <mergeCell ref="A421:A426"/>
    <mergeCell ref="B409:B414"/>
    <mergeCell ref="C409:C414"/>
    <mergeCell ref="C415:C420"/>
    <mergeCell ref="C421:C426"/>
    <mergeCell ref="B415:B420"/>
    <mergeCell ref="B421:B426"/>
    <mergeCell ref="A623:A628"/>
    <mergeCell ref="A629:A634"/>
    <mergeCell ref="B623:B628"/>
    <mergeCell ref="B629:B634"/>
    <mergeCell ref="C623:C628"/>
    <mergeCell ref="C629:C634"/>
    <mergeCell ref="F623:F628"/>
    <mergeCell ref="F629:F634"/>
    <mergeCell ref="F648:F653"/>
    <mergeCell ref="F642:F647"/>
    <mergeCell ref="A648:A653"/>
    <mergeCell ref="B648:B653"/>
    <mergeCell ref="C648:C653"/>
  </mergeCells>
  <printOptions horizontalCentered="1" verticalCentered="1"/>
  <pageMargins left="0.31496062992125984" right="0.31496062992125984" top="0.35433070866141736" bottom="0.35433070866141736" header="0" footer="0"/>
  <pageSetup paperSize="9" scale="95" fitToHeight="0" orientation="landscape" r:id="rId1"/>
  <rowBreaks count="31" manualBreakCount="31">
    <brk id="18" max="16383" man="1"/>
    <brk id="36" max="5" man="1"/>
    <brk id="66" max="5" man="1"/>
    <brk id="90" max="5" man="1"/>
    <brk id="108" max="5" man="1"/>
    <brk id="120" max="5" man="1"/>
    <brk id="132" max="5" man="1"/>
    <brk id="150" max="5" man="1"/>
    <brk id="180" max="5" man="1"/>
    <brk id="198" max="5" man="1"/>
    <brk id="216" max="5" man="1"/>
    <brk id="240" max="5" man="1"/>
    <brk id="264" max="5" man="1"/>
    <brk id="282" max="5" man="1"/>
    <brk id="300" max="5" man="1"/>
    <brk id="312" max="5" man="1"/>
    <brk id="330" max="5" man="1"/>
    <brk id="342" max="5" man="1"/>
    <brk id="372" max="5" man="1"/>
    <brk id="396" max="5" man="1"/>
    <brk id="420" max="5" man="1"/>
    <brk id="445" max="5" man="1"/>
    <brk id="475" max="16383" man="1"/>
    <brk id="499" max="5" man="1"/>
    <brk id="512" max="5" man="1"/>
    <brk id="537" max="5" man="1"/>
    <brk id="561" max="5" man="1"/>
    <brk id="585" max="16383" man="1"/>
    <brk id="616" max="5" man="1"/>
    <brk id="647" max="5" man="1"/>
    <brk id="67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AD590"/>
  <sheetViews>
    <sheetView view="pageBreakPreview" zoomScaleNormal="80" zoomScaleSheetLayoutView="100" workbookViewId="0">
      <selection activeCell="A3" sqref="A3:M3"/>
    </sheetView>
  </sheetViews>
  <sheetFormatPr defaultRowHeight="12.75" x14ac:dyDescent="0.2"/>
  <cols>
    <col min="1" max="1" width="7.140625" style="4" customWidth="1"/>
    <col min="2" max="2" width="28" customWidth="1"/>
    <col min="3" max="3" width="12.85546875" customWidth="1"/>
    <col min="4" max="4" width="15.85546875" customWidth="1"/>
    <col min="5" max="5" width="18.28515625" customWidth="1"/>
    <col min="6" max="6" width="13" customWidth="1"/>
    <col min="7" max="7" width="12.140625" style="3" customWidth="1"/>
    <col min="8" max="8" width="12" style="3" customWidth="1"/>
    <col min="9" max="9" width="12.28515625" customWidth="1"/>
    <col min="10" max="10" width="12.42578125" customWidth="1"/>
    <col min="11" max="11" width="12" customWidth="1"/>
    <col min="12" max="12" width="19.42578125" style="2" customWidth="1"/>
    <col min="13" max="13" width="26.28515625" style="2" customWidth="1"/>
    <col min="14" max="30" width="9.140625" style="1"/>
  </cols>
  <sheetData>
    <row r="1" spans="1:30" ht="67.5" customHeight="1" x14ac:dyDescent="0.2">
      <c r="E1" s="44"/>
      <c r="F1" s="42"/>
      <c r="G1" s="43"/>
      <c r="H1" s="43"/>
      <c r="I1" s="42"/>
      <c r="J1" s="42"/>
      <c r="K1" s="124" t="s">
        <v>514</v>
      </c>
      <c r="L1" s="267"/>
      <c r="M1" s="267"/>
    </row>
    <row r="2" spans="1:30" ht="57" customHeight="1" x14ac:dyDescent="0.2">
      <c r="E2" s="42"/>
      <c r="F2" s="42"/>
      <c r="G2" s="43"/>
      <c r="H2" s="43"/>
      <c r="I2" s="42"/>
      <c r="J2" s="42"/>
      <c r="K2" s="124"/>
      <c r="L2" s="271"/>
      <c r="M2" s="271"/>
    </row>
    <row r="3" spans="1:30" s="37" customFormat="1" ht="15.75" customHeight="1" x14ac:dyDescent="0.2">
      <c r="A3" s="125" t="s">
        <v>57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</row>
    <row r="4" spans="1:30" s="37" customFormat="1" ht="15.75" customHeight="1" x14ac:dyDescent="0.2">
      <c r="A4" s="125" t="s">
        <v>107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</row>
    <row r="5" spans="1:30" s="37" customFormat="1" ht="9" customHeight="1" x14ac:dyDescent="0.2">
      <c r="A5" s="41"/>
      <c r="B5" s="40"/>
      <c r="C5" s="40"/>
      <c r="D5" s="40"/>
      <c r="E5" s="39"/>
      <c r="F5" s="39"/>
      <c r="G5" s="39"/>
      <c r="H5" s="39"/>
      <c r="I5" s="39"/>
      <c r="J5" s="39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</row>
    <row r="6" spans="1:30" ht="15" customHeight="1" x14ac:dyDescent="0.2">
      <c r="A6" s="242" t="s">
        <v>56</v>
      </c>
      <c r="B6" s="130" t="s">
        <v>207</v>
      </c>
      <c r="C6" s="130" t="s">
        <v>55</v>
      </c>
      <c r="D6" s="130" t="s">
        <v>54</v>
      </c>
      <c r="E6" s="243" t="s">
        <v>92</v>
      </c>
      <c r="F6" s="244" t="s">
        <v>53</v>
      </c>
      <c r="G6" s="244" t="s">
        <v>52</v>
      </c>
      <c r="H6" s="244"/>
      <c r="I6" s="244"/>
      <c r="J6" s="244"/>
      <c r="K6" s="244"/>
      <c r="L6" s="130" t="s">
        <v>51</v>
      </c>
      <c r="M6" s="130" t="s">
        <v>50</v>
      </c>
    </row>
    <row r="7" spans="1:30" ht="129" customHeight="1" x14ac:dyDescent="0.2">
      <c r="A7" s="242"/>
      <c r="B7" s="130"/>
      <c r="C7" s="130"/>
      <c r="D7" s="130"/>
      <c r="E7" s="243"/>
      <c r="F7" s="244"/>
      <c r="G7" s="76" t="s">
        <v>206</v>
      </c>
      <c r="H7" s="76" t="s">
        <v>180</v>
      </c>
      <c r="I7" s="76" t="s">
        <v>181</v>
      </c>
      <c r="J7" s="76" t="s">
        <v>182</v>
      </c>
      <c r="K7" s="76" t="s">
        <v>183</v>
      </c>
      <c r="L7" s="130"/>
      <c r="M7" s="130"/>
    </row>
    <row r="8" spans="1:30" s="32" customFormat="1" ht="11.25" x14ac:dyDescent="0.2">
      <c r="A8" s="36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4">
        <v>12</v>
      </c>
      <c r="M8" s="34">
        <v>13</v>
      </c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</row>
    <row r="9" spans="1:30" s="9" customFormat="1" ht="29.25" customHeight="1" x14ac:dyDescent="0.2">
      <c r="A9" s="241" t="s">
        <v>487</v>
      </c>
      <c r="B9" s="241"/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30" s="9" customFormat="1" ht="18.75" customHeight="1" x14ac:dyDescent="0.2">
      <c r="A10" s="184" t="s">
        <v>42</v>
      </c>
      <c r="B10" s="186" t="s">
        <v>208</v>
      </c>
      <c r="C10" s="174" t="s">
        <v>108</v>
      </c>
      <c r="D10" s="14" t="s">
        <v>4</v>
      </c>
      <c r="E10" s="12">
        <f t="shared" ref="E10:F10" si="0">E11+E12+E13+E14</f>
        <v>3446.9</v>
      </c>
      <c r="F10" s="13">
        <f t="shared" si="0"/>
        <v>18725</v>
      </c>
      <c r="G10" s="12">
        <f>G11+G12+G13+G14</f>
        <v>2825</v>
      </c>
      <c r="H10" s="12">
        <f t="shared" ref="H10:K10" si="1">H11+H12+H13+H14</f>
        <v>3975</v>
      </c>
      <c r="I10" s="12">
        <f t="shared" si="1"/>
        <v>3975</v>
      </c>
      <c r="J10" s="12">
        <f t="shared" si="1"/>
        <v>3975</v>
      </c>
      <c r="K10" s="12">
        <f t="shared" si="1"/>
        <v>3975</v>
      </c>
      <c r="L10" s="174"/>
      <c r="M10" s="174" t="s">
        <v>304</v>
      </c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30" s="9" customFormat="1" ht="48" customHeight="1" x14ac:dyDescent="0.2">
      <c r="A11" s="184"/>
      <c r="B11" s="187"/>
      <c r="C11" s="174"/>
      <c r="D11" s="14" t="s">
        <v>3</v>
      </c>
      <c r="E11" s="12">
        <f t="shared" ref="E11:F11" si="2">E16+E21+E26+E41+E46+E51</f>
        <v>0</v>
      </c>
      <c r="F11" s="13">
        <f t="shared" si="2"/>
        <v>0</v>
      </c>
      <c r="G11" s="12">
        <f>G16+G21+G26+G41+G46+G51</f>
        <v>0</v>
      </c>
      <c r="H11" s="12">
        <f t="shared" ref="H11:K11" si="3">H16+H21+H26+H41+H46+H51</f>
        <v>0</v>
      </c>
      <c r="I11" s="12">
        <f t="shared" si="3"/>
        <v>0</v>
      </c>
      <c r="J11" s="12">
        <f t="shared" si="3"/>
        <v>0</v>
      </c>
      <c r="K11" s="12">
        <f t="shared" si="3"/>
        <v>0</v>
      </c>
      <c r="L11" s="174"/>
      <c r="M11" s="174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30" s="9" customFormat="1" ht="60.75" customHeight="1" x14ac:dyDescent="0.2">
      <c r="A12" s="184"/>
      <c r="B12" s="187"/>
      <c r="C12" s="174"/>
      <c r="D12" s="14" t="s">
        <v>2</v>
      </c>
      <c r="E12" s="12">
        <f t="shared" ref="E12:F12" si="4">E17+E22+E27+E42+E47+E52</f>
        <v>0</v>
      </c>
      <c r="F12" s="13">
        <f t="shared" si="4"/>
        <v>0</v>
      </c>
      <c r="G12" s="12">
        <f>G17+G22+G27+G42+G47+G52</f>
        <v>0</v>
      </c>
      <c r="H12" s="12">
        <f t="shared" ref="H12:K12" si="5">H17+H22+H27+H42+H47+H52</f>
        <v>0</v>
      </c>
      <c r="I12" s="12">
        <f t="shared" si="5"/>
        <v>0</v>
      </c>
      <c r="J12" s="12">
        <f t="shared" si="5"/>
        <v>0</v>
      </c>
      <c r="K12" s="12">
        <f t="shared" si="5"/>
        <v>0</v>
      </c>
      <c r="L12" s="174"/>
      <c r="M12" s="174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30" s="9" customFormat="1" ht="78.75" customHeight="1" x14ac:dyDescent="0.2">
      <c r="A13" s="184"/>
      <c r="B13" s="187"/>
      <c r="C13" s="174"/>
      <c r="D13" s="14" t="s">
        <v>1</v>
      </c>
      <c r="E13" s="12">
        <f t="shared" ref="E13" si="6">E18+E23+E28+E43+E48+E53</f>
        <v>3446.9</v>
      </c>
      <c r="F13" s="13">
        <f>G13+H13+I13+J13+K13</f>
        <v>18725</v>
      </c>
      <c r="G13" s="12">
        <f>G18+G23+G28+G43+G48+G53</f>
        <v>2825</v>
      </c>
      <c r="H13" s="12">
        <f t="shared" ref="H13:K13" si="7">H18+H23+H28+H43+H48+H53</f>
        <v>3975</v>
      </c>
      <c r="I13" s="12">
        <f t="shared" si="7"/>
        <v>3975</v>
      </c>
      <c r="J13" s="12">
        <f t="shared" si="7"/>
        <v>3975</v>
      </c>
      <c r="K13" s="12">
        <f t="shared" si="7"/>
        <v>3975</v>
      </c>
      <c r="L13" s="174"/>
      <c r="M13" s="174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30" s="9" customFormat="1" ht="33" customHeight="1" x14ac:dyDescent="0.2">
      <c r="A14" s="184"/>
      <c r="B14" s="188"/>
      <c r="C14" s="174"/>
      <c r="D14" s="14" t="s">
        <v>0</v>
      </c>
      <c r="E14" s="12">
        <f t="shared" ref="E14:F14" si="8">E19+E24+E29+E44+E49+E54</f>
        <v>0</v>
      </c>
      <c r="F14" s="12">
        <f t="shared" si="8"/>
        <v>0</v>
      </c>
      <c r="G14" s="12">
        <f>G19+G24+G29+G44+G49+G54</f>
        <v>0</v>
      </c>
      <c r="H14" s="12">
        <f t="shared" ref="H14:K14" si="9">H19+H24+H29+H44+H49+H54</f>
        <v>0</v>
      </c>
      <c r="I14" s="12">
        <f t="shared" si="9"/>
        <v>0</v>
      </c>
      <c r="J14" s="12">
        <f t="shared" si="9"/>
        <v>0</v>
      </c>
      <c r="K14" s="12">
        <f t="shared" si="9"/>
        <v>0</v>
      </c>
      <c r="L14" s="174"/>
      <c r="M14" s="174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30" s="9" customFormat="1" ht="21.75" customHeight="1" x14ac:dyDescent="0.2">
      <c r="A15" s="184" t="s">
        <v>41</v>
      </c>
      <c r="B15" s="205" t="s">
        <v>209</v>
      </c>
      <c r="C15" s="174" t="s">
        <v>108</v>
      </c>
      <c r="D15" s="14" t="s">
        <v>4</v>
      </c>
      <c r="E15" s="12">
        <f t="shared" ref="E15:E20" si="10">SUM(E16:E19)</f>
        <v>0</v>
      </c>
      <c r="F15" s="12">
        <f t="shared" ref="F15:K15" si="11">F16+F17+F18+F19</f>
        <v>0</v>
      </c>
      <c r="G15" s="12">
        <f t="shared" si="11"/>
        <v>0</v>
      </c>
      <c r="H15" s="12">
        <f t="shared" si="11"/>
        <v>0</v>
      </c>
      <c r="I15" s="13">
        <f t="shared" si="11"/>
        <v>0</v>
      </c>
      <c r="J15" s="12">
        <f t="shared" si="11"/>
        <v>0</v>
      </c>
      <c r="K15" s="12">
        <f t="shared" si="11"/>
        <v>0</v>
      </c>
      <c r="L15" s="174" t="s">
        <v>12</v>
      </c>
      <c r="M15" s="174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30" s="9" customFormat="1" ht="51" customHeight="1" x14ac:dyDescent="0.2">
      <c r="A16" s="184"/>
      <c r="B16" s="205"/>
      <c r="C16" s="174"/>
      <c r="D16" s="14" t="s">
        <v>3</v>
      </c>
      <c r="E16" s="12">
        <v>0</v>
      </c>
      <c r="F16" s="12">
        <f t="shared" ref="F16:F19" si="12">G16+H16+I16+J16+K16</f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74"/>
      <c r="M16" s="174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28" s="9" customFormat="1" ht="60" customHeight="1" x14ac:dyDescent="0.2">
      <c r="A17" s="184"/>
      <c r="B17" s="205"/>
      <c r="C17" s="174"/>
      <c r="D17" s="14" t="s">
        <v>2</v>
      </c>
      <c r="E17" s="12">
        <v>0</v>
      </c>
      <c r="F17" s="12">
        <f t="shared" si="12"/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74"/>
      <c r="M17" s="174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9" customFormat="1" ht="78.75" customHeight="1" x14ac:dyDescent="0.2">
      <c r="A18" s="184"/>
      <c r="B18" s="205"/>
      <c r="C18" s="174"/>
      <c r="D18" s="14" t="s">
        <v>1</v>
      </c>
      <c r="E18" s="12">
        <v>0</v>
      </c>
      <c r="F18" s="12">
        <f t="shared" si="12"/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74"/>
      <c r="M18" s="174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9" customFormat="1" ht="35.25" customHeight="1" x14ac:dyDescent="0.2">
      <c r="A19" s="184"/>
      <c r="B19" s="205"/>
      <c r="C19" s="174"/>
      <c r="D19" s="14" t="s">
        <v>0</v>
      </c>
      <c r="E19" s="12">
        <v>0</v>
      </c>
      <c r="F19" s="12">
        <f t="shared" si="12"/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74"/>
      <c r="M19" s="174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9" customFormat="1" ht="23.25" customHeight="1" x14ac:dyDescent="0.2">
      <c r="A20" s="184" t="s">
        <v>40</v>
      </c>
      <c r="B20" s="170" t="s">
        <v>210</v>
      </c>
      <c r="C20" s="174" t="s">
        <v>108</v>
      </c>
      <c r="D20" s="14" t="s">
        <v>4</v>
      </c>
      <c r="E20" s="12">
        <f t="shared" si="10"/>
        <v>0</v>
      </c>
      <c r="F20" s="12">
        <f t="shared" ref="F20:K20" si="13">F21+F22+F23+F24</f>
        <v>0</v>
      </c>
      <c r="G20" s="12">
        <f t="shared" si="13"/>
        <v>0</v>
      </c>
      <c r="H20" s="12">
        <f t="shared" si="13"/>
        <v>0</v>
      </c>
      <c r="I20" s="13">
        <f t="shared" si="13"/>
        <v>0</v>
      </c>
      <c r="J20" s="12">
        <f t="shared" si="13"/>
        <v>0</v>
      </c>
      <c r="K20" s="12">
        <f t="shared" si="13"/>
        <v>0</v>
      </c>
      <c r="L20" s="174" t="s">
        <v>12</v>
      </c>
      <c r="M20" s="174" t="s">
        <v>13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9" customFormat="1" ht="51" customHeight="1" x14ac:dyDescent="0.2">
      <c r="A21" s="184"/>
      <c r="B21" s="170"/>
      <c r="C21" s="174"/>
      <c r="D21" s="14" t="s">
        <v>3</v>
      </c>
      <c r="E21" s="12">
        <v>0</v>
      </c>
      <c r="F21" s="12">
        <f t="shared" ref="F21:F24" si="14">G21+H21+I21+J21+K21</f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74"/>
      <c r="M21" s="174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s="9" customFormat="1" ht="66.75" customHeight="1" x14ac:dyDescent="0.2">
      <c r="A22" s="184"/>
      <c r="B22" s="170"/>
      <c r="C22" s="174"/>
      <c r="D22" s="14" t="s">
        <v>2</v>
      </c>
      <c r="E22" s="12">
        <v>0</v>
      </c>
      <c r="F22" s="12">
        <f t="shared" si="14"/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74"/>
      <c r="M22" s="174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9" customFormat="1" ht="77.25" customHeight="1" x14ac:dyDescent="0.2">
      <c r="A23" s="184"/>
      <c r="B23" s="170"/>
      <c r="C23" s="174"/>
      <c r="D23" s="14" t="s">
        <v>1</v>
      </c>
      <c r="E23" s="12">
        <v>0</v>
      </c>
      <c r="F23" s="12">
        <f t="shared" si="14"/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74"/>
      <c r="M23" s="174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s="9" customFormat="1" ht="36.75" customHeight="1" x14ac:dyDescent="0.2">
      <c r="A24" s="184"/>
      <c r="B24" s="170"/>
      <c r="C24" s="174"/>
      <c r="D24" s="14" t="s">
        <v>0</v>
      </c>
      <c r="E24" s="12">
        <v>0</v>
      </c>
      <c r="F24" s="12">
        <f t="shared" si="14"/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74"/>
      <c r="M24" s="174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s="9" customFormat="1" ht="21.75" customHeight="1" x14ac:dyDescent="0.2">
      <c r="A25" s="184" t="s">
        <v>39</v>
      </c>
      <c r="B25" s="170" t="s">
        <v>211</v>
      </c>
      <c r="C25" s="174" t="s">
        <v>108</v>
      </c>
      <c r="D25" s="14" t="s">
        <v>4</v>
      </c>
      <c r="E25" s="13">
        <f t="shared" ref="E25:F25" si="15">E26+E27+E28+E29</f>
        <v>146.9</v>
      </c>
      <c r="F25" s="12">
        <f t="shared" si="15"/>
        <v>2880</v>
      </c>
      <c r="G25" s="12">
        <f>G26+G27+G28+G29</f>
        <v>300</v>
      </c>
      <c r="H25" s="12">
        <f t="shared" ref="H25:K25" si="16">H26+H27+H28+H29</f>
        <v>645</v>
      </c>
      <c r="I25" s="12">
        <f t="shared" si="16"/>
        <v>645</v>
      </c>
      <c r="J25" s="12">
        <f t="shared" si="16"/>
        <v>645</v>
      </c>
      <c r="K25" s="12">
        <f t="shared" si="16"/>
        <v>645</v>
      </c>
      <c r="L25" s="174" t="s">
        <v>12</v>
      </c>
      <c r="M25" s="174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s="9" customFormat="1" ht="43.5" customHeight="1" x14ac:dyDescent="0.2">
      <c r="A26" s="184"/>
      <c r="B26" s="170"/>
      <c r="C26" s="174"/>
      <c r="D26" s="14" t="s">
        <v>3</v>
      </c>
      <c r="E26" s="13">
        <f t="shared" ref="E26:F26" si="17">E31+E36</f>
        <v>0</v>
      </c>
      <c r="F26" s="12">
        <f t="shared" si="17"/>
        <v>0</v>
      </c>
      <c r="G26" s="12">
        <f>G31+G36</f>
        <v>0</v>
      </c>
      <c r="H26" s="12">
        <f t="shared" ref="H26:K26" si="18">H31+H36</f>
        <v>0</v>
      </c>
      <c r="I26" s="12">
        <f t="shared" si="18"/>
        <v>0</v>
      </c>
      <c r="J26" s="12">
        <f t="shared" si="18"/>
        <v>0</v>
      </c>
      <c r="K26" s="12">
        <f t="shared" si="18"/>
        <v>0</v>
      </c>
      <c r="L26" s="174"/>
      <c r="M26" s="174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s="9" customFormat="1" ht="60" customHeight="1" x14ac:dyDescent="0.2">
      <c r="A27" s="184"/>
      <c r="B27" s="170"/>
      <c r="C27" s="174"/>
      <c r="D27" s="14" t="s">
        <v>2</v>
      </c>
      <c r="E27" s="13">
        <f t="shared" ref="E27:F27" si="19">E32+E37</f>
        <v>0</v>
      </c>
      <c r="F27" s="12">
        <f t="shared" si="19"/>
        <v>0</v>
      </c>
      <c r="G27" s="12">
        <f>G32+G37</f>
        <v>0</v>
      </c>
      <c r="H27" s="12">
        <f t="shared" ref="H27:K27" si="20">H32+H37</f>
        <v>0</v>
      </c>
      <c r="I27" s="12">
        <f t="shared" si="20"/>
        <v>0</v>
      </c>
      <c r="J27" s="12">
        <f t="shared" si="20"/>
        <v>0</v>
      </c>
      <c r="K27" s="12">
        <f t="shared" si="20"/>
        <v>0</v>
      </c>
      <c r="L27" s="174"/>
      <c r="M27" s="174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s="9" customFormat="1" ht="76.5" customHeight="1" x14ac:dyDescent="0.2">
      <c r="A28" s="184"/>
      <c r="B28" s="170"/>
      <c r="C28" s="174"/>
      <c r="D28" s="14" t="s">
        <v>1</v>
      </c>
      <c r="E28" s="13">
        <f>E33+E38</f>
        <v>146.9</v>
      </c>
      <c r="F28" s="12">
        <f t="shared" ref="F28" si="21">F33+F38</f>
        <v>2880</v>
      </c>
      <c r="G28" s="12">
        <f>G33+G38</f>
        <v>300</v>
      </c>
      <c r="H28" s="12">
        <f t="shared" ref="H28:K28" si="22">H33+H38</f>
        <v>645</v>
      </c>
      <c r="I28" s="12">
        <f t="shared" si="22"/>
        <v>645</v>
      </c>
      <c r="J28" s="12">
        <f t="shared" si="22"/>
        <v>645</v>
      </c>
      <c r="K28" s="12">
        <f t="shared" si="22"/>
        <v>645</v>
      </c>
      <c r="L28" s="174"/>
      <c r="M28" s="174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9" customFormat="1" ht="40.5" customHeight="1" x14ac:dyDescent="0.2">
      <c r="A29" s="184"/>
      <c r="B29" s="170"/>
      <c r="C29" s="174"/>
      <c r="D29" s="14" t="s">
        <v>0</v>
      </c>
      <c r="E29" s="12">
        <f t="shared" ref="E29:F29" si="23">E34+E39</f>
        <v>0</v>
      </c>
      <c r="F29" s="12">
        <f t="shared" si="23"/>
        <v>0</v>
      </c>
      <c r="G29" s="12">
        <f>G34+G39</f>
        <v>0</v>
      </c>
      <c r="H29" s="12">
        <f t="shared" ref="H29:K29" si="24">H34+H39</f>
        <v>0</v>
      </c>
      <c r="I29" s="12">
        <f t="shared" si="24"/>
        <v>0</v>
      </c>
      <c r="J29" s="12">
        <f t="shared" si="24"/>
        <v>0</v>
      </c>
      <c r="K29" s="12">
        <f t="shared" si="24"/>
        <v>0</v>
      </c>
      <c r="L29" s="174"/>
      <c r="M29" s="17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9" customFormat="1" ht="20.25" customHeight="1" x14ac:dyDescent="0.2">
      <c r="A30" s="184" t="s">
        <v>213</v>
      </c>
      <c r="B30" s="186" t="s">
        <v>212</v>
      </c>
      <c r="C30" s="174" t="s">
        <v>108</v>
      </c>
      <c r="D30" s="14" t="s">
        <v>4</v>
      </c>
      <c r="E30" s="12">
        <f t="shared" ref="E30:E40" si="25">SUM(E31:E34)</f>
        <v>0</v>
      </c>
      <c r="F30" s="12">
        <f t="shared" ref="F30:K30" si="26">F31+F32+F33+F34</f>
        <v>640</v>
      </c>
      <c r="G30" s="12">
        <f t="shared" si="26"/>
        <v>0</v>
      </c>
      <c r="H30" s="12">
        <f t="shared" si="26"/>
        <v>160</v>
      </c>
      <c r="I30" s="13">
        <f t="shared" si="26"/>
        <v>160</v>
      </c>
      <c r="J30" s="12">
        <f t="shared" si="26"/>
        <v>160</v>
      </c>
      <c r="K30" s="12">
        <f t="shared" si="26"/>
        <v>160</v>
      </c>
      <c r="L30" s="174" t="s">
        <v>12</v>
      </c>
      <c r="M30" s="192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9" customFormat="1" ht="47.25" customHeight="1" x14ac:dyDescent="0.2">
      <c r="A31" s="184"/>
      <c r="B31" s="187"/>
      <c r="C31" s="174"/>
      <c r="D31" s="14" t="s">
        <v>3</v>
      </c>
      <c r="E31" s="12">
        <v>0</v>
      </c>
      <c r="F31" s="12">
        <f t="shared" ref="F31:F34" si="27">G31+H31+I31+J31+K31</f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74"/>
      <c r="M31" s="193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9" customFormat="1" ht="60" customHeight="1" x14ac:dyDescent="0.2">
      <c r="A32" s="184"/>
      <c r="B32" s="187"/>
      <c r="C32" s="174"/>
      <c r="D32" s="14" t="s">
        <v>2</v>
      </c>
      <c r="E32" s="12">
        <v>0</v>
      </c>
      <c r="F32" s="12">
        <f t="shared" si="27"/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74"/>
      <c r="M32" s="193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9" customFormat="1" ht="75.75" customHeight="1" x14ac:dyDescent="0.2">
      <c r="A33" s="184"/>
      <c r="B33" s="187"/>
      <c r="C33" s="174"/>
      <c r="D33" s="14" t="s">
        <v>1</v>
      </c>
      <c r="E33" s="12">
        <v>0</v>
      </c>
      <c r="F33" s="12">
        <f t="shared" si="27"/>
        <v>640</v>
      </c>
      <c r="G33" s="12">
        <v>0</v>
      </c>
      <c r="H33" s="12">
        <v>160</v>
      </c>
      <c r="I33" s="12">
        <v>160</v>
      </c>
      <c r="J33" s="12">
        <v>160</v>
      </c>
      <c r="K33" s="12">
        <v>160</v>
      </c>
      <c r="L33" s="174"/>
      <c r="M33" s="193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9" customFormat="1" ht="35.25" customHeight="1" x14ac:dyDescent="0.2">
      <c r="A34" s="184"/>
      <c r="B34" s="188"/>
      <c r="C34" s="174"/>
      <c r="D34" s="14" t="s">
        <v>0</v>
      </c>
      <c r="E34" s="12">
        <v>0</v>
      </c>
      <c r="F34" s="12">
        <f t="shared" si="27"/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74"/>
      <c r="M34" s="194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9" customFormat="1" ht="18" customHeight="1" x14ac:dyDescent="0.2">
      <c r="A35" s="184" t="s">
        <v>214</v>
      </c>
      <c r="B35" s="186" t="s">
        <v>305</v>
      </c>
      <c r="C35" s="174" t="s">
        <v>108</v>
      </c>
      <c r="D35" s="14" t="s">
        <v>4</v>
      </c>
      <c r="E35" s="12">
        <f t="shared" si="25"/>
        <v>146.9</v>
      </c>
      <c r="F35" s="12">
        <f t="shared" ref="F35:K35" si="28">F36+F37+F38+F39</f>
        <v>2240</v>
      </c>
      <c r="G35" s="12">
        <f t="shared" si="28"/>
        <v>300</v>
      </c>
      <c r="H35" s="12">
        <f t="shared" si="28"/>
        <v>485</v>
      </c>
      <c r="I35" s="13">
        <f t="shared" si="28"/>
        <v>485</v>
      </c>
      <c r="J35" s="12">
        <f t="shared" si="28"/>
        <v>485</v>
      </c>
      <c r="K35" s="12">
        <f t="shared" si="28"/>
        <v>485</v>
      </c>
      <c r="L35" s="174" t="s">
        <v>11</v>
      </c>
      <c r="M35" s="192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9" customFormat="1" ht="47.25" customHeight="1" x14ac:dyDescent="0.2">
      <c r="A36" s="184"/>
      <c r="B36" s="187"/>
      <c r="C36" s="174"/>
      <c r="D36" s="14" t="s">
        <v>3</v>
      </c>
      <c r="E36" s="12">
        <v>0</v>
      </c>
      <c r="F36" s="12">
        <f t="shared" ref="F36:F39" si="29">G36+H36+I36+J36+K36</f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74"/>
      <c r="M36" s="193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9" customFormat="1" ht="59.25" customHeight="1" x14ac:dyDescent="0.2">
      <c r="A37" s="184"/>
      <c r="B37" s="187"/>
      <c r="C37" s="174"/>
      <c r="D37" s="14" t="s">
        <v>2</v>
      </c>
      <c r="E37" s="12">
        <v>0</v>
      </c>
      <c r="F37" s="12">
        <f t="shared" si="29"/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74"/>
      <c r="M37" s="193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9" customFormat="1" ht="77.25" customHeight="1" x14ac:dyDescent="0.2">
      <c r="A38" s="184"/>
      <c r="B38" s="187"/>
      <c r="C38" s="174"/>
      <c r="D38" s="14" t="s">
        <v>1</v>
      </c>
      <c r="E38" s="12">
        <v>146.9</v>
      </c>
      <c r="F38" s="12">
        <f t="shared" si="29"/>
        <v>2240</v>
      </c>
      <c r="G38" s="12">
        <v>300</v>
      </c>
      <c r="H38" s="12">
        <v>485</v>
      </c>
      <c r="I38" s="12">
        <v>485</v>
      </c>
      <c r="J38" s="12">
        <v>485</v>
      </c>
      <c r="K38" s="12">
        <v>485</v>
      </c>
      <c r="L38" s="174"/>
      <c r="M38" s="193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s="9" customFormat="1" ht="30.75" customHeight="1" x14ac:dyDescent="0.2">
      <c r="A39" s="184"/>
      <c r="B39" s="188"/>
      <c r="C39" s="174"/>
      <c r="D39" s="14" t="s">
        <v>0</v>
      </c>
      <c r="E39" s="12">
        <v>0</v>
      </c>
      <c r="F39" s="12">
        <f t="shared" si="29"/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74"/>
      <c r="M39" s="194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s="9" customFormat="1" ht="24.75" customHeight="1" x14ac:dyDescent="0.2">
      <c r="A40" s="184" t="s">
        <v>38</v>
      </c>
      <c r="B40" s="186" t="s">
        <v>215</v>
      </c>
      <c r="C40" s="174" t="s">
        <v>108</v>
      </c>
      <c r="D40" s="14" t="s">
        <v>4</v>
      </c>
      <c r="E40" s="12">
        <f t="shared" si="25"/>
        <v>3300</v>
      </c>
      <c r="F40" s="12">
        <f t="shared" ref="F40:K40" si="30">F41+F42+F43+F44</f>
        <v>15700</v>
      </c>
      <c r="G40" s="12">
        <f t="shared" si="30"/>
        <v>2500</v>
      </c>
      <c r="H40" s="12">
        <f t="shared" si="30"/>
        <v>3300</v>
      </c>
      <c r="I40" s="13">
        <f t="shared" si="30"/>
        <v>3300</v>
      </c>
      <c r="J40" s="12">
        <f t="shared" si="30"/>
        <v>3300</v>
      </c>
      <c r="K40" s="12">
        <f t="shared" si="30"/>
        <v>3300</v>
      </c>
      <c r="L40" s="174" t="s">
        <v>306</v>
      </c>
      <c r="M40" s="174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s="9" customFormat="1" ht="47.25" customHeight="1" x14ac:dyDescent="0.2">
      <c r="A41" s="184"/>
      <c r="B41" s="187"/>
      <c r="C41" s="174"/>
      <c r="D41" s="14" t="s">
        <v>3</v>
      </c>
      <c r="E41" s="12">
        <v>0</v>
      </c>
      <c r="F41" s="12">
        <f t="shared" ref="F41:F44" si="31">G41+H41+I41+J41+K41</f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74"/>
      <c r="M41" s="174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s="9" customFormat="1" ht="63.75" customHeight="1" x14ac:dyDescent="0.2">
      <c r="A42" s="184"/>
      <c r="B42" s="187"/>
      <c r="C42" s="174"/>
      <c r="D42" s="14" t="s">
        <v>2</v>
      </c>
      <c r="E42" s="12">
        <v>0</v>
      </c>
      <c r="F42" s="12">
        <f t="shared" si="31"/>
        <v>0</v>
      </c>
      <c r="G42" s="12">
        <v>0</v>
      </c>
      <c r="H42" s="12">
        <v>0</v>
      </c>
      <c r="I42" s="12">
        <v>0</v>
      </c>
      <c r="J42" s="12">
        <v>0</v>
      </c>
      <c r="K42" s="12">
        <v>0</v>
      </c>
      <c r="L42" s="174"/>
      <c r="M42" s="174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s="9" customFormat="1" ht="78" customHeight="1" x14ac:dyDescent="0.2">
      <c r="A43" s="184"/>
      <c r="B43" s="187"/>
      <c r="C43" s="174"/>
      <c r="D43" s="14" t="s">
        <v>1</v>
      </c>
      <c r="E43" s="12">
        <v>3300</v>
      </c>
      <c r="F43" s="12">
        <f t="shared" si="31"/>
        <v>15700</v>
      </c>
      <c r="G43" s="12">
        <v>2500</v>
      </c>
      <c r="H43" s="12">
        <v>3300</v>
      </c>
      <c r="I43" s="12">
        <v>3300</v>
      </c>
      <c r="J43" s="12">
        <v>3300</v>
      </c>
      <c r="K43" s="12">
        <v>3300</v>
      </c>
      <c r="L43" s="174"/>
      <c r="M43" s="174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s="9" customFormat="1" ht="30.75" customHeight="1" x14ac:dyDescent="0.2">
      <c r="A44" s="184"/>
      <c r="B44" s="188"/>
      <c r="C44" s="174"/>
      <c r="D44" s="14" t="s">
        <v>0</v>
      </c>
      <c r="E44" s="12">
        <v>0</v>
      </c>
      <c r="F44" s="12">
        <f t="shared" si="31"/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74"/>
      <c r="M44" s="174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s="9" customFormat="1" ht="21" customHeight="1" x14ac:dyDescent="0.2">
      <c r="A45" s="184" t="s">
        <v>37</v>
      </c>
      <c r="B45" s="170" t="s">
        <v>216</v>
      </c>
      <c r="C45" s="174" t="s">
        <v>108</v>
      </c>
      <c r="D45" s="14" t="s">
        <v>4</v>
      </c>
      <c r="E45" s="12">
        <f t="shared" ref="E45" si="32">SUM(E46:E49)</f>
        <v>0</v>
      </c>
      <c r="F45" s="12">
        <f t="shared" ref="F45:K45" si="33">F46+F47+F48+F49</f>
        <v>145</v>
      </c>
      <c r="G45" s="12">
        <f t="shared" si="33"/>
        <v>25</v>
      </c>
      <c r="H45" s="12">
        <f t="shared" si="33"/>
        <v>30</v>
      </c>
      <c r="I45" s="13">
        <f t="shared" si="33"/>
        <v>30</v>
      </c>
      <c r="J45" s="12">
        <f t="shared" si="33"/>
        <v>30</v>
      </c>
      <c r="K45" s="12">
        <f t="shared" si="33"/>
        <v>30</v>
      </c>
      <c r="L45" s="174" t="s">
        <v>11</v>
      </c>
      <c r="M45" s="174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s="9" customFormat="1" ht="47.25" customHeight="1" x14ac:dyDescent="0.2">
      <c r="A46" s="184"/>
      <c r="B46" s="170"/>
      <c r="C46" s="174"/>
      <c r="D46" s="14" t="s">
        <v>3</v>
      </c>
      <c r="E46" s="12">
        <v>0</v>
      </c>
      <c r="F46" s="12">
        <f t="shared" ref="F46:F49" si="34">G46+H46+I46+J46+K46</f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74"/>
      <c r="M46" s="174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s="9" customFormat="1" ht="60.75" customHeight="1" x14ac:dyDescent="0.2">
      <c r="A47" s="184"/>
      <c r="B47" s="170"/>
      <c r="C47" s="174"/>
      <c r="D47" s="14" t="s">
        <v>2</v>
      </c>
      <c r="E47" s="12">
        <v>0</v>
      </c>
      <c r="F47" s="12">
        <f t="shared" si="34"/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74"/>
      <c r="M47" s="174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s="9" customFormat="1" ht="77.25" customHeight="1" x14ac:dyDescent="0.2">
      <c r="A48" s="184"/>
      <c r="B48" s="170"/>
      <c r="C48" s="174"/>
      <c r="D48" s="14" t="s">
        <v>1</v>
      </c>
      <c r="E48" s="12">
        <v>0</v>
      </c>
      <c r="F48" s="12">
        <f t="shared" si="34"/>
        <v>145</v>
      </c>
      <c r="G48" s="12">
        <v>25</v>
      </c>
      <c r="H48" s="12">
        <v>30</v>
      </c>
      <c r="I48" s="12">
        <v>30</v>
      </c>
      <c r="J48" s="12">
        <v>30</v>
      </c>
      <c r="K48" s="12">
        <v>30</v>
      </c>
      <c r="L48" s="174"/>
      <c r="M48" s="174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s="9" customFormat="1" ht="35.25" customHeight="1" x14ac:dyDescent="0.2">
      <c r="A49" s="184"/>
      <c r="B49" s="170"/>
      <c r="C49" s="174"/>
      <c r="D49" s="14" t="s">
        <v>0</v>
      </c>
      <c r="E49" s="12">
        <v>0</v>
      </c>
      <c r="F49" s="12">
        <f t="shared" si="34"/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74"/>
      <c r="M49" s="174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s="9" customFormat="1" ht="21.75" customHeight="1" x14ac:dyDescent="0.2">
      <c r="A50" s="184" t="s">
        <v>131</v>
      </c>
      <c r="B50" s="170" t="s">
        <v>217</v>
      </c>
      <c r="C50" s="174" t="s">
        <v>108</v>
      </c>
      <c r="D50" s="14" t="s">
        <v>4</v>
      </c>
      <c r="E50" s="12">
        <f t="shared" ref="E50:F50" si="35">E51+E52+E53+E54</f>
        <v>0</v>
      </c>
      <c r="F50" s="12">
        <f t="shared" si="35"/>
        <v>0</v>
      </c>
      <c r="G50" s="12">
        <f>G51+G52+G53+G54</f>
        <v>0</v>
      </c>
      <c r="H50" s="12">
        <f t="shared" ref="H50:K50" si="36">H51+H52+H53+H54</f>
        <v>0</v>
      </c>
      <c r="I50" s="12">
        <f t="shared" si="36"/>
        <v>0</v>
      </c>
      <c r="J50" s="12">
        <f t="shared" si="36"/>
        <v>0</v>
      </c>
      <c r="K50" s="12">
        <f t="shared" si="36"/>
        <v>0</v>
      </c>
      <c r="L50" s="174" t="s">
        <v>12</v>
      </c>
      <c r="M50" s="174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s="9" customFormat="1" ht="45" customHeight="1" x14ac:dyDescent="0.2">
      <c r="A51" s="184"/>
      <c r="B51" s="170"/>
      <c r="C51" s="174"/>
      <c r="D51" s="14" t="s">
        <v>3</v>
      </c>
      <c r="E51" s="12">
        <f t="shared" ref="E51:F51" si="37">E56+E61+E66+E71+E76+E81+E86+E91+E96+E101+E106+E111+E116+E121+E126</f>
        <v>0</v>
      </c>
      <c r="F51" s="12">
        <f t="shared" si="37"/>
        <v>0</v>
      </c>
      <c r="G51" s="12">
        <f>G56+G61+G66+G71+G76+G81+G86+G91+G96+G101+G106+G111+G116+G121+G126</f>
        <v>0</v>
      </c>
      <c r="H51" s="12">
        <f t="shared" ref="H51:K51" si="38">H56+H61+H66+H71+H76+H81+H86+H91+H96+H101+H106+H111+H116+H121+H126</f>
        <v>0</v>
      </c>
      <c r="I51" s="12">
        <f t="shared" si="38"/>
        <v>0</v>
      </c>
      <c r="J51" s="12">
        <f t="shared" si="38"/>
        <v>0</v>
      </c>
      <c r="K51" s="12">
        <f t="shared" si="38"/>
        <v>0</v>
      </c>
      <c r="L51" s="174"/>
      <c r="M51" s="174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s="9" customFormat="1" ht="60" customHeight="1" x14ac:dyDescent="0.2">
      <c r="A52" s="184"/>
      <c r="B52" s="170"/>
      <c r="C52" s="174"/>
      <c r="D52" s="14" t="s">
        <v>2</v>
      </c>
      <c r="E52" s="12">
        <f t="shared" ref="E52:F52" si="39">E57+E62+E67+E72+E77+E82+E87+E92+E97+E102+E107+E112+E117+E122+E127</f>
        <v>0</v>
      </c>
      <c r="F52" s="12">
        <f t="shared" si="39"/>
        <v>0</v>
      </c>
      <c r="G52" s="12">
        <f>G57+G62+G67+G72+G77+G82+G87+G92+G97+G102+G107+G112+G117+G122+G127</f>
        <v>0</v>
      </c>
      <c r="H52" s="12">
        <f t="shared" ref="H52:K52" si="40">H57+H62+H67+H72+H77+H82+H87+H92+H97+H102+H107+H112+H117+H122+H127</f>
        <v>0</v>
      </c>
      <c r="I52" s="12">
        <f t="shared" si="40"/>
        <v>0</v>
      </c>
      <c r="J52" s="12">
        <f t="shared" si="40"/>
        <v>0</v>
      </c>
      <c r="K52" s="12">
        <f t="shared" si="40"/>
        <v>0</v>
      </c>
      <c r="L52" s="174"/>
      <c r="M52" s="174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s="9" customFormat="1" ht="77.25" customHeight="1" x14ac:dyDescent="0.2">
      <c r="A53" s="184"/>
      <c r="B53" s="170"/>
      <c r="C53" s="174"/>
      <c r="D53" s="14" t="s">
        <v>1</v>
      </c>
      <c r="E53" s="12">
        <f t="shared" ref="E53:F53" si="41">E58+E63+E68+E73+E78+E83+E88+E93+E98+E103+E108+E113+E118+E123+E128</f>
        <v>0</v>
      </c>
      <c r="F53" s="12">
        <f t="shared" si="41"/>
        <v>0</v>
      </c>
      <c r="G53" s="12">
        <f>G58+G63+G68+G73+G78+G83+G88+G93+G98+G103+G108+G113+G118+G123+G128</f>
        <v>0</v>
      </c>
      <c r="H53" s="12">
        <f t="shared" ref="H53:K53" si="42">H58+H63+H68+H73+H78+H83+H88+H93+H98+H103+H108+H113+H118+H123+H128</f>
        <v>0</v>
      </c>
      <c r="I53" s="12">
        <f t="shared" si="42"/>
        <v>0</v>
      </c>
      <c r="J53" s="12">
        <f t="shared" si="42"/>
        <v>0</v>
      </c>
      <c r="K53" s="12">
        <f t="shared" si="42"/>
        <v>0</v>
      </c>
      <c r="L53" s="174"/>
      <c r="M53" s="174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s="9" customFormat="1" ht="32.25" customHeight="1" x14ac:dyDescent="0.2">
      <c r="A54" s="184"/>
      <c r="B54" s="170"/>
      <c r="C54" s="174"/>
      <c r="D54" s="14" t="s">
        <v>0</v>
      </c>
      <c r="E54" s="12">
        <f t="shared" ref="E54:F54" si="43">E59+E64+E69+E74+E79+E84+E89+E94+E99+E104+E109+E114+E119+E124+E129</f>
        <v>0</v>
      </c>
      <c r="F54" s="12">
        <f t="shared" si="43"/>
        <v>0</v>
      </c>
      <c r="G54" s="12">
        <f>G59+G64+G69+G74+G79+G84+G89+G94+G99+G104+G109+G114+G119+G124+G129</f>
        <v>0</v>
      </c>
      <c r="H54" s="12">
        <f t="shared" ref="H54:K54" si="44">H59+H64+H69+H74+H79+H84+H89+H94+H99+H104+H109+H114+H119+H124+H129</f>
        <v>0</v>
      </c>
      <c r="I54" s="12">
        <f t="shared" si="44"/>
        <v>0</v>
      </c>
      <c r="J54" s="12">
        <f t="shared" si="44"/>
        <v>0</v>
      </c>
      <c r="K54" s="12">
        <f t="shared" si="44"/>
        <v>0</v>
      </c>
      <c r="L54" s="174"/>
      <c r="M54" s="174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s="9" customFormat="1" ht="17.25" customHeight="1" x14ac:dyDescent="0.2">
      <c r="A55" s="184" t="s">
        <v>219</v>
      </c>
      <c r="B55" s="170" t="s">
        <v>218</v>
      </c>
      <c r="C55" s="174" t="s">
        <v>108</v>
      </c>
      <c r="D55" s="14" t="s">
        <v>4</v>
      </c>
      <c r="E55" s="12">
        <f t="shared" ref="E55:E115" si="45">SUM(E56:E59)</f>
        <v>0</v>
      </c>
      <c r="F55" s="12">
        <f t="shared" ref="F55:K55" si="46">F56+F57+F58+F59</f>
        <v>0</v>
      </c>
      <c r="G55" s="12">
        <f t="shared" si="46"/>
        <v>0</v>
      </c>
      <c r="H55" s="12">
        <f t="shared" si="46"/>
        <v>0</v>
      </c>
      <c r="I55" s="13">
        <f t="shared" si="46"/>
        <v>0</v>
      </c>
      <c r="J55" s="12">
        <f t="shared" si="46"/>
        <v>0</v>
      </c>
      <c r="K55" s="12">
        <f t="shared" si="46"/>
        <v>0</v>
      </c>
      <c r="L55" s="174" t="s">
        <v>12</v>
      </c>
      <c r="M55" s="174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s="9" customFormat="1" ht="45.75" customHeight="1" x14ac:dyDescent="0.2">
      <c r="A56" s="184"/>
      <c r="B56" s="170"/>
      <c r="C56" s="174"/>
      <c r="D56" s="14" t="s">
        <v>3</v>
      </c>
      <c r="E56" s="12">
        <v>0</v>
      </c>
      <c r="F56" s="12">
        <f t="shared" ref="F56:F59" si="47">G56+H56+I56+J56+K56</f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74"/>
      <c r="M56" s="174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s="9" customFormat="1" ht="61.5" customHeight="1" x14ac:dyDescent="0.2">
      <c r="A57" s="184"/>
      <c r="B57" s="170"/>
      <c r="C57" s="174"/>
      <c r="D57" s="14" t="s">
        <v>2</v>
      </c>
      <c r="E57" s="12">
        <v>0</v>
      </c>
      <c r="F57" s="12">
        <f t="shared" si="47"/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74"/>
      <c r="M57" s="174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s="9" customFormat="1" ht="79.5" customHeight="1" x14ac:dyDescent="0.2">
      <c r="A58" s="184"/>
      <c r="B58" s="170"/>
      <c r="C58" s="174"/>
      <c r="D58" s="14" t="s">
        <v>1</v>
      </c>
      <c r="E58" s="12">
        <v>0</v>
      </c>
      <c r="F58" s="12">
        <f t="shared" si="47"/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74"/>
      <c r="M58" s="174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s="9" customFormat="1" ht="35.25" customHeight="1" x14ac:dyDescent="0.2">
      <c r="A59" s="184"/>
      <c r="B59" s="170"/>
      <c r="C59" s="174"/>
      <c r="D59" s="14" t="s">
        <v>0</v>
      </c>
      <c r="E59" s="12">
        <v>0</v>
      </c>
      <c r="F59" s="12">
        <f t="shared" si="47"/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74"/>
      <c r="M59" s="174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s="9" customFormat="1" ht="21" customHeight="1" x14ac:dyDescent="0.2">
      <c r="A60" s="184" t="s">
        <v>221</v>
      </c>
      <c r="B60" s="170" t="s">
        <v>220</v>
      </c>
      <c r="C60" s="174" t="s">
        <v>108</v>
      </c>
      <c r="D60" s="14" t="s">
        <v>4</v>
      </c>
      <c r="E60" s="12">
        <f t="shared" si="45"/>
        <v>0</v>
      </c>
      <c r="F60" s="12">
        <f t="shared" ref="F60:K60" si="48">F61+F62+F63+F64</f>
        <v>0</v>
      </c>
      <c r="G60" s="12">
        <f t="shared" si="48"/>
        <v>0</v>
      </c>
      <c r="H60" s="12">
        <f t="shared" si="48"/>
        <v>0</v>
      </c>
      <c r="I60" s="13">
        <f t="shared" si="48"/>
        <v>0</v>
      </c>
      <c r="J60" s="12">
        <f t="shared" si="48"/>
        <v>0</v>
      </c>
      <c r="K60" s="12">
        <f t="shared" si="48"/>
        <v>0</v>
      </c>
      <c r="L60" s="174" t="s">
        <v>12</v>
      </c>
      <c r="M60" s="174" t="s">
        <v>13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s="9" customFormat="1" ht="49.5" customHeight="1" x14ac:dyDescent="0.2">
      <c r="A61" s="184"/>
      <c r="B61" s="170"/>
      <c r="C61" s="174"/>
      <c r="D61" s="14" t="s">
        <v>3</v>
      </c>
      <c r="E61" s="12">
        <v>0</v>
      </c>
      <c r="F61" s="12">
        <f t="shared" ref="F61:F64" si="49">G61+H61+I61+J61+K61</f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74"/>
      <c r="M61" s="174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s="9" customFormat="1" ht="62.25" customHeight="1" x14ac:dyDescent="0.2">
      <c r="A62" s="184"/>
      <c r="B62" s="170"/>
      <c r="C62" s="174"/>
      <c r="D62" s="14" t="s">
        <v>2</v>
      </c>
      <c r="E62" s="12">
        <v>0</v>
      </c>
      <c r="F62" s="12">
        <f t="shared" si="49"/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74"/>
      <c r="M62" s="174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s="9" customFormat="1" ht="81.75" customHeight="1" x14ac:dyDescent="0.2">
      <c r="A63" s="184"/>
      <c r="B63" s="170"/>
      <c r="C63" s="174"/>
      <c r="D63" s="14" t="s">
        <v>1</v>
      </c>
      <c r="E63" s="12">
        <v>0</v>
      </c>
      <c r="F63" s="12">
        <f t="shared" si="49"/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74"/>
      <c r="M63" s="174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s="9" customFormat="1" ht="35.25" customHeight="1" x14ac:dyDescent="0.2">
      <c r="A64" s="184"/>
      <c r="B64" s="170"/>
      <c r="C64" s="174"/>
      <c r="D64" s="14" t="s">
        <v>0</v>
      </c>
      <c r="E64" s="12">
        <v>0</v>
      </c>
      <c r="F64" s="12">
        <f t="shared" si="49"/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74"/>
      <c r="M64" s="174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28" s="9" customFormat="1" ht="20.25" customHeight="1" x14ac:dyDescent="0.2">
      <c r="A65" s="184" t="s">
        <v>223</v>
      </c>
      <c r="B65" s="170" t="s">
        <v>222</v>
      </c>
      <c r="C65" s="174" t="s">
        <v>108</v>
      </c>
      <c r="D65" s="14" t="s">
        <v>4</v>
      </c>
      <c r="E65" s="12">
        <f t="shared" si="45"/>
        <v>0</v>
      </c>
      <c r="F65" s="12">
        <f t="shared" ref="F65:K65" si="50">F66+F67+F68+F69</f>
        <v>0</v>
      </c>
      <c r="G65" s="12">
        <f t="shared" si="50"/>
        <v>0</v>
      </c>
      <c r="H65" s="12">
        <f t="shared" si="50"/>
        <v>0</v>
      </c>
      <c r="I65" s="13">
        <f t="shared" si="50"/>
        <v>0</v>
      </c>
      <c r="J65" s="12">
        <f t="shared" si="50"/>
        <v>0</v>
      </c>
      <c r="K65" s="12">
        <f t="shared" si="50"/>
        <v>0</v>
      </c>
      <c r="L65" s="174" t="s">
        <v>12</v>
      </c>
      <c r="M65" s="174" t="s">
        <v>13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28" s="9" customFormat="1" ht="47.25" customHeight="1" x14ac:dyDescent="0.2">
      <c r="A66" s="184"/>
      <c r="B66" s="170"/>
      <c r="C66" s="174"/>
      <c r="D66" s="14" t="s">
        <v>3</v>
      </c>
      <c r="E66" s="12">
        <v>0</v>
      </c>
      <c r="F66" s="12">
        <f t="shared" ref="F66:F69" si="51">G66+H66+I66+J66+K66</f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74"/>
      <c r="M66" s="174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</row>
    <row r="67" spans="1:28" s="9" customFormat="1" ht="62.25" customHeight="1" x14ac:dyDescent="0.2">
      <c r="A67" s="184"/>
      <c r="B67" s="170"/>
      <c r="C67" s="174"/>
      <c r="D67" s="14" t="s">
        <v>2</v>
      </c>
      <c r="E67" s="12">
        <v>0</v>
      </c>
      <c r="F67" s="12">
        <f t="shared" si="51"/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74"/>
      <c r="M67" s="174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</row>
    <row r="68" spans="1:28" s="9" customFormat="1" ht="80.25" customHeight="1" x14ac:dyDescent="0.2">
      <c r="A68" s="184"/>
      <c r="B68" s="170"/>
      <c r="C68" s="174"/>
      <c r="D68" s="14" t="s">
        <v>1</v>
      </c>
      <c r="E68" s="12">
        <v>0</v>
      </c>
      <c r="F68" s="12">
        <f t="shared" si="51"/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74"/>
      <c r="M68" s="174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</row>
    <row r="69" spans="1:28" s="9" customFormat="1" ht="35.25" customHeight="1" x14ac:dyDescent="0.2">
      <c r="A69" s="184"/>
      <c r="B69" s="170"/>
      <c r="C69" s="174"/>
      <c r="D69" s="14" t="s">
        <v>0</v>
      </c>
      <c r="E69" s="12">
        <v>0</v>
      </c>
      <c r="F69" s="12">
        <f t="shared" si="51"/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74"/>
      <c r="M69" s="174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28" s="9" customFormat="1" ht="19.5" customHeight="1" x14ac:dyDescent="0.2">
      <c r="A70" s="184" t="s">
        <v>225</v>
      </c>
      <c r="B70" s="186" t="s">
        <v>224</v>
      </c>
      <c r="C70" s="174" t="s">
        <v>108</v>
      </c>
      <c r="D70" s="14" t="s">
        <v>4</v>
      </c>
      <c r="E70" s="12">
        <f t="shared" si="45"/>
        <v>0</v>
      </c>
      <c r="F70" s="12">
        <f t="shared" ref="F70:K70" si="52">F71+F72+F73+F74</f>
        <v>0</v>
      </c>
      <c r="G70" s="12">
        <f t="shared" si="52"/>
        <v>0</v>
      </c>
      <c r="H70" s="12">
        <f t="shared" si="52"/>
        <v>0</v>
      </c>
      <c r="I70" s="13">
        <f t="shared" si="52"/>
        <v>0</v>
      </c>
      <c r="J70" s="12">
        <f t="shared" si="52"/>
        <v>0</v>
      </c>
      <c r="K70" s="12">
        <f t="shared" si="52"/>
        <v>0</v>
      </c>
      <c r="L70" s="174" t="s">
        <v>12</v>
      </c>
      <c r="M70" s="186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</row>
    <row r="71" spans="1:28" s="9" customFormat="1" ht="45.75" customHeight="1" x14ac:dyDescent="0.2">
      <c r="A71" s="184"/>
      <c r="B71" s="187"/>
      <c r="C71" s="174"/>
      <c r="D71" s="14" t="s">
        <v>3</v>
      </c>
      <c r="E71" s="12">
        <v>0</v>
      </c>
      <c r="F71" s="12">
        <f t="shared" ref="F71:F74" si="53">G71+H71+I71+J71+K71</f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74"/>
      <c r="M71" s="187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28" s="9" customFormat="1" ht="62.25" customHeight="1" x14ac:dyDescent="0.2">
      <c r="A72" s="184"/>
      <c r="B72" s="187"/>
      <c r="C72" s="174"/>
      <c r="D72" s="14" t="s">
        <v>2</v>
      </c>
      <c r="E72" s="12">
        <v>0</v>
      </c>
      <c r="F72" s="12">
        <f t="shared" si="53"/>
        <v>0</v>
      </c>
      <c r="G72" s="12">
        <v>0</v>
      </c>
      <c r="H72" s="12">
        <v>0</v>
      </c>
      <c r="I72" s="12">
        <v>0</v>
      </c>
      <c r="J72" s="12">
        <v>0</v>
      </c>
      <c r="K72" s="12">
        <v>0</v>
      </c>
      <c r="L72" s="174"/>
      <c r="M72" s="187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28" s="9" customFormat="1" ht="78.75" customHeight="1" x14ac:dyDescent="0.2">
      <c r="A73" s="184"/>
      <c r="B73" s="187"/>
      <c r="C73" s="174"/>
      <c r="D73" s="14" t="s">
        <v>1</v>
      </c>
      <c r="E73" s="12">
        <v>0</v>
      </c>
      <c r="F73" s="12">
        <f t="shared" si="53"/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74"/>
      <c r="M73" s="187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28" s="9" customFormat="1" ht="37.5" customHeight="1" x14ac:dyDescent="0.2">
      <c r="A74" s="184"/>
      <c r="B74" s="188"/>
      <c r="C74" s="174"/>
      <c r="D74" s="14" t="s">
        <v>0</v>
      </c>
      <c r="E74" s="12">
        <v>0</v>
      </c>
      <c r="F74" s="12">
        <f t="shared" si="53"/>
        <v>0</v>
      </c>
      <c r="G74" s="12">
        <v>0</v>
      </c>
      <c r="H74" s="12">
        <v>0</v>
      </c>
      <c r="I74" s="12">
        <v>0</v>
      </c>
      <c r="J74" s="12">
        <v>0</v>
      </c>
      <c r="K74" s="12">
        <v>0</v>
      </c>
      <c r="L74" s="174"/>
      <c r="M74" s="188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28" s="9" customFormat="1" ht="19.5" customHeight="1" x14ac:dyDescent="0.2">
      <c r="A75" s="184" t="s">
        <v>226</v>
      </c>
      <c r="B75" s="170" t="s">
        <v>227</v>
      </c>
      <c r="C75" s="174" t="s">
        <v>108</v>
      </c>
      <c r="D75" s="14" t="s">
        <v>4</v>
      </c>
      <c r="E75" s="12">
        <f t="shared" si="45"/>
        <v>0</v>
      </c>
      <c r="F75" s="12">
        <f t="shared" ref="F75:K75" si="54">F76+F77+F78+F79</f>
        <v>0</v>
      </c>
      <c r="G75" s="12">
        <f t="shared" si="54"/>
        <v>0</v>
      </c>
      <c r="H75" s="12">
        <f t="shared" si="54"/>
        <v>0</v>
      </c>
      <c r="I75" s="13">
        <f t="shared" si="54"/>
        <v>0</v>
      </c>
      <c r="J75" s="12">
        <f t="shared" si="54"/>
        <v>0</v>
      </c>
      <c r="K75" s="12">
        <f t="shared" si="54"/>
        <v>0</v>
      </c>
      <c r="L75" s="174" t="s">
        <v>12</v>
      </c>
      <c r="M75" s="174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28" s="9" customFormat="1" ht="43.5" customHeight="1" x14ac:dyDescent="0.2">
      <c r="A76" s="184"/>
      <c r="B76" s="170"/>
      <c r="C76" s="174"/>
      <c r="D76" s="14" t="s">
        <v>3</v>
      </c>
      <c r="E76" s="12">
        <v>0</v>
      </c>
      <c r="F76" s="12">
        <f t="shared" ref="F76:F79" si="55">G76+H76+I76+J76+K76</f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74"/>
      <c r="M76" s="174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28" s="9" customFormat="1" ht="63.75" customHeight="1" x14ac:dyDescent="0.2">
      <c r="A77" s="184"/>
      <c r="B77" s="170"/>
      <c r="C77" s="174"/>
      <c r="D77" s="14" t="s">
        <v>2</v>
      </c>
      <c r="E77" s="12">
        <v>0</v>
      </c>
      <c r="F77" s="12">
        <f t="shared" si="55"/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74"/>
      <c r="M77" s="174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28" s="9" customFormat="1" ht="77.25" customHeight="1" x14ac:dyDescent="0.2">
      <c r="A78" s="184"/>
      <c r="B78" s="170"/>
      <c r="C78" s="174"/>
      <c r="D78" s="14" t="s">
        <v>1</v>
      </c>
      <c r="E78" s="12">
        <v>0</v>
      </c>
      <c r="F78" s="12">
        <f t="shared" si="55"/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74"/>
      <c r="M78" s="174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28" s="9" customFormat="1" ht="35.25" customHeight="1" x14ac:dyDescent="0.2">
      <c r="A79" s="184"/>
      <c r="B79" s="170"/>
      <c r="C79" s="174"/>
      <c r="D79" s="14" t="s">
        <v>0</v>
      </c>
      <c r="E79" s="12">
        <v>0</v>
      </c>
      <c r="F79" s="12">
        <f t="shared" si="55"/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74"/>
      <c r="M79" s="174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</row>
    <row r="80" spans="1:28" s="9" customFormat="1" ht="19.5" customHeight="1" x14ac:dyDescent="0.2">
      <c r="A80" s="184" t="s">
        <v>229</v>
      </c>
      <c r="B80" s="170" t="s">
        <v>228</v>
      </c>
      <c r="C80" s="174" t="s">
        <v>108</v>
      </c>
      <c r="D80" s="14" t="s">
        <v>4</v>
      </c>
      <c r="E80" s="12">
        <f t="shared" si="45"/>
        <v>0</v>
      </c>
      <c r="F80" s="12">
        <f t="shared" ref="F80:K80" si="56">F81+F82+F83+F84</f>
        <v>0</v>
      </c>
      <c r="G80" s="12">
        <f t="shared" si="56"/>
        <v>0</v>
      </c>
      <c r="H80" s="12">
        <f t="shared" si="56"/>
        <v>0</v>
      </c>
      <c r="I80" s="13">
        <f t="shared" si="56"/>
        <v>0</v>
      </c>
      <c r="J80" s="12">
        <f t="shared" si="56"/>
        <v>0</v>
      </c>
      <c r="K80" s="12">
        <f t="shared" si="56"/>
        <v>0</v>
      </c>
      <c r="L80" s="174" t="s">
        <v>12</v>
      </c>
      <c r="M80" s="174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28" s="9" customFormat="1" ht="48.75" customHeight="1" x14ac:dyDescent="0.2">
      <c r="A81" s="184"/>
      <c r="B81" s="170"/>
      <c r="C81" s="174"/>
      <c r="D81" s="14" t="s">
        <v>3</v>
      </c>
      <c r="E81" s="12">
        <v>0</v>
      </c>
      <c r="F81" s="12">
        <f t="shared" ref="F81:F84" si="57">G81+H81+I81+J81+K81</f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74"/>
      <c r="M81" s="174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</row>
    <row r="82" spans="1:28" s="9" customFormat="1" ht="64.5" customHeight="1" x14ac:dyDescent="0.2">
      <c r="A82" s="184"/>
      <c r="B82" s="170"/>
      <c r="C82" s="174"/>
      <c r="D82" s="14" t="s">
        <v>2</v>
      </c>
      <c r="E82" s="12">
        <v>0</v>
      </c>
      <c r="F82" s="12">
        <f t="shared" si="57"/>
        <v>0</v>
      </c>
      <c r="G82" s="12">
        <v>0</v>
      </c>
      <c r="H82" s="12">
        <v>0</v>
      </c>
      <c r="I82" s="12">
        <v>0</v>
      </c>
      <c r="J82" s="12">
        <v>0</v>
      </c>
      <c r="K82" s="12">
        <v>0</v>
      </c>
      <c r="L82" s="174"/>
      <c r="M82" s="174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28" s="9" customFormat="1" ht="76.5" customHeight="1" x14ac:dyDescent="0.2">
      <c r="A83" s="184"/>
      <c r="B83" s="170"/>
      <c r="C83" s="174"/>
      <c r="D83" s="14" t="s">
        <v>1</v>
      </c>
      <c r="E83" s="12">
        <v>0</v>
      </c>
      <c r="F83" s="12">
        <f t="shared" si="57"/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74"/>
      <c r="M83" s="174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</row>
    <row r="84" spans="1:28" s="9" customFormat="1" ht="35.25" customHeight="1" x14ac:dyDescent="0.2">
      <c r="A84" s="184"/>
      <c r="B84" s="170"/>
      <c r="C84" s="174"/>
      <c r="D84" s="14" t="s">
        <v>0</v>
      </c>
      <c r="E84" s="12">
        <v>0</v>
      </c>
      <c r="F84" s="12">
        <f t="shared" si="57"/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74"/>
      <c r="M84" s="174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</row>
    <row r="85" spans="1:28" s="9" customFormat="1" ht="18" customHeight="1" x14ac:dyDescent="0.2">
      <c r="A85" s="184" t="s">
        <v>231</v>
      </c>
      <c r="B85" s="170" t="s">
        <v>230</v>
      </c>
      <c r="C85" s="174" t="s">
        <v>108</v>
      </c>
      <c r="D85" s="14" t="s">
        <v>4</v>
      </c>
      <c r="E85" s="12">
        <f t="shared" si="45"/>
        <v>0</v>
      </c>
      <c r="F85" s="12">
        <f t="shared" ref="F85:K85" si="58">F86+F87+F88+F89</f>
        <v>0</v>
      </c>
      <c r="G85" s="12">
        <f t="shared" si="58"/>
        <v>0</v>
      </c>
      <c r="H85" s="12">
        <f t="shared" si="58"/>
        <v>0</v>
      </c>
      <c r="I85" s="13">
        <f t="shared" si="58"/>
        <v>0</v>
      </c>
      <c r="J85" s="12">
        <f t="shared" si="58"/>
        <v>0</v>
      </c>
      <c r="K85" s="12">
        <f t="shared" si="58"/>
        <v>0</v>
      </c>
      <c r="L85" s="174" t="s">
        <v>12</v>
      </c>
      <c r="M85" s="174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</row>
    <row r="86" spans="1:28" s="9" customFormat="1" ht="47.25" customHeight="1" x14ac:dyDescent="0.2">
      <c r="A86" s="184"/>
      <c r="B86" s="170"/>
      <c r="C86" s="174"/>
      <c r="D86" s="14" t="s">
        <v>3</v>
      </c>
      <c r="E86" s="12">
        <v>0</v>
      </c>
      <c r="F86" s="12">
        <f t="shared" ref="F86:F89" si="59">G86+H86+I86+J86+K86</f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74"/>
      <c r="M86" s="174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</row>
    <row r="87" spans="1:28" s="9" customFormat="1" ht="62.25" customHeight="1" x14ac:dyDescent="0.2">
      <c r="A87" s="184"/>
      <c r="B87" s="170"/>
      <c r="C87" s="174"/>
      <c r="D87" s="14" t="s">
        <v>2</v>
      </c>
      <c r="E87" s="12">
        <v>0</v>
      </c>
      <c r="F87" s="12">
        <f t="shared" si="59"/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74"/>
      <c r="M87" s="174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</row>
    <row r="88" spans="1:28" s="9" customFormat="1" ht="75" customHeight="1" x14ac:dyDescent="0.2">
      <c r="A88" s="184"/>
      <c r="B88" s="170"/>
      <c r="C88" s="174"/>
      <c r="D88" s="14" t="s">
        <v>1</v>
      </c>
      <c r="E88" s="12">
        <v>0</v>
      </c>
      <c r="F88" s="12">
        <f t="shared" si="59"/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74"/>
      <c r="M88" s="174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</row>
    <row r="89" spans="1:28" s="9" customFormat="1" ht="35.25" customHeight="1" x14ac:dyDescent="0.2">
      <c r="A89" s="184"/>
      <c r="B89" s="170"/>
      <c r="C89" s="174"/>
      <c r="D89" s="14" t="s">
        <v>0</v>
      </c>
      <c r="E89" s="12">
        <v>0</v>
      </c>
      <c r="F89" s="12">
        <f t="shared" si="59"/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74"/>
      <c r="M89" s="174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</row>
    <row r="90" spans="1:28" s="9" customFormat="1" ht="21" customHeight="1" x14ac:dyDescent="0.2">
      <c r="A90" s="184" t="s">
        <v>233</v>
      </c>
      <c r="B90" s="170" t="s">
        <v>232</v>
      </c>
      <c r="C90" s="174" t="s">
        <v>108</v>
      </c>
      <c r="D90" s="14" t="s">
        <v>4</v>
      </c>
      <c r="E90" s="12">
        <f t="shared" si="45"/>
        <v>0</v>
      </c>
      <c r="F90" s="12">
        <f t="shared" ref="F90:K90" si="60">F91+F92+F93+F94</f>
        <v>0</v>
      </c>
      <c r="G90" s="12">
        <f t="shared" si="60"/>
        <v>0</v>
      </c>
      <c r="H90" s="12">
        <f t="shared" si="60"/>
        <v>0</v>
      </c>
      <c r="I90" s="13">
        <f t="shared" si="60"/>
        <v>0</v>
      </c>
      <c r="J90" s="12">
        <f t="shared" si="60"/>
        <v>0</v>
      </c>
      <c r="K90" s="12">
        <f t="shared" si="60"/>
        <v>0</v>
      </c>
      <c r="L90" s="174" t="s">
        <v>12</v>
      </c>
      <c r="M90" s="174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</row>
    <row r="91" spans="1:28" s="9" customFormat="1" ht="47.25" customHeight="1" x14ac:dyDescent="0.2">
      <c r="A91" s="184"/>
      <c r="B91" s="170"/>
      <c r="C91" s="174"/>
      <c r="D91" s="14" t="s">
        <v>3</v>
      </c>
      <c r="E91" s="12">
        <v>0</v>
      </c>
      <c r="F91" s="12">
        <f t="shared" ref="F91:F94" si="61">G91+H91+I91+J91+K91</f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74"/>
      <c r="M91" s="174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</row>
    <row r="92" spans="1:28" s="9" customFormat="1" ht="66.75" customHeight="1" x14ac:dyDescent="0.2">
      <c r="A92" s="184"/>
      <c r="B92" s="170"/>
      <c r="C92" s="174"/>
      <c r="D92" s="14" t="s">
        <v>2</v>
      </c>
      <c r="E92" s="12">
        <v>0</v>
      </c>
      <c r="F92" s="12">
        <f t="shared" si="61"/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74"/>
      <c r="M92" s="174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</row>
    <row r="93" spans="1:28" s="9" customFormat="1" ht="77.25" customHeight="1" x14ac:dyDescent="0.2">
      <c r="A93" s="184"/>
      <c r="B93" s="170"/>
      <c r="C93" s="174"/>
      <c r="D93" s="14" t="s">
        <v>1</v>
      </c>
      <c r="E93" s="12">
        <v>0</v>
      </c>
      <c r="F93" s="12">
        <f t="shared" si="61"/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74"/>
      <c r="M93" s="174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</row>
    <row r="94" spans="1:28" s="9" customFormat="1" ht="35.25" customHeight="1" x14ac:dyDescent="0.2">
      <c r="A94" s="184"/>
      <c r="B94" s="170"/>
      <c r="C94" s="174"/>
      <c r="D94" s="14" t="s">
        <v>0</v>
      </c>
      <c r="E94" s="12">
        <v>0</v>
      </c>
      <c r="F94" s="12">
        <f t="shared" si="61"/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74"/>
      <c r="M94" s="174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</row>
    <row r="95" spans="1:28" s="9" customFormat="1" ht="19.5" customHeight="1" x14ac:dyDescent="0.2">
      <c r="A95" s="184" t="s">
        <v>234</v>
      </c>
      <c r="B95" s="186" t="s">
        <v>235</v>
      </c>
      <c r="C95" s="174" t="s">
        <v>108</v>
      </c>
      <c r="D95" s="14" t="s">
        <v>4</v>
      </c>
      <c r="E95" s="12">
        <f t="shared" si="45"/>
        <v>0</v>
      </c>
      <c r="F95" s="12">
        <f t="shared" ref="F95:K95" si="62">F96+F97+F98+F99</f>
        <v>0</v>
      </c>
      <c r="G95" s="12">
        <f t="shared" si="62"/>
        <v>0</v>
      </c>
      <c r="H95" s="12">
        <f t="shared" si="62"/>
        <v>0</v>
      </c>
      <c r="I95" s="13">
        <f t="shared" si="62"/>
        <v>0</v>
      </c>
      <c r="J95" s="12">
        <f t="shared" si="62"/>
        <v>0</v>
      </c>
      <c r="K95" s="12">
        <f t="shared" si="62"/>
        <v>0</v>
      </c>
      <c r="L95" s="174" t="s">
        <v>12</v>
      </c>
      <c r="M95" s="186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</row>
    <row r="96" spans="1:28" s="9" customFormat="1" ht="45.75" customHeight="1" x14ac:dyDescent="0.2">
      <c r="A96" s="184"/>
      <c r="B96" s="187"/>
      <c r="C96" s="174"/>
      <c r="D96" s="14" t="s">
        <v>3</v>
      </c>
      <c r="E96" s="12">
        <v>0</v>
      </c>
      <c r="F96" s="12">
        <f t="shared" ref="F96:F99" si="63">G96+H96+I96+J96+K96</f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74"/>
      <c r="M96" s="187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</row>
    <row r="97" spans="1:28" s="9" customFormat="1" ht="59.25" customHeight="1" x14ac:dyDescent="0.2">
      <c r="A97" s="184"/>
      <c r="B97" s="187"/>
      <c r="C97" s="174"/>
      <c r="D97" s="14" t="s">
        <v>2</v>
      </c>
      <c r="E97" s="12">
        <v>0</v>
      </c>
      <c r="F97" s="12">
        <f t="shared" si="63"/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74"/>
      <c r="M97" s="187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</row>
    <row r="98" spans="1:28" s="9" customFormat="1" ht="78.75" customHeight="1" x14ac:dyDescent="0.2">
      <c r="A98" s="184"/>
      <c r="B98" s="187"/>
      <c r="C98" s="174"/>
      <c r="D98" s="14" t="s">
        <v>1</v>
      </c>
      <c r="E98" s="12">
        <v>0</v>
      </c>
      <c r="F98" s="12">
        <f t="shared" si="63"/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74"/>
      <c r="M98" s="187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</row>
    <row r="99" spans="1:28" s="9" customFormat="1" ht="43.5" customHeight="1" x14ac:dyDescent="0.2">
      <c r="A99" s="184"/>
      <c r="B99" s="188"/>
      <c r="C99" s="174"/>
      <c r="D99" s="14" t="s">
        <v>0</v>
      </c>
      <c r="E99" s="12">
        <v>0</v>
      </c>
      <c r="F99" s="12">
        <f t="shared" si="63"/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74"/>
      <c r="M99" s="188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</row>
    <row r="100" spans="1:28" s="9" customFormat="1" ht="21.75" customHeight="1" x14ac:dyDescent="0.2">
      <c r="A100" s="184" t="s">
        <v>237</v>
      </c>
      <c r="B100" s="170" t="s">
        <v>236</v>
      </c>
      <c r="C100" s="174" t="s">
        <v>108</v>
      </c>
      <c r="D100" s="14" t="s">
        <v>4</v>
      </c>
      <c r="E100" s="12">
        <f t="shared" si="45"/>
        <v>0</v>
      </c>
      <c r="F100" s="12">
        <f t="shared" ref="F100:K100" si="64">F101+F102+F103+F104</f>
        <v>0</v>
      </c>
      <c r="G100" s="12">
        <f t="shared" si="64"/>
        <v>0</v>
      </c>
      <c r="H100" s="12">
        <f t="shared" si="64"/>
        <v>0</v>
      </c>
      <c r="I100" s="13">
        <f t="shared" si="64"/>
        <v>0</v>
      </c>
      <c r="J100" s="12">
        <f t="shared" si="64"/>
        <v>0</v>
      </c>
      <c r="K100" s="12">
        <f t="shared" si="64"/>
        <v>0</v>
      </c>
      <c r="L100" s="174" t="s">
        <v>12</v>
      </c>
      <c r="M100" s="174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</row>
    <row r="101" spans="1:28" s="9" customFormat="1" ht="47.25" customHeight="1" x14ac:dyDescent="0.2">
      <c r="A101" s="184"/>
      <c r="B101" s="170"/>
      <c r="C101" s="174"/>
      <c r="D101" s="14" t="s">
        <v>3</v>
      </c>
      <c r="E101" s="12">
        <v>0</v>
      </c>
      <c r="F101" s="12">
        <f t="shared" ref="F101:F104" si="65">G101+H101+I101+J101+K101</f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74"/>
      <c r="M101" s="174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</row>
    <row r="102" spans="1:28" s="9" customFormat="1" ht="64.5" customHeight="1" x14ac:dyDescent="0.2">
      <c r="A102" s="184"/>
      <c r="B102" s="170"/>
      <c r="C102" s="174"/>
      <c r="D102" s="14" t="s">
        <v>2</v>
      </c>
      <c r="E102" s="12">
        <v>0</v>
      </c>
      <c r="F102" s="12">
        <f t="shared" si="65"/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74"/>
      <c r="M102" s="174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</row>
    <row r="103" spans="1:28" s="9" customFormat="1" ht="77.25" customHeight="1" x14ac:dyDescent="0.2">
      <c r="A103" s="184"/>
      <c r="B103" s="170"/>
      <c r="C103" s="174"/>
      <c r="D103" s="14" t="s">
        <v>1</v>
      </c>
      <c r="E103" s="12">
        <v>0</v>
      </c>
      <c r="F103" s="12">
        <f t="shared" si="65"/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74"/>
      <c r="M103" s="174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</row>
    <row r="104" spans="1:28" s="9" customFormat="1" ht="33" customHeight="1" x14ac:dyDescent="0.2">
      <c r="A104" s="184"/>
      <c r="B104" s="170"/>
      <c r="C104" s="174"/>
      <c r="D104" s="14" t="s">
        <v>0</v>
      </c>
      <c r="E104" s="12">
        <v>0</v>
      </c>
      <c r="F104" s="12">
        <f t="shared" si="65"/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74"/>
      <c r="M104" s="174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</row>
    <row r="105" spans="1:28" s="9" customFormat="1" ht="21" customHeight="1" x14ac:dyDescent="0.2">
      <c r="A105" s="184" t="s">
        <v>239</v>
      </c>
      <c r="B105" s="195" t="s">
        <v>238</v>
      </c>
      <c r="C105" s="174" t="s">
        <v>108</v>
      </c>
      <c r="D105" s="14" t="s">
        <v>4</v>
      </c>
      <c r="E105" s="12">
        <f t="shared" si="45"/>
        <v>0</v>
      </c>
      <c r="F105" s="12">
        <f t="shared" ref="F105:K105" si="66">F106+F107+F108+F109</f>
        <v>0</v>
      </c>
      <c r="G105" s="12">
        <f t="shared" si="66"/>
        <v>0</v>
      </c>
      <c r="H105" s="12">
        <f t="shared" si="66"/>
        <v>0</v>
      </c>
      <c r="I105" s="13">
        <f t="shared" si="66"/>
        <v>0</v>
      </c>
      <c r="J105" s="12">
        <f t="shared" si="66"/>
        <v>0</v>
      </c>
      <c r="K105" s="12">
        <f t="shared" si="66"/>
        <v>0</v>
      </c>
      <c r="L105" s="174" t="s">
        <v>12</v>
      </c>
      <c r="M105" s="174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</row>
    <row r="106" spans="1:28" s="9" customFormat="1" ht="45" customHeight="1" x14ac:dyDescent="0.2">
      <c r="A106" s="184"/>
      <c r="B106" s="195"/>
      <c r="C106" s="174"/>
      <c r="D106" s="14" t="s">
        <v>3</v>
      </c>
      <c r="E106" s="12">
        <v>0</v>
      </c>
      <c r="F106" s="12">
        <f t="shared" ref="F106:F109" si="67">G106+H106+I106+J106+K106</f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74"/>
      <c r="M106" s="174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</row>
    <row r="107" spans="1:28" s="9" customFormat="1" ht="63" customHeight="1" x14ac:dyDescent="0.2">
      <c r="A107" s="184"/>
      <c r="B107" s="195"/>
      <c r="C107" s="174"/>
      <c r="D107" s="14" t="s">
        <v>2</v>
      </c>
      <c r="E107" s="12">
        <v>0</v>
      </c>
      <c r="F107" s="12">
        <f t="shared" si="67"/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74"/>
      <c r="M107" s="174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</row>
    <row r="108" spans="1:28" s="9" customFormat="1" ht="80.25" customHeight="1" x14ac:dyDescent="0.2">
      <c r="A108" s="184"/>
      <c r="B108" s="170"/>
      <c r="C108" s="174"/>
      <c r="D108" s="14" t="s">
        <v>1</v>
      </c>
      <c r="E108" s="12">
        <v>0</v>
      </c>
      <c r="F108" s="12">
        <f t="shared" si="67"/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74"/>
      <c r="M108" s="174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</row>
    <row r="109" spans="1:28" s="9" customFormat="1" ht="46.5" customHeight="1" x14ac:dyDescent="0.2">
      <c r="A109" s="184"/>
      <c r="B109" s="170"/>
      <c r="C109" s="174"/>
      <c r="D109" s="14" t="s">
        <v>0</v>
      </c>
      <c r="E109" s="12">
        <v>0</v>
      </c>
      <c r="F109" s="12">
        <f t="shared" si="67"/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74"/>
      <c r="M109" s="174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</row>
    <row r="110" spans="1:28" s="9" customFormat="1" ht="24.75" customHeight="1" x14ac:dyDescent="0.2">
      <c r="A110" s="184" t="s">
        <v>241</v>
      </c>
      <c r="B110" s="195" t="s">
        <v>240</v>
      </c>
      <c r="C110" s="174" t="s">
        <v>108</v>
      </c>
      <c r="D110" s="14" t="s">
        <v>4</v>
      </c>
      <c r="E110" s="12">
        <f t="shared" si="45"/>
        <v>0</v>
      </c>
      <c r="F110" s="12">
        <f t="shared" ref="F110:K110" si="68">F111+F112+F113+F114</f>
        <v>0</v>
      </c>
      <c r="G110" s="12">
        <f t="shared" si="68"/>
        <v>0</v>
      </c>
      <c r="H110" s="12">
        <f t="shared" si="68"/>
        <v>0</v>
      </c>
      <c r="I110" s="13">
        <f t="shared" si="68"/>
        <v>0</v>
      </c>
      <c r="J110" s="12">
        <f t="shared" si="68"/>
        <v>0</v>
      </c>
      <c r="K110" s="12">
        <f t="shared" si="68"/>
        <v>0</v>
      </c>
      <c r="L110" s="174" t="s">
        <v>12</v>
      </c>
      <c r="M110" s="174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</row>
    <row r="111" spans="1:28" s="9" customFormat="1" ht="45.75" customHeight="1" x14ac:dyDescent="0.2">
      <c r="A111" s="184"/>
      <c r="B111" s="195"/>
      <c r="C111" s="174"/>
      <c r="D111" s="14" t="s">
        <v>3</v>
      </c>
      <c r="E111" s="12">
        <v>0</v>
      </c>
      <c r="F111" s="12">
        <f t="shared" ref="F111:F114" si="69">G111+H111+I111+J111+K111</f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74"/>
      <c r="M111" s="174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</row>
    <row r="112" spans="1:28" s="9" customFormat="1" ht="63" customHeight="1" x14ac:dyDescent="0.2">
      <c r="A112" s="184"/>
      <c r="B112" s="195"/>
      <c r="C112" s="174"/>
      <c r="D112" s="14" t="s">
        <v>2</v>
      </c>
      <c r="E112" s="12">
        <v>0</v>
      </c>
      <c r="F112" s="12">
        <f t="shared" si="69"/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74"/>
      <c r="M112" s="174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</row>
    <row r="113" spans="1:28" s="9" customFormat="1" ht="76.5" customHeight="1" x14ac:dyDescent="0.2">
      <c r="A113" s="184"/>
      <c r="B113" s="170"/>
      <c r="C113" s="174"/>
      <c r="D113" s="14" t="s">
        <v>1</v>
      </c>
      <c r="E113" s="12">
        <v>0</v>
      </c>
      <c r="F113" s="12">
        <f t="shared" si="69"/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74"/>
      <c r="M113" s="174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</row>
    <row r="114" spans="1:28" s="9" customFormat="1" ht="31.5" customHeight="1" x14ac:dyDescent="0.2">
      <c r="A114" s="184"/>
      <c r="B114" s="170"/>
      <c r="C114" s="174"/>
      <c r="D114" s="14" t="s">
        <v>0</v>
      </c>
      <c r="E114" s="12">
        <v>0</v>
      </c>
      <c r="F114" s="12">
        <f t="shared" si="69"/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74"/>
      <c r="M114" s="174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</row>
    <row r="115" spans="1:28" s="9" customFormat="1" ht="30" customHeight="1" x14ac:dyDescent="0.2">
      <c r="A115" s="198" t="s">
        <v>243</v>
      </c>
      <c r="B115" s="186" t="s">
        <v>242</v>
      </c>
      <c r="C115" s="174" t="s">
        <v>108</v>
      </c>
      <c r="D115" s="14" t="s">
        <v>4</v>
      </c>
      <c r="E115" s="12">
        <f t="shared" si="45"/>
        <v>0</v>
      </c>
      <c r="F115" s="12">
        <f t="shared" ref="F115:K115" si="70">F116+F117+F118+F119</f>
        <v>0</v>
      </c>
      <c r="G115" s="12">
        <f t="shared" si="70"/>
        <v>0</v>
      </c>
      <c r="H115" s="12">
        <f t="shared" si="70"/>
        <v>0</v>
      </c>
      <c r="I115" s="13">
        <f t="shared" si="70"/>
        <v>0</v>
      </c>
      <c r="J115" s="12">
        <f t="shared" si="70"/>
        <v>0</v>
      </c>
      <c r="K115" s="12">
        <f t="shared" si="70"/>
        <v>0</v>
      </c>
      <c r="L115" s="174" t="s">
        <v>12</v>
      </c>
      <c r="M115" s="192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</row>
    <row r="116" spans="1:28" s="9" customFormat="1" ht="52.5" customHeight="1" x14ac:dyDescent="0.2">
      <c r="A116" s="199"/>
      <c r="B116" s="187"/>
      <c r="C116" s="174"/>
      <c r="D116" s="14" t="s">
        <v>3</v>
      </c>
      <c r="E116" s="12">
        <v>0</v>
      </c>
      <c r="F116" s="12">
        <f t="shared" ref="F116:F119" si="71">G116+H116+I116+J116+K116</f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74"/>
      <c r="M116" s="193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</row>
    <row r="117" spans="1:28" s="9" customFormat="1" ht="64.5" customHeight="1" x14ac:dyDescent="0.2">
      <c r="A117" s="199"/>
      <c r="B117" s="187"/>
      <c r="C117" s="174"/>
      <c r="D117" s="14" t="s">
        <v>2</v>
      </c>
      <c r="E117" s="12">
        <v>0</v>
      </c>
      <c r="F117" s="12">
        <f t="shared" si="71"/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74"/>
      <c r="M117" s="193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</row>
    <row r="118" spans="1:28" s="9" customFormat="1" ht="78.75" customHeight="1" x14ac:dyDescent="0.2">
      <c r="A118" s="199"/>
      <c r="B118" s="187"/>
      <c r="C118" s="174"/>
      <c r="D118" s="14" t="s">
        <v>1</v>
      </c>
      <c r="E118" s="12">
        <v>0</v>
      </c>
      <c r="F118" s="12">
        <f t="shared" si="71"/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74"/>
      <c r="M118" s="193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</row>
    <row r="119" spans="1:28" s="9" customFormat="1" ht="88.15" customHeight="1" x14ac:dyDescent="0.2">
      <c r="A119" s="200"/>
      <c r="B119" s="188"/>
      <c r="C119" s="174"/>
      <c r="D119" s="14" t="s">
        <v>0</v>
      </c>
      <c r="E119" s="12">
        <v>0</v>
      </c>
      <c r="F119" s="12">
        <f t="shared" si="71"/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74"/>
      <c r="M119" s="194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</row>
    <row r="120" spans="1:28" s="9" customFormat="1" ht="20.25" customHeight="1" x14ac:dyDescent="0.2">
      <c r="A120" s="184" t="s">
        <v>245</v>
      </c>
      <c r="B120" s="170" t="s">
        <v>244</v>
      </c>
      <c r="C120" s="174" t="s">
        <v>108</v>
      </c>
      <c r="D120" s="14" t="s">
        <v>4</v>
      </c>
      <c r="E120" s="12">
        <f t="shared" ref="E120:E125" si="72">SUM(E121:E124)</f>
        <v>0</v>
      </c>
      <c r="F120" s="12">
        <f t="shared" ref="F120:K120" si="73">F121+F122+F123+F124</f>
        <v>0</v>
      </c>
      <c r="G120" s="12">
        <f t="shared" si="73"/>
        <v>0</v>
      </c>
      <c r="H120" s="12">
        <f t="shared" si="73"/>
        <v>0</v>
      </c>
      <c r="I120" s="13">
        <f t="shared" si="73"/>
        <v>0</v>
      </c>
      <c r="J120" s="12">
        <f t="shared" si="73"/>
        <v>0</v>
      </c>
      <c r="K120" s="12">
        <f t="shared" si="73"/>
        <v>0</v>
      </c>
      <c r="L120" s="174" t="s">
        <v>12</v>
      </c>
      <c r="M120" s="186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</row>
    <row r="121" spans="1:28" s="9" customFormat="1" ht="55.5" customHeight="1" x14ac:dyDescent="0.2">
      <c r="A121" s="184"/>
      <c r="B121" s="170"/>
      <c r="C121" s="174"/>
      <c r="D121" s="14" t="s">
        <v>3</v>
      </c>
      <c r="E121" s="12">
        <v>0</v>
      </c>
      <c r="F121" s="12">
        <f t="shared" ref="F121:F124" si="74">G121+H121+I121+J121+K121</f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74"/>
      <c r="M121" s="187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</row>
    <row r="122" spans="1:28" s="9" customFormat="1" ht="60" customHeight="1" x14ac:dyDescent="0.2">
      <c r="A122" s="184"/>
      <c r="B122" s="170"/>
      <c r="C122" s="174"/>
      <c r="D122" s="14" t="s">
        <v>2</v>
      </c>
      <c r="E122" s="12">
        <v>0</v>
      </c>
      <c r="F122" s="12">
        <f t="shared" si="74"/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74"/>
      <c r="M122" s="187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</row>
    <row r="123" spans="1:28" s="9" customFormat="1" ht="76.5" customHeight="1" x14ac:dyDescent="0.2">
      <c r="A123" s="184"/>
      <c r="B123" s="170"/>
      <c r="C123" s="174"/>
      <c r="D123" s="14" t="s">
        <v>1</v>
      </c>
      <c r="E123" s="12">
        <v>0</v>
      </c>
      <c r="F123" s="12">
        <f t="shared" si="74"/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74"/>
      <c r="M123" s="187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</row>
    <row r="124" spans="1:28" s="9" customFormat="1" ht="48.6" customHeight="1" x14ac:dyDescent="0.2">
      <c r="A124" s="184"/>
      <c r="B124" s="170"/>
      <c r="C124" s="174"/>
      <c r="D124" s="14" t="s">
        <v>0</v>
      </c>
      <c r="E124" s="12">
        <v>0</v>
      </c>
      <c r="F124" s="12">
        <f t="shared" si="74"/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74"/>
      <c r="M124" s="188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</row>
    <row r="125" spans="1:28" s="9" customFormat="1" ht="22.5" customHeight="1" x14ac:dyDescent="0.2">
      <c r="A125" s="184" t="s">
        <v>247</v>
      </c>
      <c r="B125" s="170" t="s">
        <v>246</v>
      </c>
      <c r="C125" s="174" t="s">
        <v>108</v>
      </c>
      <c r="D125" s="14" t="s">
        <v>4</v>
      </c>
      <c r="E125" s="12">
        <f t="shared" si="72"/>
        <v>0</v>
      </c>
      <c r="F125" s="12">
        <f t="shared" ref="F125:K125" si="75">F126+F127+F128+F129</f>
        <v>0</v>
      </c>
      <c r="G125" s="12">
        <f t="shared" si="75"/>
        <v>0</v>
      </c>
      <c r="H125" s="12">
        <f t="shared" si="75"/>
        <v>0</v>
      </c>
      <c r="I125" s="13">
        <f t="shared" si="75"/>
        <v>0</v>
      </c>
      <c r="J125" s="12">
        <f t="shared" si="75"/>
        <v>0</v>
      </c>
      <c r="K125" s="12">
        <f t="shared" si="75"/>
        <v>0</v>
      </c>
      <c r="L125" s="174" t="s">
        <v>12</v>
      </c>
      <c r="M125" s="174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</row>
    <row r="126" spans="1:28" s="9" customFormat="1" ht="46.5" customHeight="1" x14ac:dyDescent="0.2">
      <c r="A126" s="184"/>
      <c r="B126" s="170"/>
      <c r="C126" s="174"/>
      <c r="D126" s="14" t="s">
        <v>3</v>
      </c>
      <c r="E126" s="12">
        <v>0</v>
      </c>
      <c r="F126" s="12">
        <f t="shared" ref="F126:F129" si="76">G126+H126+I126+J126+K126</f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74"/>
      <c r="M126" s="174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</row>
    <row r="127" spans="1:28" s="9" customFormat="1" ht="63.75" customHeight="1" x14ac:dyDescent="0.2">
      <c r="A127" s="184"/>
      <c r="B127" s="170"/>
      <c r="C127" s="174"/>
      <c r="D127" s="14" t="s">
        <v>2</v>
      </c>
      <c r="E127" s="12">
        <v>0</v>
      </c>
      <c r="F127" s="12">
        <f t="shared" si="76"/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74"/>
      <c r="M127" s="174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</row>
    <row r="128" spans="1:28" s="9" customFormat="1" ht="74.25" customHeight="1" x14ac:dyDescent="0.2">
      <c r="A128" s="184"/>
      <c r="B128" s="170"/>
      <c r="C128" s="174"/>
      <c r="D128" s="14" t="s">
        <v>1</v>
      </c>
      <c r="E128" s="12">
        <v>0</v>
      </c>
      <c r="F128" s="12">
        <f t="shared" si="76"/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74"/>
      <c r="M128" s="174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</row>
    <row r="129" spans="1:28" s="9" customFormat="1" ht="31.5" customHeight="1" x14ac:dyDescent="0.2">
      <c r="A129" s="184"/>
      <c r="B129" s="170"/>
      <c r="C129" s="174"/>
      <c r="D129" s="14" t="s">
        <v>0</v>
      </c>
      <c r="E129" s="12">
        <v>0</v>
      </c>
      <c r="F129" s="12">
        <f t="shared" si="76"/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74"/>
      <c r="M129" s="174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</row>
    <row r="130" spans="1:28" s="9" customFormat="1" ht="23.25" customHeight="1" x14ac:dyDescent="0.2">
      <c r="A130" s="184" t="s">
        <v>36</v>
      </c>
      <c r="B130" s="170" t="s">
        <v>253</v>
      </c>
      <c r="C130" s="174" t="s">
        <v>108</v>
      </c>
      <c r="D130" s="14" t="s">
        <v>4</v>
      </c>
      <c r="E130" s="13">
        <f>SUM(E131:E134)</f>
        <v>2900.5</v>
      </c>
      <c r="F130" s="13">
        <f>SUM(F131:F134)</f>
        <v>40830</v>
      </c>
      <c r="G130" s="13">
        <f>SUM(G131:G134)</f>
        <v>8166</v>
      </c>
      <c r="H130" s="13">
        <f>SUM(H131:H134)</f>
        <v>8166</v>
      </c>
      <c r="I130" s="13">
        <f t="shared" ref="I130:K130" si="77">SUM(I131:I134)</f>
        <v>8166</v>
      </c>
      <c r="J130" s="13">
        <f t="shared" si="77"/>
        <v>8166</v>
      </c>
      <c r="K130" s="13">
        <f t="shared" si="77"/>
        <v>8166</v>
      </c>
      <c r="L130" s="174"/>
      <c r="M130" s="174" t="s">
        <v>317</v>
      </c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</row>
    <row r="131" spans="1:28" s="9" customFormat="1" ht="50.25" customHeight="1" x14ac:dyDescent="0.2">
      <c r="A131" s="184"/>
      <c r="B131" s="170"/>
      <c r="C131" s="174"/>
      <c r="D131" s="14" t="s">
        <v>3</v>
      </c>
      <c r="E131" s="13">
        <f>E136+E141+E146+E151+E156</f>
        <v>0</v>
      </c>
      <c r="F131" s="13">
        <v>0</v>
      </c>
      <c r="G131" s="13">
        <f t="shared" ref="G131:H134" si="78">G136+G141+G146+G151+G156</f>
        <v>0</v>
      </c>
      <c r="H131" s="13">
        <f t="shared" si="78"/>
        <v>0</v>
      </c>
      <c r="I131" s="13">
        <f t="shared" ref="I131:K131" si="79">I136+I141+I146+I151+I156</f>
        <v>0</v>
      </c>
      <c r="J131" s="13">
        <f t="shared" si="79"/>
        <v>0</v>
      </c>
      <c r="K131" s="13">
        <f t="shared" si="79"/>
        <v>0</v>
      </c>
      <c r="L131" s="174"/>
      <c r="M131" s="174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</row>
    <row r="132" spans="1:28" s="9" customFormat="1" ht="60.75" customHeight="1" x14ac:dyDescent="0.2">
      <c r="A132" s="184"/>
      <c r="B132" s="170"/>
      <c r="C132" s="174"/>
      <c r="D132" s="14" t="s">
        <v>2</v>
      </c>
      <c r="E132" s="13">
        <f>E137+E142+E147+E152+E157</f>
        <v>0</v>
      </c>
      <c r="F132" s="13">
        <v>0</v>
      </c>
      <c r="G132" s="13">
        <f t="shared" si="78"/>
        <v>0</v>
      </c>
      <c r="H132" s="13">
        <f t="shared" si="78"/>
        <v>0</v>
      </c>
      <c r="I132" s="13">
        <f t="shared" ref="I132:K132" si="80">I137+I142+I147+I152+I157</f>
        <v>0</v>
      </c>
      <c r="J132" s="13">
        <f t="shared" si="80"/>
        <v>0</v>
      </c>
      <c r="K132" s="13">
        <f t="shared" si="80"/>
        <v>0</v>
      </c>
      <c r="L132" s="174"/>
      <c r="M132" s="174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</row>
    <row r="133" spans="1:28" s="9" customFormat="1" ht="75" customHeight="1" x14ac:dyDescent="0.2">
      <c r="A133" s="184"/>
      <c r="B133" s="170"/>
      <c r="C133" s="174"/>
      <c r="D133" s="14" t="s">
        <v>1</v>
      </c>
      <c r="E133" s="13">
        <f>E138+E143+E148+E153+E158</f>
        <v>2900.5</v>
      </c>
      <c r="F133" s="13">
        <f>SUM(G133:K133)</f>
        <v>40830</v>
      </c>
      <c r="G133" s="13">
        <f t="shared" si="78"/>
        <v>8166</v>
      </c>
      <c r="H133" s="13">
        <f t="shared" si="78"/>
        <v>8166</v>
      </c>
      <c r="I133" s="13">
        <f t="shared" ref="I133:K133" si="81">I138+I143+I148+I153+I158</f>
        <v>8166</v>
      </c>
      <c r="J133" s="13">
        <f t="shared" si="81"/>
        <v>8166</v>
      </c>
      <c r="K133" s="13">
        <f t="shared" si="81"/>
        <v>8166</v>
      </c>
      <c r="L133" s="174"/>
      <c r="M133" s="174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</row>
    <row r="134" spans="1:28" s="9" customFormat="1" ht="35.25" customHeight="1" x14ac:dyDescent="0.2">
      <c r="A134" s="184"/>
      <c r="B134" s="170"/>
      <c r="C134" s="174"/>
      <c r="D134" s="14" t="s">
        <v>0</v>
      </c>
      <c r="E134" s="13">
        <f>E139+E144+E149+E154+E159</f>
        <v>0</v>
      </c>
      <c r="F134" s="13">
        <v>0</v>
      </c>
      <c r="G134" s="13">
        <f t="shared" si="78"/>
        <v>0</v>
      </c>
      <c r="H134" s="13">
        <f t="shared" si="78"/>
        <v>0</v>
      </c>
      <c r="I134" s="13">
        <f t="shared" ref="I134:K134" si="82">I139+I144+I149+I154+I159</f>
        <v>0</v>
      </c>
      <c r="J134" s="13">
        <f t="shared" si="82"/>
        <v>0</v>
      </c>
      <c r="K134" s="13">
        <f t="shared" si="82"/>
        <v>0</v>
      </c>
      <c r="L134" s="174"/>
      <c r="M134" s="174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</row>
    <row r="135" spans="1:28" s="9" customFormat="1" ht="19.5" customHeight="1" x14ac:dyDescent="0.2">
      <c r="A135" s="184" t="s">
        <v>35</v>
      </c>
      <c r="B135" s="170" t="s">
        <v>248</v>
      </c>
      <c r="C135" s="174" t="s">
        <v>108</v>
      </c>
      <c r="D135" s="14" t="s">
        <v>4</v>
      </c>
      <c r="E135" s="12">
        <f t="shared" ref="E135" si="83">SUM(E136:E139)</f>
        <v>0</v>
      </c>
      <c r="F135" s="12">
        <f t="shared" ref="F135:K135" si="84">F136+F137+F138+F139</f>
        <v>0</v>
      </c>
      <c r="G135" s="12">
        <f t="shared" si="84"/>
        <v>0</v>
      </c>
      <c r="H135" s="12">
        <f t="shared" si="84"/>
        <v>0</v>
      </c>
      <c r="I135" s="13">
        <f t="shared" si="84"/>
        <v>0</v>
      </c>
      <c r="J135" s="12">
        <f t="shared" si="84"/>
        <v>0</v>
      </c>
      <c r="K135" s="12">
        <f t="shared" si="84"/>
        <v>0</v>
      </c>
      <c r="L135" s="174" t="s">
        <v>11</v>
      </c>
      <c r="M135" s="174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</row>
    <row r="136" spans="1:28" s="9" customFormat="1" ht="43.5" customHeight="1" x14ac:dyDescent="0.2">
      <c r="A136" s="184"/>
      <c r="B136" s="170"/>
      <c r="C136" s="174"/>
      <c r="D136" s="14" t="s">
        <v>3</v>
      </c>
      <c r="E136" s="12">
        <v>0</v>
      </c>
      <c r="F136" s="12">
        <f t="shared" ref="F136:F139" si="85">G136+H136+I136+J136+K136</f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74"/>
      <c r="M136" s="174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</row>
    <row r="137" spans="1:28" s="9" customFormat="1" ht="63.75" customHeight="1" x14ac:dyDescent="0.2">
      <c r="A137" s="184"/>
      <c r="B137" s="170"/>
      <c r="C137" s="174"/>
      <c r="D137" s="14" t="s">
        <v>2</v>
      </c>
      <c r="E137" s="12">
        <v>0</v>
      </c>
      <c r="F137" s="12">
        <f t="shared" si="85"/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74"/>
      <c r="M137" s="174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</row>
    <row r="138" spans="1:28" s="9" customFormat="1" ht="77.25" customHeight="1" x14ac:dyDescent="0.2">
      <c r="A138" s="184"/>
      <c r="B138" s="170"/>
      <c r="C138" s="174"/>
      <c r="D138" s="14" t="s">
        <v>1</v>
      </c>
      <c r="E138" s="12">
        <v>0</v>
      </c>
      <c r="F138" s="12">
        <f t="shared" si="85"/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74"/>
      <c r="M138" s="174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</row>
    <row r="139" spans="1:28" s="9" customFormat="1" ht="32.25" customHeight="1" x14ac:dyDescent="0.2">
      <c r="A139" s="184"/>
      <c r="B139" s="170"/>
      <c r="C139" s="174"/>
      <c r="D139" s="14" t="s">
        <v>0</v>
      </c>
      <c r="E139" s="12">
        <v>0</v>
      </c>
      <c r="F139" s="12">
        <f t="shared" si="85"/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74"/>
      <c r="M139" s="174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</row>
    <row r="140" spans="1:28" s="9" customFormat="1" ht="19.5" customHeight="1" x14ac:dyDescent="0.2">
      <c r="A140" s="184" t="s">
        <v>34</v>
      </c>
      <c r="B140" s="170" t="s">
        <v>249</v>
      </c>
      <c r="C140" s="174" t="s">
        <v>108</v>
      </c>
      <c r="D140" s="14" t="s">
        <v>4</v>
      </c>
      <c r="E140" s="12">
        <f t="shared" ref="E140" si="86">SUM(E141:E144)</f>
        <v>2900.5</v>
      </c>
      <c r="F140" s="12">
        <f t="shared" ref="F140:K140" si="87">F141+F142+F143+F144</f>
        <v>40830</v>
      </c>
      <c r="G140" s="12">
        <f t="shared" si="87"/>
        <v>8166</v>
      </c>
      <c r="H140" s="12">
        <f t="shared" si="87"/>
        <v>8166</v>
      </c>
      <c r="I140" s="13">
        <f t="shared" si="87"/>
        <v>8166</v>
      </c>
      <c r="J140" s="12">
        <f t="shared" si="87"/>
        <v>8166</v>
      </c>
      <c r="K140" s="12">
        <f t="shared" si="87"/>
        <v>8166</v>
      </c>
      <c r="L140" s="174" t="s">
        <v>11</v>
      </c>
      <c r="M140" s="174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</row>
    <row r="141" spans="1:28" s="9" customFormat="1" ht="51" customHeight="1" x14ac:dyDescent="0.2">
      <c r="A141" s="184"/>
      <c r="B141" s="170"/>
      <c r="C141" s="174"/>
      <c r="D141" s="14" t="s">
        <v>3</v>
      </c>
      <c r="E141" s="12">
        <v>0</v>
      </c>
      <c r="F141" s="12">
        <f t="shared" ref="F141:F144" si="88">G141+H141+I141+J141+K141</f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74"/>
      <c r="M141" s="174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</row>
    <row r="142" spans="1:28" s="9" customFormat="1" ht="63.75" customHeight="1" x14ac:dyDescent="0.2">
      <c r="A142" s="184"/>
      <c r="B142" s="170"/>
      <c r="C142" s="174"/>
      <c r="D142" s="14" t="s">
        <v>2</v>
      </c>
      <c r="E142" s="12">
        <v>0</v>
      </c>
      <c r="F142" s="12">
        <f t="shared" si="88"/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74"/>
      <c r="M142" s="174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</row>
    <row r="143" spans="1:28" s="9" customFormat="1" ht="78" customHeight="1" x14ac:dyDescent="0.2">
      <c r="A143" s="184"/>
      <c r="B143" s="170"/>
      <c r="C143" s="174"/>
      <c r="D143" s="14" t="s">
        <v>1</v>
      </c>
      <c r="E143" s="12">
        <v>2900.5</v>
      </c>
      <c r="F143" s="12">
        <f t="shared" si="88"/>
        <v>40830</v>
      </c>
      <c r="G143" s="12">
        <v>8166</v>
      </c>
      <c r="H143" s="12">
        <v>8166</v>
      </c>
      <c r="I143" s="12">
        <v>8166</v>
      </c>
      <c r="J143" s="12">
        <v>8166</v>
      </c>
      <c r="K143" s="12">
        <v>8166</v>
      </c>
      <c r="L143" s="174"/>
      <c r="M143" s="174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</row>
    <row r="144" spans="1:28" s="9" customFormat="1" ht="33" customHeight="1" x14ac:dyDescent="0.2">
      <c r="A144" s="184"/>
      <c r="B144" s="170"/>
      <c r="C144" s="174"/>
      <c r="D144" s="14" t="s">
        <v>0</v>
      </c>
      <c r="E144" s="12">
        <v>0</v>
      </c>
      <c r="F144" s="12">
        <f t="shared" si="88"/>
        <v>0</v>
      </c>
      <c r="G144" s="12">
        <v>0</v>
      </c>
      <c r="H144" s="12">
        <v>0</v>
      </c>
      <c r="I144" s="12">
        <v>0</v>
      </c>
      <c r="J144" s="12">
        <v>0</v>
      </c>
      <c r="K144" s="12">
        <v>0</v>
      </c>
      <c r="L144" s="174"/>
      <c r="M144" s="174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</row>
    <row r="145" spans="1:28" s="9" customFormat="1" ht="15" customHeight="1" x14ac:dyDescent="0.2">
      <c r="A145" s="184" t="s">
        <v>33</v>
      </c>
      <c r="B145" s="195" t="s">
        <v>250</v>
      </c>
      <c r="C145" s="174" t="s">
        <v>108</v>
      </c>
      <c r="D145" s="14" t="s">
        <v>4</v>
      </c>
      <c r="E145" s="12">
        <f t="shared" ref="E145" si="89">SUM(E146:E149)</f>
        <v>0</v>
      </c>
      <c r="F145" s="12">
        <f t="shared" ref="F145:K145" si="90">F146+F147+F148+F149</f>
        <v>0</v>
      </c>
      <c r="G145" s="12">
        <f t="shared" si="90"/>
        <v>0</v>
      </c>
      <c r="H145" s="12">
        <f t="shared" si="90"/>
        <v>0</v>
      </c>
      <c r="I145" s="13">
        <f t="shared" si="90"/>
        <v>0</v>
      </c>
      <c r="J145" s="12">
        <f t="shared" si="90"/>
        <v>0</v>
      </c>
      <c r="K145" s="12">
        <f t="shared" si="90"/>
        <v>0</v>
      </c>
      <c r="L145" s="174" t="s">
        <v>11</v>
      </c>
      <c r="M145" s="174" t="s">
        <v>13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</row>
    <row r="146" spans="1:28" s="9" customFormat="1" ht="45" x14ac:dyDescent="0.2">
      <c r="A146" s="184"/>
      <c r="B146" s="170"/>
      <c r="C146" s="174"/>
      <c r="D146" s="14" t="s">
        <v>3</v>
      </c>
      <c r="E146" s="12">
        <v>0</v>
      </c>
      <c r="F146" s="12">
        <f t="shared" ref="F146:F149" si="91">G146+H146+I146+J146+K146</f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74"/>
      <c r="M146" s="174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</row>
    <row r="147" spans="1:28" s="9" customFormat="1" ht="60" x14ac:dyDescent="0.2">
      <c r="A147" s="184"/>
      <c r="B147" s="170"/>
      <c r="C147" s="174"/>
      <c r="D147" s="14" t="s">
        <v>2</v>
      </c>
      <c r="E147" s="12">
        <v>0</v>
      </c>
      <c r="F147" s="12">
        <f t="shared" si="91"/>
        <v>0</v>
      </c>
      <c r="G147" s="12">
        <v>0</v>
      </c>
      <c r="H147" s="12">
        <v>0</v>
      </c>
      <c r="I147" s="12">
        <v>0</v>
      </c>
      <c r="J147" s="12">
        <v>0</v>
      </c>
      <c r="K147" s="12">
        <v>0</v>
      </c>
      <c r="L147" s="174"/>
      <c r="M147" s="174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</row>
    <row r="148" spans="1:28" s="9" customFormat="1" ht="75.75" customHeight="1" x14ac:dyDescent="0.2">
      <c r="A148" s="184"/>
      <c r="B148" s="170"/>
      <c r="C148" s="174"/>
      <c r="D148" s="14" t="s">
        <v>1</v>
      </c>
      <c r="E148" s="12">
        <v>0</v>
      </c>
      <c r="F148" s="12">
        <f t="shared" si="91"/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74"/>
      <c r="M148" s="174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</row>
    <row r="149" spans="1:28" s="9" customFormat="1" ht="39.75" customHeight="1" x14ac:dyDescent="0.2">
      <c r="A149" s="184"/>
      <c r="B149" s="170"/>
      <c r="C149" s="174"/>
      <c r="D149" s="14" t="s">
        <v>0</v>
      </c>
      <c r="E149" s="12">
        <v>0</v>
      </c>
      <c r="F149" s="12">
        <f t="shared" si="91"/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74"/>
      <c r="M149" s="174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</row>
    <row r="150" spans="1:28" s="9" customFormat="1" ht="21" customHeight="1" x14ac:dyDescent="0.2">
      <c r="A150" s="184" t="s">
        <v>32</v>
      </c>
      <c r="B150" s="186" t="s">
        <v>251</v>
      </c>
      <c r="C150" s="174" t="s">
        <v>108</v>
      </c>
      <c r="D150" s="14" t="s">
        <v>4</v>
      </c>
      <c r="E150" s="12">
        <f t="shared" ref="E150" si="92">SUM(E151:E154)</f>
        <v>0</v>
      </c>
      <c r="F150" s="12">
        <f t="shared" ref="F150:K150" si="93">F151+F152+F153+F154</f>
        <v>0</v>
      </c>
      <c r="G150" s="12">
        <f t="shared" si="93"/>
        <v>0</v>
      </c>
      <c r="H150" s="12">
        <f t="shared" si="93"/>
        <v>0</v>
      </c>
      <c r="I150" s="13">
        <f t="shared" si="93"/>
        <v>0</v>
      </c>
      <c r="J150" s="12">
        <f t="shared" si="93"/>
        <v>0</v>
      </c>
      <c r="K150" s="12">
        <f t="shared" si="93"/>
        <v>0</v>
      </c>
      <c r="L150" s="174" t="s">
        <v>307</v>
      </c>
      <c r="M150" s="192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</row>
    <row r="151" spans="1:28" s="9" customFormat="1" ht="47.25" customHeight="1" x14ac:dyDescent="0.2">
      <c r="A151" s="184"/>
      <c r="B151" s="187"/>
      <c r="C151" s="174"/>
      <c r="D151" s="14" t="s">
        <v>3</v>
      </c>
      <c r="E151" s="12">
        <v>0</v>
      </c>
      <c r="F151" s="12">
        <f t="shared" ref="F151:F154" si="94">G151+H151+I151+J151+K151</f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74"/>
      <c r="M151" s="193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</row>
    <row r="152" spans="1:28" s="9" customFormat="1" ht="61.5" customHeight="1" x14ac:dyDescent="0.2">
      <c r="A152" s="184"/>
      <c r="B152" s="187"/>
      <c r="C152" s="174"/>
      <c r="D152" s="14" t="s">
        <v>2</v>
      </c>
      <c r="E152" s="12">
        <v>0</v>
      </c>
      <c r="F152" s="12">
        <f t="shared" si="94"/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74"/>
      <c r="M152" s="193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</row>
    <row r="153" spans="1:28" s="9" customFormat="1" ht="78.75" customHeight="1" x14ac:dyDescent="0.2">
      <c r="A153" s="184"/>
      <c r="B153" s="187"/>
      <c r="C153" s="174"/>
      <c r="D153" s="14" t="s">
        <v>1</v>
      </c>
      <c r="E153" s="12">
        <v>0</v>
      </c>
      <c r="F153" s="12">
        <f t="shared" si="94"/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74"/>
      <c r="M153" s="193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</row>
    <row r="154" spans="1:28" s="9" customFormat="1" ht="32.25" customHeight="1" x14ac:dyDescent="0.2">
      <c r="A154" s="184"/>
      <c r="B154" s="188"/>
      <c r="C154" s="174"/>
      <c r="D154" s="14" t="s">
        <v>0</v>
      </c>
      <c r="E154" s="12">
        <v>0</v>
      </c>
      <c r="F154" s="12">
        <f t="shared" si="94"/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74"/>
      <c r="M154" s="194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</row>
    <row r="155" spans="1:28" s="9" customFormat="1" ht="16.5" customHeight="1" x14ac:dyDescent="0.2">
      <c r="A155" s="184" t="s">
        <v>31</v>
      </c>
      <c r="B155" s="186" t="s">
        <v>252</v>
      </c>
      <c r="C155" s="174" t="s">
        <v>108</v>
      </c>
      <c r="D155" s="14" t="s">
        <v>4</v>
      </c>
      <c r="E155" s="12">
        <f t="shared" ref="E155" si="95">SUM(E156:E159)</f>
        <v>0</v>
      </c>
      <c r="F155" s="12">
        <f t="shared" ref="F155:K155" si="96">F156+F157+F158+F159</f>
        <v>0</v>
      </c>
      <c r="G155" s="12">
        <f t="shared" si="96"/>
        <v>0</v>
      </c>
      <c r="H155" s="12">
        <f t="shared" si="96"/>
        <v>0</v>
      </c>
      <c r="I155" s="13">
        <f t="shared" si="96"/>
        <v>0</v>
      </c>
      <c r="J155" s="12">
        <f t="shared" si="96"/>
        <v>0</v>
      </c>
      <c r="K155" s="12">
        <f t="shared" si="96"/>
        <v>0</v>
      </c>
      <c r="L155" s="174" t="s">
        <v>307</v>
      </c>
      <c r="M155" s="174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</row>
    <row r="156" spans="1:28" s="9" customFormat="1" ht="48" customHeight="1" x14ac:dyDescent="0.2">
      <c r="A156" s="184"/>
      <c r="B156" s="187"/>
      <c r="C156" s="174"/>
      <c r="D156" s="14" t="s">
        <v>3</v>
      </c>
      <c r="E156" s="12">
        <v>0</v>
      </c>
      <c r="F156" s="12">
        <f t="shared" ref="F156:F159" si="97">G156+H156+I156+J156+K156</f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74"/>
      <c r="M156" s="174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</row>
    <row r="157" spans="1:28" s="9" customFormat="1" ht="60.75" customHeight="1" x14ac:dyDescent="0.2">
      <c r="A157" s="184"/>
      <c r="B157" s="187"/>
      <c r="C157" s="174"/>
      <c r="D157" s="14" t="s">
        <v>2</v>
      </c>
      <c r="E157" s="12">
        <v>0</v>
      </c>
      <c r="F157" s="12">
        <f t="shared" si="97"/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74"/>
      <c r="M157" s="174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</row>
    <row r="158" spans="1:28" s="9" customFormat="1" ht="75" customHeight="1" x14ac:dyDescent="0.2">
      <c r="A158" s="184"/>
      <c r="B158" s="187"/>
      <c r="C158" s="174"/>
      <c r="D158" s="14" t="s">
        <v>1</v>
      </c>
      <c r="E158" s="12">
        <v>0</v>
      </c>
      <c r="F158" s="12">
        <f t="shared" si="97"/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74"/>
      <c r="M158" s="174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</row>
    <row r="159" spans="1:28" s="9" customFormat="1" ht="32.25" customHeight="1" x14ac:dyDescent="0.2">
      <c r="A159" s="184"/>
      <c r="B159" s="188"/>
      <c r="C159" s="174"/>
      <c r="D159" s="14" t="s">
        <v>0</v>
      </c>
      <c r="E159" s="12">
        <v>0</v>
      </c>
      <c r="F159" s="12">
        <f t="shared" si="97"/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74"/>
      <c r="M159" s="174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</row>
    <row r="160" spans="1:28" s="9" customFormat="1" ht="18" customHeight="1" x14ac:dyDescent="0.2">
      <c r="A160" s="184" t="s">
        <v>30</v>
      </c>
      <c r="B160" s="170" t="s">
        <v>254</v>
      </c>
      <c r="C160" s="174" t="s">
        <v>108</v>
      </c>
      <c r="D160" s="14" t="s">
        <v>4</v>
      </c>
      <c r="E160" s="13">
        <f t="shared" ref="E160:F160" si="98">E161+E162+E163+E164</f>
        <v>50</v>
      </c>
      <c r="F160" s="13">
        <f t="shared" si="98"/>
        <v>125</v>
      </c>
      <c r="G160" s="13">
        <f t="shared" ref="G160" si="99">G161+G162+G163+G164</f>
        <v>25</v>
      </c>
      <c r="H160" s="13">
        <f t="shared" ref="H160:K160" si="100">H161+H162+H163+H164</f>
        <v>25</v>
      </c>
      <c r="I160" s="13">
        <f t="shared" si="100"/>
        <v>25</v>
      </c>
      <c r="J160" s="13">
        <f t="shared" si="100"/>
        <v>25</v>
      </c>
      <c r="K160" s="13">
        <f t="shared" si="100"/>
        <v>25</v>
      </c>
      <c r="L160" s="174"/>
      <c r="M160" s="186" t="s">
        <v>488</v>
      </c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</row>
    <row r="161" spans="1:28" s="9" customFormat="1" ht="47.25" customHeight="1" x14ac:dyDescent="0.2">
      <c r="A161" s="184"/>
      <c r="B161" s="170"/>
      <c r="C161" s="174"/>
      <c r="D161" s="14" t="s">
        <v>3</v>
      </c>
      <c r="E161" s="13">
        <f t="shared" ref="E161:F161" si="101">E166+E171+E176+E181+E186+E191+E196+E201</f>
        <v>0</v>
      </c>
      <c r="F161" s="13">
        <f t="shared" si="101"/>
        <v>0</v>
      </c>
      <c r="G161" s="13">
        <f>G166+G171+G176+G181+G186+G191+G196+G201</f>
        <v>0</v>
      </c>
      <c r="H161" s="13">
        <f t="shared" ref="H161:K161" si="102">H166+H171+H176+H181+H186+H191+H196+H201</f>
        <v>0</v>
      </c>
      <c r="I161" s="13">
        <f t="shared" si="102"/>
        <v>0</v>
      </c>
      <c r="J161" s="13">
        <f t="shared" si="102"/>
        <v>0</v>
      </c>
      <c r="K161" s="13">
        <f t="shared" si="102"/>
        <v>0</v>
      </c>
      <c r="L161" s="174"/>
      <c r="M161" s="187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</row>
    <row r="162" spans="1:28" s="9" customFormat="1" ht="62.25" customHeight="1" x14ac:dyDescent="0.2">
      <c r="A162" s="184"/>
      <c r="B162" s="170"/>
      <c r="C162" s="174"/>
      <c r="D162" s="14" t="s">
        <v>2</v>
      </c>
      <c r="E162" s="13">
        <f t="shared" ref="E162:F162" si="103">E167+E172+E182+E187+E192+E197+E202</f>
        <v>0</v>
      </c>
      <c r="F162" s="13">
        <f t="shared" si="103"/>
        <v>0</v>
      </c>
      <c r="G162" s="13">
        <f>G167+G172+G182+G187+G192+G197+G202</f>
        <v>0</v>
      </c>
      <c r="H162" s="13">
        <f t="shared" ref="H162:K162" si="104">H167+H172+H182+H187+H192+H197+H202</f>
        <v>0</v>
      </c>
      <c r="I162" s="13">
        <f t="shared" si="104"/>
        <v>0</v>
      </c>
      <c r="J162" s="13">
        <f t="shared" si="104"/>
        <v>0</v>
      </c>
      <c r="K162" s="13">
        <f t="shared" si="104"/>
        <v>0</v>
      </c>
      <c r="L162" s="174"/>
      <c r="M162" s="187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</row>
    <row r="163" spans="1:28" s="9" customFormat="1" ht="73.5" customHeight="1" x14ac:dyDescent="0.2">
      <c r="A163" s="184"/>
      <c r="B163" s="170"/>
      <c r="C163" s="174"/>
      <c r="D163" s="14" t="s">
        <v>1</v>
      </c>
      <c r="E163" s="13">
        <f t="shared" ref="E163:F163" si="105">E168+E173+E178+E183+E187+E192+E198+E203</f>
        <v>50</v>
      </c>
      <c r="F163" s="13">
        <f t="shared" si="105"/>
        <v>125</v>
      </c>
      <c r="G163" s="13">
        <f>G168+G173+G178+G183+G187+G192+G198+G203</f>
        <v>25</v>
      </c>
      <c r="H163" s="13">
        <f t="shared" ref="H163:K163" si="106">H168+H173+H178+H183+H187+H192+H198+H203</f>
        <v>25</v>
      </c>
      <c r="I163" s="13">
        <f t="shared" si="106"/>
        <v>25</v>
      </c>
      <c r="J163" s="13">
        <f t="shared" si="106"/>
        <v>25</v>
      </c>
      <c r="K163" s="13">
        <f t="shared" si="106"/>
        <v>25</v>
      </c>
      <c r="L163" s="174"/>
      <c r="M163" s="187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</row>
    <row r="164" spans="1:28" s="9" customFormat="1" ht="31.5" customHeight="1" x14ac:dyDescent="0.2">
      <c r="A164" s="184"/>
      <c r="B164" s="170"/>
      <c r="C164" s="174"/>
      <c r="D164" s="14" t="s">
        <v>0</v>
      </c>
      <c r="E164" s="13">
        <f t="shared" ref="E164:F164" si="107">E169+E174+E179+E184+E189+E194+E199+E204</f>
        <v>0</v>
      </c>
      <c r="F164" s="13">
        <f t="shared" si="107"/>
        <v>0</v>
      </c>
      <c r="G164" s="13">
        <f>G169+G174+G179+G184+G189+G194+G199+G204</f>
        <v>0</v>
      </c>
      <c r="H164" s="13">
        <f t="shared" ref="H164:K164" si="108">H169+H174+H179+H184+H189+H194+H199+H204</f>
        <v>0</v>
      </c>
      <c r="I164" s="13">
        <f t="shared" si="108"/>
        <v>0</v>
      </c>
      <c r="J164" s="13">
        <f t="shared" si="108"/>
        <v>0</v>
      </c>
      <c r="K164" s="13">
        <f t="shared" si="108"/>
        <v>0</v>
      </c>
      <c r="L164" s="174"/>
      <c r="M164" s="188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</row>
    <row r="165" spans="1:28" s="9" customFormat="1" ht="30.75" customHeight="1" x14ac:dyDescent="0.2">
      <c r="A165" s="198" t="s">
        <v>29</v>
      </c>
      <c r="B165" s="170" t="s">
        <v>255</v>
      </c>
      <c r="C165" s="174" t="s">
        <v>108</v>
      </c>
      <c r="D165" s="14" t="s">
        <v>4</v>
      </c>
      <c r="E165" s="12">
        <f t="shared" ref="E165" si="109">SUM(E166:E169)</f>
        <v>25</v>
      </c>
      <c r="F165" s="12">
        <f t="shared" ref="F165" si="110">F166+F167+F168+F169</f>
        <v>0</v>
      </c>
      <c r="G165" s="12">
        <f t="shared" ref="G165" si="111">G166+G167+G168+G169</f>
        <v>0</v>
      </c>
      <c r="H165" s="12">
        <f t="shared" ref="H165" si="112">H166+H167+H168+H169</f>
        <v>0</v>
      </c>
      <c r="I165" s="13">
        <f t="shared" ref="I165" si="113">I166+I167+I168+I169</f>
        <v>0</v>
      </c>
      <c r="J165" s="12">
        <f t="shared" ref="J165" si="114">J166+J167+J168+J169</f>
        <v>0</v>
      </c>
      <c r="K165" s="12">
        <f t="shared" ref="K165" si="115">K166+K167+K168+K169</f>
        <v>0</v>
      </c>
      <c r="L165" s="174" t="s">
        <v>308</v>
      </c>
      <c r="M165" s="174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</row>
    <row r="166" spans="1:28" s="9" customFormat="1" ht="54.75" customHeight="1" x14ac:dyDescent="0.2">
      <c r="A166" s="199"/>
      <c r="B166" s="170"/>
      <c r="C166" s="174"/>
      <c r="D166" s="14" t="s">
        <v>3</v>
      </c>
      <c r="E166" s="12">
        <v>0</v>
      </c>
      <c r="F166" s="12">
        <f t="shared" ref="F166:F169" si="116">G166+H166+I166+J166+K166</f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0</v>
      </c>
      <c r="L166" s="174"/>
      <c r="M166" s="174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</row>
    <row r="167" spans="1:28" s="9" customFormat="1" ht="72.75" customHeight="1" x14ac:dyDescent="0.2">
      <c r="A167" s="199"/>
      <c r="B167" s="170"/>
      <c r="C167" s="174"/>
      <c r="D167" s="14" t="s">
        <v>2</v>
      </c>
      <c r="E167" s="12">
        <v>0</v>
      </c>
      <c r="F167" s="12">
        <f t="shared" si="116"/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74"/>
      <c r="M167" s="174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</row>
    <row r="168" spans="1:28" s="9" customFormat="1" ht="90" customHeight="1" x14ac:dyDescent="0.2">
      <c r="A168" s="199"/>
      <c r="B168" s="170"/>
      <c r="C168" s="174"/>
      <c r="D168" s="14" t="s">
        <v>1</v>
      </c>
      <c r="E168" s="12">
        <v>25</v>
      </c>
      <c r="F168" s="12">
        <f t="shared" si="116"/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74"/>
      <c r="M168" s="174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</row>
    <row r="169" spans="1:28" s="9" customFormat="1" ht="82.15" customHeight="1" x14ac:dyDescent="0.2">
      <c r="A169" s="200"/>
      <c r="B169" s="170"/>
      <c r="C169" s="174"/>
      <c r="D169" s="14" t="s">
        <v>0</v>
      </c>
      <c r="E169" s="12">
        <v>0</v>
      </c>
      <c r="F169" s="12">
        <f t="shared" si="116"/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74"/>
      <c r="M169" s="174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</row>
    <row r="170" spans="1:28" s="9" customFormat="1" ht="38.25" customHeight="1" x14ac:dyDescent="0.2">
      <c r="A170" s="184" t="s">
        <v>28</v>
      </c>
      <c r="B170" s="170" t="s">
        <v>256</v>
      </c>
      <c r="C170" s="174" t="s">
        <v>108</v>
      </c>
      <c r="D170" s="14" t="s">
        <v>4</v>
      </c>
      <c r="E170" s="12">
        <f t="shared" ref="E170" si="117">SUM(E171:E174)</f>
        <v>0</v>
      </c>
      <c r="F170" s="12">
        <f t="shared" ref="F170" si="118">F171+F172+F173+F174</f>
        <v>0</v>
      </c>
      <c r="G170" s="12">
        <f t="shared" ref="G170" si="119">G171+G172+G173+G174</f>
        <v>0</v>
      </c>
      <c r="H170" s="12">
        <f t="shared" ref="H170" si="120">H171+H172+H173+H174</f>
        <v>0</v>
      </c>
      <c r="I170" s="13">
        <f t="shared" ref="I170" si="121">I171+I172+I173+I174</f>
        <v>0</v>
      </c>
      <c r="J170" s="12">
        <f t="shared" ref="J170" si="122">J171+J172+J173+J174</f>
        <v>0</v>
      </c>
      <c r="K170" s="12">
        <f t="shared" ref="K170" si="123">K171+K172+K173+K174</f>
        <v>0</v>
      </c>
      <c r="L170" s="174" t="s">
        <v>309</v>
      </c>
      <c r="M170" s="186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</row>
    <row r="171" spans="1:28" s="9" customFormat="1" ht="57.75" customHeight="1" x14ac:dyDescent="0.2">
      <c r="A171" s="184"/>
      <c r="B171" s="170"/>
      <c r="C171" s="174"/>
      <c r="D171" s="14" t="s">
        <v>3</v>
      </c>
      <c r="E171" s="12">
        <v>0</v>
      </c>
      <c r="F171" s="12">
        <f t="shared" ref="F171:F174" si="124">G171+H171+I171+J171+K171</f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74"/>
      <c r="M171" s="187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</row>
    <row r="172" spans="1:28" s="9" customFormat="1" ht="67.150000000000006" customHeight="1" x14ac:dyDescent="0.2">
      <c r="A172" s="184"/>
      <c r="B172" s="170"/>
      <c r="C172" s="174"/>
      <c r="D172" s="14" t="s">
        <v>2</v>
      </c>
      <c r="E172" s="12">
        <v>0</v>
      </c>
      <c r="F172" s="12">
        <f t="shared" si="124"/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74"/>
      <c r="M172" s="187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</row>
    <row r="173" spans="1:28" s="9" customFormat="1" ht="79.900000000000006" customHeight="1" x14ac:dyDescent="0.2">
      <c r="A173" s="184"/>
      <c r="B173" s="170"/>
      <c r="C173" s="174"/>
      <c r="D173" s="14" t="s">
        <v>1</v>
      </c>
      <c r="E173" s="12">
        <v>0</v>
      </c>
      <c r="F173" s="12">
        <f t="shared" si="124"/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74"/>
      <c r="M173" s="187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</row>
    <row r="174" spans="1:28" s="9" customFormat="1" ht="42" customHeight="1" x14ac:dyDescent="0.2">
      <c r="A174" s="184"/>
      <c r="B174" s="170"/>
      <c r="C174" s="174"/>
      <c r="D174" s="14" t="s">
        <v>0</v>
      </c>
      <c r="E174" s="12">
        <v>0</v>
      </c>
      <c r="F174" s="12">
        <f t="shared" si="124"/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74"/>
      <c r="M174" s="188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</row>
    <row r="175" spans="1:28" s="9" customFormat="1" ht="19.5" customHeight="1" x14ac:dyDescent="0.2">
      <c r="A175" s="184" t="s">
        <v>27</v>
      </c>
      <c r="B175" s="197" t="s">
        <v>257</v>
      </c>
      <c r="C175" s="174" t="s">
        <v>108</v>
      </c>
      <c r="D175" s="14" t="s">
        <v>4</v>
      </c>
      <c r="E175" s="12">
        <f t="shared" ref="E175" si="125">SUM(E176:E179)</f>
        <v>25</v>
      </c>
      <c r="F175" s="12">
        <f t="shared" ref="F175" si="126">F176+F177+F178+F179</f>
        <v>125</v>
      </c>
      <c r="G175" s="12">
        <f t="shared" ref="G175" si="127">G176+G177+G178+G179</f>
        <v>25</v>
      </c>
      <c r="H175" s="12">
        <f t="shared" ref="H175" si="128">H176+H177+H178+H179</f>
        <v>25</v>
      </c>
      <c r="I175" s="13">
        <f t="shared" ref="I175" si="129">I176+I177+I178+I179</f>
        <v>25</v>
      </c>
      <c r="J175" s="12">
        <f t="shared" ref="J175" si="130">J176+J177+J178+J179</f>
        <v>25</v>
      </c>
      <c r="K175" s="12">
        <f t="shared" ref="K175" si="131">K176+K177+K178+K179</f>
        <v>25</v>
      </c>
      <c r="L175" s="192" t="s">
        <v>11</v>
      </c>
      <c r="M175" s="192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</row>
    <row r="176" spans="1:28" s="9" customFormat="1" ht="45" customHeight="1" x14ac:dyDescent="0.2">
      <c r="A176" s="184"/>
      <c r="B176" s="187"/>
      <c r="C176" s="174"/>
      <c r="D176" s="14" t="s">
        <v>3</v>
      </c>
      <c r="E176" s="12">
        <v>0</v>
      </c>
      <c r="F176" s="12">
        <f t="shared" ref="F176:F179" si="132">G176+H176+I176+J176+K176</f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93"/>
      <c r="M176" s="193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</row>
    <row r="177" spans="1:28" s="9" customFormat="1" ht="59.25" customHeight="1" x14ac:dyDescent="0.2">
      <c r="A177" s="184"/>
      <c r="B177" s="187"/>
      <c r="C177" s="174"/>
      <c r="D177" s="14" t="s">
        <v>2</v>
      </c>
      <c r="E177" s="12">
        <v>0</v>
      </c>
      <c r="F177" s="12">
        <f t="shared" si="132"/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93"/>
      <c r="M177" s="193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</row>
    <row r="178" spans="1:28" s="9" customFormat="1" ht="78" customHeight="1" x14ac:dyDescent="0.2">
      <c r="A178" s="184"/>
      <c r="B178" s="187"/>
      <c r="C178" s="174"/>
      <c r="D178" s="14" t="s">
        <v>1</v>
      </c>
      <c r="E178" s="12">
        <v>25</v>
      </c>
      <c r="F178" s="12">
        <f t="shared" si="132"/>
        <v>125</v>
      </c>
      <c r="G178" s="12">
        <v>25</v>
      </c>
      <c r="H178" s="12">
        <v>25</v>
      </c>
      <c r="I178" s="12">
        <v>25</v>
      </c>
      <c r="J178" s="12">
        <v>25</v>
      </c>
      <c r="K178" s="12">
        <v>25</v>
      </c>
      <c r="L178" s="193"/>
      <c r="M178" s="193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</row>
    <row r="179" spans="1:28" s="9" customFormat="1" ht="36.75" customHeight="1" x14ac:dyDescent="0.2">
      <c r="A179" s="184"/>
      <c r="B179" s="188"/>
      <c r="C179" s="174"/>
      <c r="D179" s="14" t="s">
        <v>0</v>
      </c>
      <c r="E179" s="12">
        <v>0</v>
      </c>
      <c r="F179" s="12">
        <f t="shared" si="132"/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94"/>
      <c r="M179" s="194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</row>
    <row r="180" spans="1:28" s="9" customFormat="1" ht="16.5" customHeight="1" x14ac:dyDescent="0.2">
      <c r="A180" s="184" t="s">
        <v>26</v>
      </c>
      <c r="B180" s="186" t="s">
        <v>258</v>
      </c>
      <c r="C180" s="174" t="s">
        <v>108</v>
      </c>
      <c r="D180" s="14" t="s">
        <v>4</v>
      </c>
      <c r="E180" s="12">
        <f t="shared" ref="E180" si="133">SUM(E181:E184)</f>
        <v>0</v>
      </c>
      <c r="F180" s="12">
        <f t="shared" ref="F180" si="134">F181+F182+F183+F184</f>
        <v>0</v>
      </c>
      <c r="G180" s="12">
        <f t="shared" ref="G180" si="135">G181+G182+G183+G184</f>
        <v>0</v>
      </c>
      <c r="H180" s="12">
        <f t="shared" ref="H180" si="136">H181+H182+H183+H184</f>
        <v>0</v>
      </c>
      <c r="I180" s="13">
        <f t="shared" ref="I180" si="137">I181+I182+I183+I184</f>
        <v>0</v>
      </c>
      <c r="J180" s="12">
        <f t="shared" ref="J180" si="138">J181+J182+J183+J184</f>
        <v>0</v>
      </c>
      <c r="K180" s="12">
        <f t="shared" ref="K180" si="139">K181+K182+K183+K184</f>
        <v>0</v>
      </c>
      <c r="L180" s="174" t="s">
        <v>307</v>
      </c>
      <c r="M180" s="192" t="s">
        <v>13</v>
      </c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</row>
    <row r="181" spans="1:28" s="9" customFormat="1" ht="45.75" customHeight="1" x14ac:dyDescent="0.2">
      <c r="A181" s="184"/>
      <c r="B181" s="187"/>
      <c r="C181" s="174"/>
      <c r="D181" s="14" t="s">
        <v>3</v>
      </c>
      <c r="E181" s="12">
        <v>0</v>
      </c>
      <c r="F181" s="12">
        <f t="shared" ref="F181:F184" si="140">G181+H181+I181+J181+K181</f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74"/>
      <c r="M181" s="193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</row>
    <row r="182" spans="1:28" s="9" customFormat="1" ht="59.25" customHeight="1" x14ac:dyDescent="0.2">
      <c r="A182" s="184"/>
      <c r="B182" s="187"/>
      <c r="C182" s="174"/>
      <c r="D182" s="14" t="s">
        <v>2</v>
      </c>
      <c r="E182" s="12">
        <v>0</v>
      </c>
      <c r="F182" s="12">
        <f t="shared" si="140"/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74"/>
      <c r="M182" s="193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</row>
    <row r="183" spans="1:28" s="9" customFormat="1" ht="76.5" customHeight="1" x14ac:dyDescent="0.2">
      <c r="A183" s="184"/>
      <c r="B183" s="187"/>
      <c r="C183" s="174"/>
      <c r="D183" s="14" t="s">
        <v>1</v>
      </c>
      <c r="E183" s="12">
        <v>0</v>
      </c>
      <c r="F183" s="12">
        <f t="shared" si="140"/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74"/>
      <c r="M183" s="193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</row>
    <row r="184" spans="1:28" s="9" customFormat="1" ht="36.75" customHeight="1" x14ac:dyDescent="0.2">
      <c r="A184" s="184"/>
      <c r="B184" s="188"/>
      <c r="C184" s="174"/>
      <c r="D184" s="14" t="s">
        <v>0</v>
      </c>
      <c r="E184" s="12">
        <v>0</v>
      </c>
      <c r="F184" s="12">
        <f t="shared" si="140"/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74"/>
      <c r="M184" s="194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</row>
    <row r="185" spans="1:28" s="9" customFormat="1" ht="35.25" customHeight="1" x14ac:dyDescent="0.2">
      <c r="A185" s="184" t="s">
        <v>259</v>
      </c>
      <c r="B185" s="186" t="s">
        <v>324</v>
      </c>
      <c r="C185" s="174" t="s">
        <v>108</v>
      </c>
      <c r="D185" s="14" t="s">
        <v>4</v>
      </c>
      <c r="E185" s="12">
        <f t="shared" ref="E185" si="141">SUM(E186:E189)</f>
        <v>0</v>
      </c>
      <c r="F185" s="12">
        <f t="shared" ref="F185" si="142">F186+F187+F188+F189</f>
        <v>0</v>
      </c>
      <c r="G185" s="12">
        <f t="shared" ref="G185" si="143">G186+G187+G188+G189</f>
        <v>0</v>
      </c>
      <c r="H185" s="12">
        <f t="shared" ref="H185" si="144">H186+H187+H188+H189</f>
        <v>0</v>
      </c>
      <c r="I185" s="13">
        <f t="shared" ref="I185" si="145">I186+I187+I188+I189</f>
        <v>0</v>
      </c>
      <c r="J185" s="12">
        <f t="shared" ref="J185" si="146">J186+J187+J188+J189</f>
        <v>0</v>
      </c>
      <c r="K185" s="12">
        <f t="shared" ref="K185" si="147">K186+K187+K188+K189</f>
        <v>0</v>
      </c>
      <c r="L185" s="192" t="s">
        <v>311</v>
      </c>
      <c r="M185" s="192" t="s">
        <v>13</v>
      </c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</row>
    <row r="186" spans="1:28" s="9" customFormat="1" ht="55.5" customHeight="1" x14ac:dyDescent="0.2">
      <c r="A186" s="184"/>
      <c r="B186" s="187"/>
      <c r="C186" s="174"/>
      <c r="D186" s="14" t="s">
        <v>3</v>
      </c>
      <c r="E186" s="12">
        <v>0</v>
      </c>
      <c r="F186" s="12">
        <f t="shared" ref="F186:F189" si="148">G186+H186+I186+J186+K186</f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93"/>
      <c r="M186" s="193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</row>
    <row r="187" spans="1:28" s="9" customFormat="1" ht="67.5" customHeight="1" x14ac:dyDescent="0.2">
      <c r="A187" s="184"/>
      <c r="B187" s="187"/>
      <c r="C187" s="174"/>
      <c r="D187" s="14" t="s">
        <v>2</v>
      </c>
      <c r="E187" s="12">
        <v>0</v>
      </c>
      <c r="F187" s="12">
        <f t="shared" si="148"/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93"/>
      <c r="M187" s="193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</row>
    <row r="188" spans="1:28" s="9" customFormat="1" ht="77.25" customHeight="1" x14ac:dyDescent="0.2">
      <c r="A188" s="184"/>
      <c r="B188" s="187"/>
      <c r="C188" s="174"/>
      <c r="D188" s="14" t="s">
        <v>1</v>
      </c>
      <c r="E188" s="12">
        <v>0</v>
      </c>
      <c r="F188" s="12">
        <f t="shared" si="148"/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93"/>
      <c r="M188" s="193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</row>
    <row r="189" spans="1:28" s="9" customFormat="1" ht="38.25" customHeight="1" x14ac:dyDescent="0.2">
      <c r="A189" s="184"/>
      <c r="B189" s="188"/>
      <c r="C189" s="174"/>
      <c r="D189" s="14" t="s">
        <v>0</v>
      </c>
      <c r="E189" s="12">
        <v>0</v>
      </c>
      <c r="F189" s="12">
        <f t="shared" si="148"/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94"/>
      <c r="M189" s="194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</row>
    <row r="190" spans="1:28" s="9" customFormat="1" ht="21.75" customHeight="1" x14ac:dyDescent="0.2">
      <c r="A190" s="184" t="s">
        <v>261</v>
      </c>
      <c r="B190" s="186" t="s">
        <v>260</v>
      </c>
      <c r="C190" s="174" t="s">
        <v>108</v>
      </c>
      <c r="D190" s="14" t="s">
        <v>4</v>
      </c>
      <c r="E190" s="12">
        <f t="shared" ref="E190" si="149">SUM(E191:E194)</f>
        <v>0</v>
      </c>
      <c r="F190" s="12">
        <f t="shared" ref="F190" si="150">F191+F192+F193+F194</f>
        <v>0</v>
      </c>
      <c r="G190" s="12">
        <f t="shared" ref="G190" si="151">G191+G192+G193+G194</f>
        <v>0</v>
      </c>
      <c r="H190" s="12">
        <f t="shared" ref="H190" si="152">H191+H192+H193+H194</f>
        <v>0</v>
      </c>
      <c r="I190" s="13">
        <f t="shared" ref="I190" si="153">I191+I192+I193+I194</f>
        <v>0</v>
      </c>
      <c r="J190" s="12">
        <f t="shared" ref="J190" si="154">J191+J192+J193+J194</f>
        <v>0</v>
      </c>
      <c r="K190" s="12">
        <f t="shared" ref="K190" si="155">K191+K192+K193+K194</f>
        <v>0</v>
      </c>
      <c r="L190" s="192" t="s">
        <v>311</v>
      </c>
      <c r="M190" s="192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</row>
    <row r="191" spans="1:28" s="9" customFormat="1" ht="43.5" customHeight="1" x14ac:dyDescent="0.2">
      <c r="A191" s="184"/>
      <c r="B191" s="187"/>
      <c r="C191" s="174"/>
      <c r="D191" s="14" t="s">
        <v>3</v>
      </c>
      <c r="E191" s="12">
        <v>0</v>
      </c>
      <c r="F191" s="12">
        <f t="shared" ref="F191:F194" si="156">G191+H191+I191+J191+K191</f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93"/>
      <c r="M191" s="193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</row>
    <row r="192" spans="1:28" s="9" customFormat="1" ht="60.75" customHeight="1" x14ac:dyDescent="0.2">
      <c r="A192" s="184"/>
      <c r="B192" s="187"/>
      <c r="C192" s="174"/>
      <c r="D192" s="14" t="s">
        <v>2</v>
      </c>
      <c r="E192" s="12">
        <v>0</v>
      </c>
      <c r="F192" s="12">
        <f t="shared" si="156"/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93"/>
      <c r="M192" s="193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</row>
    <row r="193" spans="1:30" s="9" customFormat="1" ht="78" customHeight="1" x14ac:dyDescent="0.2">
      <c r="A193" s="184"/>
      <c r="B193" s="187"/>
      <c r="C193" s="174"/>
      <c r="D193" s="14" t="s">
        <v>1</v>
      </c>
      <c r="E193" s="12">
        <v>0</v>
      </c>
      <c r="F193" s="12">
        <f t="shared" si="156"/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93"/>
      <c r="M193" s="193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</row>
    <row r="194" spans="1:30" s="9" customFormat="1" ht="31.5" customHeight="1" x14ac:dyDescent="0.2">
      <c r="A194" s="184"/>
      <c r="B194" s="188"/>
      <c r="C194" s="174"/>
      <c r="D194" s="14" t="s">
        <v>0</v>
      </c>
      <c r="E194" s="12">
        <v>0</v>
      </c>
      <c r="F194" s="12">
        <f t="shared" si="156"/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94"/>
      <c r="M194" s="193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</row>
    <row r="195" spans="1:30" s="1" customFormat="1" ht="20.25" customHeight="1" x14ac:dyDescent="0.2">
      <c r="A195" s="184" t="s">
        <v>263</v>
      </c>
      <c r="B195" s="186" t="s">
        <v>262</v>
      </c>
      <c r="C195" s="174" t="s">
        <v>108</v>
      </c>
      <c r="D195" s="14" t="s">
        <v>4</v>
      </c>
      <c r="E195" s="12">
        <f t="shared" ref="E195" si="157">SUM(E196:E199)</f>
        <v>0</v>
      </c>
      <c r="F195" s="12">
        <f t="shared" ref="F195" si="158">F196+F197+F198+F199</f>
        <v>0</v>
      </c>
      <c r="G195" s="12">
        <f t="shared" ref="G195" si="159">G196+G197+G198+G199</f>
        <v>0</v>
      </c>
      <c r="H195" s="12">
        <f t="shared" ref="H195" si="160">H196+H197+H198+H199</f>
        <v>0</v>
      </c>
      <c r="I195" s="13">
        <f t="shared" ref="I195" si="161">I196+I197+I198+I199</f>
        <v>0</v>
      </c>
      <c r="J195" s="12">
        <f t="shared" ref="J195" si="162">J196+J197+J198+J199</f>
        <v>0</v>
      </c>
      <c r="K195" s="12">
        <f t="shared" ref="K195" si="163">K196+K197+K198+K199</f>
        <v>0</v>
      </c>
      <c r="L195" s="192" t="s">
        <v>311</v>
      </c>
      <c r="M195" s="193"/>
    </row>
    <row r="196" spans="1:30" s="1" customFormat="1" ht="45" x14ac:dyDescent="0.2">
      <c r="A196" s="184"/>
      <c r="B196" s="187"/>
      <c r="C196" s="174"/>
      <c r="D196" s="14" t="s">
        <v>3</v>
      </c>
      <c r="E196" s="12">
        <v>0</v>
      </c>
      <c r="F196" s="12">
        <f t="shared" ref="F196:F199" si="164">G196+H196+I196+J196+K196</f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93"/>
      <c r="M196" s="193"/>
    </row>
    <row r="197" spans="1:30" s="1" customFormat="1" ht="60" x14ac:dyDescent="0.2">
      <c r="A197" s="184"/>
      <c r="B197" s="187"/>
      <c r="C197" s="174"/>
      <c r="D197" s="14" t="s">
        <v>2</v>
      </c>
      <c r="E197" s="12">
        <v>0</v>
      </c>
      <c r="F197" s="12">
        <f t="shared" si="164"/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93"/>
      <c r="M197" s="193"/>
    </row>
    <row r="198" spans="1:30" s="1" customFormat="1" ht="76.5" customHeight="1" x14ac:dyDescent="0.2">
      <c r="A198" s="184"/>
      <c r="B198" s="187"/>
      <c r="C198" s="174"/>
      <c r="D198" s="14" t="s">
        <v>1</v>
      </c>
      <c r="E198" s="12">
        <v>0</v>
      </c>
      <c r="F198" s="12">
        <f t="shared" si="164"/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93"/>
      <c r="M198" s="193"/>
    </row>
    <row r="199" spans="1:30" s="16" customFormat="1" ht="38.25" customHeight="1" x14ac:dyDescent="0.25">
      <c r="A199" s="184"/>
      <c r="B199" s="188"/>
      <c r="C199" s="174"/>
      <c r="D199" s="14" t="s">
        <v>0</v>
      </c>
      <c r="E199" s="12">
        <v>0</v>
      </c>
      <c r="F199" s="12">
        <f t="shared" si="164"/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94"/>
      <c r="M199" s="194"/>
    </row>
    <row r="200" spans="1:30" s="15" customFormat="1" ht="15" customHeight="1" x14ac:dyDescent="0.2">
      <c r="A200" s="184" t="s">
        <v>265</v>
      </c>
      <c r="B200" s="197" t="s">
        <v>264</v>
      </c>
      <c r="C200" s="174" t="s">
        <v>108</v>
      </c>
      <c r="D200" s="14" t="s">
        <v>4</v>
      </c>
      <c r="E200" s="12">
        <f t="shared" ref="E200" si="165">SUM(E201:E204)</f>
        <v>0</v>
      </c>
      <c r="F200" s="12">
        <f t="shared" ref="F200" si="166">F201+F202+F203+F204</f>
        <v>0</v>
      </c>
      <c r="G200" s="12">
        <f t="shared" ref="G200" si="167">G201+G202+G203+G204</f>
        <v>0</v>
      </c>
      <c r="H200" s="12">
        <f t="shared" ref="H200" si="168">H201+H202+H203+H204</f>
        <v>0</v>
      </c>
      <c r="I200" s="13">
        <f t="shared" ref="I200" si="169">I201+I202+I203+I204</f>
        <v>0</v>
      </c>
      <c r="J200" s="12">
        <f t="shared" ref="J200" si="170">J201+J202+J203+J204</f>
        <v>0</v>
      </c>
      <c r="K200" s="12">
        <f t="shared" ref="K200" si="171">K201+K202+K203+K204</f>
        <v>0</v>
      </c>
      <c r="L200" s="192" t="s">
        <v>312</v>
      </c>
      <c r="M200" s="19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s="10" customFormat="1" ht="47.25" customHeight="1" x14ac:dyDescent="0.2">
      <c r="A201" s="184"/>
      <c r="B201" s="187"/>
      <c r="C201" s="174"/>
      <c r="D201" s="14" t="s">
        <v>3</v>
      </c>
      <c r="E201" s="12">
        <v>0</v>
      </c>
      <c r="F201" s="12">
        <f t="shared" ref="F201:F204" si="172">G201+H201+I201+J201+K201</f>
        <v>0</v>
      </c>
      <c r="G201" s="12">
        <v>0</v>
      </c>
      <c r="H201" s="12">
        <v>0</v>
      </c>
      <c r="I201" s="12">
        <v>0</v>
      </c>
      <c r="J201" s="12">
        <v>0</v>
      </c>
      <c r="K201" s="12">
        <v>0</v>
      </c>
      <c r="L201" s="193"/>
      <c r="M201" s="193"/>
    </row>
    <row r="202" spans="1:30" s="10" customFormat="1" ht="64.5" customHeight="1" x14ac:dyDescent="0.2">
      <c r="A202" s="184"/>
      <c r="B202" s="187"/>
      <c r="C202" s="174"/>
      <c r="D202" s="14" t="s">
        <v>2</v>
      </c>
      <c r="E202" s="12">
        <v>0</v>
      </c>
      <c r="F202" s="12">
        <f t="shared" si="172"/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93"/>
      <c r="M202" s="193"/>
    </row>
    <row r="203" spans="1:30" s="15" customFormat="1" ht="76.5" customHeight="1" x14ac:dyDescent="0.2">
      <c r="A203" s="184"/>
      <c r="B203" s="187"/>
      <c r="C203" s="174"/>
      <c r="D203" s="14" t="s">
        <v>1</v>
      </c>
      <c r="E203" s="12">
        <v>0</v>
      </c>
      <c r="F203" s="12">
        <f t="shared" si="172"/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93"/>
      <c r="M203" s="193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s="15" customFormat="1" ht="39" customHeight="1" x14ac:dyDescent="0.2">
      <c r="A204" s="184"/>
      <c r="B204" s="188"/>
      <c r="C204" s="174"/>
      <c r="D204" s="14" t="s">
        <v>0</v>
      </c>
      <c r="E204" s="12">
        <v>0</v>
      </c>
      <c r="F204" s="12">
        <f t="shared" si="172"/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94"/>
      <c r="M204" s="194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" x14ac:dyDescent="0.2">
      <c r="A205" s="196" t="s">
        <v>25</v>
      </c>
      <c r="B205" s="197" t="s">
        <v>266</v>
      </c>
      <c r="C205" s="174" t="s">
        <v>108</v>
      </c>
      <c r="D205" s="14" t="s">
        <v>4</v>
      </c>
      <c r="E205" s="12">
        <f t="shared" ref="E205" si="173">E206+E207+E208+E209</f>
        <v>16736.5</v>
      </c>
      <c r="F205" s="12">
        <f t="shared" ref="F205" si="174">F206+F207+F208+F209</f>
        <v>246853</v>
      </c>
      <c r="G205" s="12">
        <f t="shared" ref="G205" si="175">G206+G207+G208+G209</f>
        <v>43665</v>
      </c>
      <c r="H205" s="13">
        <f t="shared" ref="H205:K205" si="176">H206+H207+H208+H209</f>
        <v>47197</v>
      </c>
      <c r="I205" s="13">
        <f t="shared" si="176"/>
        <v>51997</v>
      </c>
      <c r="J205" s="13">
        <f t="shared" si="176"/>
        <v>51997</v>
      </c>
      <c r="K205" s="13">
        <f t="shared" si="176"/>
        <v>51997</v>
      </c>
      <c r="L205" s="192"/>
      <c r="M205" s="192" t="s">
        <v>489</v>
      </c>
    </row>
    <row r="206" spans="1:30" ht="45" x14ac:dyDescent="0.2">
      <c r="A206" s="196"/>
      <c r="B206" s="187"/>
      <c r="C206" s="174"/>
      <c r="D206" s="14" t="s">
        <v>3</v>
      </c>
      <c r="E206" s="12">
        <f t="shared" ref="E206:G209" si="177">E211+E216+E221+E226+E231+E236</f>
        <v>0</v>
      </c>
      <c r="F206" s="12">
        <f t="shared" si="177"/>
        <v>0</v>
      </c>
      <c r="G206" s="12">
        <f t="shared" si="177"/>
        <v>0</v>
      </c>
      <c r="H206" s="12">
        <f t="shared" ref="H206:K206" si="178">H211+H216+H221+H226+H231+H236</f>
        <v>0</v>
      </c>
      <c r="I206" s="12">
        <f t="shared" si="178"/>
        <v>0</v>
      </c>
      <c r="J206" s="12">
        <f t="shared" si="178"/>
        <v>0</v>
      </c>
      <c r="K206" s="12">
        <f t="shared" si="178"/>
        <v>0</v>
      </c>
      <c r="L206" s="193"/>
      <c r="M206" s="193"/>
    </row>
    <row r="207" spans="1:30" ht="60" x14ac:dyDescent="0.2">
      <c r="A207" s="196"/>
      <c r="B207" s="187"/>
      <c r="C207" s="174"/>
      <c r="D207" s="14" t="s">
        <v>2</v>
      </c>
      <c r="E207" s="12">
        <f t="shared" si="177"/>
        <v>0</v>
      </c>
      <c r="F207" s="12">
        <f t="shared" si="177"/>
        <v>0</v>
      </c>
      <c r="G207" s="12">
        <f t="shared" si="177"/>
        <v>0</v>
      </c>
      <c r="H207" s="12">
        <f t="shared" ref="H207:K207" si="179">H212+H217+H222+H227+H232+H237</f>
        <v>0</v>
      </c>
      <c r="I207" s="12">
        <f t="shared" si="179"/>
        <v>0</v>
      </c>
      <c r="J207" s="12">
        <f t="shared" si="179"/>
        <v>0</v>
      </c>
      <c r="K207" s="12">
        <f t="shared" si="179"/>
        <v>0</v>
      </c>
      <c r="L207" s="193"/>
      <c r="M207" s="193"/>
    </row>
    <row r="208" spans="1:30" ht="75" x14ac:dyDescent="0.2">
      <c r="A208" s="196"/>
      <c r="B208" s="187"/>
      <c r="C208" s="174"/>
      <c r="D208" s="14" t="s">
        <v>1</v>
      </c>
      <c r="E208" s="12">
        <f t="shared" si="177"/>
        <v>16736.5</v>
      </c>
      <c r="F208" s="12">
        <f t="shared" si="177"/>
        <v>246853</v>
      </c>
      <c r="G208" s="12">
        <f t="shared" si="177"/>
        <v>43665</v>
      </c>
      <c r="H208" s="12">
        <f t="shared" ref="H208:K208" si="180">H213+H218+H223+H228+H233+H238</f>
        <v>47197</v>
      </c>
      <c r="I208" s="12">
        <f t="shared" si="180"/>
        <v>51997</v>
      </c>
      <c r="J208" s="12">
        <f t="shared" si="180"/>
        <v>51997</v>
      </c>
      <c r="K208" s="12">
        <f t="shared" si="180"/>
        <v>51997</v>
      </c>
      <c r="L208" s="193"/>
      <c r="M208" s="193"/>
    </row>
    <row r="209" spans="1:13" ht="30" x14ac:dyDescent="0.2">
      <c r="A209" s="196"/>
      <c r="B209" s="188"/>
      <c r="C209" s="174"/>
      <c r="D209" s="14" t="s">
        <v>0</v>
      </c>
      <c r="E209" s="12">
        <f t="shared" si="177"/>
        <v>0</v>
      </c>
      <c r="F209" s="12">
        <f t="shared" si="177"/>
        <v>0</v>
      </c>
      <c r="G209" s="12">
        <f t="shared" si="177"/>
        <v>0</v>
      </c>
      <c r="H209" s="12">
        <f t="shared" ref="H209:K209" si="181">H214+H219+H224+H229+H234+H239</f>
        <v>0</v>
      </c>
      <c r="I209" s="12">
        <f t="shared" si="181"/>
        <v>0</v>
      </c>
      <c r="J209" s="12">
        <f t="shared" si="181"/>
        <v>0</v>
      </c>
      <c r="K209" s="12">
        <f t="shared" si="181"/>
        <v>0</v>
      </c>
      <c r="L209" s="194"/>
      <c r="M209" s="194"/>
    </row>
    <row r="210" spans="1:13" ht="15" x14ac:dyDescent="0.2">
      <c r="A210" s="196" t="s">
        <v>24</v>
      </c>
      <c r="B210" s="197" t="s">
        <v>267</v>
      </c>
      <c r="C210" s="174" t="s">
        <v>108</v>
      </c>
      <c r="D210" s="14" t="s">
        <v>4</v>
      </c>
      <c r="E210" s="12">
        <f t="shared" ref="E210" si="182">SUM(E211:E214)</f>
        <v>5088.3999999999996</v>
      </c>
      <c r="F210" s="12">
        <f t="shared" ref="F210:K210" si="183">F211+F212+F213+F214</f>
        <v>229863.4</v>
      </c>
      <c r="G210" s="12">
        <f t="shared" si="183"/>
        <v>38675.4</v>
      </c>
      <c r="H210" s="12">
        <f t="shared" si="183"/>
        <v>44197</v>
      </c>
      <c r="I210" s="13">
        <f t="shared" si="183"/>
        <v>48997</v>
      </c>
      <c r="J210" s="12">
        <f t="shared" si="183"/>
        <v>48997</v>
      </c>
      <c r="K210" s="12">
        <f t="shared" si="183"/>
        <v>48997</v>
      </c>
      <c r="L210" s="192" t="s">
        <v>310</v>
      </c>
      <c r="M210" s="186"/>
    </row>
    <row r="211" spans="1:13" ht="45" x14ac:dyDescent="0.2">
      <c r="A211" s="196"/>
      <c r="B211" s="187"/>
      <c r="C211" s="174"/>
      <c r="D211" s="14" t="s">
        <v>3</v>
      </c>
      <c r="E211" s="12">
        <v>0</v>
      </c>
      <c r="F211" s="12">
        <f t="shared" ref="F211:F214" si="184">G211+H211+I211+J211+K211</f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93"/>
      <c r="M211" s="187"/>
    </row>
    <row r="212" spans="1:13" ht="60" x14ac:dyDescent="0.2">
      <c r="A212" s="196"/>
      <c r="B212" s="187"/>
      <c r="C212" s="174"/>
      <c r="D212" s="14" t="s">
        <v>2</v>
      </c>
      <c r="E212" s="12">
        <v>0</v>
      </c>
      <c r="F212" s="12">
        <f t="shared" si="184"/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93"/>
      <c r="M212" s="187"/>
    </row>
    <row r="213" spans="1:13" ht="75" x14ac:dyDescent="0.2">
      <c r="A213" s="196"/>
      <c r="B213" s="187"/>
      <c r="C213" s="174"/>
      <c r="D213" s="14" t="s">
        <v>1</v>
      </c>
      <c r="E213" s="12">
        <v>5088.3999999999996</v>
      </c>
      <c r="F213" s="12">
        <f t="shared" si="184"/>
        <v>229863.4</v>
      </c>
      <c r="G213" s="12">
        <v>38675.4</v>
      </c>
      <c r="H213" s="12">
        <v>44197</v>
      </c>
      <c r="I213" s="12">
        <v>48997</v>
      </c>
      <c r="J213" s="12">
        <v>48997</v>
      </c>
      <c r="K213" s="12">
        <v>48997</v>
      </c>
      <c r="L213" s="193"/>
      <c r="M213" s="187"/>
    </row>
    <row r="214" spans="1:13" ht="30" x14ac:dyDescent="0.2">
      <c r="A214" s="196"/>
      <c r="B214" s="188"/>
      <c r="C214" s="174"/>
      <c r="D214" s="14" t="s">
        <v>0</v>
      </c>
      <c r="E214" s="12">
        <v>0</v>
      </c>
      <c r="F214" s="12">
        <f t="shared" si="184"/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94"/>
      <c r="M214" s="188"/>
    </row>
    <row r="215" spans="1:13" ht="15" x14ac:dyDescent="0.2">
      <c r="A215" s="196" t="s">
        <v>23</v>
      </c>
      <c r="B215" s="197" t="s">
        <v>268</v>
      </c>
      <c r="C215" s="174" t="s">
        <v>108</v>
      </c>
      <c r="D215" s="14" t="s">
        <v>4</v>
      </c>
      <c r="E215" s="12">
        <f t="shared" ref="E215" si="185">SUM(E216:E219)</f>
        <v>0</v>
      </c>
      <c r="F215" s="12">
        <f t="shared" ref="F215" si="186">F216+F217+F218+F219</f>
        <v>0</v>
      </c>
      <c r="G215" s="12">
        <f t="shared" ref="G215" si="187">G216+G217+G218+G219</f>
        <v>0</v>
      </c>
      <c r="H215" s="12">
        <f t="shared" ref="H215" si="188">H216+H217+H218+H219</f>
        <v>0</v>
      </c>
      <c r="I215" s="13">
        <f t="shared" ref="I215" si="189">I216+I217+I218+I219</f>
        <v>0</v>
      </c>
      <c r="J215" s="12">
        <f t="shared" ref="J215" si="190">J216+J217+J218+J219</f>
        <v>0</v>
      </c>
      <c r="K215" s="12">
        <f t="shared" ref="K215" si="191">K216+K217+K218+K219</f>
        <v>0</v>
      </c>
      <c r="L215" s="192" t="s">
        <v>310</v>
      </c>
      <c r="M215" s="192"/>
    </row>
    <row r="216" spans="1:13" ht="40.9" customHeight="1" x14ac:dyDescent="0.2">
      <c r="A216" s="196"/>
      <c r="B216" s="187"/>
      <c r="C216" s="174"/>
      <c r="D216" s="14" t="s">
        <v>3</v>
      </c>
      <c r="E216" s="12">
        <v>0</v>
      </c>
      <c r="F216" s="12">
        <f t="shared" ref="F216:F219" si="192">G216+H216+I216+J216+K216</f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93"/>
      <c r="M216" s="193"/>
    </row>
    <row r="217" spans="1:13" ht="57.6" customHeight="1" x14ac:dyDescent="0.2">
      <c r="A217" s="196"/>
      <c r="B217" s="187"/>
      <c r="C217" s="174"/>
      <c r="D217" s="14" t="s">
        <v>2</v>
      </c>
      <c r="E217" s="12">
        <v>0</v>
      </c>
      <c r="F217" s="12">
        <f t="shared" si="192"/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93"/>
      <c r="M217" s="193"/>
    </row>
    <row r="218" spans="1:13" ht="68.45" customHeight="1" x14ac:dyDescent="0.2">
      <c r="A218" s="196"/>
      <c r="B218" s="187"/>
      <c r="C218" s="174"/>
      <c r="D218" s="14" t="s">
        <v>1</v>
      </c>
      <c r="E218" s="12">
        <v>0</v>
      </c>
      <c r="F218" s="12">
        <f t="shared" si="192"/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93"/>
      <c r="M218" s="193"/>
    </row>
    <row r="219" spans="1:13" ht="36.75" customHeight="1" x14ac:dyDescent="0.2">
      <c r="A219" s="196"/>
      <c r="B219" s="188"/>
      <c r="C219" s="174"/>
      <c r="D219" s="14" t="s">
        <v>0</v>
      </c>
      <c r="E219" s="12">
        <v>0</v>
      </c>
      <c r="F219" s="12">
        <f t="shared" si="192"/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94"/>
      <c r="M219" s="194"/>
    </row>
    <row r="220" spans="1:13" ht="15" x14ac:dyDescent="0.2">
      <c r="A220" s="196" t="s">
        <v>22</v>
      </c>
      <c r="B220" s="197" t="s">
        <v>269</v>
      </c>
      <c r="C220" s="174" t="s">
        <v>108</v>
      </c>
      <c r="D220" s="14" t="s">
        <v>4</v>
      </c>
      <c r="E220" s="12">
        <f t="shared" ref="E220" si="193">SUM(E221:E224)</f>
        <v>10588.1</v>
      </c>
      <c r="F220" s="12">
        <f t="shared" ref="F220" si="194">F221+F222+F223+F224</f>
        <v>14859.6</v>
      </c>
      <c r="G220" s="12">
        <f t="shared" ref="G220" si="195">G221+G222+G223+G224</f>
        <v>2859.6</v>
      </c>
      <c r="H220" s="12">
        <f t="shared" ref="H220" si="196">H221+H222+H223+H224</f>
        <v>3000</v>
      </c>
      <c r="I220" s="13">
        <f t="shared" ref="I220" si="197">I221+I222+I223+I224</f>
        <v>3000</v>
      </c>
      <c r="J220" s="12">
        <f t="shared" ref="J220" si="198">J221+J222+J223+J224</f>
        <v>3000</v>
      </c>
      <c r="K220" s="12">
        <f t="shared" ref="K220" si="199">K221+K222+K223+K224</f>
        <v>3000</v>
      </c>
      <c r="L220" s="192" t="s">
        <v>11</v>
      </c>
      <c r="M220" s="192"/>
    </row>
    <row r="221" spans="1:13" ht="45" x14ac:dyDescent="0.2">
      <c r="A221" s="196"/>
      <c r="B221" s="187"/>
      <c r="C221" s="174"/>
      <c r="D221" s="14" t="s">
        <v>3</v>
      </c>
      <c r="E221" s="12">
        <v>0</v>
      </c>
      <c r="F221" s="12">
        <f t="shared" ref="F221:F224" si="200">G221+H221+I221+J221+K221</f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93"/>
      <c r="M221" s="193"/>
    </row>
    <row r="222" spans="1:13" ht="60" x14ac:dyDescent="0.2">
      <c r="A222" s="196"/>
      <c r="B222" s="187"/>
      <c r="C222" s="174"/>
      <c r="D222" s="14" t="s">
        <v>2</v>
      </c>
      <c r="E222" s="12">
        <v>0</v>
      </c>
      <c r="F222" s="12">
        <f t="shared" si="200"/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93"/>
      <c r="M222" s="193"/>
    </row>
    <row r="223" spans="1:13" ht="75" x14ac:dyDescent="0.2">
      <c r="A223" s="196"/>
      <c r="B223" s="187"/>
      <c r="C223" s="174"/>
      <c r="D223" s="14" t="s">
        <v>1</v>
      </c>
      <c r="E223" s="12">
        <v>10588.1</v>
      </c>
      <c r="F223" s="12">
        <f t="shared" si="200"/>
        <v>14859.6</v>
      </c>
      <c r="G223" s="12">
        <v>2859.6</v>
      </c>
      <c r="H223" s="12">
        <v>3000</v>
      </c>
      <c r="I223" s="12">
        <v>3000</v>
      </c>
      <c r="J223" s="12">
        <v>3000</v>
      </c>
      <c r="K223" s="12">
        <v>3000</v>
      </c>
      <c r="L223" s="193"/>
      <c r="M223" s="193"/>
    </row>
    <row r="224" spans="1:13" ht="32.25" customHeight="1" x14ac:dyDescent="0.2">
      <c r="A224" s="196"/>
      <c r="B224" s="188"/>
      <c r="C224" s="174"/>
      <c r="D224" s="14" t="s">
        <v>0</v>
      </c>
      <c r="E224" s="12">
        <v>0</v>
      </c>
      <c r="F224" s="12">
        <f t="shared" si="200"/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94"/>
      <c r="M224" s="194"/>
    </row>
    <row r="225" spans="1:13" ht="15" x14ac:dyDescent="0.2">
      <c r="A225" s="189" t="s">
        <v>106</v>
      </c>
      <c r="B225" s="197" t="s">
        <v>270</v>
      </c>
      <c r="C225" s="174" t="s">
        <v>108</v>
      </c>
      <c r="D225" s="14" t="s">
        <v>4</v>
      </c>
      <c r="E225" s="12">
        <f t="shared" ref="E225" si="201">SUM(E226:E229)</f>
        <v>1060</v>
      </c>
      <c r="F225" s="12">
        <f t="shared" ref="F225" si="202">F226+F227+F228+F229</f>
        <v>0</v>
      </c>
      <c r="G225" s="12">
        <f t="shared" ref="G225" si="203">G226+G227+G228+G229</f>
        <v>0</v>
      </c>
      <c r="H225" s="12">
        <f t="shared" ref="H225" si="204">H226+H227+H228+H229</f>
        <v>0</v>
      </c>
      <c r="I225" s="13">
        <f t="shared" ref="I225" si="205">I226+I227+I228+I229</f>
        <v>0</v>
      </c>
      <c r="J225" s="12">
        <f t="shared" ref="J225" si="206">J226+J227+J228+J229</f>
        <v>0</v>
      </c>
      <c r="K225" s="12">
        <f t="shared" ref="K225" si="207">K226+K227+K228+K229</f>
        <v>0</v>
      </c>
      <c r="L225" s="192" t="s">
        <v>11</v>
      </c>
      <c r="M225" s="192"/>
    </row>
    <row r="226" spans="1:13" ht="45" x14ac:dyDescent="0.2">
      <c r="A226" s="190"/>
      <c r="B226" s="187"/>
      <c r="C226" s="174"/>
      <c r="D226" s="14" t="s">
        <v>3</v>
      </c>
      <c r="E226" s="12">
        <v>0</v>
      </c>
      <c r="F226" s="12">
        <f t="shared" ref="F226:F229" si="208">G226+H226+I226+J226+K226</f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93"/>
      <c r="M226" s="193"/>
    </row>
    <row r="227" spans="1:13" ht="60" x14ac:dyDescent="0.2">
      <c r="A227" s="190"/>
      <c r="B227" s="187"/>
      <c r="C227" s="174"/>
      <c r="D227" s="14" t="s">
        <v>2</v>
      </c>
      <c r="E227" s="12">
        <v>0</v>
      </c>
      <c r="F227" s="12">
        <f t="shared" si="208"/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93"/>
      <c r="M227" s="193"/>
    </row>
    <row r="228" spans="1:13" ht="75" x14ac:dyDescent="0.2">
      <c r="A228" s="190"/>
      <c r="B228" s="187"/>
      <c r="C228" s="174"/>
      <c r="D228" s="14" t="s">
        <v>1</v>
      </c>
      <c r="E228" s="12">
        <v>1060</v>
      </c>
      <c r="F228" s="12">
        <f t="shared" si="208"/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93"/>
      <c r="M228" s="193"/>
    </row>
    <row r="229" spans="1:13" ht="28.5" customHeight="1" x14ac:dyDescent="0.2">
      <c r="A229" s="191"/>
      <c r="B229" s="188"/>
      <c r="C229" s="174"/>
      <c r="D229" s="14" t="s">
        <v>0</v>
      </c>
      <c r="E229" s="12">
        <v>0</v>
      </c>
      <c r="F229" s="12">
        <f t="shared" si="208"/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94"/>
      <c r="M229" s="194"/>
    </row>
    <row r="230" spans="1:13" ht="15" x14ac:dyDescent="0.2">
      <c r="A230" s="189" t="s">
        <v>271</v>
      </c>
      <c r="B230" s="186" t="s">
        <v>326</v>
      </c>
      <c r="C230" s="174" t="s">
        <v>108</v>
      </c>
      <c r="D230" s="14" t="s">
        <v>4</v>
      </c>
      <c r="E230" s="12">
        <f t="shared" ref="E230" si="209">SUM(E231:E234)</f>
        <v>0</v>
      </c>
      <c r="F230" s="12">
        <f t="shared" ref="F230" si="210">F231+F232+F233+F234</f>
        <v>2130</v>
      </c>
      <c r="G230" s="12">
        <f t="shared" ref="G230" si="211">G231+G232+G233+G234</f>
        <v>2130</v>
      </c>
      <c r="H230" s="12">
        <f t="shared" ref="H230" si="212">H231+H232+H233+H234</f>
        <v>0</v>
      </c>
      <c r="I230" s="13">
        <f t="shared" ref="I230" si="213">I231+I232+I233+I234</f>
        <v>0</v>
      </c>
      <c r="J230" s="12">
        <f t="shared" ref="J230" si="214">J231+J232+J233+J234</f>
        <v>0</v>
      </c>
      <c r="K230" s="12">
        <f t="shared" ref="K230" si="215">K231+K232+K233+K234</f>
        <v>0</v>
      </c>
      <c r="L230" s="192" t="s">
        <v>7</v>
      </c>
      <c r="M230" s="192" t="s">
        <v>13</v>
      </c>
    </row>
    <row r="231" spans="1:13" ht="45" x14ac:dyDescent="0.2">
      <c r="A231" s="190"/>
      <c r="B231" s="187"/>
      <c r="C231" s="174"/>
      <c r="D231" s="14" t="s">
        <v>3</v>
      </c>
      <c r="E231" s="12">
        <v>0</v>
      </c>
      <c r="F231" s="12">
        <f t="shared" ref="F231:F234" si="216">G231+H231+I231+J231+K231</f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93"/>
      <c r="M231" s="193"/>
    </row>
    <row r="232" spans="1:13" ht="60" x14ac:dyDescent="0.2">
      <c r="A232" s="190"/>
      <c r="B232" s="187"/>
      <c r="C232" s="174"/>
      <c r="D232" s="14" t="s">
        <v>2</v>
      </c>
      <c r="E232" s="12">
        <v>0</v>
      </c>
      <c r="F232" s="12">
        <f t="shared" si="216"/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93"/>
      <c r="M232" s="193"/>
    </row>
    <row r="233" spans="1:13" ht="75" x14ac:dyDescent="0.2">
      <c r="A233" s="190"/>
      <c r="B233" s="187"/>
      <c r="C233" s="174"/>
      <c r="D233" s="14" t="s">
        <v>1</v>
      </c>
      <c r="E233" s="12">
        <v>0</v>
      </c>
      <c r="F233" s="12">
        <f t="shared" si="216"/>
        <v>2130</v>
      </c>
      <c r="G233" s="12">
        <v>2130</v>
      </c>
      <c r="H233" s="12">
        <v>0</v>
      </c>
      <c r="I233" s="12">
        <v>0</v>
      </c>
      <c r="J233" s="12">
        <v>0</v>
      </c>
      <c r="K233" s="12">
        <v>0</v>
      </c>
      <c r="L233" s="193"/>
      <c r="M233" s="193"/>
    </row>
    <row r="234" spans="1:13" ht="33" customHeight="1" x14ac:dyDescent="0.2">
      <c r="A234" s="191"/>
      <c r="B234" s="188"/>
      <c r="C234" s="174"/>
      <c r="D234" s="14" t="s">
        <v>0</v>
      </c>
      <c r="E234" s="12">
        <v>0</v>
      </c>
      <c r="F234" s="12">
        <f t="shared" si="216"/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94"/>
      <c r="M234" s="194"/>
    </row>
    <row r="235" spans="1:13" ht="15" x14ac:dyDescent="0.2">
      <c r="A235" s="189" t="s">
        <v>273</v>
      </c>
      <c r="B235" s="186" t="s">
        <v>272</v>
      </c>
      <c r="C235" s="174" t="s">
        <v>108</v>
      </c>
      <c r="D235" s="14" t="s">
        <v>4</v>
      </c>
      <c r="E235" s="12">
        <f t="shared" ref="E235" si="217">SUM(E236:E239)</f>
        <v>0</v>
      </c>
      <c r="F235" s="12">
        <f t="shared" ref="F235" si="218">F236+F237+F238+F239</f>
        <v>0</v>
      </c>
      <c r="G235" s="12">
        <f t="shared" ref="G235" si="219">G236+G237+G238+G239</f>
        <v>0</v>
      </c>
      <c r="H235" s="12">
        <f t="shared" ref="H235" si="220">H236+H237+H238+H239</f>
        <v>0</v>
      </c>
      <c r="I235" s="13">
        <f t="shared" ref="I235" si="221">I236+I237+I238+I239</f>
        <v>0</v>
      </c>
      <c r="J235" s="12">
        <f t="shared" ref="J235" si="222">J236+J237+J238+J239</f>
        <v>0</v>
      </c>
      <c r="K235" s="12">
        <f t="shared" ref="K235" si="223">K236+K237+K238+K239</f>
        <v>0</v>
      </c>
      <c r="L235" s="192" t="s">
        <v>7</v>
      </c>
      <c r="M235" s="192" t="s">
        <v>13</v>
      </c>
    </row>
    <row r="236" spans="1:13" ht="45" x14ac:dyDescent="0.2">
      <c r="A236" s="190"/>
      <c r="B236" s="187"/>
      <c r="C236" s="174"/>
      <c r="D236" s="14" t="s">
        <v>3</v>
      </c>
      <c r="E236" s="12">
        <v>0</v>
      </c>
      <c r="F236" s="12">
        <f t="shared" ref="F236:F239" si="224">G236+H236+I236+J236+K236</f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93"/>
      <c r="M236" s="193"/>
    </row>
    <row r="237" spans="1:13" ht="60" x14ac:dyDescent="0.2">
      <c r="A237" s="190"/>
      <c r="B237" s="187"/>
      <c r="C237" s="174"/>
      <c r="D237" s="14" t="s">
        <v>2</v>
      </c>
      <c r="E237" s="12">
        <v>0</v>
      </c>
      <c r="F237" s="12">
        <f t="shared" si="224"/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93"/>
      <c r="M237" s="193"/>
    </row>
    <row r="238" spans="1:13" ht="75" x14ac:dyDescent="0.2">
      <c r="A238" s="190"/>
      <c r="B238" s="187"/>
      <c r="C238" s="174"/>
      <c r="D238" s="14" t="s">
        <v>1</v>
      </c>
      <c r="E238" s="12">
        <v>0</v>
      </c>
      <c r="F238" s="12">
        <f t="shared" si="224"/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93"/>
      <c r="M238" s="193"/>
    </row>
    <row r="239" spans="1:13" ht="30.6" customHeight="1" x14ac:dyDescent="0.2">
      <c r="A239" s="191"/>
      <c r="B239" s="188"/>
      <c r="C239" s="174"/>
      <c r="D239" s="14" t="s">
        <v>0</v>
      </c>
      <c r="E239" s="12">
        <v>0</v>
      </c>
      <c r="F239" s="12">
        <f t="shared" si="224"/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94"/>
      <c r="M239" s="194"/>
    </row>
    <row r="240" spans="1:13" ht="15" x14ac:dyDescent="0.2">
      <c r="A240" s="189" t="s">
        <v>21</v>
      </c>
      <c r="B240" s="186" t="s">
        <v>274</v>
      </c>
      <c r="C240" s="174" t="s">
        <v>108</v>
      </c>
      <c r="D240" s="14" t="s">
        <v>4</v>
      </c>
      <c r="E240" s="12">
        <f>E241+E242+E243+E244</f>
        <v>125</v>
      </c>
      <c r="F240" s="12">
        <f>F241+F242+F243+F244</f>
        <v>2250</v>
      </c>
      <c r="G240" s="12">
        <f>G241+G242+G243+G244</f>
        <v>450</v>
      </c>
      <c r="H240" s="13">
        <f t="shared" ref="H240:K240" si="225">H241+H242+H243+H244</f>
        <v>450</v>
      </c>
      <c r="I240" s="13">
        <f t="shared" si="225"/>
        <v>450</v>
      </c>
      <c r="J240" s="13">
        <f t="shared" si="225"/>
        <v>450</v>
      </c>
      <c r="K240" s="13">
        <f t="shared" si="225"/>
        <v>450</v>
      </c>
      <c r="L240" s="192"/>
      <c r="M240" s="192" t="s">
        <v>490</v>
      </c>
    </row>
    <row r="241" spans="1:13" ht="45" x14ac:dyDescent="0.2">
      <c r="A241" s="190"/>
      <c r="B241" s="187"/>
      <c r="C241" s="174"/>
      <c r="D241" s="14" t="s">
        <v>3</v>
      </c>
      <c r="E241" s="12">
        <f t="shared" ref="E241:G244" si="226">E246+E266+E271+E276+E281+E286</f>
        <v>0</v>
      </c>
      <c r="F241" s="12">
        <f t="shared" si="226"/>
        <v>0</v>
      </c>
      <c r="G241" s="12">
        <f t="shared" si="226"/>
        <v>0</v>
      </c>
      <c r="H241" s="12">
        <f t="shared" ref="H241:K241" si="227">H246+H266+H271+H276+H281+H286</f>
        <v>0</v>
      </c>
      <c r="I241" s="12">
        <f t="shared" si="227"/>
        <v>0</v>
      </c>
      <c r="J241" s="12">
        <f t="shared" si="227"/>
        <v>0</v>
      </c>
      <c r="K241" s="12">
        <f t="shared" si="227"/>
        <v>0</v>
      </c>
      <c r="L241" s="193"/>
      <c r="M241" s="193"/>
    </row>
    <row r="242" spans="1:13" ht="60" x14ac:dyDescent="0.2">
      <c r="A242" s="190"/>
      <c r="B242" s="187"/>
      <c r="C242" s="174"/>
      <c r="D242" s="14" t="s">
        <v>2</v>
      </c>
      <c r="E242" s="12">
        <f t="shared" si="226"/>
        <v>0</v>
      </c>
      <c r="F242" s="12">
        <f t="shared" si="226"/>
        <v>0</v>
      </c>
      <c r="G242" s="12">
        <f t="shared" si="226"/>
        <v>0</v>
      </c>
      <c r="H242" s="12">
        <f t="shared" ref="H242:K242" si="228">H247+H267+H272+H277+H282+H287</f>
        <v>0</v>
      </c>
      <c r="I242" s="12">
        <f t="shared" si="228"/>
        <v>0</v>
      </c>
      <c r="J242" s="12">
        <f t="shared" si="228"/>
        <v>0</v>
      </c>
      <c r="K242" s="12">
        <f t="shared" si="228"/>
        <v>0</v>
      </c>
      <c r="L242" s="193"/>
      <c r="M242" s="193"/>
    </row>
    <row r="243" spans="1:13" ht="75" x14ac:dyDescent="0.2">
      <c r="A243" s="190"/>
      <c r="B243" s="187"/>
      <c r="C243" s="174"/>
      <c r="D243" s="14" t="s">
        <v>1</v>
      </c>
      <c r="E243" s="12">
        <f t="shared" si="226"/>
        <v>125</v>
      </c>
      <c r="F243" s="12">
        <f t="shared" si="226"/>
        <v>2250</v>
      </c>
      <c r="G243" s="12">
        <f t="shared" si="226"/>
        <v>450</v>
      </c>
      <c r="H243" s="12">
        <f t="shared" ref="H243:K243" si="229">H248+H268+H273+H278+H283+H288</f>
        <v>450</v>
      </c>
      <c r="I243" s="12">
        <f t="shared" si="229"/>
        <v>450</v>
      </c>
      <c r="J243" s="12">
        <f t="shared" si="229"/>
        <v>450</v>
      </c>
      <c r="K243" s="12">
        <f t="shared" si="229"/>
        <v>450</v>
      </c>
      <c r="L243" s="193"/>
      <c r="M243" s="193"/>
    </row>
    <row r="244" spans="1:13" ht="43.9" customHeight="1" x14ac:dyDescent="0.2">
      <c r="A244" s="191"/>
      <c r="B244" s="188"/>
      <c r="C244" s="174"/>
      <c r="D244" s="14" t="s">
        <v>0</v>
      </c>
      <c r="E244" s="12">
        <f t="shared" si="226"/>
        <v>0</v>
      </c>
      <c r="F244" s="12">
        <f t="shared" si="226"/>
        <v>0</v>
      </c>
      <c r="G244" s="12">
        <f t="shared" si="226"/>
        <v>0</v>
      </c>
      <c r="H244" s="12">
        <f t="shared" ref="H244:K244" si="230">H249+H269+H274+H279+H284+H289</f>
        <v>0</v>
      </c>
      <c r="I244" s="12">
        <f t="shared" si="230"/>
        <v>0</v>
      </c>
      <c r="J244" s="12">
        <f t="shared" si="230"/>
        <v>0</v>
      </c>
      <c r="K244" s="12">
        <f t="shared" si="230"/>
        <v>0</v>
      </c>
      <c r="L244" s="194"/>
      <c r="M244" s="194"/>
    </row>
    <row r="245" spans="1:13" ht="15" x14ac:dyDescent="0.2">
      <c r="A245" s="189" t="s">
        <v>20</v>
      </c>
      <c r="B245" s="186" t="s">
        <v>275</v>
      </c>
      <c r="C245" s="174" t="s">
        <v>108</v>
      </c>
      <c r="D245" s="14" t="s">
        <v>4</v>
      </c>
      <c r="E245" s="12">
        <f>E246+E247+E248+E249</f>
        <v>25</v>
      </c>
      <c r="F245" s="12">
        <f>F246+F247+F248+F249</f>
        <v>250</v>
      </c>
      <c r="G245" s="12">
        <f>G246+G247+G248+G249</f>
        <v>50</v>
      </c>
      <c r="H245" s="12">
        <f t="shared" ref="H245:K245" si="231">H246+H247+H248+H249</f>
        <v>50</v>
      </c>
      <c r="I245" s="12">
        <f t="shared" si="231"/>
        <v>50</v>
      </c>
      <c r="J245" s="12">
        <f t="shared" si="231"/>
        <v>50</v>
      </c>
      <c r="K245" s="12">
        <f t="shared" si="231"/>
        <v>50</v>
      </c>
      <c r="L245" s="192" t="s">
        <v>313</v>
      </c>
      <c r="M245" s="192"/>
    </row>
    <row r="246" spans="1:13" ht="45" x14ac:dyDescent="0.2">
      <c r="A246" s="190"/>
      <c r="B246" s="187"/>
      <c r="C246" s="174"/>
      <c r="D246" s="14" t="s">
        <v>3</v>
      </c>
      <c r="E246" s="12">
        <f t="shared" ref="E246:G249" si="232">E251+E256+E261</f>
        <v>0</v>
      </c>
      <c r="F246" s="12">
        <f t="shared" si="232"/>
        <v>0</v>
      </c>
      <c r="G246" s="12">
        <f t="shared" si="232"/>
        <v>0</v>
      </c>
      <c r="H246" s="12">
        <f t="shared" ref="H246:K246" si="233">H251+H256+H261</f>
        <v>0</v>
      </c>
      <c r="I246" s="12">
        <f t="shared" si="233"/>
        <v>0</v>
      </c>
      <c r="J246" s="12">
        <f t="shared" si="233"/>
        <v>0</v>
      </c>
      <c r="K246" s="12">
        <f t="shared" si="233"/>
        <v>0</v>
      </c>
      <c r="L246" s="193"/>
      <c r="M246" s="193"/>
    </row>
    <row r="247" spans="1:13" ht="60" x14ac:dyDescent="0.2">
      <c r="A247" s="190"/>
      <c r="B247" s="187"/>
      <c r="C247" s="174"/>
      <c r="D247" s="14" t="s">
        <v>2</v>
      </c>
      <c r="E247" s="12">
        <f t="shared" si="232"/>
        <v>0</v>
      </c>
      <c r="F247" s="12">
        <f t="shared" si="232"/>
        <v>0</v>
      </c>
      <c r="G247" s="12">
        <f t="shared" si="232"/>
        <v>0</v>
      </c>
      <c r="H247" s="12">
        <f t="shared" ref="H247:K247" si="234">H252+H257+H262</f>
        <v>0</v>
      </c>
      <c r="I247" s="12">
        <f t="shared" si="234"/>
        <v>0</v>
      </c>
      <c r="J247" s="12">
        <f t="shared" si="234"/>
        <v>0</v>
      </c>
      <c r="K247" s="12">
        <f t="shared" si="234"/>
        <v>0</v>
      </c>
      <c r="L247" s="193"/>
      <c r="M247" s="193"/>
    </row>
    <row r="248" spans="1:13" ht="75" x14ac:dyDescent="0.2">
      <c r="A248" s="190"/>
      <c r="B248" s="187"/>
      <c r="C248" s="174"/>
      <c r="D248" s="14" t="s">
        <v>1</v>
      </c>
      <c r="E248" s="12">
        <f t="shared" si="232"/>
        <v>25</v>
      </c>
      <c r="F248" s="12">
        <f t="shared" si="232"/>
        <v>250</v>
      </c>
      <c r="G248" s="12">
        <f t="shared" si="232"/>
        <v>50</v>
      </c>
      <c r="H248" s="12">
        <f t="shared" ref="H248:K248" si="235">H253+H258+H263</f>
        <v>50</v>
      </c>
      <c r="I248" s="12">
        <f t="shared" si="235"/>
        <v>50</v>
      </c>
      <c r="J248" s="12">
        <f t="shared" si="235"/>
        <v>50</v>
      </c>
      <c r="K248" s="12">
        <f t="shared" si="235"/>
        <v>50</v>
      </c>
      <c r="L248" s="193"/>
      <c r="M248" s="193"/>
    </row>
    <row r="249" spans="1:13" ht="30" x14ac:dyDescent="0.2">
      <c r="A249" s="191"/>
      <c r="B249" s="188"/>
      <c r="C249" s="174"/>
      <c r="D249" s="14" t="s">
        <v>0</v>
      </c>
      <c r="E249" s="12">
        <f t="shared" si="232"/>
        <v>0</v>
      </c>
      <c r="F249" s="12">
        <f t="shared" si="232"/>
        <v>0</v>
      </c>
      <c r="G249" s="12">
        <f t="shared" si="232"/>
        <v>0</v>
      </c>
      <c r="H249" s="12">
        <f t="shared" ref="H249:K249" si="236">H254+H259+H264</f>
        <v>0</v>
      </c>
      <c r="I249" s="12">
        <f t="shared" si="236"/>
        <v>0</v>
      </c>
      <c r="J249" s="12">
        <f t="shared" si="236"/>
        <v>0</v>
      </c>
      <c r="K249" s="12">
        <f t="shared" si="236"/>
        <v>0</v>
      </c>
      <c r="L249" s="194"/>
      <c r="M249" s="194"/>
    </row>
    <row r="250" spans="1:13" ht="15" customHeight="1" x14ac:dyDescent="0.2">
      <c r="A250" s="189" t="s">
        <v>277</v>
      </c>
      <c r="B250" s="186" t="s">
        <v>276</v>
      </c>
      <c r="C250" s="174" t="s">
        <v>108</v>
      </c>
      <c r="D250" s="14" t="s">
        <v>4</v>
      </c>
      <c r="E250" s="12">
        <f t="shared" ref="E250" si="237">SUM(E251:E254)</f>
        <v>0</v>
      </c>
      <c r="F250" s="12">
        <f t="shared" ref="F250" si="238">F251+F252+F253+F254</f>
        <v>0</v>
      </c>
      <c r="G250" s="12">
        <f t="shared" ref="G250" si="239">G251+G252+G253+G254</f>
        <v>0</v>
      </c>
      <c r="H250" s="12">
        <f t="shared" ref="H250" si="240">H251+H252+H253+H254</f>
        <v>0</v>
      </c>
      <c r="I250" s="13">
        <f t="shared" ref="I250" si="241">I251+I252+I253+I254</f>
        <v>0</v>
      </c>
      <c r="J250" s="12">
        <f t="shared" ref="J250" si="242">J251+J252+J253+J254</f>
        <v>0</v>
      </c>
      <c r="K250" s="12">
        <f t="shared" ref="K250" si="243">K251+K252+K253+K254</f>
        <v>0</v>
      </c>
      <c r="L250" s="192" t="s">
        <v>313</v>
      </c>
      <c r="M250" s="192" t="s">
        <v>13</v>
      </c>
    </row>
    <row r="251" spans="1:13" ht="45" x14ac:dyDescent="0.2">
      <c r="A251" s="190"/>
      <c r="B251" s="187"/>
      <c r="C251" s="174"/>
      <c r="D251" s="14" t="s">
        <v>3</v>
      </c>
      <c r="E251" s="12">
        <v>0</v>
      </c>
      <c r="F251" s="12">
        <f t="shared" ref="F251:F254" si="244">G251+H251+I251+J251+K251</f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93"/>
      <c r="M251" s="193"/>
    </row>
    <row r="252" spans="1:13" ht="60" x14ac:dyDescent="0.2">
      <c r="A252" s="190"/>
      <c r="B252" s="187"/>
      <c r="C252" s="174"/>
      <c r="D252" s="14" t="s">
        <v>2</v>
      </c>
      <c r="E252" s="12">
        <v>0</v>
      </c>
      <c r="F252" s="12">
        <f t="shared" si="244"/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93"/>
      <c r="M252" s="193"/>
    </row>
    <row r="253" spans="1:13" ht="71.45" customHeight="1" x14ac:dyDescent="0.2">
      <c r="A253" s="190"/>
      <c r="B253" s="187"/>
      <c r="C253" s="174"/>
      <c r="D253" s="14" t="s">
        <v>1</v>
      </c>
      <c r="E253" s="12">
        <v>0</v>
      </c>
      <c r="F253" s="12">
        <f t="shared" si="244"/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93"/>
      <c r="M253" s="193"/>
    </row>
    <row r="254" spans="1:13" ht="30" x14ac:dyDescent="0.2">
      <c r="A254" s="191"/>
      <c r="B254" s="188"/>
      <c r="C254" s="174"/>
      <c r="D254" s="14" t="s">
        <v>0</v>
      </c>
      <c r="E254" s="12">
        <v>0</v>
      </c>
      <c r="F254" s="12">
        <f t="shared" si="244"/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94"/>
      <c r="M254" s="194"/>
    </row>
    <row r="255" spans="1:13" ht="15" customHeight="1" x14ac:dyDescent="0.2">
      <c r="A255" s="189" t="s">
        <v>279</v>
      </c>
      <c r="B255" s="186" t="s">
        <v>278</v>
      </c>
      <c r="C255" s="174" t="s">
        <v>108</v>
      </c>
      <c r="D255" s="14" t="s">
        <v>4</v>
      </c>
      <c r="E255" s="12">
        <f t="shared" ref="E255" si="245">SUM(E256:E259)</f>
        <v>0</v>
      </c>
      <c r="F255" s="12">
        <f t="shared" ref="F255" si="246">F256+F257+F258+F259</f>
        <v>0</v>
      </c>
      <c r="G255" s="12">
        <f t="shared" ref="G255" si="247">G256+G257+G258+G259</f>
        <v>0</v>
      </c>
      <c r="H255" s="12">
        <f t="shared" ref="H255" si="248">H256+H257+H258+H259</f>
        <v>0</v>
      </c>
      <c r="I255" s="13">
        <f t="shared" ref="I255" si="249">I256+I257+I258+I259</f>
        <v>0</v>
      </c>
      <c r="J255" s="12">
        <f t="shared" ref="J255" si="250">J256+J257+J258+J259</f>
        <v>0</v>
      </c>
      <c r="K255" s="12">
        <f t="shared" ref="K255" si="251">K256+K257+K258+K259</f>
        <v>0</v>
      </c>
      <c r="L255" s="192" t="s">
        <v>313</v>
      </c>
      <c r="M255" s="186"/>
    </row>
    <row r="256" spans="1:13" ht="39.6" customHeight="1" x14ac:dyDescent="0.2">
      <c r="A256" s="190"/>
      <c r="B256" s="187"/>
      <c r="C256" s="174"/>
      <c r="D256" s="14" t="s">
        <v>3</v>
      </c>
      <c r="E256" s="12">
        <v>0</v>
      </c>
      <c r="F256" s="12">
        <f t="shared" ref="F256:F259" si="252">G256+H256+I256+J256+K256</f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93"/>
      <c r="M256" s="187"/>
    </row>
    <row r="257" spans="1:13" ht="60" customHeight="1" x14ac:dyDescent="0.2">
      <c r="A257" s="190"/>
      <c r="B257" s="187"/>
      <c r="C257" s="174"/>
      <c r="D257" s="14" t="s">
        <v>2</v>
      </c>
      <c r="E257" s="12">
        <v>0</v>
      </c>
      <c r="F257" s="12">
        <f t="shared" si="252"/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93"/>
      <c r="M257" s="187"/>
    </row>
    <row r="258" spans="1:13" ht="70.150000000000006" customHeight="1" x14ac:dyDescent="0.2">
      <c r="A258" s="190"/>
      <c r="B258" s="187"/>
      <c r="C258" s="174"/>
      <c r="D258" s="14" t="s">
        <v>1</v>
      </c>
      <c r="E258" s="12">
        <v>0</v>
      </c>
      <c r="F258" s="12">
        <f t="shared" si="252"/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93"/>
      <c r="M258" s="187"/>
    </row>
    <row r="259" spans="1:13" ht="30" customHeight="1" x14ac:dyDescent="0.2">
      <c r="A259" s="191"/>
      <c r="B259" s="188"/>
      <c r="C259" s="174"/>
      <c r="D259" s="14" t="s">
        <v>0</v>
      </c>
      <c r="E259" s="12">
        <v>0</v>
      </c>
      <c r="F259" s="12">
        <f t="shared" si="252"/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94"/>
      <c r="M259" s="188"/>
    </row>
    <row r="260" spans="1:13" ht="34.5" customHeight="1" x14ac:dyDescent="0.2">
      <c r="A260" s="189" t="s">
        <v>281</v>
      </c>
      <c r="B260" s="186" t="s">
        <v>280</v>
      </c>
      <c r="C260" s="174" t="s">
        <v>108</v>
      </c>
      <c r="D260" s="14" t="s">
        <v>4</v>
      </c>
      <c r="E260" s="12">
        <f t="shared" ref="E260" si="253">SUM(E261:E264)</f>
        <v>25</v>
      </c>
      <c r="F260" s="12">
        <f t="shared" ref="F260" si="254">F261+F262+F263+F264</f>
        <v>250</v>
      </c>
      <c r="G260" s="12">
        <f t="shared" ref="G260" si="255">G261+G262+G263+G264</f>
        <v>50</v>
      </c>
      <c r="H260" s="12">
        <f t="shared" ref="H260" si="256">H261+H262+H263+H264</f>
        <v>50</v>
      </c>
      <c r="I260" s="13">
        <f t="shared" ref="I260" si="257">I261+I262+I263+I264</f>
        <v>50</v>
      </c>
      <c r="J260" s="12">
        <f t="shared" ref="J260" si="258">J261+J262+J263+J264</f>
        <v>50</v>
      </c>
      <c r="K260" s="12">
        <f t="shared" ref="K260" si="259">K261+K262+K263+K264</f>
        <v>50</v>
      </c>
      <c r="L260" s="192" t="s">
        <v>314</v>
      </c>
      <c r="M260" s="192" t="s">
        <v>13</v>
      </c>
    </row>
    <row r="261" spans="1:13" ht="63.75" customHeight="1" x14ac:dyDescent="0.2">
      <c r="A261" s="190"/>
      <c r="B261" s="187"/>
      <c r="C261" s="174"/>
      <c r="D261" s="14" t="s">
        <v>3</v>
      </c>
      <c r="E261" s="12">
        <v>0</v>
      </c>
      <c r="F261" s="12">
        <f t="shared" ref="F261:F264" si="260">G261+H261+I261+J261+K261</f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93"/>
      <c r="M261" s="193"/>
    </row>
    <row r="262" spans="1:13" ht="81" customHeight="1" x14ac:dyDescent="0.2">
      <c r="A262" s="190"/>
      <c r="B262" s="187"/>
      <c r="C262" s="174"/>
      <c r="D262" s="14" t="s">
        <v>2</v>
      </c>
      <c r="E262" s="12">
        <v>0</v>
      </c>
      <c r="F262" s="12">
        <f t="shared" si="260"/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93"/>
      <c r="M262" s="193"/>
    </row>
    <row r="263" spans="1:13" ht="106.5" customHeight="1" x14ac:dyDescent="0.2">
      <c r="A263" s="190"/>
      <c r="B263" s="187"/>
      <c r="C263" s="174"/>
      <c r="D263" s="14" t="s">
        <v>1</v>
      </c>
      <c r="E263" s="12">
        <v>25</v>
      </c>
      <c r="F263" s="12">
        <f t="shared" si="260"/>
        <v>250</v>
      </c>
      <c r="G263" s="12">
        <v>50</v>
      </c>
      <c r="H263" s="12">
        <v>50</v>
      </c>
      <c r="I263" s="12">
        <v>50</v>
      </c>
      <c r="J263" s="12">
        <v>50</v>
      </c>
      <c r="K263" s="12">
        <v>50</v>
      </c>
      <c r="L263" s="193"/>
      <c r="M263" s="193"/>
    </row>
    <row r="264" spans="1:13" ht="64.900000000000006" customHeight="1" x14ac:dyDescent="0.2">
      <c r="A264" s="191"/>
      <c r="B264" s="188"/>
      <c r="C264" s="174"/>
      <c r="D264" s="14" t="s">
        <v>0</v>
      </c>
      <c r="E264" s="12">
        <v>0</v>
      </c>
      <c r="F264" s="12">
        <f t="shared" si="260"/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94"/>
      <c r="M264" s="194"/>
    </row>
    <row r="265" spans="1:13" ht="24.75" customHeight="1" x14ac:dyDescent="0.2">
      <c r="A265" s="189" t="s">
        <v>19</v>
      </c>
      <c r="B265" s="186" t="s">
        <v>282</v>
      </c>
      <c r="C265" s="174" t="s">
        <v>108</v>
      </c>
      <c r="D265" s="14" t="s">
        <v>4</v>
      </c>
      <c r="E265" s="12">
        <f t="shared" ref="E265" si="261">SUM(E266:E269)</f>
        <v>100</v>
      </c>
      <c r="F265" s="12">
        <f t="shared" ref="F265" si="262">F266+F267+F268+F269</f>
        <v>2000</v>
      </c>
      <c r="G265" s="12">
        <f t="shared" ref="G265" si="263">G266+G267+G268+G269</f>
        <v>400</v>
      </c>
      <c r="H265" s="12">
        <f t="shared" ref="H265" si="264">H266+H267+H268+H269</f>
        <v>400</v>
      </c>
      <c r="I265" s="13">
        <f t="shared" ref="I265" si="265">I266+I267+I268+I269</f>
        <v>400</v>
      </c>
      <c r="J265" s="12">
        <f t="shared" ref="J265" si="266">J266+J267+J268+J269</f>
        <v>400</v>
      </c>
      <c r="K265" s="12">
        <f t="shared" ref="K265" si="267">K266+K267+K268+K269</f>
        <v>400</v>
      </c>
      <c r="L265" s="192" t="s">
        <v>314</v>
      </c>
      <c r="M265" s="192"/>
    </row>
    <row r="266" spans="1:13" ht="50.25" customHeight="1" x14ac:dyDescent="0.2">
      <c r="A266" s="190"/>
      <c r="B266" s="187"/>
      <c r="C266" s="174"/>
      <c r="D266" s="14" t="s">
        <v>3</v>
      </c>
      <c r="E266" s="12">
        <v>0</v>
      </c>
      <c r="F266" s="12">
        <f t="shared" ref="F266:F269" si="268">G266+H266+I266+J266+K266</f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93"/>
      <c r="M266" s="193"/>
    </row>
    <row r="267" spans="1:13" ht="60.75" customHeight="1" x14ac:dyDescent="0.2">
      <c r="A267" s="190"/>
      <c r="B267" s="187"/>
      <c r="C267" s="174"/>
      <c r="D267" s="14" t="s">
        <v>2</v>
      </c>
      <c r="E267" s="12">
        <v>0</v>
      </c>
      <c r="F267" s="12">
        <f t="shared" si="268"/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93"/>
      <c r="M267" s="193"/>
    </row>
    <row r="268" spans="1:13" ht="80.25" customHeight="1" x14ac:dyDescent="0.2">
      <c r="A268" s="190"/>
      <c r="B268" s="187"/>
      <c r="C268" s="174"/>
      <c r="D268" s="14" t="s">
        <v>1</v>
      </c>
      <c r="E268" s="12">
        <v>100</v>
      </c>
      <c r="F268" s="12">
        <f t="shared" si="268"/>
        <v>2000</v>
      </c>
      <c r="G268" s="12">
        <v>400</v>
      </c>
      <c r="H268" s="12">
        <v>400</v>
      </c>
      <c r="I268" s="12">
        <v>400</v>
      </c>
      <c r="J268" s="12">
        <v>400</v>
      </c>
      <c r="K268" s="12">
        <v>400</v>
      </c>
      <c r="L268" s="193"/>
      <c r="M268" s="193"/>
    </row>
    <row r="269" spans="1:13" ht="35.25" customHeight="1" x14ac:dyDescent="0.2">
      <c r="A269" s="191"/>
      <c r="B269" s="188"/>
      <c r="C269" s="174"/>
      <c r="D269" s="14" t="s">
        <v>0</v>
      </c>
      <c r="E269" s="12">
        <v>0</v>
      </c>
      <c r="F269" s="12">
        <f t="shared" si="268"/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94"/>
      <c r="M269" s="194"/>
    </row>
    <row r="270" spans="1:13" ht="31.5" customHeight="1" x14ac:dyDescent="0.2">
      <c r="A270" s="189" t="s">
        <v>18</v>
      </c>
      <c r="B270" s="186" t="s">
        <v>283</v>
      </c>
      <c r="C270" s="174" t="s">
        <v>108</v>
      </c>
      <c r="D270" s="14" t="s">
        <v>4</v>
      </c>
      <c r="E270" s="12">
        <f t="shared" ref="E270" si="269">SUM(E271:E274)</f>
        <v>0</v>
      </c>
      <c r="F270" s="12">
        <f t="shared" ref="F270" si="270">F271+F272+F273+F274</f>
        <v>0</v>
      </c>
      <c r="G270" s="12">
        <f t="shared" ref="G270" si="271">G271+G272+G273+G274</f>
        <v>0</v>
      </c>
      <c r="H270" s="12">
        <f t="shared" ref="H270" si="272">H271+H272+H273+H274</f>
        <v>0</v>
      </c>
      <c r="I270" s="13">
        <f t="shared" ref="I270" si="273">I271+I272+I273+I274</f>
        <v>0</v>
      </c>
      <c r="J270" s="12">
        <f t="shared" ref="J270" si="274">J271+J272+J273+J274</f>
        <v>0</v>
      </c>
      <c r="K270" s="12">
        <f t="shared" ref="K270" si="275">K271+K272+K273+K274</f>
        <v>0</v>
      </c>
      <c r="L270" s="192" t="s">
        <v>315</v>
      </c>
      <c r="M270" s="192"/>
    </row>
    <row r="271" spans="1:13" ht="45" x14ac:dyDescent="0.2">
      <c r="A271" s="190"/>
      <c r="B271" s="187"/>
      <c r="C271" s="174"/>
      <c r="D271" s="14" t="s">
        <v>3</v>
      </c>
      <c r="E271" s="12">
        <v>0</v>
      </c>
      <c r="F271" s="12">
        <f t="shared" ref="F271:F274" si="276">G271+H271+I271+J271+K271</f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93"/>
      <c r="M271" s="193"/>
    </row>
    <row r="272" spans="1:13" ht="60" x14ac:dyDescent="0.2">
      <c r="A272" s="190"/>
      <c r="B272" s="187"/>
      <c r="C272" s="174"/>
      <c r="D272" s="14" t="s">
        <v>2</v>
      </c>
      <c r="E272" s="12">
        <v>0</v>
      </c>
      <c r="F272" s="12">
        <f t="shared" si="276"/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93"/>
      <c r="M272" s="193"/>
    </row>
    <row r="273" spans="1:13" ht="76.5" customHeight="1" x14ac:dyDescent="0.2">
      <c r="A273" s="190"/>
      <c r="B273" s="187"/>
      <c r="C273" s="174"/>
      <c r="D273" s="14" t="s">
        <v>1</v>
      </c>
      <c r="E273" s="12">
        <v>0</v>
      </c>
      <c r="F273" s="12">
        <f t="shared" si="276"/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93"/>
      <c r="M273" s="193"/>
    </row>
    <row r="274" spans="1:13" ht="45.75" customHeight="1" x14ac:dyDescent="0.2">
      <c r="A274" s="191"/>
      <c r="B274" s="188"/>
      <c r="C274" s="174"/>
      <c r="D274" s="14" t="s">
        <v>0</v>
      </c>
      <c r="E274" s="12">
        <v>0</v>
      </c>
      <c r="F274" s="12">
        <f t="shared" si="276"/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94"/>
      <c r="M274" s="194"/>
    </row>
    <row r="275" spans="1:13" ht="15" customHeight="1" x14ac:dyDescent="0.2">
      <c r="A275" s="189" t="s">
        <v>285</v>
      </c>
      <c r="B275" s="186" t="s">
        <v>284</v>
      </c>
      <c r="C275" s="174" t="s">
        <v>108</v>
      </c>
      <c r="D275" s="14" t="s">
        <v>4</v>
      </c>
      <c r="E275" s="12">
        <f t="shared" ref="E275" si="277">SUM(E276:E279)</f>
        <v>0</v>
      </c>
      <c r="F275" s="12">
        <f t="shared" ref="F275" si="278">F276+F277+F278+F279</f>
        <v>0</v>
      </c>
      <c r="G275" s="12">
        <f t="shared" ref="G275" si="279">G276+G277+G278+G279</f>
        <v>0</v>
      </c>
      <c r="H275" s="12">
        <f t="shared" ref="H275" si="280">H276+H277+H278+H279</f>
        <v>0</v>
      </c>
      <c r="I275" s="13">
        <f t="shared" ref="I275" si="281">I276+I277+I278+I279</f>
        <v>0</v>
      </c>
      <c r="J275" s="12">
        <f t="shared" ref="J275" si="282">J276+J277+J278+J279</f>
        <v>0</v>
      </c>
      <c r="K275" s="12">
        <f t="shared" ref="K275" si="283">K276+K277+K278+K279</f>
        <v>0</v>
      </c>
      <c r="L275" s="192" t="s">
        <v>311</v>
      </c>
      <c r="M275" s="192"/>
    </row>
    <row r="276" spans="1:13" ht="45" x14ac:dyDescent="0.2">
      <c r="A276" s="190"/>
      <c r="B276" s="187"/>
      <c r="C276" s="174"/>
      <c r="D276" s="14" t="s">
        <v>3</v>
      </c>
      <c r="E276" s="12">
        <v>0</v>
      </c>
      <c r="F276" s="12">
        <f t="shared" ref="F276:F279" si="284">G276+H276+I276+J276+K276</f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93"/>
      <c r="M276" s="193"/>
    </row>
    <row r="277" spans="1:13" ht="60" x14ac:dyDescent="0.2">
      <c r="A277" s="190"/>
      <c r="B277" s="187"/>
      <c r="C277" s="174"/>
      <c r="D277" s="14" t="s">
        <v>2</v>
      </c>
      <c r="E277" s="12">
        <v>0</v>
      </c>
      <c r="F277" s="12">
        <f t="shared" si="284"/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93"/>
      <c r="M277" s="193"/>
    </row>
    <row r="278" spans="1:13" ht="82.5" customHeight="1" x14ac:dyDescent="0.2">
      <c r="A278" s="190"/>
      <c r="B278" s="187"/>
      <c r="C278" s="174"/>
      <c r="D278" s="14" t="s">
        <v>1</v>
      </c>
      <c r="E278" s="12">
        <v>0</v>
      </c>
      <c r="F278" s="12">
        <f t="shared" si="284"/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93"/>
      <c r="M278" s="193"/>
    </row>
    <row r="279" spans="1:13" ht="38.25" customHeight="1" x14ac:dyDescent="0.2">
      <c r="A279" s="191"/>
      <c r="B279" s="188"/>
      <c r="C279" s="174"/>
      <c r="D279" s="14" t="s">
        <v>0</v>
      </c>
      <c r="E279" s="12">
        <v>0</v>
      </c>
      <c r="F279" s="12">
        <f t="shared" si="284"/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94"/>
      <c r="M279" s="194"/>
    </row>
    <row r="280" spans="1:13" ht="24.75" customHeight="1" x14ac:dyDescent="0.2">
      <c r="A280" s="189" t="s">
        <v>17</v>
      </c>
      <c r="B280" s="186" t="s">
        <v>491</v>
      </c>
      <c r="C280" s="174" t="s">
        <v>108</v>
      </c>
      <c r="D280" s="14" t="s">
        <v>4</v>
      </c>
      <c r="E280" s="12">
        <f t="shared" ref="E280" si="285">SUM(E281:E284)</f>
        <v>0</v>
      </c>
      <c r="F280" s="12">
        <f t="shared" ref="F280" si="286">F281+F282+F283+F284</f>
        <v>0</v>
      </c>
      <c r="G280" s="12">
        <f t="shared" ref="G280" si="287">G281+G282+G283+G284</f>
        <v>0</v>
      </c>
      <c r="H280" s="12">
        <f t="shared" ref="H280" si="288">H281+H282+H283+H284</f>
        <v>0</v>
      </c>
      <c r="I280" s="13">
        <f t="shared" ref="I280" si="289">I281+I282+I283+I284</f>
        <v>0</v>
      </c>
      <c r="J280" s="12">
        <f t="shared" ref="J280" si="290">J281+J282+J283+J284</f>
        <v>0</v>
      </c>
      <c r="K280" s="12">
        <f t="shared" ref="K280" si="291">K281+K282+K283+K284</f>
        <v>0</v>
      </c>
      <c r="L280" s="192" t="s">
        <v>11</v>
      </c>
      <c r="M280" s="192"/>
    </row>
    <row r="281" spans="1:13" ht="52.5" customHeight="1" x14ac:dyDescent="0.2">
      <c r="A281" s="190"/>
      <c r="B281" s="187"/>
      <c r="C281" s="174"/>
      <c r="D281" s="14" t="s">
        <v>3</v>
      </c>
      <c r="E281" s="12">
        <v>0</v>
      </c>
      <c r="F281" s="12">
        <f t="shared" ref="F281:F284" si="292">G281+H281+I281+J281+K281</f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93"/>
      <c r="M281" s="193"/>
    </row>
    <row r="282" spans="1:13" ht="69.75" customHeight="1" x14ac:dyDescent="0.2">
      <c r="A282" s="190"/>
      <c r="B282" s="187"/>
      <c r="C282" s="174"/>
      <c r="D282" s="14" t="s">
        <v>2</v>
      </c>
      <c r="E282" s="12">
        <v>0</v>
      </c>
      <c r="F282" s="12">
        <f t="shared" si="292"/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93"/>
      <c r="M282" s="193"/>
    </row>
    <row r="283" spans="1:13" ht="84.75" customHeight="1" x14ac:dyDescent="0.2">
      <c r="A283" s="190"/>
      <c r="B283" s="187"/>
      <c r="C283" s="174"/>
      <c r="D283" s="14" t="s">
        <v>1</v>
      </c>
      <c r="E283" s="12">
        <v>0</v>
      </c>
      <c r="F283" s="12">
        <f t="shared" si="292"/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93"/>
      <c r="M283" s="193"/>
    </row>
    <row r="284" spans="1:13" ht="44.25" customHeight="1" x14ac:dyDescent="0.2">
      <c r="A284" s="191"/>
      <c r="B284" s="188"/>
      <c r="C284" s="174"/>
      <c r="D284" s="14" t="s">
        <v>0</v>
      </c>
      <c r="E284" s="12">
        <v>0</v>
      </c>
      <c r="F284" s="12">
        <f t="shared" si="292"/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94"/>
      <c r="M284" s="194"/>
    </row>
    <row r="285" spans="1:13" ht="15" x14ac:dyDescent="0.2">
      <c r="A285" s="189" t="s">
        <v>16</v>
      </c>
      <c r="B285" s="186" t="s">
        <v>286</v>
      </c>
      <c r="C285" s="174" t="s">
        <v>108</v>
      </c>
      <c r="D285" s="14" t="s">
        <v>4</v>
      </c>
      <c r="E285" s="12">
        <f t="shared" ref="E285" si="293">SUM(E286:E289)</f>
        <v>0</v>
      </c>
      <c r="F285" s="12">
        <f t="shared" ref="F285" si="294">F286+F287+F288+F289</f>
        <v>0</v>
      </c>
      <c r="G285" s="12">
        <f t="shared" ref="G285" si="295">G286+G287+G288+G289</f>
        <v>0</v>
      </c>
      <c r="H285" s="12">
        <f t="shared" ref="H285" si="296">H286+H287+H288+H289</f>
        <v>0</v>
      </c>
      <c r="I285" s="13">
        <f t="shared" ref="I285" si="297">I286+I287+I288+I289</f>
        <v>0</v>
      </c>
      <c r="J285" s="12">
        <f t="shared" ref="J285" si="298">J286+J287+J288+J289</f>
        <v>0</v>
      </c>
      <c r="K285" s="12">
        <f t="shared" ref="K285" si="299">K286+K287+K288+K289</f>
        <v>0</v>
      </c>
      <c r="L285" s="192" t="s">
        <v>11</v>
      </c>
      <c r="M285" s="192"/>
    </row>
    <row r="286" spans="1:13" ht="45" x14ac:dyDescent="0.2">
      <c r="A286" s="190"/>
      <c r="B286" s="187"/>
      <c r="C286" s="174"/>
      <c r="D286" s="14" t="s">
        <v>3</v>
      </c>
      <c r="E286" s="12">
        <v>0</v>
      </c>
      <c r="F286" s="12">
        <f t="shared" ref="F286:F289" si="300">G286+H286+I286+J286+K286</f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93"/>
      <c r="M286" s="193"/>
    </row>
    <row r="287" spans="1:13" ht="60" x14ac:dyDescent="0.2">
      <c r="A287" s="190"/>
      <c r="B287" s="187"/>
      <c r="C287" s="174"/>
      <c r="D287" s="14" t="s">
        <v>2</v>
      </c>
      <c r="E287" s="12">
        <v>0</v>
      </c>
      <c r="F287" s="12">
        <f t="shared" si="300"/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93"/>
      <c r="M287" s="193"/>
    </row>
    <row r="288" spans="1:13" ht="75" x14ac:dyDescent="0.2">
      <c r="A288" s="190"/>
      <c r="B288" s="187"/>
      <c r="C288" s="174"/>
      <c r="D288" s="14" t="s">
        <v>1</v>
      </c>
      <c r="E288" s="12">
        <v>0</v>
      </c>
      <c r="F288" s="12">
        <f t="shared" si="300"/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93"/>
      <c r="M288" s="193"/>
    </row>
    <row r="289" spans="1:13" ht="30" x14ac:dyDescent="0.2">
      <c r="A289" s="191"/>
      <c r="B289" s="188"/>
      <c r="C289" s="174"/>
      <c r="D289" s="14" t="s">
        <v>0</v>
      </c>
      <c r="E289" s="12">
        <v>0</v>
      </c>
      <c r="F289" s="12">
        <f t="shared" si="300"/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94"/>
      <c r="M289" s="194"/>
    </row>
    <row r="290" spans="1:13" ht="15" x14ac:dyDescent="0.2">
      <c r="A290" s="189" t="s">
        <v>15</v>
      </c>
      <c r="B290" s="195" t="s">
        <v>287</v>
      </c>
      <c r="C290" s="174" t="s">
        <v>108</v>
      </c>
      <c r="D290" s="14" t="s">
        <v>4</v>
      </c>
      <c r="E290" s="12">
        <f t="shared" ref="E290" si="301">SUM(E291:E294)</f>
        <v>0</v>
      </c>
      <c r="F290" s="12">
        <f t="shared" ref="F290" si="302">SUM(F291:F294)</f>
        <v>35450</v>
      </c>
      <c r="G290" s="12">
        <f t="shared" ref="G290:K290" si="303">SUM(G291:G294)</f>
        <v>7090</v>
      </c>
      <c r="H290" s="12">
        <f t="shared" si="303"/>
        <v>7090</v>
      </c>
      <c r="I290" s="13">
        <f t="shared" si="303"/>
        <v>7090</v>
      </c>
      <c r="J290" s="12">
        <f t="shared" si="303"/>
        <v>7090</v>
      </c>
      <c r="K290" s="12">
        <f t="shared" si="303"/>
        <v>7090</v>
      </c>
      <c r="L290" s="174"/>
      <c r="M290" s="174" t="s">
        <v>318</v>
      </c>
    </row>
    <row r="291" spans="1:13" ht="45" x14ac:dyDescent="0.2">
      <c r="A291" s="190"/>
      <c r="B291" s="195"/>
      <c r="C291" s="174"/>
      <c r="D291" s="14" t="s">
        <v>3</v>
      </c>
      <c r="E291" s="12">
        <v>0</v>
      </c>
      <c r="F291" s="12">
        <v>0</v>
      </c>
      <c r="G291" s="12">
        <v>0</v>
      </c>
      <c r="H291" s="12">
        <v>0</v>
      </c>
      <c r="I291" s="13">
        <v>0</v>
      </c>
      <c r="J291" s="12">
        <v>0</v>
      </c>
      <c r="K291" s="12">
        <v>0</v>
      </c>
      <c r="L291" s="174"/>
      <c r="M291" s="174"/>
    </row>
    <row r="292" spans="1:13" ht="60" x14ac:dyDescent="0.2">
      <c r="A292" s="190"/>
      <c r="B292" s="195"/>
      <c r="C292" s="174"/>
      <c r="D292" s="14" t="s">
        <v>2</v>
      </c>
      <c r="E292" s="12">
        <v>0</v>
      </c>
      <c r="F292" s="12">
        <f>G292+H292+I292+J292+K292</f>
        <v>8710</v>
      </c>
      <c r="G292" s="12">
        <f t="shared" ref="G292:K293" si="304">G297</f>
        <v>1742</v>
      </c>
      <c r="H292" s="12">
        <f t="shared" si="304"/>
        <v>1742</v>
      </c>
      <c r="I292" s="12">
        <f t="shared" si="304"/>
        <v>1742</v>
      </c>
      <c r="J292" s="12">
        <f t="shared" si="304"/>
        <v>1742</v>
      </c>
      <c r="K292" s="12">
        <f t="shared" si="304"/>
        <v>1742</v>
      </c>
      <c r="L292" s="174"/>
      <c r="M292" s="174"/>
    </row>
    <row r="293" spans="1:13" ht="75" x14ac:dyDescent="0.2">
      <c r="A293" s="190"/>
      <c r="B293" s="195"/>
      <c r="C293" s="174"/>
      <c r="D293" s="14" t="s">
        <v>1</v>
      </c>
      <c r="E293" s="12">
        <v>0</v>
      </c>
      <c r="F293" s="12">
        <f>G293+H293+I293+J293+K293</f>
        <v>26740</v>
      </c>
      <c r="G293" s="12">
        <f t="shared" si="304"/>
        <v>5348</v>
      </c>
      <c r="H293" s="12">
        <f t="shared" si="304"/>
        <v>5348</v>
      </c>
      <c r="I293" s="12">
        <f t="shared" si="304"/>
        <v>5348</v>
      </c>
      <c r="J293" s="12">
        <f t="shared" si="304"/>
        <v>5348</v>
      </c>
      <c r="K293" s="12">
        <f t="shared" si="304"/>
        <v>5348</v>
      </c>
      <c r="L293" s="174"/>
      <c r="M293" s="174"/>
    </row>
    <row r="294" spans="1:13" ht="30" x14ac:dyDescent="0.2">
      <c r="A294" s="191"/>
      <c r="B294" s="195"/>
      <c r="C294" s="174"/>
      <c r="D294" s="14" t="s">
        <v>0</v>
      </c>
      <c r="E294" s="12">
        <v>0</v>
      </c>
      <c r="F294" s="12">
        <v>0</v>
      </c>
      <c r="G294" s="12">
        <v>0</v>
      </c>
      <c r="H294" s="12">
        <v>0</v>
      </c>
      <c r="I294" s="13">
        <v>0</v>
      </c>
      <c r="J294" s="12">
        <v>0</v>
      </c>
      <c r="K294" s="12">
        <v>0</v>
      </c>
      <c r="L294" s="174"/>
      <c r="M294" s="174"/>
    </row>
    <row r="295" spans="1:13" ht="15" x14ac:dyDescent="0.2">
      <c r="A295" s="189" t="s">
        <v>14</v>
      </c>
      <c r="B295" s="195" t="s">
        <v>288</v>
      </c>
      <c r="C295" s="174" t="s">
        <v>108</v>
      </c>
      <c r="D295" s="14" t="s">
        <v>4</v>
      </c>
      <c r="E295" s="12">
        <f t="shared" ref="E295:K295" si="305">SUM(E296:E299)</f>
        <v>0</v>
      </c>
      <c r="F295" s="12">
        <f t="shared" si="305"/>
        <v>35450</v>
      </c>
      <c r="G295" s="12">
        <f t="shared" si="305"/>
        <v>7090</v>
      </c>
      <c r="H295" s="12">
        <f t="shared" si="305"/>
        <v>7090</v>
      </c>
      <c r="I295" s="13">
        <f t="shared" si="305"/>
        <v>7090</v>
      </c>
      <c r="J295" s="12">
        <f t="shared" si="305"/>
        <v>7090</v>
      </c>
      <c r="K295" s="12">
        <f t="shared" si="305"/>
        <v>7090</v>
      </c>
      <c r="L295" s="174" t="s">
        <v>316</v>
      </c>
      <c r="M295" s="174"/>
    </row>
    <row r="296" spans="1:13" ht="45" x14ac:dyDescent="0.2">
      <c r="A296" s="190"/>
      <c r="B296" s="195"/>
      <c r="C296" s="174"/>
      <c r="D296" s="14" t="s">
        <v>3</v>
      </c>
      <c r="E296" s="12">
        <v>0</v>
      </c>
      <c r="F296" s="12">
        <v>0</v>
      </c>
      <c r="G296" s="12">
        <v>0</v>
      </c>
      <c r="H296" s="12">
        <v>0</v>
      </c>
      <c r="I296" s="13">
        <v>0</v>
      </c>
      <c r="J296" s="12">
        <v>0</v>
      </c>
      <c r="K296" s="12">
        <v>0</v>
      </c>
      <c r="L296" s="174"/>
      <c r="M296" s="174"/>
    </row>
    <row r="297" spans="1:13" ht="60" x14ac:dyDescent="0.2">
      <c r="A297" s="190"/>
      <c r="B297" s="195"/>
      <c r="C297" s="174"/>
      <c r="D297" s="14" t="s">
        <v>2</v>
      </c>
      <c r="E297" s="12">
        <v>0</v>
      </c>
      <c r="F297" s="12">
        <f>G297+H297+I297+J297+K297</f>
        <v>8710</v>
      </c>
      <c r="G297" s="12">
        <v>1742</v>
      </c>
      <c r="H297" s="12">
        <v>1742</v>
      </c>
      <c r="I297" s="12">
        <v>1742</v>
      </c>
      <c r="J297" s="12">
        <v>1742</v>
      </c>
      <c r="K297" s="12">
        <v>1742</v>
      </c>
      <c r="L297" s="174"/>
      <c r="M297" s="174"/>
    </row>
    <row r="298" spans="1:13" ht="75" x14ac:dyDescent="0.2">
      <c r="A298" s="190"/>
      <c r="B298" s="195"/>
      <c r="C298" s="174"/>
      <c r="D298" s="14" t="s">
        <v>1</v>
      </c>
      <c r="E298" s="12">
        <v>0</v>
      </c>
      <c r="F298" s="12">
        <f>G298+H298+I298+J298+K298</f>
        <v>26740</v>
      </c>
      <c r="G298" s="12">
        <v>5348</v>
      </c>
      <c r="H298" s="12">
        <v>5348</v>
      </c>
      <c r="I298" s="12">
        <v>5348</v>
      </c>
      <c r="J298" s="12">
        <v>5348</v>
      </c>
      <c r="K298" s="12">
        <v>5348</v>
      </c>
      <c r="L298" s="174"/>
      <c r="M298" s="174"/>
    </row>
    <row r="299" spans="1:13" ht="30" x14ac:dyDescent="0.2">
      <c r="A299" s="191"/>
      <c r="B299" s="195"/>
      <c r="C299" s="174"/>
      <c r="D299" s="14" t="s">
        <v>0</v>
      </c>
      <c r="E299" s="12">
        <v>0</v>
      </c>
      <c r="F299" s="12">
        <v>0</v>
      </c>
      <c r="G299" s="12">
        <v>0</v>
      </c>
      <c r="H299" s="12">
        <v>0</v>
      </c>
      <c r="I299" s="13">
        <v>0</v>
      </c>
      <c r="J299" s="12">
        <v>0</v>
      </c>
      <c r="K299" s="12">
        <v>0</v>
      </c>
      <c r="L299" s="174"/>
      <c r="M299" s="174"/>
    </row>
    <row r="300" spans="1:13" ht="16.149999999999999" customHeight="1" x14ac:dyDescent="0.2">
      <c r="A300" s="189" t="s">
        <v>10</v>
      </c>
      <c r="B300" s="170" t="s">
        <v>289</v>
      </c>
      <c r="C300" s="174" t="s">
        <v>108</v>
      </c>
      <c r="D300" s="14" t="s">
        <v>4</v>
      </c>
      <c r="E300" s="12">
        <f t="shared" ref="E300:G300" si="306">SUM(E301:E304)</f>
        <v>60236</v>
      </c>
      <c r="F300" s="12">
        <f t="shared" si="306"/>
        <v>278343</v>
      </c>
      <c r="G300" s="12">
        <f t="shared" si="306"/>
        <v>59722</v>
      </c>
      <c r="H300" s="12">
        <f t="shared" ref="H300:K300" si="307">SUM(H301:H304)</f>
        <v>60083</v>
      </c>
      <c r="I300" s="12">
        <f t="shared" si="307"/>
        <v>52846</v>
      </c>
      <c r="J300" s="12">
        <f t="shared" si="307"/>
        <v>52846</v>
      </c>
      <c r="K300" s="12">
        <f t="shared" si="307"/>
        <v>52846</v>
      </c>
      <c r="L300" s="174"/>
      <c r="M300" s="174" t="s">
        <v>319</v>
      </c>
    </row>
    <row r="301" spans="1:13" ht="44.45" customHeight="1" x14ac:dyDescent="0.2">
      <c r="A301" s="190"/>
      <c r="B301" s="170"/>
      <c r="C301" s="174"/>
      <c r="D301" s="14" t="s">
        <v>3</v>
      </c>
      <c r="E301" s="12">
        <v>0</v>
      </c>
      <c r="F301" s="12">
        <f>G301+H301+I301+J301+K301</f>
        <v>0</v>
      </c>
      <c r="G301" s="12">
        <f t="shared" ref="G301:K304" si="308">G306+G311+G316+G321+G326+G331+G336+G341+G346</f>
        <v>0</v>
      </c>
      <c r="H301" s="12">
        <f t="shared" si="308"/>
        <v>0</v>
      </c>
      <c r="I301" s="12">
        <f t="shared" si="308"/>
        <v>0</v>
      </c>
      <c r="J301" s="12">
        <f t="shared" si="308"/>
        <v>0</v>
      </c>
      <c r="K301" s="12">
        <f t="shared" si="308"/>
        <v>0</v>
      </c>
      <c r="L301" s="174"/>
      <c r="M301" s="174"/>
    </row>
    <row r="302" spans="1:13" ht="55.9" customHeight="1" x14ac:dyDescent="0.2">
      <c r="A302" s="190"/>
      <c r="B302" s="170"/>
      <c r="C302" s="174"/>
      <c r="D302" s="14" t="s">
        <v>2</v>
      </c>
      <c r="E302" s="12">
        <v>0</v>
      </c>
      <c r="F302" s="12">
        <f>G302+H302+I302+J302+K302</f>
        <v>0</v>
      </c>
      <c r="G302" s="12">
        <f t="shared" si="308"/>
        <v>0</v>
      </c>
      <c r="H302" s="12">
        <f t="shared" si="308"/>
        <v>0</v>
      </c>
      <c r="I302" s="12">
        <f t="shared" si="308"/>
        <v>0</v>
      </c>
      <c r="J302" s="12">
        <f t="shared" si="308"/>
        <v>0</v>
      </c>
      <c r="K302" s="12">
        <f t="shared" si="308"/>
        <v>0</v>
      </c>
      <c r="L302" s="174"/>
      <c r="M302" s="174"/>
    </row>
    <row r="303" spans="1:13" ht="70.150000000000006" customHeight="1" x14ac:dyDescent="0.2">
      <c r="A303" s="190"/>
      <c r="B303" s="170"/>
      <c r="C303" s="174"/>
      <c r="D303" s="14" t="s">
        <v>1</v>
      </c>
      <c r="E303" s="12">
        <v>60236</v>
      </c>
      <c r="F303" s="12">
        <f>G303+H303+I303+J303+K303</f>
        <v>278343</v>
      </c>
      <c r="G303" s="12">
        <f t="shared" si="308"/>
        <v>59722</v>
      </c>
      <c r="H303" s="12">
        <f t="shared" si="308"/>
        <v>60083</v>
      </c>
      <c r="I303" s="12">
        <f t="shared" si="308"/>
        <v>52846</v>
      </c>
      <c r="J303" s="12">
        <f t="shared" si="308"/>
        <v>52846</v>
      </c>
      <c r="K303" s="12">
        <f t="shared" si="308"/>
        <v>52846</v>
      </c>
      <c r="L303" s="174"/>
      <c r="M303" s="174"/>
    </row>
    <row r="304" spans="1:13" ht="30.6" customHeight="1" x14ac:dyDescent="0.2">
      <c r="A304" s="191"/>
      <c r="B304" s="170"/>
      <c r="C304" s="174"/>
      <c r="D304" s="14" t="s">
        <v>0</v>
      </c>
      <c r="E304" s="12">
        <v>0</v>
      </c>
      <c r="F304" s="12">
        <v>0</v>
      </c>
      <c r="G304" s="12">
        <f t="shared" si="308"/>
        <v>0</v>
      </c>
      <c r="H304" s="12">
        <f t="shared" si="308"/>
        <v>0</v>
      </c>
      <c r="I304" s="12">
        <f t="shared" si="308"/>
        <v>0</v>
      </c>
      <c r="J304" s="12">
        <f t="shared" si="308"/>
        <v>0</v>
      </c>
      <c r="K304" s="12">
        <f t="shared" si="308"/>
        <v>0</v>
      </c>
      <c r="L304" s="174"/>
      <c r="M304" s="174"/>
    </row>
    <row r="305" spans="1:13" ht="15" customHeight="1" x14ac:dyDescent="0.2">
      <c r="A305" s="189" t="s">
        <v>9</v>
      </c>
      <c r="B305" s="195" t="s">
        <v>290</v>
      </c>
      <c r="C305" s="174" t="s">
        <v>108</v>
      </c>
      <c r="D305" s="14" t="s">
        <v>4</v>
      </c>
      <c r="E305" s="12">
        <f t="shared" ref="E305:K305" si="309">SUM(E306:E309)</f>
        <v>0</v>
      </c>
      <c r="F305" s="12">
        <f t="shared" si="309"/>
        <v>0</v>
      </c>
      <c r="G305" s="12">
        <f t="shared" si="309"/>
        <v>0</v>
      </c>
      <c r="H305" s="12">
        <f t="shared" si="309"/>
        <v>0</v>
      </c>
      <c r="I305" s="13">
        <f t="shared" si="309"/>
        <v>0</v>
      </c>
      <c r="J305" s="12">
        <f t="shared" si="309"/>
        <v>0</v>
      </c>
      <c r="K305" s="12">
        <f t="shared" si="309"/>
        <v>0</v>
      </c>
      <c r="L305" s="174" t="s">
        <v>316</v>
      </c>
      <c r="M305" s="174"/>
    </row>
    <row r="306" spans="1:13" ht="45" x14ac:dyDescent="0.2">
      <c r="A306" s="190"/>
      <c r="B306" s="195"/>
      <c r="C306" s="174"/>
      <c r="D306" s="14" t="s">
        <v>3</v>
      </c>
      <c r="E306" s="12">
        <v>0</v>
      </c>
      <c r="F306" s="12">
        <v>0</v>
      </c>
      <c r="G306" s="12">
        <v>0</v>
      </c>
      <c r="H306" s="12">
        <v>0</v>
      </c>
      <c r="I306" s="13">
        <v>0</v>
      </c>
      <c r="J306" s="12">
        <v>0</v>
      </c>
      <c r="K306" s="12">
        <v>0</v>
      </c>
      <c r="L306" s="174"/>
      <c r="M306" s="174"/>
    </row>
    <row r="307" spans="1:13" ht="60" x14ac:dyDescent="0.2">
      <c r="A307" s="190"/>
      <c r="B307" s="195"/>
      <c r="C307" s="174"/>
      <c r="D307" s="14" t="s">
        <v>2</v>
      </c>
      <c r="E307" s="12">
        <v>0</v>
      </c>
      <c r="F307" s="12">
        <v>0</v>
      </c>
      <c r="G307" s="12">
        <v>0</v>
      </c>
      <c r="H307" s="12">
        <v>0</v>
      </c>
      <c r="I307" s="13">
        <v>0</v>
      </c>
      <c r="J307" s="12">
        <v>0</v>
      </c>
      <c r="K307" s="12">
        <v>0</v>
      </c>
      <c r="L307" s="174"/>
      <c r="M307" s="174"/>
    </row>
    <row r="308" spans="1:13" ht="75" x14ac:dyDescent="0.2">
      <c r="A308" s="190"/>
      <c r="B308" s="195"/>
      <c r="C308" s="174"/>
      <c r="D308" s="14" t="s">
        <v>1</v>
      </c>
      <c r="E308" s="12">
        <v>0</v>
      </c>
      <c r="F308" s="12">
        <v>0</v>
      </c>
      <c r="G308" s="12">
        <v>0</v>
      </c>
      <c r="H308" s="12">
        <v>0</v>
      </c>
      <c r="I308" s="13">
        <v>0</v>
      </c>
      <c r="J308" s="12">
        <v>0</v>
      </c>
      <c r="K308" s="12">
        <v>0</v>
      </c>
      <c r="L308" s="174"/>
      <c r="M308" s="174"/>
    </row>
    <row r="309" spans="1:13" ht="30" x14ac:dyDescent="0.2">
      <c r="A309" s="191"/>
      <c r="B309" s="195"/>
      <c r="C309" s="174"/>
      <c r="D309" s="14" t="s">
        <v>0</v>
      </c>
      <c r="E309" s="12">
        <v>0</v>
      </c>
      <c r="F309" s="12">
        <v>0</v>
      </c>
      <c r="G309" s="12">
        <v>0</v>
      </c>
      <c r="H309" s="12">
        <v>0</v>
      </c>
      <c r="I309" s="13">
        <v>0</v>
      </c>
      <c r="J309" s="12">
        <v>0</v>
      </c>
      <c r="K309" s="12">
        <v>0</v>
      </c>
      <c r="L309" s="174"/>
      <c r="M309" s="174"/>
    </row>
    <row r="310" spans="1:13" ht="15" x14ac:dyDescent="0.2">
      <c r="A310" s="189" t="s">
        <v>8</v>
      </c>
      <c r="B310" s="186" t="s">
        <v>291</v>
      </c>
      <c r="C310" s="174" t="s">
        <v>108</v>
      </c>
      <c r="D310" s="14" t="s">
        <v>4</v>
      </c>
      <c r="E310" s="12">
        <f t="shared" ref="E310:K310" si="310">SUM(E311:E314)</f>
        <v>60236</v>
      </c>
      <c r="F310" s="12">
        <f t="shared" si="310"/>
        <v>238362.3</v>
      </c>
      <c r="G310" s="12">
        <f t="shared" si="310"/>
        <v>47370.3</v>
      </c>
      <c r="H310" s="12">
        <f t="shared" si="310"/>
        <v>47724</v>
      </c>
      <c r="I310" s="13">
        <f t="shared" si="310"/>
        <v>47756</v>
      </c>
      <c r="J310" s="12">
        <f t="shared" si="310"/>
        <v>47756</v>
      </c>
      <c r="K310" s="12">
        <f t="shared" si="310"/>
        <v>47756</v>
      </c>
      <c r="L310" s="174" t="s">
        <v>316</v>
      </c>
      <c r="M310" s="186"/>
    </row>
    <row r="311" spans="1:13" ht="45" x14ac:dyDescent="0.2">
      <c r="A311" s="190"/>
      <c r="B311" s="187"/>
      <c r="C311" s="174"/>
      <c r="D311" s="14" t="s">
        <v>3</v>
      </c>
      <c r="E311" s="12">
        <v>0</v>
      </c>
      <c r="F311" s="12">
        <f>G311+H311+I311+J311+K311</f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74"/>
      <c r="M311" s="187"/>
    </row>
    <row r="312" spans="1:13" ht="60" x14ac:dyDescent="0.2">
      <c r="A312" s="190"/>
      <c r="B312" s="187"/>
      <c r="C312" s="174"/>
      <c r="D312" s="14" t="s">
        <v>2</v>
      </c>
      <c r="E312" s="12">
        <v>0</v>
      </c>
      <c r="F312" s="12">
        <f>G312+H312+I312+J312+K312</f>
        <v>0</v>
      </c>
      <c r="G312" s="12">
        <v>0</v>
      </c>
      <c r="H312" s="12">
        <v>0</v>
      </c>
      <c r="I312" s="12">
        <v>0</v>
      </c>
      <c r="J312" s="12">
        <v>0</v>
      </c>
      <c r="K312" s="12">
        <v>0</v>
      </c>
      <c r="L312" s="174"/>
      <c r="M312" s="187"/>
    </row>
    <row r="313" spans="1:13" ht="75" x14ac:dyDescent="0.2">
      <c r="A313" s="190"/>
      <c r="B313" s="187"/>
      <c r="C313" s="174"/>
      <c r="D313" s="14" t="s">
        <v>1</v>
      </c>
      <c r="E313" s="12">
        <v>60236</v>
      </c>
      <c r="F313" s="12">
        <f>G313+H313+I313+J313+K313</f>
        <v>238362.3</v>
      </c>
      <c r="G313" s="68">
        <v>47370.3</v>
      </c>
      <c r="H313" s="68">
        <v>47724</v>
      </c>
      <c r="I313" s="68">
        <v>47756</v>
      </c>
      <c r="J313" s="68">
        <v>47756</v>
      </c>
      <c r="K313" s="68">
        <v>47756</v>
      </c>
      <c r="L313" s="174"/>
      <c r="M313" s="187"/>
    </row>
    <row r="314" spans="1:13" ht="36" customHeight="1" x14ac:dyDescent="0.2">
      <c r="A314" s="191"/>
      <c r="B314" s="188"/>
      <c r="C314" s="174"/>
      <c r="D314" s="14" t="s">
        <v>0</v>
      </c>
      <c r="E314" s="12">
        <v>0</v>
      </c>
      <c r="F314" s="12">
        <f>G314+H314+I314+J314+K314</f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74"/>
      <c r="M314" s="188"/>
    </row>
    <row r="315" spans="1:13" ht="15" customHeight="1" x14ac:dyDescent="0.2">
      <c r="A315" s="189" t="s">
        <v>6</v>
      </c>
      <c r="B315" s="170" t="s">
        <v>292</v>
      </c>
      <c r="C315" s="174" t="s">
        <v>108</v>
      </c>
      <c r="D315" s="14" t="s">
        <v>4</v>
      </c>
      <c r="E315" s="12">
        <f t="shared" ref="E315" si="311">SUM(E316:E319)</f>
        <v>0</v>
      </c>
      <c r="F315" s="12">
        <f t="shared" ref="F315:K315" si="312">F316+F317+F318+F319</f>
        <v>0</v>
      </c>
      <c r="G315" s="12">
        <f t="shared" si="312"/>
        <v>0</v>
      </c>
      <c r="H315" s="12">
        <f t="shared" si="312"/>
        <v>0</v>
      </c>
      <c r="I315" s="13">
        <f t="shared" si="312"/>
        <v>0</v>
      </c>
      <c r="J315" s="12">
        <f t="shared" si="312"/>
        <v>0</v>
      </c>
      <c r="K315" s="12">
        <f t="shared" si="312"/>
        <v>0</v>
      </c>
      <c r="L315" s="174" t="s">
        <v>316</v>
      </c>
      <c r="M315" s="174"/>
    </row>
    <row r="316" spans="1:13" ht="45" x14ac:dyDescent="0.2">
      <c r="A316" s="190"/>
      <c r="B316" s="170"/>
      <c r="C316" s="174"/>
      <c r="D316" s="14" t="s">
        <v>3</v>
      </c>
      <c r="E316" s="12">
        <v>0</v>
      </c>
      <c r="F316" s="12">
        <f t="shared" ref="F316:F319" si="313">G316+H316+I316+J316+K316</f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74"/>
      <c r="M316" s="174"/>
    </row>
    <row r="317" spans="1:13" ht="60" x14ac:dyDescent="0.2">
      <c r="A317" s="190"/>
      <c r="B317" s="170"/>
      <c r="C317" s="174"/>
      <c r="D317" s="14" t="s">
        <v>2</v>
      </c>
      <c r="E317" s="12">
        <v>0</v>
      </c>
      <c r="F317" s="12">
        <f t="shared" si="313"/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74"/>
      <c r="M317" s="174"/>
    </row>
    <row r="318" spans="1:13" ht="75" x14ac:dyDescent="0.2">
      <c r="A318" s="190"/>
      <c r="B318" s="170"/>
      <c r="C318" s="174"/>
      <c r="D318" s="14" t="s">
        <v>1</v>
      </c>
      <c r="E318" s="12">
        <v>0</v>
      </c>
      <c r="F318" s="12">
        <f t="shared" si="313"/>
        <v>0</v>
      </c>
      <c r="G318" s="12">
        <v>0</v>
      </c>
      <c r="H318" s="12">
        <v>0</v>
      </c>
      <c r="I318" s="12">
        <v>0</v>
      </c>
      <c r="J318" s="12">
        <v>0</v>
      </c>
      <c r="K318" s="12">
        <v>0</v>
      </c>
      <c r="L318" s="174"/>
      <c r="M318" s="174"/>
    </row>
    <row r="319" spans="1:13" ht="30" x14ac:dyDescent="0.2">
      <c r="A319" s="191"/>
      <c r="B319" s="170"/>
      <c r="C319" s="174"/>
      <c r="D319" s="14" t="s">
        <v>0</v>
      </c>
      <c r="E319" s="12">
        <v>0</v>
      </c>
      <c r="F319" s="12">
        <f t="shared" si="313"/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74"/>
      <c r="M319" s="174"/>
    </row>
    <row r="320" spans="1:13" ht="15" customHeight="1" x14ac:dyDescent="0.2">
      <c r="A320" s="189" t="s">
        <v>294</v>
      </c>
      <c r="B320" s="170" t="s">
        <v>293</v>
      </c>
      <c r="C320" s="174" t="s">
        <v>108</v>
      </c>
      <c r="D320" s="14" t="s">
        <v>4</v>
      </c>
      <c r="E320" s="12">
        <f t="shared" ref="E320" si="314">SUM(E321:E324)</f>
        <v>0</v>
      </c>
      <c r="F320" s="12">
        <f t="shared" ref="F320:K320" si="315">F321+F322+F323+F324</f>
        <v>0</v>
      </c>
      <c r="G320" s="12">
        <f t="shared" si="315"/>
        <v>0</v>
      </c>
      <c r="H320" s="12">
        <f t="shared" si="315"/>
        <v>0</v>
      </c>
      <c r="I320" s="13">
        <f t="shared" si="315"/>
        <v>0</v>
      </c>
      <c r="J320" s="12">
        <f t="shared" si="315"/>
        <v>0</v>
      </c>
      <c r="K320" s="12">
        <f t="shared" si="315"/>
        <v>0</v>
      </c>
      <c r="L320" s="174" t="s">
        <v>316</v>
      </c>
      <c r="M320" s="174"/>
    </row>
    <row r="321" spans="1:13" ht="45" x14ac:dyDescent="0.2">
      <c r="A321" s="190"/>
      <c r="B321" s="170"/>
      <c r="C321" s="174"/>
      <c r="D321" s="14" t="s">
        <v>3</v>
      </c>
      <c r="E321" s="12">
        <v>0</v>
      </c>
      <c r="F321" s="12">
        <f t="shared" ref="F321:F324" si="316">G321+H321+I321+J321+K321</f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74"/>
      <c r="M321" s="174"/>
    </row>
    <row r="322" spans="1:13" ht="60" x14ac:dyDescent="0.2">
      <c r="A322" s="190"/>
      <c r="B322" s="170"/>
      <c r="C322" s="174"/>
      <c r="D322" s="14" t="s">
        <v>2</v>
      </c>
      <c r="E322" s="12">
        <v>0</v>
      </c>
      <c r="F322" s="12">
        <f t="shared" si="316"/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74"/>
      <c r="M322" s="174"/>
    </row>
    <row r="323" spans="1:13" ht="75" x14ac:dyDescent="0.2">
      <c r="A323" s="190"/>
      <c r="B323" s="170"/>
      <c r="C323" s="174"/>
      <c r="D323" s="14" t="s">
        <v>1</v>
      </c>
      <c r="E323" s="12">
        <v>0</v>
      </c>
      <c r="F323" s="12">
        <f t="shared" si="316"/>
        <v>0</v>
      </c>
      <c r="G323" s="12">
        <v>0</v>
      </c>
      <c r="H323" s="12">
        <v>0</v>
      </c>
      <c r="I323" s="12">
        <v>0</v>
      </c>
      <c r="J323" s="12">
        <v>0</v>
      </c>
      <c r="K323" s="12">
        <v>0</v>
      </c>
      <c r="L323" s="174"/>
      <c r="M323" s="174"/>
    </row>
    <row r="324" spans="1:13" ht="30" x14ac:dyDescent="0.2">
      <c r="A324" s="191"/>
      <c r="B324" s="170"/>
      <c r="C324" s="174"/>
      <c r="D324" s="14" t="s">
        <v>0</v>
      </c>
      <c r="E324" s="12">
        <v>0</v>
      </c>
      <c r="F324" s="12">
        <f t="shared" si="316"/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74"/>
      <c r="M324" s="174"/>
    </row>
    <row r="325" spans="1:13" ht="15" customHeight="1" x14ac:dyDescent="0.2">
      <c r="A325" s="189" t="s">
        <v>296</v>
      </c>
      <c r="B325" s="170" t="s">
        <v>295</v>
      </c>
      <c r="C325" s="174" t="s">
        <v>108</v>
      </c>
      <c r="D325" s="14" t="s">
        <v>4</v>
      </c>
      <c r="E325" s="12">
        <f t="shared" ref="E325" si="317">SUM(E326:E329)</f>
        <v>0</v>
      </c>
      <c r="F325" s="12">
        <f t="shared" ref="F325:K325" si="318">F326+F327+F328+F329</f>
        <v>0</v>
      </c>
      <c r="G325" s="12">
        <f t="shared" si="318"/>
        <v>0</v>
      </c>
      <c r="H325" s="12">
        <f t="shared" si="318"/>
        <v>0</v>
      </c>
      <c r="I325" s="13">
        <f t="shared" si="318"/>
        <v>0</v>
      </c>
      <c r="J325" s="12">
        <f t="shared" si="318"/>
        <v>0</v>
      </c>
      <c r="K325" s="12">
        <f t="shared" si="318"/>
        <v>0</v>
      </c>
      <c r="L325" s="174" t="s">
        <v>316</v>
      </c>
      <c r="M325" s="174"/>
    </row>
    <row r="326" spans="1:13" ht="45" x14ac:dyDescent="0.2">
      <c r="A326" s="190"/>
      <c r="B326" s="170"/>
      <c r="C326" s="174"/>
      <c r="D326" s="14" t="s">
        <v>3</v>
      </c>
      <c r="E326" s="12">
        <v>0</v>
      </c>
      <c r="F326" s="12">
        <f t="shared" ref="F326:F329" si="319">G326+H326+I326+J326+K326</f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74"/>
      <c r="M326" s="174"/>
    </row>
    <row r="327" spans="1:13" ht="60" x14ac:dyDescent="0.2">
      <c r="A327" s="190"/>
      <c r="B327" s="170"/>
      <c r="C327" s="174"/>
      <c r="D327" s="14" t="s">
        <v>2</v>
      </c>
      <c r="E327" s="12">
        <v>0</v>
      </c>
      <c r="F327" s="12">
        <f t="shared" si="319"/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74"/>
      <c r="M327" s="174"/>
    </row>
    <row r="328" spans="1:13" ht="75" x14ac:dyDescent="0.2">
      <c r="A328" s="190"/>
      <c r="B328" s="170"/>
      <c r="C328" s="174"/>
      <c r="D328" s="14" t="s">
        <v>1</v>
      </c>
      <c r="E328" s="12">
        <v>0</v>
      </c>
      <c r="F328" s="12">
        <f t="shared" si="319"/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74"/>
      <c r="M328" s="174"/>
    </row>
    <row r="329" spans="1:13" ht="30" x14ac:dyDescent="0.2">
      <c r="A329" s="191"/>
      <c r="B329" s="170"/>
      <c r="C329" s="174"/>
      <c r="D329" s="14" t="s">
        <v>0</v>
      </c>
      <c r="E329" s="12">
        <v>0</v>
      </c>
      <c r="F329" s="12">
        <f t="shared" si="319"/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74"/>
      <c r="M329" s="174"/>
    </row>
    <row r="330" spans="1:13" ht="17.45" customHeight="1" x14ac:dyDescent="0.2">
      <c r="A330" s="189" t="s">
        <v>298</v>
      </c>
      <c r="B330" s="186" t="s">
        <v>297</v>
      </c>
      <c r="C330" s="174" t="s">
        <v>108</v>
      </c>
      <c r="D330" s="14" t="s">
        <v>4</v>
      </c>
      <c r="E330" s="12">
        <f t="shared" ref="E330" si="320">SUM(E331:E334)</f>
        <v>0</v>
      </c>
      <c r="F330" s="12">
        <f t="shared" ref="F330:K330" si="321">F331+F332+F333+F334</f>
        <v>0</v>
      </c>
      <c r="G330" s="12">
        <f t="shared" si="321"/>
        <v>0</v>
      </c>
      <c r="H330" s="12">
        <f t="shared" si="321"/>
        <v>0</v>
      </c>
      <c r="I330" s="13">
        <f t="shared" si="321"/>
        <v>0</v>
      </c>
      <c r="J330" s="12">
        <f t="shared" si="321"/>
        <v>0</v>
      </c>
      <c r="K330" s="12">
        <f t="shared" si="321"/>
        <v>0</v>
      </c>
      <c r="L330" s="174" t="s">
        <v>316</v>
      </c>
      <c r="M330" s="186"/>
    </row>
    <row r="331" spans="1:13" ht="44.45" customHeight="1" x14ac:dyDescent="0.2">
      <c r="A331" s="190"/>
      <c r="B331" s="187"/>
      <c r="C331" s="174"/>
      <c r="D331" s="14" t="s">
        <v>3</v>
      </c>
      <c r="E331" s="12">
        <f t="shared" ref="E331" si="322">E336</f>
        <v>0</v>
      </c>
      <c r="F331" s="12">
        <f>G331+H331+I331+J331+K331</f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74"/>
      <c r="M331" s="187"/>
    </row>
    <row r="332" spans="1:13" ht="60" x14ac:dyDescent="0.2">
      <c r="A332" s="190"/>
      <c r="B332" s="187"/>
      <c r="C332" s="174"/>
      <c r="D332" s="14" t="s">
        <v>2</v>
      </c>
      <c r="E332" s="12">
        <f t="shared" ref="E332" si="323">E337</f>
        <v>0</v>
      </c>
      <c r="F332" s="12">
        <f>G332+H332+I332+J332+K332</f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74"/>
      <c r="M332" s="187"/>
    </row>
    <row r="333" spans="1:13" ht="75" x14ac:dyDescent="0.2">
      <c r="A333" s="190"/>
      <c r="B333" s="187"/>
      <c r="C333" s="174"/>
      <c r="D333" s="14" t="s">
        <v>1</v>
      </c>
      <c r="E333" s="12">
        <v>0</v>
      </c>
      <c r="F333" s="12">
        <f>G333+H333+I333+J333+K333</f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74"/>
      <c r="M333" s="187"/>
    </row>
    <row r="334" spans="1:13" ht="29.45" customHeight="1" x14ac:dyDescent="0.2">
      <c r="A334" s="191"/>
      <c r="B334" s="188"/>
      <c r="C334" s="174"/>
      <c r="D334" s="14" t="s">
        <v>0</v>
      </c>
      <c r="E334" s="12">
        <f t="shared" ref="E334" si="324">E339</f>
        <v>0</v>
      </c>
      <c r="F334" s="12">
        <f>G334+H334+I334+J334+K334</f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74"/>
      <c r="M334" s="188"/>
    </row>
    <row r="335" spans="1:13" ht="15" customHeight="1" x14ac:dyDescent="0.2">
      <c r="A335" s="189" t="s">
        <v>300</v>
      </c>
      <c r="B335" s="170" t="s">
        <v>299</v>
      </c>
      <c r="C335" s="174" t="s">
        <v>108</v>
      </c>
      <c r="D335" s="14" t="s">
        <v>4</v>
      </c>
      <c r="E335" s="12">
        <f>SUM(E336:E339)</f>
        <v>6570</v>
      </c>
      <c r="F335" s="12">
        <f t="shared" ref="F335:K335" si="325">F336+F337+F338+F339</f>
        <v>0</v>
      </c>
      <c r="G335" s="12">
        <f t="shared" si="325"/>
        <v>0</v>
      </c>
      <c r="H335" s="12">
        <f t="shared" si="325"/>
        <v>0</v>
      </c>
      <c r="I335" s="13">
        <f t="shared" si="325"/>
        <v>0</v>
      </c>
      <c r="J335" s="12">
        <f t="shared" si="325"/>
        <v>0</v>
      </c>
      <c r="K335" s="12">
        <f t="shared" si="325"/>
        <v>0</v>
      </c>
      <c r="L335" s="174" t="s">
        <v>316</v>
      </c>
      <c r="M335" s="174"/>
    </row>
    <row r="336" spans="1:13" ht="45" x14ac:dyDescent="0.2">
      <c r="A336" s="190"/>
      <c r="B336" s="170"/>
      <c r="C336" s="174"/>
      <c r="D336" s="14" t="s">
        <v>3</v>
      </c>
      <c r="E336" s="12">
        <v>0</v>
      </c>
      <c r="F336" s="12">
        <f>G336+H336+I336+J336+K336</f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74"/>
      <c r="M336" s="174"/>
    </row>
    <row r="337" spans="1:28" ht="60" x14ac:dyDescent="0.2">
      <c r="A337" s="190"/>
      <c r="B337" s="170"/>
      <c r="C337" s="174"/>
      <c r="D337" s="14" t="s">
        <v>2</v>
      </c>
      <c r="E337" s="12">
        <v>0</v>
      </c>
      <c r="F337" s="12">
        <f>G337+H337+I337+J337+K337</f>
        <v>0</v>
      </c>
      <c r="G337" s="12">
        <v>0</v>
      </c>
      <c r="H337" s="12">
        <v>0</v>
      </c>
      <c r="I337" s="12">
        <v>0</v>
      </c>
      <c r="J337" s="12">
        <v>0</v>
      </c>
      <c r="K337" s="12">
        <v>0</v>
      </c>
      <c r="L337" s="174"/>
      <c r="M337" s="174"/>
    </row>
    <row r="338" spans="1:28" ht="75" x14ac:dyDescent="0.2">
      <c r="A338" s="190"/>
      <c r="B338" s="170"/>
      <c r="C338" s="174"/>
      <c r="D338" s="14" t="s">
        <v>1</v>
      </c>
      <c r="E338" s="12">
        <v>6570</v>
      </c>
      <c r="F338" s="12">
        <f>G338+H338+I338+J338+K338</f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74"/>
      <c r="M338" s="174"/>
    </row>
    <row r="339" spans="1:28" ht="33" customHeight="1" x14ac:dyDescent="0.2">
      <c r="A339" s="191"/>
      <c r="B339" s="170"/>
      <c r="C339" s="174"/>
      <c r="D339" s="14" t="s">
        <v>0</v>
      </c>
      <c r="E339" s="12">
        <v>0</v>
      </c>
      <c r="F339" s="12">
        <f>G339+H339+I339+J339+K339</f>
        <v>0</v>
      </c>
      <c r="G339" s="12">
        <v>0</v>
      </c>
      <c r="H339" s="12">
        <v>0</v>
      </c>
      <c r="I339" s="12">
        <v>0</v>
      </c>
      <c r="J339" s="12">
        <v>0</v>
      </c>
      <c r="K339" s="12">
        <v>0</v>
      </c>
      <c r="L339" s="174"/>
      <c r="M339" s="174"/>
    </row>
    <row r="340" spans="1:28" ht="14.45" customHeight="1" x14ac:dyDescent="0.2">
      <c r="A340" s="189" t="s">
        <v>301</v>
      </c>
      <c r="B340" s="186" t="s">
        <v>330</v>
      </c>
      <c r="C340" s="192" t="s">
        <v>108</v>
      </c>
      <c r="D340" s="14" t="s">
        <v>4</v>
      </c>
      <c r="E340" s="12">
        <f t="shared" ref="E340:K340" si="326">E341+E342+E343+E344</f>
        <v>0</v>
      </c>
      <c r="F340" s="12">
        <f t="shared" si="326"/>
        <v>0</v>
      </c>
      <c r="G340" s="12">
        <f t="shared" si="326"/>
        <v>0</v>
      </c>
      <c r="H340" s="12">
        <f t="shared" si="326"/>
        <v>0</v>
      </c>
      <c r="I340" s="13">
        <f t="shared" si="326"/>
        <v>0</v>
      </c>
      <c r="J340" s="12">
        <f t="shared" si="326"/>
        <v>0</v>
      </c>
      <c r="K340" s="12">
        <f t="shared" si="326"/>
        <v>0</v>
      </c>
      <c r="L340" s="192" t="s">
        <v>316</v>
      </c>
      <c r="M340" s="192"/>
    </row>
    <row r="341" spans="1:28" ht="43.5" customHeight="1" x14ac:dyDescent="0.2">
      <c r="A341" s="190"/>
      <c r="B341" s="187"/>
      <c r="C341" s="193"/>
      <c r="D341" s="14" t="s">
        <v>3</v>
      </c>
      <c r="E341" s="12">
        <v>0</v>
      </c>
      <c r="F341" s="12">
        <f>G341+H341+I341+J341+K341</f>
        <v>0</v>
      </c>
      <c r="G341" s="12">
        <v>0</v>
      </c>
      <c r="H341" s="12">
        <v>0</v>
      </c>
      <c r="I341" s="12">
        <v>0</v>
      </c>
      <c r="J341" s="12">
        <v>0</v>
      </c>
      <c r="K341" s="12">
        <v>0</v>
      </c>
      <c r="L341" s="193"/>
      <c r="M341" s="193"/>
    </row>
    <row r="342" spans="1:28" ht="58.5" customHeight="1" x14ac:dyDescent="0.2">
      <c r="A342" s="190"/>
      <c r="B342" s="187"/>
      <c r="C342" s="193"/>
      <c r="D342" s="14" t="s">
        <v>2</v>
      </c>
      <c r="E342" s="12">
        <v>0</v>
      </c>
      <c r="F342" s="12">
        <f>G342+H342+I342+J342+K342</f>
        <v>0</v>
      </c>
      <c r="G342" s="12">
        <v>0</v>
      </c>
      <c r="H342" s="12">
        <v>0</v>
      </c>
      <c r="I342" s="12">
        <v>0</v>
      </c>
      <c r="J342" s="12">
        <v>0</v>
      </c>
      <c r="K342" s="12">
        <v>0</v>
      </c>
      <c r="L342" s="193"/>
      <c r="M342" s="193"/>
    </row>
    <row r="343" spans="1:28" ht="77.25" customHeight="1" x14ac:dyDescent="0.2">
      <c r="A343" s="190"/>
      <c r="B343" s="187"/>
      <c r="C343" s="193"/>
      <c r="D343" s="14" t="s">
        <v>1</v>
      </c>
      <c r="E343" s="12">
        <v>0</v>
      </c>
      <c r="F343" s="12">
        <f>G343+H343+I343+J343+K343</f>
        <v>0</v>
      </c>
      <c r="G343" s="12">
        <v>0</v>
      </c>
      <c r="H343" s="12">
        <v>0</v>
      </c>
      <c r="I343" s="12">
        <v>0</v>
      </c>
      <c r="J343" s="12">
        <v>0</v>
      </c>
      <c r="K343" s="12">
        <v>0</v>
      </c>
      <c r="L343" s="193"/>
      <c r="M343" s="193"/>
    </row>
    <row r="344" spans="1:28" ht="30" customHeight="1" x14ac:dyDescent="0.2">
      <c r="A344" s="191"/>
      <c r="B344" s="188"/>
      <c r="C344" s="194"/>
      <c r="D344" s="14" t="s">
        <v>0</v>
      </c>
      <c r="E344" s="12">
        <v>0</v>
      </c>
      <c r="F344" s="12">
        <f>G344+H344+I344+J344+K344</f>
        <v>0</v>
      </c>
      <c r="G344" s="12">
        <v>0</v>
      </c>
      <c r="H344" s="12">
        <v>0</v>
      </c>
      <c r="I344" s="12">
        <v>0</v>
      </c>
      <c r="J344" s="12">
        <v>0</v>
      </c>
      <c r="K344" s="12">
        <v>0</v>
      </c>
      <c r="L344" s="194"/>
      <c r="M344" s="194"/>
    </row>
    <row r="345" spans="1:28" ht="17.45" customHeight="1" x14ac:dyDescent="0.2">
      <c r="A345" s="189" t="s">
        <v>302</v>
      </c>
      <c r="B345" s="186" t="s">
        <v>303</v>
      </c>
      <c r="C345" s="174" t="s">
        <v>108</v>
      </c>
      <c r="D345" s="14" t="s">
        <v>4</v>
      </c>
      <c r="E345" s="12">
        <f t="shared" ref="E345:K345" si="327">E346+E347+E348+E349</f>
        <v>0</v>
      </c>
      <c r="F345" s="12">
        <f t="shared" si="327"/>
        <v>39980.699999999997</v>
      </c>
      <c r="G345" s="12">
        <f t="shared" si="327"/>
        <v>12351.7</v>
      </c>
      <c r="H345" s="12">
        <f t="shared" si="327"/>
        <v>12359</v>
      </c>
      <c r="I345" s="13">
        <f t="shared" si="327"/>
        <v>5090</v>
      </c>
      <c r="J345" s="12">
        <f t="shared" si="327"/>
        <v>5090</v>
      </c>
      <c r="K345" s="12">
        <f t="shared" si="327"/>
        <v>5090</v>
      </c>
      <c r="L345" s="174" t="s">
        <v>316</v>
      </c>
      <c r="M345" s="192"/>
    </row>
    <row r="346" spans="1:28" ht="40.15" customHeight="1" x14ac:dyDescent="0.2">
      <c r="A346" s="190"/>
      <c r="B346" s="187"/>
      <c r="C346" s="174"/>
      <c r="D346" s="14" t="s">
        <v>3</v>
      </c>
      <c r="E346" s="12">
        <v>0</v>
      </c>
      <c r="F346" s="12">
        <f>G346+H346+I346+J346+K346</f>
        <v>0</v>
      </c>
      <c r="G346" s="12">
        <v>0</v>
      </c>
      <c r="H346" s="12">
        <v>0</v>
      </c>
      <c r="I346" s="12">
        <v>0</v>
      </c>
      <c r="J346" s="12">
        <v>0</v>
      </c>
      <c r="K346" s="12">
        <v>0</v>
      </c>
      <c r="L346" s="174"/>
      <c r="M346" s="193"/>
    </row>
    <row r="347" spans="1:28" ht="55.15" customHeight="1" x14ac:dyDescent="0.2">
      <c r="A347" s="190"/>
      <c r="B347" s="187"/>
      <c r="C347" s="174"/>
      <c r="D347" s="14" t="s">
        <v>2</v>
      </c>
      <c r="E347" s="12">
        <v>0</v>
      </c>
      <c r="F347" s="12">
        <f>G347+H347+I347+J347+K347</f>
        <v>0</v>
      </c>
      <c r="G347" s="12">
        <v>0</v>
      </c>
      <c r="H347" s="12">
        <v>0</v>
      </c>
      <c r="I347" s="12">
        <v>0</v>
      </c>
      <c r="J347" s="12">
        <v>0</v>
      </c>
      <c r="K347" s="12">
        <v>0</v>
      </c>
      <c r="L347" s="174"/>
      <c r="M347" s="193"/>
    </row>
    <row r="348" spans="1:28" ht="70.900000000000006" customHeight="1" x14ac:dyDescent="0.2">
      <c r="A348" s="190"/>
      <c r="B348" s="187"/>
      <c r="C348" s="174"/>
      <c r="D348" s="14" t="s">
        <v>1</v>
      </c>
      <c r="E348" s="12">
        <v>0</v>
      </c>
      <c r="F348" s="12">
        <f>G348+H348+I348+J348+K348</f>
        <v>39980.699999999997</v>
      </c>
      <c r="G348" s="68">
        <v>12351.7</v>
      </c>
      <c r="H348" s="68">
        <v>12359</v>
      </c>
      <c r="I348" s="68">
        <v>5090</v>
      </c>
      <c r="J348" s="68">
        <v>5090</v>
      </c>
      <c r="K348" s="68">
        <v>5090</v>
      </c>
      <c r="L348" s="174"/>
      <c r="M348" s="193"/>
    </row>
    <row r="349" spans="1:28" ht="27" customHeight="1" x14ac:dyDescent="0.2">
      <c r="A349" s="191"/>
      <c r="B349" s="188"/>
      <c r="C349" s="174"/>
      <c r="D349" s="14" t="s">
        <v>0</v>
      </c>
      <c r="E349" s="12">
        <v>0</v>
      </c>
      <c r="F349" s="12">
        <f>G349+H349+I349+J349+K349</f>
        <v>0</v>
      </c>
      <c r="G349" s="12">
        <v>0</v>
      </c>
      <c r="H349" s="12">
        <v>0</v>
      </c>
      <c r="I349" s="12">
        <v>0</v>
      </c>
      <c r="J349" s="12">
        <v>0</v>
      </c>
      <c r="K349" s="12">
        <v>0</v>
      </c>
      <c r="L349" s="174"/>
      <c r="M349" s="194"/>
    </row>
    <row r="350" spans="1:28" s="9" customFormat="1" ht="22.5" customHeight="1" x14ac:dyDescent="0.2">
      <c r="A350" s="184"/>
      <c r="B350" s="185" t="s">
        <v>492</v>
      </c>
      <c r="C350" s="185" t="s">
        <v>108</v>
      </c>
      <c r="D350" s="11" t="s">
        <v>4</v>
      </c>
      <c r="E350" s="12">
        <f>E351+E352+E353+E354</f>
        <v>83494.899999999994</v>
      </c>
      <c r="F350" s="12">
        <f>G350+H350+I350+J350+K350</f>
        <v>622576</v>
      </c>
      <c r="G350" s="12">
        <f>G351+G352+G353+G354</f>
        <v>121943</v>
      </c>
      <c r="H350" s="12">
        <f t="shared" ref="H350:K350" si="328">H351+H352+H353+H354</f>
        <v>126986</v>
      </c>
      <c r="I350" s="12">
        <f t="shared" si="328"/>
        <v>124549</v>
      </c>
      <c r="J350" s="12">
        <f t="shared" si="328"/>
        <v>124549</v>
      </c>
      <c r="K350" s="12">
        <f t="shared" si="328"/>
        <v>124549</v>
      </c>
      <c r="L350" s="174"/>
      <c r="M350" s="174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</row>
    <row r="351" spans="1:28" s="9" customFormat="1" ht="48" customHeight="1" x14ac:dyDescent="0.2">
      <c r="A351" s="184"/>
      <c r="B351" s="185"/>
      <c r="C351" s="185"/>
      <c r="D351" s="11" t="s">
        <v>3</v>
      </c>
      <c r="E351" s="12">
        <f>E11+E131+E161+E206+E241+E291+E301</f>
        <v>0</v>
      </c>
      <c r="F351" s="12">
        <v>0</v>
      </c>
      <c r="G351" s="12">
        <f t="shared" ref="G351:K354" si="329">G11+G131+G161+G206+G241+G291+G301</f>
        <v>0</v>
      </c>
      <c r="H351" s="12">
        <f t="shared" si="329"/>
        <v>0</v>
      </c>
      <c r="I351" s="12">
        <f t="shared" si="329"/>
        <v>0</v>
      </c>
      <c r="J351" s="12">
        <f t="shared" si="329"/>
        <v>0</v>
      </c>
      <c r="K351" s="12">
        <f t="shared" si="329"/>
        <v>0</v>
      </c>
      <c r="L351" s="174"/>
      <c r="M351" s="174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</row>
    <row r="352" spans="1:28" s="9" customFormat="1" ht="65.25" customHeight="1" x14ac:dyDescent="0.2">
      <c r="A352" s="184"/>
      <c r="B352" s="185"/>
      <c r="C352" s="185"/>
      <c r="D352" s="11" t="s">
        <v>2</v>
      </c>
      <c r="E352" s="12">
        <f>E12+E132+E162+E207+E242+E292+E302</f>
        <v>0</v>
      </c>
      <c r="F352" s="12">
        <f>G352+H352+I352+J352+K352</f>
        <v>8710</v>
      </c>
      <c r="G352" s="12">
        <f t="shared" si="329"/>
        <v>1742</v>
      </c>
      <c r="H352" s="12">
        <f t="shared" si="329"/>
        <v>1742</v>
      </c>
      <c r="I352" s="12">
        <f t="shared" si="329"/>
        <v>1742</v>
      </c>
      <c r="J352" s="12">
        <f t="shared" si="329"/>
        <v>1742</v>
      </c>
      <c r="K352" s="12">
        <f t="shared" si="329"/>
        <v>1742</v>
      </c>
      <c r="L352" s="174"/>
      <c r="M352" s="174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</row>
    <row r="353" spans="1:28" s="9" customFormat="1" ht="81" customHeight="1" x14ac:dyDescent="0.2">
      <c r="A353" s="184"/>
      <c r="B353" s="185"/>
      <c r="C353" s="185"/>
      <c r="D353" s="11" t="s">
        <v>1</v>
      </c>
      <c r="E353" s="12">
        <f>E13+E133+E163+E208+E243+E293+E303</f>
        <v>83494.899999999994</v>
      </c>
      <c r="F353" s="12">
        <f>G353+H353+I353+J353+K353</f>
        <v>613866</v>
      </c>
      <c r="G353" s="12">
        <f t="shared" si="329"/>
        <v>120201</v>
      </c>
      <c r="H353" s="12">
        <f t="shared" si="329"/>
        <v>125244</v>
      </c>
      <c r="I353" s="12">
        <f t="shared" si="329"/>
        <v>122807</v>
      </c>
      <c r="J353" s="12">
        <f t="shared" si="329"/>
        <v>122807</v>
      </c>
      <c r="K353" s="12">
        <f t="shared" si="329"/>
        <v>122807</v>
      </c>
      <c r="L353" s="174"/>
      <c r="M353" s="174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</row>
    <row r="354" spans="1:28" s="9" customFormat="1" ht="39" customHeight="1" x14ac:dyDescent="0.2">
      <c r="A354" s="184"/>
      <c r="B354" s="185"/>
      <c r="C354" s="185"/>
      <c r="D354" s="11" t="s">
        <v>0</v>
      </c>
      <c r="E354" s="13">
        <f>E14+E134+E164+E209+E244+E294+E304</f>
        <v>0</v>
      </c>
      <c r="F354" s="13">
        <f>G354+H354+I354+J354+K354</f>
        <v>0</v>
      </c>
      <c r="G354" s="13">
        <f t="shared" si="329"/>
        <v>0</v>
      </c>
      <c r="H354" s="13">
        <f t="shared" si="329"/>
        <v>0</v>
      </c>
      <c r="I354" s="13">
        <f t="shared" si="329"/>
        <v>0</v>
      </c>
      <c r="J354" s="13">
        <f t="shared" si="329"/>
        <v>0</v>
      </c>
      <c r="K354" s="13">
        <f t="shared" si="329"/>
        <v>0</v>
      </c>
      <c r="L354" s="174"/>
      <c r="M354" s="174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</row>
    <row r="355" spans="1:28" ht="37.5" customHeight="1" x14ac:dyDescent="0.2">
      <c r="A355" s="241" t="s">
        <v>495</v>
      </c>
      <c r="B355" s="246"/>
      <c r="C355" s="246"/>
      <c r="D355" s="246"/>
      <c r="E355" s="246"/>
      <c r="F355" s="246"/>
      <c r="G355" s="246"/>
      <c r="H355" s="246"/>
      <c r="I355" s="246"/>
      <c r="J355" s="246"/>
      <c r="K355" s="246"/>
      <c r="L355" s="246"/>
      <c r="M355" s="246"/>
    </row>
    <row r="356" spans="1:28" s="1" customFormat="1" ht="21" customHeight="1" x14ac:dyDescent="0.2">
      <c r="A356" s="184" t="s">
        <v>42</v>
      </c>
      <c r="B356" s="160" t="s">
        <v>139</v>
      </c>
      <c r="C356" s="161" t="s">
        <v>108</v>
      </c>
      <c r="D356" s="19" t="s">
        <v>4</v>
      </c>
      <c r="E356" s="23">
        <f>E357+E358+E359+E360</f>
        <v>490</v>
      </c>
      <c r="F356" s="23">
        <f>F357+F358+F359+F360</f>
        <v>3750</v>
      </c>
      <c r="G356" s="23">
        <f>G357+G358+G359+G360</f>
        <v>600</v>
      </c>
      <c r="H356" s="23">
        <f t="shared" ref="H356:K356" si="330">H357+H358+H359+H360</f>
        <v>750</v>
      </c>
      <c r="I356" s="23">
        <f t="shared" si="330"/>
        <v>800</v>
      </c>
      <c r="J356" s="23">
        <f t="shared" si="330"/>
        <v>800</v>
      </c>
      <c r="K356" s="23">
        <f t="shared" si="330"/>
        <v>800</v>
      </c>
      <c r="L356" s="272"/>
      <c r="M356" s="133" t="s">
        <v>112</v>
      </c>
    </row>
    <row r="357" spans="1:28" s="1" customFormat="1" ht="51.75" customHeight="1" x14ac:dyDescent="0.2">
      <c r="A357" s="262"/>
      <c r="B357" s="160"/>
      <c r="C357" s="161"/>
      <c r="D357" s="17" t="s">
        <v>3</v>
      </c>
      <c r="E357" s="23">
        <f>E362+E367+E372+E377+E382+E387</f>
        <v>0</v>
      </c>
      <c r="F357" s="23">
        <f>G357+H357+I357+J357+K357</f>
        <v>0</v>
      </c>
      <c r="G357" s="23">
        <f>G362+G367+G372+G377+G382+G387</f>
        <v>0</v>
      </c>
      <c r="H357" s="23">
        <f t="shared" ref="H357:K357" si="331">H362+H367+H372+H377+H382+H387</f>
        <v>0</v>
      </c>
      <c r="I357" s="23">
        <f t="shared" si="331"/>
        <v>0</v>
      </c>
      <c r="J357" s="23">
        <f t="shared" si="331"/>
        <v>0</v>
      </c>
      <c r="K357" s="23">
        <f t="shared" si="331"/>
        <v>0</v>
      </c>
      <c r="L357" s="272"/>
      <c r="M357" s="133"/>
    </row>
    <row r="358" spans="1:28" s="1" customFormat="1" ht="58.5" customHeight="1" x14ac:dyDescent="0.2">
      <c r="A358" s="262"/>
      <c r="B358" s="160"/>
      <c r="C358" s="161"/>
      <c r="D358" s="17" t="s">
        <v>2</v>
      </c>
      <c r="E358" s="23">
        <f>E363+E368+E373+E378+E383+E388</f>
        <v>0</v>
      </c>
      <c r="F358" s="23">
        <f>G358+H358+I358+J358+K358</f>
        <v>0</v>
      </c>
      <c r="G358" s="23">
        <f>G363+G368+G373+G378+G383+G388</f>
        <v>0</v>
      </c>
      <c r="H358" s="23">
        <f t="shared" ref="H358:K358" si="332">H363+H368+H373+H378+H383+H388</f>
        <v>0</v>
      </c>
      <c r="I358" s="23">
        <f t="shared" si="332"/>
        <v>0</v>
      </c>
      <c r="J358" s="23">
        <f t="shared" si="332"/>
        <v>0</v>
      </c>
      <c r="K358" s="23">
        <f t="shared" si="332"/>
        <v>0</v>
      </c>
      <c r="L358" s="272"/>
      <c r="M358" s="133"/>
    </row>
    <row r="359" spans="1:28" s="1" customFormat="1" ht="81" customHeight="1" x14ac:dyDescent="0.2">
      <c r="A359" s="262"/>
      <c r="B359" s="160"/>
      <c r="C359" s="161"/>
      <c r="D359" s="19" t="s">
        <v>43</v>
      </c>
      <c r="E359" s="23">
        <f>E364+E369+E374+E379+E384+E389</f>
        <v>490</v>
      </c>
      <c r="F359" s="23">
        <f>G359+H359+I359+J359+K359</f>
        <v>3750</v>
      </c>
      <c r="G359" s="23">
        <f>G364+G369+G374+G379+G384+G389</f>
        <v>600</v>
      </c>
      <c r="H359" s="23">
        <f t="shared" ref="H359:K359" si="333">H364+H369+H374+H379+H384+H389</f>
        <v>750</v>
      </c>
      <c r="I359" s="23">
        <f t="shared" si="333"/>
        <v>800</v>
      </c>
      <c r="J359" s="23">
        <f t="shared" si="333"/>
        <v>800</v>
      </c>
      <c r="K359" s="23">
        <f t="shared" si="333"/>
        <v>800</v>
      </c>
      <c r="L359" s="272"/>
      <c r="M359" s="133"/>
    </row>
    <row r="360" spans="1:28" s="1" customFormat="1" ht="93" customHeight="1" x14ac:dyDescent="0.2">
      <c r="A360" s="262"/>
      <c r="B360" s="160"/>
      <c r="C360" s="161"/>
      <c r="D360" s="19" t="s">
        <v>0</v>
      </c>
      <c r="E360" s="23">
        <f>E365+E370+E375+E380+E385+E390</f>
        <v>0</v>
      </c>
      <c r="F360" s="23">
        <f>G360+H360+I360+J360+K360</f>
        <v>0</v>
      </c>
      <c r="G360" s="23">
        <f>G365+G370+G375+G380+G385+G390</f>
        <v>0</v>
      </c>
      <c r="H360" s="23">
        <f t="shared" ref="H360:K360" si="334">H365+H370+H375+H380+H385+H390</f>
        <v>0</v>
      </c>
      <c r="I360" s="23">
        <f t="shared" si="334"/>
        <v>0</v>
      </c>
      <c r="J360" s="23">
        <f t="shared" si="334"/>
        <v>0</v>
      </c>
      <c r="K360" s="23">
        <f t="shared" si="334"/>
        <v>0</v>
      </c>
      <c r="L360" s="272"/>
      <c r="M360" s="133"/>
    </row>
    <row r="361" spans="1:28" s="1" customFormat="1" ht="27" customHeight="1" x14ac:dyDescent="0.2">
      <c r="A361" s="184" t="s">
        <v>48</v>
      </c>
      <c r="B361" s="248" t="s">
        <v>109</v>
      </c>
      <c r="C361" s="161" t="s">
        <v>108</v>
      </c>
      <c r="D361" s="19" t="s">
        <v>4</v>
      </c>
      <c r="E361" s="23">
        <f>E362+E363+E364+E365</f>
        <v>400</v>
      </c>
      <c r="F361" s="23">
        <f>F362+F363+F364+F365</f>
        <v>2150</v>
      </c>
      <c r="G361" s="23">
        <f>G362+G363+G364+G365</f>
        <v>430</v>
      </c>
      <c r="H361" s="23">
        <f t="shared" ref="H361:K361" si="335">H362+H363+H364+H365</f>
        <v>430</v>
      </c>
      <c r="I361" s="23">
        <f t="shared" si="335"/>
        <v>430</v>
      </c>
      <c r="J361" s="23">
        <f t="shared" si="335"/>
        <v>430</v>
      </c>
      <c r="K361" s="23">
        <f t="shared" si="335"/>
        <v>430</v>
      </c>
      <c r="L361" s="161" t="s">
        <v>310</v>
      </c>
      <c r="M361" s="161"/>
    </row>
    <row r="362" spans="1:28" s="1" customFormat="1" ht="45.75" customHeight="1" x14ac:dyDescent="0.2">
      <c r="A362" s="262"/>
      <c r="B362" s="160"/>
      <c r="C362" s="161"/>
      <c r="D362" s="19" t="s">
        <v>3</v>
      </c>
      <c r="E362" s="23">
        <v>0</v>
      </c>
      <c r="F362" s="23">
        <f>G362+H362+I362+J362+K362</f>
        <v>0</v>
      </c>
      <c r="G362" s="23">
        <v>0</v>
      </c>
      <c r="H362" s="23">
        <v>0</v>
      </c>
      <c r="I362" s="23">
        <v>0</v>
      </c>
      <c r="J362" s="23">
        <v>0</v>
      </c>
      <c r="K362" s="23">
        <v>0</v>
      </c>
      <c r="L362" s="161"/>
      <c r="M362" s="161"/>
    </row>
    <row r="363" spans="1:28" s="1" customFormat="1" ht="65.25" customHeight="1" x14ac:dyDescent="0.2">
      <c r="A363" s="262"/>
      <c r="B363" s="160"/>
      <c r="C363" s="161"/>
      <c r="D363" s="19" t="s">
        <v>2</v>
      </c>
      <c r="E363" s="23">
        <v>0</v>
      </c>
      <c r="F363" s="23">
        <f>G363+H363+I363+J363+K363</f>
        <v>0</v>
      </c>
      <c r="G363" s="23">
        <v>0</v>
      </c>
      <c r="H363" s="23">
        <v>0</v>
      </c>
      <c r="I363" s="23">
        <v>0</v>
      </c>
      <c r="J363" s="23">
        <v>0</v>
      </c>
      <c r="K363" s="23">
        <v>0</v>
      </c>
      <c r="L363" s="161"/>
      <c r="M363" s="161"/>
    </row>
    <row r="364" spans="1:28" s="1" customFormat="1" ht="86.25" customHeight="1" x14ac:dyDescent="0.2">
      <c r="A364" s="262"/>
      <c r="B364" s="160"/>
      <c r="C364" s="161"/>
      <c r="D364" s="19" t="s">
        <v>43</v>
      </c>
      <c r="E364" s="23">
        <v>400</v>
      </c>
      <c r="F364" s="23">
        <f>G364+H364+I364+J364+K364</f>
        <v>2150</v>
      </c>
      <c r="G364" s="23">
        <v>430</v>
      </c>
      <c r="H364" s="23">
        <v>430</v>
      </c>
      <c r="I364" s="23">
        <v>430</v>
      </c>
      <c r="J364" s="23">
        <v>430</v>
      </c>
      <c r="K364" s="23">
        <v>430</v>
      </c>
      <c r="L364" s="161"/>
      <c r="M364" s="161"/>
    </row>
    <row r="365" spans="1:28" s="1" customFormat="1" ht="27.75" customHeight="1" x14ac:dyDescent="0.2">
      <c r="A365" s="262"/>
      <c r="B365" s="160"/>
      <c r="C365" s="161"/>
      <c r="D365" s="19" t="s">
        <v>0</v>
      </c>
      <c r="E365" s="23">
        <v>0</v>
      </c>
      <c r="F365" s="23">
        <f>G365+H365+I365+J365+K365</f>
        <v>0</v>
      </c>
      <c r="G365" s="23">
        <v>0</v>
      </c>
      <c r="H365" s="23">
        <v>0</v>
      </c>
      <c r="I365" s="23">
        <v>0</v>
      </c>
      <c r="J365" s="23">
        <v>0</v>
      </c>
      <c r="K365" s="23">
        <v>0</v>
      </c>
      <c r="L365" s="161"/>
      <c r="M365" s="161"/>
    </row>
    <row r="366" spans="1:28" ht="20.25" customHeight="1" x14ac:dyDescent="0.2">
      <c r="A366" s="223" t="s">
        <v>84</v>
      </c>
      <c r="B366" s="164" t="s">
        <v>115</v>
      </c>
      <c r="C366" s="161" t="s">
        <v>108</v>
      </c>
      <c r="D366" s="17" t="s">
        <v>4</v>
      </c>
      <c r="E366" s="23">
        <f>E367+E368+E369+E370</f>
        <v>90</v>
      </c>
      <c r="F366" s="31">
        <f>F367+F368+F369+F370</f>
        <v>350</v>
      </c>
      <c r="G366" s="31">
        <f>G367+G368+G369+G370</f>
        <v>70</v>
      </c>
      <c r="H366" s="31">
        <f t="shared" ref="H366:K366" si="336">H367+H368+H369+H370</f>
        <v>70</v>
      </c>
      <c r="I366" s="31">
        <f t="shared" si="336"/>
        <v>70</v>
      </c>
      <c r="J366" s="31">
        <f t="shared" si="336"/>
        <v>70</v>
      </c>
      <c r="K366" s="31">
        <f t="shared" si="336"/>
        <v>70</v>
      </c>
      <c r="L366" s="161" t="s">
        <v>310</v>
      </c>
      <c r="M366" s="133"/>
    </row>
    <row r="367" spans="1:28" ht="51.75" customHeight="1" x14ac:dyDescent="0.2">
      <c r="A367" s="223"/>
      <c r="B367" s="164"/>
      <c r="C367" s="161"/>
      <c r="D367" s="17" t="s">
        <v>3</v>
      </c>
      <c r="E367" s="23">
        <v>0</v>
      </c>
      <c r="F367" s="31">
        <f>G367+H367+I367+J367+K367</f>
        <v>0</v>
      </c>
      <c r="G367" s="31">
        <v>0</v>
      </c>
      <c r="H367" s="31">
        <v>0</v>
      </c>
      <c r="I367" s="31">
        <v>0</v>
      </c>
      <c r="J367" s="31">
        <v>0</v>
      </c>
      <c r="K367" s="31">
        <v>0</v>
      </c>
      <c r="L367" s="161"/>
      <c r="M367" s="133"/>
    </row>
    <row r="368" spans="1:28" ht="60" customHeight="1" x14ac:dyDescent="0.2">
      <c r="A368" s="223"/>
      <c r="B368" s="164"/>
      <c r="C368" s="161"/>
      <c r="D368" s="17" t="s">
        <v>2</v>
      </c>
      <c r="E368" s="23">
        <v>0</v>
      </c>
      <c r="F368" s="31">
        <f>G368+H368+I368+J368+K368</f>
        <v>0</v>
      </c>
      <c r="G368" s="31">
        <v>0</v>
      </c>
      <c r="H368" s="31">
        <v>0</v>
      </c>
      <c r="I368" s="31">
        <v>0</v>
      </c>
      <c r="J368" s="31">
        <v>0</v>
      </c>
      <c r="K368" s="31">
        <v>0</v>
      </c>
      <c r="L368" s="161"/>
      <c r="M368" s="133"/>
    </row>
    <row r="369" spans="1:13" ht="77.25" customHeight="1" x14ac:dyDescent="0.2">
      <c r="A369" s="223"/>
      <c r="B369" s="164"/>
      <c r="C369" s="161"/>
      <c r="D369" s="19" t="s">
        <v>43</v>
      </c>
      <c r="E369" s="23">
        <v>90</v>
      </c>
      <c r="F369" s="31">
        <f>G369+H369+I369+J369+K369</f>
        <v>350</v>
      </c>
      <c r="G369" s="31">
        <v>70</v>
      </c>
      <c r="H369" s="31">
        <v>70</v>
      </c>
      <c r="I369" s="31">
        <v>70</v>
      </c>
      <c r="J369" s="31">
        <v>70</v>
      </c>
      <c r="K369" s="31">
        <v>70</v>
      </c>
      <c r="L369" s="161"/>
      <c r="M369" s="133"/>
    </row>
    <row r="370" spans="1:13" ht="36" customHeight="1" x14ac:dyDescent="0.2">
      <c r="A370" s="223"/>
      <c r="B370" s="164"/>
      <c r="C370" s="161"/>
      <c r="D370" s="19" t="s">
        <v>0</v>
      </c>
      <c r="E370" s="23">
        <v>0</v>
      </c>
      <c r="F370" s="31">
        <f>G370+H370+I370+J370+K370</f>
        <v>0</v>
      </c>
      <c r="G370" s="31">
        <v>0</v>
      </c>
      <c r="H370" s="31">
        <v>0</v>
      </c>
      <c r="I370" s="31">
        <v>0</v>
      </c>
      <c r="J370" s="31">
        <v>0</v>
      </c>
      <c r="K370" s="31">
        <v>0</v>
      </c>
      <c r="L370" s="161"/>
      <c r="M370" s="133"/>
    </row>
    <row r="371" spans="1:13" ht="18.75" customHeight="1" x14ac:dyDescent="0.2">
      <c r="A371" s="223" t="s">
        <v>96</v>
      </c>
      <c r="B371" s="245" t="s">
        <v>110</v>
      </c>
      <c r="C371" s="161" t="s">
        <v>108</v>
      </c>
      <c r="D371" s="17" t="s">
        <v>4</v>
      </c>
      <c r="E371" s="23">
        <f>E372+E373+E374+E375</f>
        <v>0</v>
      </c>
      <c r="F371" s="20">
        <f>F372+F373+F374+F375</f>
        <v>150</v>
      </c>
      <c r="G371" s="20">
        <f>G372+G373+G374+G375</f>
        <v>0</v>
      </c>
      <c r="H371" s="20">
        <f t="shared" ref="H371:K371" si="337">H372+H373+H374+H375</f>
        <v>150</v>
      </c>
      <c r="I371" s="20">
        <f t="shared" si="337"/>
        <v>0</v>
      </c>
      <c r="J371" s="20">
        <f t="shared" si="337"/>
        <v>0</v>
      </c>
      <c r="K371" s="20">
        <f t="shared" si="337"/>
        <v>0</v>
      </c>
      <c r="L371" s="161" t="s">
        <v>310</v>
      </c>
      <c r="M371" s="133"/>
    </row>
    <row r="372" spans="1:13" ht="48" customHeight="1" x14ac:dyDescent="0.2">
      <c r="A372" s="223"/>
      <c r="B372" s="201"/>
      <c r="C372" s="161"/>
      <c r="D372" s="17" t="s">
        <v>3</v>
      </c>
      <c r="E372" s="23">
        <v>0</v>
      </c>
      <c r="F372" s="20">
        <f>G372+H372+I372+J372+K372</f>
        <v>0</v>
      </c>
      <c r="G372" s="20">
        <v>0</v>
      </c>
      <c r="H372" s="20">
        <v>0</v>
      </c>
      <c r="I372" s="20">
        <v>0</v>
      </c>
      <c r="J372" s="20">
        <v>0</v>
      </c>
      <c r="K372" s="20">
        <v>0</v>
      </c>
      <c r="L372" s="161"/>
      <c r="M372" s="133"/>
    </row>
    <row r="373" spans="1:13" ht="61.5" customHeight="1" x14ac:dyDescent="0.2">
      <c r="A373" s="223"/>
      <c r="B373" s="201"/>
      <c r="C373" s="161"/>
      <c r="D373" s="17" t="s">
        <v>2</v>
      </c>
      <c r="E373" s="23">
        <v>0</v>
      </c>
      <c r="F373" s="20">
        <f>G373+H373+I373+J373+K373</f>
        <v>0</v>
      </c>
      <c r="G373" s="20">
        <v>0</v>
      </c>
      <c r="H373" s="20">
        <v>0</v>
      </c>
      <c r="I373" s="20">
        <v>0</v>
      </c>
      <c r="J373" s="20">
        <v>0</v>
      </c>
      <c r="K373" s="20">
        <v>0</v>
      </c>
      <c r="L373" s="161"/>
      <c r="M373" s="133"/>
    </row>
    <row r="374" spans="1:13" ht="75.75" customHeight="1" x14ac:dyDescent="0.2">
      <c r="A374" s="223"/>
      <c r="B374" s="201"/>
      <c r="C374" s="161"/>
      <c r="D374" s="19" t="s">
        <v>43</v>
      </c>
      <c r="E374" s="23">
        <v>0</v>
      </c>
      <c r="F374" s="20">
        <f>G374+H374+I374+J374+K374</f>
        <v>150</v>
      </c>
      <c r="G374" s="30">
        <v>0</v>
      </c>
      <c r="H374" s="30">
        <v>150</v>
      </c>
      <c r="I374" s="30">
        <v>0</v>
      </c>
      <c r="J374" s="30">
        <v>0</v>
      </c>
      <c r="K374" s="30">
        <v>0</v>
      </c>
      <c r="L374" s="161"/>
      <c r="M374" s="133"/>
    </row>
    <row r="375" spans="1:13" ht="32.25" customHeight="1" x14ac:dyDescent="0.2">
      <c r="A375" s="223"/>
      <c r="B375" s="201"/>
      <c r="C375" s="161"/>
      <c r="D375" s="19" t="s">
        <v>0</v>
      </c>
      <c r="E375" s="23">
        <v>0</v>
      </c>
      <c r="F375" s="20">
        <f>G375+H375+I375+J375+K375</f>
        <v>0</v>
      </c>
      <c r="G375" s="20">
        <v>0</v>
      </c>
      <c r="H375" s="20">
        <v>0</v>
      </c>
      <c r="I375" s="20">
        <v>0</v>
      </c>
      <c r="J375" s="20">
        <v>0</v>
      </c>
      <c r="K375" s="20">
        <v>0</v>
      </c>
      <c r="L375" s="161"/>
      <c r="M375" s="133"/>
    </row>
    <row r="376" spans="1:13" ht="20.25" customHeight="1" x14ac:dyDescent="0.2">
      <c r="A376" s="223" t="s">
        <v>94</v>
      </c>
      <c r="B376" s="247" t="s">
        <v>111</v>
      </c>
      <c r="C376" s="161" t="s">
        <v>108</v>
      </c>
      <c r="D376" s="17" t="s">
        <v>4</v>
      </c>
      <c r="E376" s="23">
        <f>E377+E378+E379+E380</f>
        <v>0</v>
      </c>
      <c r="F376" s="20">
        <f>F377+F378+F379+F380</f>
        <v>0</v>
      </c>
      <c r="G376" s="20">
        <f>G377+G378+G379+G380</f>
        <v>0</v>
      </c>
      <c r="H376" s="20">
        <f t="shared" ref="H376" si="338">H377+H378+H379+H380</f>
        <v>0</v>
      </c>
      <c r="I376" s="20">
        <f t="shared" ref="I376" si="339">I377+I378+I379+I380</f>
        <v>0</v>
      </c>
      <c r="J376" s="20">
        <f t="shared" ref="J376" si="340">J377+J378+J379+J380</f>
        <v>0</v>
      </c>
      <c r="K376" s="20">
        <f t="shared" ref="K376" si="341">K377+K378+K379+K380</f>
        <v>0</v>
      </c>
      <c r="L376" s="161" t="s">
        <v>310</v>
      </c>
      <c r="M376" s="133"/>
    </row>
    <row r="377" spans="1:13" ht="44.25" customHeight="1" x14ac:dyDescent="0.2">
      <c r="A377" s="223"/>
      <c r="B377" s="247"/>
      <c r="C377" s="161"/>
      <c r="D377" s="17" t="s">
        <v>3</v>
      </c>
      <c r="E377" s="23">
        <v>0</v>
      </c>
      <c r="F377" s="20">
        <f>G377+H377+I377+J377+K377</f>
        <v>0</v>
      </c>
      <c r="G377" s="20">
        <v>0</v>
      </c>
      <c r="H377" s="20">
        <v>0</v>
      </c>
      <c r="I377" s="20">
        <v>0</v>
      </c>
      <c r="J377" s="20">
        <v>0</v>
      </c>
      <c r="K377" s="20">
        <v>0</v>
      </c>
      <c r="L377" s="161"/>
      <c r="M377" s="133"/>
    </row>
    <row r="378" spans="1:13" ht="57.75" customHeight="1" x14ac:dyDescent="0.2">
      <c r="A378" s="223"/>
      <c r="B378" s="247"/>
      <c r="C378" s="161"/>
      <c r="D378" s="17" t="s">
        <v>2</v>
      </c>
      <c r="E378" s="23">
        <v>0</v>
      </c>
      <c r="F378" s="20">
        <f>G378+H378+I378+J378+K378</f>
        <v>0</v>
      </c>
      <c r="G378" s="20">
        <v>0</v>
      </c>
      <c r="H378" s="20">
        <v>0</v>
      </c>
      <c r="I378" s="20">
        <v>0</v>
      </c>
      <c r="J378" s="20">
        <v>0</v>
      </c>
      <c r="K378" s="20">
        <v>0</v>
      </c>
      <c r="L378" s="161"/>
      <c r="M378" s="133"/>
    </row>
    <row r="379" spans="1:13" ht="75.75" customHeight="1" x14ac:dyDescent="0.2">
      <c r="A379" s="223"/>
      <c r="B379" s="247"/>
      <c r="C379" s="161"/>
      <c r="D379" s="19" t="s">
        <v>43</v>
      </c>
      <c r="E379" s="23">
        <v>0</v>
      </c>
      <c r="F379" s="20">
        <f>G379+H379+I379+J379+K379</f>
        <v>0</v>
      </c>
      <c r="G379" s="30">
        <v>0</v>
      </c>
      <c r="H379" s="30">
        <v>0</v>
      </c>
      <c r="I379" s="30">
        <v>0</v>
      </c>
      <c r="J379" s="30">
        <v>0</v>
      </c>
      <c r="K379" s="30">
        <v>0</v>
      </c>
      <c r="L379" s="161"/>
      <c r="M379" s="133"/>
    </row>
    <row r="380" spans="1:13" ht="37.5" customHeight="1" x14ac:dyDescent="0.2">
      <c r="A380" s="223"/>
      <c r="B380" s="247"/>
      <c r="C380" s="161"/>
      <c r="D380" s="19" t="s">
        <v>0</v>
      </c>
      <c r="E380" s="23">
        <v>0</v>
      </c>
      <c r="F380" s="20">
        <f>G380+H380+I380+J380+K380</f>
        <v>0</v>
      </c>
      <c r="G380" s="20">
        <v>0</v>
      </c>
      <c r="H380" s="20">
        <v>0</v>
      </c>
      <c r="I380" s="20">
        <v>0</v>
      </c>
      <c r="J380" s="20">
        <v>0</v>
      </c>
      <c r="K380" s="20">
        <v>0</v>
      </c>
      <c r="L380" s="161"/>
      <c r="M380" s="133"/>
    </row>
    <row r="381" spans="1:13" ht="20.25" customHeight="1" x14ac:dyDescent="0.2">
      <c r="A381" s="223" t="s">
        <v>97</v>
      </c>
      <c r="B381" s="245" t="s">
        <v>204</v>
      </c>
      <c r="C381" s="161" t="s">
        <v>108</v>
      </c>
      <c r="D381" s="19" t="s">
        <v>4</v>
      </c>
      <c r="E381" s="23">
        <f>E382+E383+E384+E385</f>
        <v>0</v>
      </c>
      <c r="F381" s="20">
        <f>F382+F383+F384+F385</f>
        <v>1100</v>
      </c>
      <c r="G381" s="20">
        <f>G382+G383+G384+G385</f>
        <v>100</v>
      </c>
      <c r="H381" s="20">
        <f t="shared" ref="H381:K381" si="342">H382+H383+H384+H385</f>
        <v>100</v>
      </c>
      <c r="I381" s="20">
        <f t="shared" si="342"/>
        <v>300</v>
      </c>
      <c r="J381" s="20">
        <f t="shared" si="342"/>
        <v>300</v>
      </c>
      <c r="K381" s="20">
        <f t="shared" si="342"/>
        <v>300</v>
      </c>
      <c r="L381" s="161" t="s">
        <v>310</v>
      </c>
      <c r="M381" s="133"/>
    </row>
    <row r="382" spans="1:13" ht="45.75" customHeight="1" x14ac:dyDescent="0.2">
      <c r="A382" s="223"/>
      <c r="B382" s="245"/>
      <c r="C382" s="161"/>
      <c r="D382" s="19" t="s">
        <v>3</v>
      </c>
      <c r="E382" s="23">
        <v>0</v>
      </c>
      <c r="F382" s="20">
        <f>G382+H382+I382+J382+K382</f>
        <v>0</v>
      </c>
      <c r="G382" s="20">
        <v>0</v>
      </c>
      <c r="H382" s="20">
        <v>0</v>
      </c>
      <c r="I382" s="20">
        <v>0</v>
      </c>
      <c r="J382" s="20">
        <v>0</v>
      </c>
      <c r="K382" s="20">
        <v>0</v>
      </c>
      <c r="L382" s="161"/>
      <c r="M382" s="133"/>
    </row>
    <row r="383" spans="1:13" ht="57.75" customHeight="1" x14ac:dyDescent="0.2">
      <c r="A383" s="223"/>
      <c r="B383" s="245"/>
      <c r="C383" s="161"/>
      <c r="D383" s="19" t="s">
        <v>2</v>
      </c>
      <c r="E383" s="23">
        <v>0</v>
      </c>
      <c r="F383" s="20">
        <f>G383+H383+I383+J383+K383</f>
        <v>0</v>
      </c>
      <c r="G383" s="20">
        <v>0</v>
      </c>
      <c r="H383" s="20">
        <v>0</v>
      </c>
      <c r="I383" s="20">
        <v>0</v>
      </c>
      <c r="J383" s="20">
        <v>0</v>
      </c>
      <c r="K383" s="20">
        <v>0</v>
      </c>
      <c r="L383" s="161"/>
      <c r="M383" s="133"/>
    </row>
    <row r="384" spans="1:13" ht="74.25" customHeight="1" x14ac:dyDescent="0.2">
      <c r="A384" s="223"/>
      <c r="B384" s="245"/>
      <c r="C384" s="161"/>
      <c r="D384" s="19" t="s">
        <v>43</v>
      </c>
      <c r="E384" s="23">
        <v>0</v>
      </c>
      <c r="F384" s="20">
        <f>G384+H384+I384+J384+K384</f>
        <v>1100</v>
      </c>
      <c r="G384" s="20">
        <v>100</v>
      </c>
      <c r="H384" s="20">
        <v>100</v>
      </c>
      <c r="I384" s="20">
        <v>300</v>
      </c>
      <c r="J384" s="20">
        <v>300</v>
      </c>
      <c r="K384" s="20">
        <v>300</v>
      </c>
      <c r="L384" s="161"/>
      <c r="M384" s="133"/>
    </row>
    <row r="385" spans="1:13" ht="31.5" customHeight="1" x14ac:dyDescent="0.2">
      <c r="A385" s="223"/>
      <c r="B385" s="245"/>
      <c r="C385" s="161"/>
      <c r="D385" s="19" t="s">
        <v>0</v>
      </c>
      <c r="E385" s="23">
        <v>0</v>
      </c>
      <c r="F385" s="20">
        <f>G385+H385+I385+J385+K385</f>
        <v>0</v>
      </c>
      <c r="G385" s="20">
        <v>0</v>
      </c>
      <c r="H385" s="20">
        <v>0</v>
      </c>
      <c r="I385" s="20">
        <v>0</v>
      </c>
      <c r="J385" s="20">
        <v>0</v>
      </c>
      <c r="K385" s="20">
        <v>0</v>
      </c>
      <c r="L385" s="161"/>
      <c r="M385" s="133"/>
    </row>
    <row r="386" spans="1:13" ht="20.25" customHeight="1" x14ac:dyDescent="0.2">
      <c r="A386" s="223" t="s">
        <v>98</v>
      </c>
      <c r="B386" s="160" t="s">
        <v>205</v>
      </c>
      <c r="C386" s="161" t="s">
        <v>108</v>
      </c>
      <c r="D386" s="17" t="s">
        <v>4</v>
      </c>
      <c r="E386" s="23">
        <f>E387+E388+E389+E390</f>
        <v>0</v>
      </c>
      <c r="F386" s="20">
        <f>F387+F388+F389+F390</f>
        <v>0</v>
      </c>
      <c r="G386" s="20">
        <f>G387+G388+G389+G390</f>
        <v>0</v>
      </c>
      <c r="H386" s="20">
        <f t="shared" ref="H386" si="343">H387+H388+H389+H390</f>
        <v>0</v>
      </c>
      <c r="I386" s="20">
        <f t="shared" ref="I386" si="344">I387+I388+I389+I390</f>
        <v>0</v>
      </c>
      <c r="J386" s="20">
        <f t="shared" ref="J386" si="345">J387+J388+J389+J390</f>
        <v>0</v>
      </c>
      <c r="K386" s="20">
        <f t="shared" ref="K386" si="346">K387+K388+K389+K390</f>
        <v>0</v>
      </c>
      <c r="L386" s="161" t="s">
        <v>310</v>
      </c>
      <c r="M386" s="133"/>
    </row>
    <row r="387" spans="1:13" ht="49.5" customHeight="1" x14ac:dyDescent="0.2">
      <c r="A387" s="223"/>
      <c r="B387" s="160"/>
      <c r="C387" s="161"/>
      <c r="D387" s="17" t="s">
        <v>3</v>
      </c>
      <c r="E387" s="23">
        <v>0</v>
      </c>
      <c r="F387" s="20">
        <f>G387+H387+I387+J387+K387</f>
        <v>0</v>
      </c>
      <c r="G387" s="20">
        <v>0</v>
      </c>
      <c r="H387" s="20">
        <v>0</v>
      </c>
      <c r="I387" s="20">
        <v>0</v>
      </c>
      <c r="J387" s="20">
        <v>0</v>
      </c>
      <c r="K387" s="20">
        <v>0</v>
      </c>
      <c r="L387" s="161"/>
      <c r="M387" s="133"/>
    </row>
    <row r="388" spans="1:13" ht="62.25" customHeight="1" x14ac:dyDescent="0.2">
      <c r="A388" s="223"/>
      <c r="B388" s="160"/>
      <c r="C388" s="161"/>
      <c r="D388" s="17" t="s">
        <v>2</v>
      </c>
      <c r="E388" s="23">
        <v>0</v>
      </c>
      <c r="F388" s="20">
        <f>G388+H388+I388+J388+K388</f>
        <v>0</v>
      </c>
      <c r="G388" s="20">
        <v>0</v>
      </c>
      <c r="H388" s="20">
        <v>0</v>
      </c>
      <c r="I388" s="20">
        <v>0</v>
      </c>
      <c r="J388" s="20">
        <v>0</v>
      </c>
      <c r="K388" s="20">
        <v>0</v>
      </c>
      <c r="L388" s="161"/>
      <c r="M388" s="133"/>
    </row>
    <row r="389" spans="1:13" ht="82.5" customHeight="1" x14ac:dyDescent="0.2">
      <c r="A389" s="223"/>
      <c r="B389" s="160"/>
      <c r="C389" s="161"/>
      <c r="D389" s="19" t="s">
        <v>43</v>
      </c>
      <c r="E389" s="23">
        <v>0</v>
      </c>
      <c r="F389" s="20">
        <f>G389+H389+I389+J389+K389</f>
        <v>0</v>
      </c>
      <c r="G389" s="30">
        <v>0</v>
      </c>
      <c r="H389" s="30">
        <v>0</v>
      </c>
      <c r="I389" s="30">
        <v>0</v>
      </c>
      <c r="J389" s="30">
        <v>0</v>
      </c>
      <c r="K389" s="30">
        <v>0</v>
      </c>
      <c r="L389" s="161"/>
      <c r="M389" s="133"/>
    </row>
    <row r="390" spans="1:13" ht="33" customHeight="1" x14ac:dyDescent="0.2">
      <c r="A390" s="223"/>
      <c r="B390" s="160"/>
      <c r="C390" s="161"/>
      <c r="D390" s="19" t="s">
        <v>0</v>
      </c>
      <c r="E390" s="23">
        <v>0</v>
      </c>
      <c r="F390" s="20">
        <f>G390+H390+I390+J390+K390</f>
        <v>0</v>
      </c>
      <c r="G390" s="20">
        <v>0</v>
      </c>
      <c r="H390" s="20">
        <v>0</v>
      </c>
      <c r="I390" s="20">
        <v>0</v>
      </c>
      <c r="J390" s="20">
        <v>0</v>
      </c>
      <c r="K390" s="20">
        <v>0</v>
      </c>
      <c r="L390" s="161"/>
      <c r="M390" s="133"/>
    </row>
    <row r="391" spans="1:13" ht="21" customHeight="1" x14ac:dyDescent="0.2">
      <c r="A391" s="223" t="s">
        <v>36</v>
      </c>
      <c r="B391" s="249" t="s">
        <v>140</v>
      </c>
      <c r="C391" s="161" t="s">
        <v>108</v>
      </c>
      <c r="D391" s="17" t="s">
        <v>4</v>
      </c>
      <c r="E391" s="20">
        <f>E392+E393+E394+E395</f>
        <v>143</v>
      </c>
      <c r="F391" s="20">
        <f>F392+F393+F394+F395</f>
        <v>2400</v>
      </c>
      <c r="G391" s="20">
        <f>G392+G393+G394+G395</f>
        <v>400</v>
      </c>
      <c r="H391" s="20">
        <f t="shared" ref="H391:K391" si="347">H392+H393+H394+H395</f>
        <v>500</v>
      </c>
      <c r="I391" s="20">
        <f t="shared" si="347"/>
        <v>500</v>
      </c>
      <c r="J391" s="20">
        <f t="shared" si="347"/>
        <v>500</v>
      </c>
      <c r="K391" s="20">
        <f t="shared" si="347"/>
        <v>500</v>
      </c>
      <c r="L391" s="133"/>
      <c r="M391" s="140" t="s">
        <v>113</v>
      </c>
    </row>
    <row r="392" spans="1:13" ht="45" customHeight="1" x14ac:dyDescent="0.2">
      <c r="A392" s="223"/>
      <c r="B392" s="250"/>
      <c r="C392" s="161"/>
      <c r="D392" s="17" t="s">
        <v>3</v>
      </c>
      <c r="E392" s="20">
        <f>E397+E402+E407</f>
        <v>0</v>
      </c>
      <c r="F392" s="20">
        <f>G392+H392+I392+J392+K392</f>
        <v>0</v>
      </c>
      <c r="G392" s="20">
        <f>G397+G402</f>
        <v>0</v>
      </c>
      <c r="H392" s="20">
        <f t="shared" ref="H392:K392" si="348">H397+H402</f>
        <v>0</v>
      </c>
      <c r="I392" s="20">
        <f t="shared" si="348"/>
        <v>0</v>
      </c>
      <c r="J392" s="20">
        <f t="shared" si="348"/>
        <v>0</v>
      </c>
      <c r="K392" s="20">
        <f t="shared" si="348"/>
        <v>0</v>
      </c>
      <c r="L392" s="133"/>
      <c r="M392" s="240"/>
    </row>
    <row r="393" spans="1:13" ht="60.75" customHeight="1" x14ac:dyDescent="0.2">
      <c r="A393" s="223"/>
      <c r="B393" s="250"/>
      <c r="C393" s="161"/>
      <c r="D393" s="17" t="s">
        <v>2</v>
      </c>
      <c r="E393" s="20">
        <f>E398+E403+E408</f>
        <v>0</v>
      </c>
      <c r="F393" s="20">
        <f>G393+H393+I393+J393+K393</f>
        <v>0</v>
      </c>
      <c r="G393" s="20">
        <f>G398+G403</f>
        <v>0</v>
      </c>
      <c r="H393" s="20">
        <f t="shared" ref="H393:K393" si="349">H398+H403</f>
        <v>0</v>
      </c>
      <c r="I393" s="20">
        <f t="shared" si="349"/>
        <v>0</v>
      </c>
      <c r="J393" s="20">
        <f t="shared" si="349"/>
        <v>0</v>
      </c>
      <c r="K393" s="20">
        <f t="shared" si="349"/>
        <v>0</v>
      </c>
      <c r="L393" s="133"/>
      <c r="M393" s="240"/>
    </row>
    <row r="394" spans="1:13" ht="78.75" customHeight="1" x14ac:dyDescent="0.2">
      <c r="A394" s="223"/>
      <c r="B394" s="250"/>
      <c r="C394" s="161"/>
      <c r="D394" s="19" t="s">
        <v>43</v>
      </c>
      <c r="E394" s="20">
        <f>E399+E404+E409</f>
        <v>143</v>
      </c>
      <c r="F394" s="20">
        <f>G394+H394+I394+J394+K394</f>
        <v>2400</v>
      </c>
      <c r="G394" s="20">
        <f>G399+G404</f>
        <v>400</v>
      </c>
      <c r="H394" s="20">
        <f t="shared" ref="H394:K394" si="350">H399+H404</f>
        <v>500</v>
      </c>
      <c r="I394" s="20">
        <f t="shared" si="350"/>
        <v>500</v>
      </c>
      <c r="J394" s="20">
        <f t="shared" si="350"/>
        <v>500</v>
      </c>
      <c r="K394" s="20">
        <f t="shared" si="350"/>
        <v>500</v>
      </c>
      <c r="L394" s="133"/>
      <c r="M394" s="240"/>
    </row>
    <row r="395" spans="1:13" ht="39" customHeight="1" x14ac:dyDescent="0.2">
      <c r="A395" s="223"/>
      <c r="B395" s="251"/>
      <c r="C395" s="161"/>
      <c r="D395" s="19" t="s">
        <v>0</v>
      </c>
      <c r="E395" s="20">
        <f>E400+E405+E410</f>
        <v>0</v>
      </c>
      <c r="F395" s="20">
        <f>G395+H395+I395+J395+K395</f>
        <v>0</v>
      </c>
      <c r="G395" s="20">
        <f>G400+G405</f>
        <v>0</v>
      </c>
      <c r="H395" s="20">
        <f t="shared" ref="H395:K395" si="351">H400+H405</f>
        <v>0</v>
      </c>
      <c r="I395" s="20">
        <f t="shared" si="351"/>
        <v>0</v>
      </c>
      <c r="J395" s="20">
        <f t="shared" si="351"/>
        <v>0</v>
      </c>
      <c r="K395" s="20">
        <f t="shared" si="351"/>
        <v>0</v>
      </c>
      <c r="L395" s="133"/>
      <c r="M395" s="141"/>
    </row>
    <row r="396" spans="1:13" ht="24" customHeight="1" x14ac:dyDescent="0.2">
      <c r="A396" s="223" t="s">
        <v>46</v>
      </c>
      <c r="B396" s="201" t="s">
        <v>116</v>
      </c>
      <c r="C396" s="161" t="s">
        <v>108</v>
      </c>
      <c r="D396" s="17" t="s">
        <v>4</v>
      </c>
      <c r="E396" s="23">
        <f>E397+E398+E399+E400</f>
        <v>143</v>
      </c>
      <c r="F396" s="20">
        <f>F397+F398+F399+F400</f>
        <v>1900</v>
      </c>
      <c r="G396" s="20">
        <f>G397+G398+G399+G400</f>
        <v>300</v>
      </c>
      <c r="H396" s="20">
        <f t="shared" ref="H396:K396" si="352">H397+H398+H399+H400</f>
        <v>400</v>
      </c>
      <c r="I396" s="20">
        <f t="shared" si="352"/>
        <v>400</v>
      </c>
      <c r="J396" s="20">
        <f t="shared" si="352"/>
        <v>400</v>
      </c>
      <c r="K396" s="20">
        <f t="shared" si="352"/>
        <v>400</v>
      </c>
      <c r="L396" s="161" t="s">
        <v>310</v>
      </c>
      <c r="M396" s="130"/>
    </row>
    <row r="397" spans="1:13" ht="45.75" customHeight="1" x14ac:dyDescent="0.2">
      <c r="A397" s="223"/>
      <c r="B397" s="201"/>
      <c r="C397" s="161"/>
      <c r="D397" s="17" t="s">
        <v>3</v>
      </c>
      <c r="E397" s="23">
        <v>0</v>
      </c>
      <c r="F397" s="20">
        <f>G397+H397+I397+J397+K397</f>
        <v>0</v>
      </c>
      <c r="G397" s="20">
        <v>0</v>
      </c>
      <c r="H397" s="20">
        <v>0</v>
      </c>
      <c r="I397" s="20">
        <v>0</v>
      </c>
      <c r="J397" s="20">
        <v>0</v>
      </c>
      <c r="K397" s="20">
        <v>0</v>
      </c>
      <c r="L397" s="161"/>
      <c r="M397" s="130"/>
    </row>
    <row r="398" spans="1:13" ht="64.5" customHeight="1" x14ac:dyDescent="0.2">
      <c r="A398" s="223"/>
      <c r="B398" s="201"/>
      <c r="C398" s="161"/>
      <c r="D398" s="17" t="s">
        <v>2</v>
      </c>
      <c r="E398" s="23">
        <v>0</v>
      </c>
      <c r="F398" s="20">
        <f>G398+H398+I398+J398+K398</f>
        <v>0</v>
      </c>
      <c r="G398" s="20">
        <v>0</v>
      </c>
      <c r="H398" s="20">
        <v>0</v>
      </c>
      <c r="I398" s="20">
        <v>0</v>
      </c>
      <c r="J398" s="20">
        <v>0</v>
      </c>
      <c r="K398" s="20">
        <v>0</v>
      </c>
      <c r="L398" s="161"/>
      <c r="M398" s="130"/>
    </row>
    <row r="399" spans="1:13" ht="76.5" customHeight="1" x14ac:dyDescent="0.2">
      <c r="A399" s="223"/>
      <c r="B399" s="201"/>
      <c r="C399" s="161"/>
      <c r="D399" s="19" t="s">
        <v>43</v>
      </c>
      <c r="E399" s="23">
        <v>143</v>
      </c>
      <c r="F399" s="20">
        <f>G399+H399+I399+J399+K399</f>
        <v>1900</v>
      </c>
      <c r="G399" s="30">
        <v>300</v>
      </c>
      <c r="H399" s="30">
        <v>400</v>
      </c>
      <c r="I399" s="30">
        <v>400</v>
      </c>
      <c r="J399" s="30">
        <v>400</v>
      </c>
      <c r="K399" s="30">
        <v>400</v>
      </c>
      <c r="L399" s="161"/>
      <c r="M399" s="130"/>
    </row>
    <row r="400" spans="1:13" ht="36" customHeight="1" x14ac:dyDescent="0.2">
      <c r="A400" s="223"/>
      <c r="B400" s="201"/>
      <c r="C400" s="161"/>
      <c r="D400" s="19" t="s">
        <v>0</v>
      </c>
      <c r="E400" s="23">
        <v>0</v>
      </c>
      <c r="F400" s="20">
        <f>G400+H400+I400+J400+K400</f>
        <v>0</v>
      </c>
      <c r="G400" s="20">
        <v>0</v>
      </c>
      <c r="H400" s="20">
        <v>0</v>
      </c>
      <c r="I400" s="20">
        <v>0</v>
      </c>
      <c r="J400" s="20">
        <v>0</v>
      </c>
      <c r="K400" s="20">
        <v>0</v>
      </c>
      <c r="L400" s="161"/>
      <c r="M400" s="130"/>
    </row>
    <row r="401" spans="1:30" ht="19.5" customHeight="1" x14ac:dyDescent="0.2">
      <c r="A401" s="234" t="s">
        <v>45</v>
      </c>
      <c r="B401" s="249" t="s">
        <v>117</v>
      </c>
      <c r="C401" s="161" t="s">
        <v>108</v>
      </c>
      <c r="D401" s="17" t="s">
        <v>4</v>
      </c>
      <c r="E401" s="23">
        <f>E402+E403+E404+E405</f>
        <v>0</v>
      </c>
      <c r="F401" s="20">
        <f>F402+F403+F404+F405</f>
        <v>500</v>
      </c>
      <c r="G401" s="20">
        <f>G402+G403+G404+G405</f>
        <v>100</v>
      </c>
      <c r="H401" s="20">
        <f t="shared" ref="H401:K401" si="353">H402+H403+H404+H405</f>
        <v>100</v>
      </c>
      <c r="I401" s="20">
        <f t="shared" si="353"/>
        <v>100</v>
      </c>
      <c r="J401" s="20">
        <f t="shared" si="353"/>
        <v>100</v>
      </c>
      <c r="K401" s="20">
        <f t="shared" si="353"/>
        <v>100</v>
      </c>
      <c r="L401" s="161" t="s">
        <v>310</v>
      </c>
      <c r="M401" s="140"/>
    </row>
    <row r="402" spans="1:30" ht="46.5" customHeight="1" x14ac:dyDescent="0.2">
      <c r="A402" s="235"/>
      <c r="B402" s="250"/>
      <c r="C402" s="161"/>
      <c r="D402" s="17" t="s">
        <v>3</v>
      </c>
      <c r="E402" s="23">
        <v>0</v>
      </c>
      <c r="F402" s="20">
        <f>G402+H402+I402+J402+K402</f>
        <v>0</v>
      </c>
      <c r="G402" s="20">
        <v>0</v>
      </c>
      <c r="H402" s="20">
        <v>0</v>
      </c>
      <c r="I402" s="20">
        <v>0</v>
      </c>
      <c r="J402" s="20">
        <v>0</v>
      </c>
      <c r="K402" s="20">
        <v>0</v>
      </c>
      <c r="L402" s="161"/>
      <c r="M402" s="240"/>
    </row>
    <row r="403" spans="1:30" ht="62.25" customHeight="1" x14ac:dyDescent="0.2">
      <c r="A403" s="235"/>
      <c r="B403" s="250"/>
      <c r="C403" s="161"/>
      <c r="D403" s="17" t="s">
        <v>2</v>
      </c>
      <c r="E403" s="23">
        <v>0</v>
      </c>
      <c r="F403" s="20">
        <f>G403+H403+I403+J403+K403</f>
        <v>0</v>
      </c>
      <c r="G403" s="20">
        <v>0</v>
      </c>
      <c r="H403" s="20">
        <v>0</v>
      </c>
      <c r="I403" s="20">
        <v>0</v>
      </c>
      <c r="J403" s="20">
        <v>0</v>
      </c>
      <c r="K403" s="20">
        <v>0</v>
      </c>
      <c r="L403" s="161"/>
      <c r="M403" s="240"/>
    </row>
    <row r="404" spans="1:30" ht="73.5" customHeight="1" x14ac:dyDescent="0.2">
      <c r="A404" s="235"/>
      <c r="B404" s="250"/>
      <c r="C404" s="161"/>
      <c r="D404" s="19" t="s">
        <v>43</v>
      </c>
      <c r="E404" s="23">
        <v>0</v>
      </c>
      <c r="F404" s="20">
        <f>G404+H404+I404+J404+K404</f>
        <v>500</v>
      </c>
      <c r="G404" s="20">
        <v>100</v>
      </c>
      <c r="H404" s="20">
        <v>100</v>
      </c>
      <c r="I404" s="20">
        <v>100</v>
      </c>
      <c r="J404" s="20">
        <v>100</v>
      </c>
      <c r="K404" s="20">
        <v>100</v>
      </c>
      <c r="L404" s="161"/>
      <c r="M404" s="240"/>
    </row>
    <row r="405" spans="1:30" ht="36" customHeight="1" x14ac:dyDescent="0.2">
      <c r="A405" s="236"/>
      <c r="B405" s="251"/>
      <c r="C405" s="161"/>
      <c r="D405" s="19" t="s">
        <v>0</v>
      </c>
      <c r="E405" s="23">
        <v>0</v>
      </c>
      <c r="F405" s="20">
        <f>G405+H405+I405+J405+K405</f>
        <v>0</v>
      </c>
      <c r="G405" s="20">
        <v>0</v>
      </c>
      <c r="H405" s="20">
        <v>0</v>
      </c>
      <c r="I405" s="20">
        <v>0</v>
      </c>
      <c r="J405" s="20">
        <v>0</v>
      </c>
      <c r="K405" s="20">
        <v>0</v>
      </c>
      <c r="L405" s="161"/>
      <c r="M405" s="141"/>
    </row>
    <row r="406" spans="1:30" ht="15" customHeight="1" x14ac:dyDescent="0.2">
      <c r="A406" s="223" t="s">
        <v>30</v>
      </c>
      <c r="B406" s="206" t="s">
        <v>148</v>
      </c>
      <c r="C406" s="161" t="s">
        <v>108</v>
      </c>
      <c r="D406" s="17" t="s">
        <v>4</v>
      </c>
      <c r="E406" s="20">
        <f>E407+E408+E409+E410</f>
        <v>0</v>
      </c>
      <c r="F406" s="20">
        <f>F407+F408+F409+F410</f>
        <v>0</v>
      </c>
      <c r="G406" s="20">
        <f>G407+G408+G409+G410</f>
        <v>0</v>
      </c>
      <c r="H406" s="20">
        <f t="shared" ref="H406:K406" si="354">H407+H408+H409+H410</f>
        <v>0</v>
      </c>
      <c r="I406" s="20">
        <f t="shared" si="354"/>
        <v>0</v>
      </c>
      <c r="J406" s="20">
        <f t="shared" si="354"/>
        <v>0</v>
      </c>
      <c r="K406" s="20">
        <f t="shared" si="354"/>
        <v>0</v>
      </c>
      <c r="L406" s="268"/>
      <c r="M406" s="140" t="s">
        <v>114</v>
      </c>
    </row>
    <row r="407" spans="1:30" ht="45.75" customHeight="1" x14ac:dyDescent="0.2">
      <c r="A407" s="223"/>
      <c r="B407" s="207"/>
      <c r="C407" s="161"/>
      <c r="D407" s="17" t="s">
        <v>3</v>
      </c>
      <c r="E407" s="20">
        <f>E412</f>
        <v>0</v>
      </c>
      <c r="F407" s="20">
        <f>G407+H407+I407+J407+K407</f>
        <v>0</v>
      </c>
      <c r="G407" s="20">
        <f>G412</f>
        <v>0</v>
      </c>
      <c r="H407" s="20">
        <f t="shared" ref="H407:K407" si="355">H412</f>
        <v>0</v>
      </c>
      <c r="I407" s="20">
        <f t="shared" si="355"/>
        <v>0</v>
      </c>
      <c r="J407" s="20">
        <f t="shared" si="355"/>
        <v>0</v>
      </c>
      <c r="K407" s="20">
        <f t="shared" si="355"/>
        <v>0</v>
      </c>
      <c r="L407" s="269"/>
      <c r="M407" s="240"/>
    </row>
    <row r="408" spans="1:30" ht="63" customHeight="1" x14ac:dyDescent="0.2">
      <c r="A408" s="223"/>
      <c r="B408" s="207"/>
      <c r="C408" s="161"/>
      <c r="D408" s="17" t="s">
        <v>2</v>
      </c>
      <c r="E408" s="20">
        <f>E413</f>
        <v>0</v>
      </c>
      <c r="F408" s="20">
        <f>G408+H408+I408+J408+K408</f>
        <v>0</v>
      </c>
      <c r="G408" s="20">
        <f>G413</f>
        <v>0</v>
      </c>
      <c r="H408" s="20">
        <f t="shared" ref="H408:K408" si="356">H413</f>
        <v>0</v>
      </c>
      <c r="I408" s="20">
        <f t="shared" si="356"/>
        <v>0</v>
      </c>
      <c r="J408" s="20">
        <f t="shared" si="356"/>
        <v>0</v>
      </c>
      <c r="K408" s="20">
        <f t="shared" si="356"/>
        <v>0</v>
      </c>
      <c r="L408" s="269"/>
      <c r="M408" s="240"/>
    </row>
    <row r="409" spans="1:30" ht="78.75" customHeight="1" x14ac:dyDescent="0.2">
      <c r="A409" s="223"/>
      <c r="B409" s="207"/>
      <c r="C409" s="161"/>
      <c r="D409" s="19" t="s">
        <v>43</v>
      </c>
      <c r="E409" s="30">
        <f>E414</f>
        <v>0</v>
      </c>
      <c r="F409" s="20">
        <f>G409+H409+I409+J409+K409</f>
        <v>0</v>
      </c>
      <c r="G409" s="30">
        <f>G414</f>
        <v>0</v>
      </c>
      <c r="H409" s="30">
        <f t="shared" ref="H409:K409" si="357">H414</f>
        <v>0</v>
      </c>
      <c r="I409" s="30">
        <f t="shared" si="357"/>
        <v>0</v>
      </c>
      <c r="J409" s="30">
        <f t="shared" si="357"/>
        <v>0</v>
      </c>
      <c r="K409" s="30">
        <f t="shared" si="357"/>
        <v>0</v>
      </c>
      <c r="L409" s="269"/>
      <c r="M409" s="240"/>
    </row>
    <row r="410" spans="1:30" ht="34.5" customHeight="1" x14ac:dyDescent="0.2">
      <c r="A410" s="223"/>
      <c r="B410" s="208"/>
      <c r="C410" s="161"/>
      <c r="D410" s="19" t="s">
        <v>0</v>
      </c>
      <c r="E410" s="20">
        <f>E415</f>
        <v>0</v>
      </c>
      <c r="F410" s="20">
        <f>G410+H410+I410+J410+K410</f>
        <v>0</v>
      </c>
      <c r="G410" s="20">
        <f>G415</f>
        <v>0</v>
      </c>
      <c r="H410" s="20">
        <f t="shared" ref="H410:K410" si="358">H415</f>
        <v>0</v>
      </c>
      <c r="I410" s="20">
        <f t="shared" si="358"/>
        <v>0</v>
      </c>
      <c r="J410" s="20">
        <f t="shared" si="358"/>
        <v>0</v>
      </c>
      <c r="K410" s="20">
        <f t="shared" si="358"/>
        <v>0</v>
      </c>
      <c r="L410" s="270"/>
      <c r="M410" s="240"/>
    </row>
    <row r="411" spans="1:30" ht="15.75" customHeight="1" x14ac:dyDescent="0.2">
      <c r="A411" s="223" t="s">
        <v>49</v>
      </c>
      <c r="B411" s="160" t="s">
        <v>118</v>
      </c>
      <c r="C411" s="161" t="s">
        <v>108</v>
      </c>
      <c r="D411" s="17" t="s">
        <v>4</v>
      </c>
      <c r="E411" s="20">
        <f>E412+E413+E414+E415</f>
        <v>0</v>
      </c>
      <c r="F411" s="20">
        <f>F412+F413+F414+F415</f>
        <v>0</v>
      </c>
      <c r="G411" s="20">
        <f>G412+G413+G414+G415</f>
        <v>0</v>
      </c>
      <c r="H411" s="20">
        <f t="shared" ref="H411" si="359">H412+H413+H414+H415</f>
        <v>0</v>
      </c>
      <c r="I411" s="20">
        <f t="shared" ref="I411" si="360">I412+I413+I414+I415</f>
        <v>0</v>
      </c>
      <c r="J411" s="20">
        <f t="shared" ref="J411" si="361">J412+J413+J414+J415</f>
        <v>0</v>
      </c>
      <c r="K411" s="20">
        <f t="shared" ref="K411" si="362">K412+K413+K414+K415</f>
        <v>0</v>
      </c>
      <c r="L411" s="161" t="s">
        <v>310</v>
      </c>
      <c r="M411" s="140"/>
    </row>
    <row r="412" spans="1:30" ht="50.25" customHeight="1" x14ac:dyDescent="0.2">
      <c r="A412" s="223"/>
      <c r="B412" s="160"/>
      <c r="C412" s="161"/>
      <c r="D412" s="17" t="s">
        <v>3</v>
      </c>
      <c r="E412" s="20">
        <v>0</v>
      </c>
      <c r="F412" s="20">
        <f>G412+H412+I412+J412+K412</f>
        <v>0</v>
      </c>
      <c r="G412" s="20">
        <v>0</v>
      </c>
      <c r="H412" s="20">
        <v>0</v>
      </c>
      <c r="I412" s="20">
        <v>0</v>
      </c>
      <c r="J412" s="20">
        <v>0</v>
      </c>
      <c r="K412" s="20">
        <v>0</v>
      </c>
      <c r="L412" s="161"/>
      <c r="M412" s="240"/>
    </row>
    <row r="413" spans="1:30" ht="60.75" customHeight="1" x14ac:dyDescent="0.2">
      <c r="A413" s="223"/>
      <c r="B413" s="160"/>
      <c r="C413" s="161"/>
      <c r="D413" s="17" t="s">
        <v>2</v>
      </c>
      <c r="E413" s="20">
        <v>0</v>
      </c>
      <c r="F413" s="20">
        <f>G413+H413+I413+J413+K413</f>
        <v>0</v>
      </c>
      <c r="G413" s="20">
        <v>0</v>
      </c>
      <c r="H413" s="20">
        <v>0</v>
      </c>
      <c r="I413" s="20">
        <v>0</v>
      </c>
      <c r="J413" s="20">
        <v>0</v>
      </c>
      <c r="K413" s="20">
        <v>0</v>
      </c>
      <c r="L413" s="161"/>
      <c r="M413" s="240"/>
    </row>
    <row r="414" spans="1:30" ht="78.75" customHeight="1" x14ac:dyDescent="0.2">
      <c r="A414" s="223"/>
      <c r="B414" s="160"/>
      <c r="C414" s="161"/>
      <c r="D414" s="19" t="s">
        <v>43</v>
      </c>
      <c r="E414" s="30">
        <v>0</v>
      </c>
      <c r="F414" s="20">
        <f>G414+H414+I414+J414+K414</f>
        <v>0</v>
      </c>
      <c r="G414" s="30">
        <v>0</v>
      </c>
      <c r="H414" s="30">
        <v>0</v>
      </c>
      <c r="I414" s="30">
        <v>0</v>
      </c>
      <c r="J414" s="30">
        <v>0</v>
      </c>
      <c r="K414" s="30">
        <v>0</v>
      </c>
      <c r="L414" s="161"/>
      <c r="M414" s="240"/>
    </row>
    <row r="415" spans="1:30" ht="37.5" customHeight="1" x14ac:dyDescent="0.2">
      <c r="A415" s="223"/>
      <c r="B415" s="160"/>
      <c r="C415" s="161"/>
      <c r="D415" s="19" t="s">
        <v>0</v>
      </c>
      <c r="E415" s="20">
        <v>0</v>
      </c>
      <c r="F415" s="20">
        <f>G415+H415+I415+J415+K415</f>
        <v>0</v>
      </c>
      <c r="G415" s="20">
        <v>0</v>
      </c>
      <c r="H415" s="20">
        <v>0</v>
      </c>
      <c r="I415" s="20">
        <v>0</v>
      </c>
      <c r="J415" s="20">
        <v>0</v>
      </c>
      <c r="K415" s="20">
        <v>0</v>
      </c>
      <c r="L415" s="161"/>
      <c r="M415" s="240"/>
    </row>
    <row r="416" spans="1:30" s="15" customFormat="1" ht="15" x14ac:dyDescent="0.2">
      <c r="A416" s="184"/>
      <c r="B416" s="171" t="s">
        <v>493</v>
      </c>
      <c r="C416" s="161" t="s">
        <v>108</v>
      </c>
      <c r="D416" s="28" t="s">
        <v>4</v>
      </c>
      <c r="E416" s="23">
        <f>E417+E418+E419+E420</f>
        <v>633</v>
      </c>
      <c r="F416" s="23">
        <f>F417+F418+F419+F420</f>
        <v>6150</v>
      </c>
      <c r="G416" s="23">
        <f>G417+G418+G419+G420</f>
        <v>1000</v>
      </c>
      <c r="H416" s="23">
        <f t="shared" ref="H416:K416" si="363">H417+H418+H419+H420</f>
        <v>1250</v>
      </c>
      <c r="I416" s="23">
        <f t="shared" si="363"/>
        <v>1300</v>
      </c>
      <c r="J416" s="23">
        <f t="shared" si="363"/>
        <v>1300</v>
      </c>
      <c r="K416" s="23">
        <f t="shared" si="363"/>
        <v>1300</v>
      </c>
      <c r="L416" s="253"/>
      <c r="M416" s="237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</row>
    <row r="417" spans="1:13" s="1" customFormat="1" ht="51.75" customHeight="1" x14ac:dyDescent="0.2">
      <c r="A417" s="252"/>
      <c r="B417" s="171"/>
      <c r="C417" s="161"/>
      <c r="D417" s="29" t="s">
        <v>3</v>
      </c>
      <c r="E417" s="23">
        <f>E357+E392+E407</f>
        <v>0</v>
      </c>
      <c r="F417" s="23">
        <f>G417+H417+I417+J417+K417</f>
        <v>0</v>
      </c>
      <c r="G417" s="23">
        <f>G357+G392+G407</f>
        <v>0</v>
      </c>
      <c r="H417" s="23">
        <f t="shared" ref="H417:K417" si="364">H357+H392+H407</f>
        <v>0</v>
      </c>
      <c r="I417" s="23">
        <f t="shared" si="364"/>
        <v>0</v>
      </c>
      <c r="J417" s="23">
        <f t="shared" si="364"/>
        <v>0</v>
      </c>
      <c r="K417" s="23">
        <f t="shared" si="364"/>
        <v>0</v>
      </c>
      <c r="L417" s="254"/>
      <c r="M417" s="238"/>
    </row>
    <row r="418" spans="1:13" s="1" customFormat="1" ht="61.5" customHeight="1" x14ac:dyDescent="0.2">
      <c r="A418" s="252"/>
      <c r="B418" s="171"/>
      <c r="C418" s="161"/>
      <c r="D418" s="29" t="s">
        <v>2</v>
      </c>
      <c r="E418" s="23">
        <f>E358+E393+E408</f>
        <v>0</v>
      </c>
      <c r="F418" s="23">
        <f>G418+H418+I418+J418+K418</f>
        <v>0</v>
      </c>
      <c r="G418" s="23">
        <f>G358+G393+G408</f>
        <v>0</v>
      </c>
      <c r="H418" s="23">
        <f t="shared" ref="H418:K418" si="365">H358+H393+H408</f>
        <v>0</v>
      </c>
      <c r="I418" s="23">
        <f t="shared" si="365"/>
        <v>0</v>
      </c>
      <c r="J418" s="23">
        <f t="shared" si="365"/>
        <v>0</v>
      </c>
      <c r="K418" s="23">
        <f t="shared" si="365"/>
        <v>0</v>
      </c>
      <c r="L418" s="254"/>
      <c r="M418" s="238"/>
    </row>
    <row r="419" spans="1:13" s="1" customFormat="1" ht="77.25" customHeight="1" x14ac:dyDescent="0.2">
      <c r="A419" s="252"/>
      <c r="B419" s="171"/>
      <c r="C419" s="161"/>
      <c r="D419" s="28" t="s">
        <v>43</v>
      </c>
      <c r="E419" s="23">
        <f>E359+E394+E409</f>
        <v>633</v>
      </c>
      <c r="F419" s="23">
        <f>G419+H419+I419+J419+K419</f>
        <v>6150</v>
      </c>
      <c r="G419" s="23">
        <f>G359+G394+G409</f>
        <v>1000</v>
      </c>
      <c r="H419" s="23">
        <f t="shared" ref="H419:K419" si="366">H359+H394+H409</f>
        <v>1250</v>
      </c>
      <c r="I419" s="23">
        <f t="shared" si="366"/>
        <v>1300</v>
      </c>
      <c r="J419" s="23">
        <f t="shared" si="366"/>
        <v>1300</v>
      </c>
      <c r="K419" s="23">
        <f t="shared" si="366"/>
        <v>1300</v>
      </c>
      <c r="L419" s="254"/>
      <c r="M419" s="238"/>
    </row>
    <row r="420" spans="1:13" s="1" customFormat="1" ht="30" x14ac:dyDescent="0.2">
      <c r="A420" s="252"/>
      <c r="B420" s="171"/>
      <c r="C420" s="161"/>
      <c r="D420" s="28" t="s">
        <v>0</v>
      </c>
      <c r="E420" s="23">
        <f>E360+E395+E410</f>
        <v>0</v>
      </c>
      <c r="F420" s="23">
        <f>G420+H420+I420+J420+K420</f>
        <v>0</v>
      </c>
      <c r="G420" s="23">
        <f>G360+G395+G410</f>
        <v>0</v>
      </c>
      <c r="H420" s="23">
        <f t="shared" ref="H420:K420" si="367">H360+H395+H410</f>
        <v>0</v>
      </c>
      <c r="I420" s="23">
        <f t="shared" si="367"/>
        <v>0</v>
      </c>
      <c r="J420" s="23">
        <f t="shared" si="367"/>
        <v>0</v>
      </c>
      <c r="K420" s="23">
        <f t="shared" si="367"/>
        <v>0</v>
      </c>
      <c r="L420" s="255"/>
      <c r="M420" s="239"/>
    </row>
    <row r="421" spans="1:13" s="1" customFormat="1" ht="36.75" customHeight="1" x14ac:dyDescent="0.2">
      <c r="A421" s="241" t="s">
        <v>494</v>
      </c>
      <c r="B421" s="246"/>
      <c r="C421" s="246"/>
      <c r="D421" s="246"/>
      <c r="E421" s="246"/>
      <c r="F421" s="246"/>
      <c r="G421" s="246"/>
      <c r="H421" s="246"/>
      <c r="I421" s="246"/>
      <c r="J421" s="246"/>
      <c r="K421" s="246"/>
      <c r="L421" s="246"/>
      <c r="M421" s="246"/>
    </row>
    <row r="422" spans="1:13" s="1" customFormat="1" ht="25.5" customHeight="1" x14ac:dyDescent="0.2">
      <c r="A422" s="184" t="s">
        <v>42</v>
      </c>
      <c r="B422" s="206" t="s">
        <v>149</v>
      </c>
      <c r="C422" s="202" t="s">
        <v>108</v>
      </c>
      <c r="D422" s="256" t="s">
        <v>4</v>
      </c>
      <c r="E422" s="210">
        <f>E424+E425+E426+E427</f>
        <v>3200</v>
      </c>
      <c r="F422" s="210">
        <f>F424+F425+F426+F427</f>
        <v>17670</v>
      </c>
      <c r="G422" s="210">
        <f>G424+G425+G426+G427</f>
        <v>2110</v>
      </c>
      <c r="H422" s="210">
        <f t="shared" ref="H422:K422" si="368">H424+H425+H426+H427</f>
        <v>3890</v>
      </c>
      <c r="I422" s="210">
        <f t="shared" si="368"/>
        <v>3890</v>
      </c>
      <c r="J422" s="210">
        <f t="shared" si="368"/>
        <v>3890</v>
      </c>
      <c r="K422" s="210">
        <f t="shared" si="368"/>
        <v>3890</v>
      </c>
      <c r="L422" s="161"/>
      <c r="M422" s="161" t="s">
        <v>120</v>
      </c>
    </row>
    <row r="423" spans="1:13" s="1" customFormat="1" ht="0.75" hidden="1" customHeight="1" x14ac:dyDescent="0.2">
      <c r="A423" s="184"/>
      <c r="B423" s="207"/>
      <c r="C423" s="203"/>
      <c r="D423" s="257"/>
      <c r="E423" s="211"/>
      <c r="F423" s="211"/>
      <c r="G423" s="211"/>
      <c r="H423" s="211"/>
      <c r="I423" s="211"/>
      <c r="J423" s="211"/>
      <c r="K423" s="211"/>
      <c r="L423" s="161"/>
      <c r="M423" s="161"/>
    </row>
    <row r="424" spans="1:13" s="1" customFormat="1" ht="51" customHeight="1" x14ac:dyDescent="0.2">
      <c r="A424" s="184"/>
      <c r="B424" s="207"/>
      <c r="C424" s="203"/>
      <c r="D424" s="17" t="s">
        <v>3</v>
      </c>
      <c r="E424" s="13">
        <f>E429</f>
        <v>0</v>
      </c>
      <c r="F424" s="13">
        <f>G424+H424+I424+J424+K424</f>
        <v>0</v>
      </c>
      <c r="G424" s="13">
        <f>G429</f>
        <v>0</v>
      </c>
      <c r="H424" s="13">
        <f t="shared" ref="H424:K424" si="369">H429</f>
        <v>0</v>
      </c>
      <c r="I424" s="13">
        <f t="shared" si="369"/>
        <v>0</v>
      </c>
      <c r="J424" s="13">
        <f t="shared" si="369"/>
        <v>0</v>
      </c>
      <c r="K424" s="13">
        <f t="shared" si="369"/>
        <v>0</v>
      </c>
      <c r="L424" s="161"/>
      <c r="M424" s="161"/>
    </row>
    <row r="425" spans="1:13" s="1" customFormat="1" ht="61.5" customHeight="1" x14ac:dyDescent="0.2">
      <c r="A425" s="184"/>
      <c r="B425" s="207"/>
      <c r="C425" s="203"/>
      <c r="D425" s="17" t="s">
        <v>2</v>
      </c>
      <c r="E425" s="13">
        <f>E430</f>
        <v>0</v>
      </c>
      <c r="F425" s="13">
        <f>G425+H425+I425+J425+K425</f>
        <v>0</v>
      </c>
      <c r="G425" s="13">
        <f>G430</f>
        <v>0</v>
      </c>
      <c r="H425" s="13">
        <f t="shared" ref="H425:K425" si="370">H430</f>
        <v>0</v>
      </c>
      <c r="I425" s="13">
        <f t="shared" si="370"/>
        <v>0</v>
      </c>
      <c r="J425" s="13">
        <f t="shared" si="370"/>
        <v>0</v>
      </c>
      <c r="K425" s="13">
        <f t="shared" si="370"/>
        <v>0</v>
      </c>
      <c r="L425" s="161"/>
      <c r="M425" s="161"/>
    </row>
    <row r="426" spans="1:13" s="1" customFormat="1" ht="81" customHeight="1" x14ac:dyDescent="0.2">
      <c r="A426" s="184"/>
      <c r="B426" s="207"/>
      <c r="C426" s="203"/>
      <c r="D426" s="19" t="s">
        <v>43</v>
      </c>
      <c r="E426" s="13">
        <f>E431</f>
        <v>3200</v>
      </c>
      <c r="F426" s="13">
        <f>G426+H426+I426+J426+K426</f>
        <v>17670</v>
      </c>
      <c r="G426" s="13">
        <f>G431</f>
        <v>2110</v>
      </c>
      <c r="H426" s="13">
        <f t="shared" ref="H426:K426" si="371">H431</f>
        <v>3890</v>
      </c>
      <c r="I426" s="13">
        <f t="shared" si="371"/>
        <v>3890</v>
      </c>
      <c r="J426" s="13">
        <f t="shared" si="371"/>
        <v>3890</v>
      </c>
      <c r="K426" s="13">
        <f t="shared" si="371"/>
        <v>3890</v>
      </c>
      <c r="L426" s="161"/>
      <c r="M426" s="161"/>
    </row>
    <row r="427" spans="1:13" s="1" customFormat="1" ht="39" customHeight="1" x14ac:dyDescent="0.2">
      <c r="A427" s="184"/>
      <c r="B427" s="208"/>
      <c r="C427" s="204"/>
      <c r="D427" s="19" t="s">
        <v>0</v>
      </c>
      <c r="E427" s="13">
        <f>E432</f>
        <v>0</v>
      </c>
      <c r="F427" s="13">
        <f>G427+H427+I427+J427+K427</f>
        <v>0</v>
      </c>
      <c r="G427" s="13">
        <f>G432</f>
        <v>0</v>
      </c>
      <c r="H427" s="13">
        <f t="shared" ref="H427:K427" si="372">H432</f>
        <v>0</v>
      </c>
      <c r="I427" s="13">
        <f t="shared" si="372"/>
        <v>0</v>
      </c>
      <c r="J427" s="13">
        <f t="shared" si="372"/>
        <v>0</v>
      </c>
      <c r="K427" s="13">
        <f t="shared" si="372"/>
        <v>0</v>
      </c>
      <c r="L427" s="161"/>
      <c r="M427" s="161"/>
    </row>
    <row r="428" spans="1:13" s="1" customFormat="1" ht="23.25" customHeight="1" x14ac:dyDescent="0.2">
      <c r="A428" s="184" t="s">
        <v>48</v>
      </c>
      <c r="B428" s="160" t="s">
        <v>119</v>
      </c>
      <c r="C428" s="161" t="s">
        <v>108</v>
      </c>
      <c r="D428" s="19" t="s">
        <v>4</v>
      </c>
      <c r="E428" s="13">
        <f>E429+E430+E431+E432</f>
        <v>3200</v>
      </c>
      <c r="F428" s="13">
        <f>F429+F430+F431+F432</f>
        <v>17670</v>
      </c>
      <c r="G428" s="13">
        <f>G429+G430+G431+G432</f>
        <v>2110</v>
      </c>
      <c r="H428" s="13">
        <f t="shared" ref="H428:K428" si="373">H429+H430+H431+H432</f>
        <v>3890</v>
      </c>
      <c r="I428" s="13">
        <f t="shared" si="373"/>
        <v>3890</v>
      </c>
      <c r="J428" s="13">
        <f t="shared" si="373"/>
        <v>3890</v>
      </c>
      <c r="K428" s="13">
        <f t="shared" si="373"/>
        <v>3890</v>
      </c>
      <c r="L428" s="161" t="s">
        <v>310</v>
      </c>
      <c r="M428" s="161"/>
    </row>
    <row r="429" spans="1:13" s="1" customFormat="1" ht="43.5" customHeight="1" x14ac:dyDescent="0.2">
      <c r="A429" s="184"/>
      <c r="B429" s="160"/>
      <c r="C429" s="161"/>
      <c r="D429" s="17" t="s">
        <v>3</v>
      </c>
      <c r="E429" s="13">
        <v>0</v>
      </c>
      <c r="F429" s="13">
        <f>G429+H429+I429+J429+K429</f>
        <v>0</v>
      </c>
      <c r="G429" s="13">
        <v>0</v>
      </c>
      <c r="H429" s="13">
        <v>0</v>
      </c>
      <c r="I429" s="13">
        <v>0</v>
      </c>
      <c r="J429" s="13">
        <v>0</v>
      </c>
      <c r="K429" s="13">
        <v>0</v>
      </c>
      <c r="L429" s="161"/>
      <c r="M429" s="161"/>
    </row>
    <row r="430" spans="1:13" s="1" customFormat="1" ht="63" customHeight="1" x14ac:dyDescent="0.2">
      <c r="A430" s="184"/>
      <c r="B430" s="160"/>
      <c r="C430" s="161"/>
      <c r="D430" s="17" t="s">
        <v>2</v>
      </c>
      <c r="E430" s="13">
        <v>0</v>
      </c>
      <c r="F430" s="13">
        <f>G430+H430+I430+J430+K430</f>
        <v>0</v>
      </c>
      <c r="G430" s="13">
        <v>0</v>
      </c>
      <c r="H430" s="13">
        <v>0</v>
      </c>
      <c r="I430" s="13">
        <v>0</v>
      </c>
      <c r="J430" s="13">
        <v>0</v>
      </c>
      <c r="K430" s="13">
        <v>0</v>
      </c>
      <c r="L430" s="161"/>
      <c r="M430" s="161"/>
    </row>
    <row r="431" spans="1:13" s="1" customFormat="1" ht="77.25" customHeight="1" x14ac:dyDescent="0.2">
      <c r="A431" s="184"/>
      <c r="B431" s="160"/>
      <c r="C431" s="161"/>
      <c r="D431" s="19" t="s">
        <v>43</v>
      </c>
      <c r="E431" s="13">
        <v>3200</v>
      </c>
      <c r="F431" s="13">
        <f>G431+H431+I431+J431+K431</f>
        <v>17670</v>
      </c>
      <c r="G431" s="13">
        <v>2110</v>
      </c>
      <c r="H431" s="13">
        <v>3890</v>
      </c>
      <c r="I431" s="13">
        <v>3890</v>
      </c>
      <c r="J431" s="13">
        <v>3890</v>
      </c>
      <c r="K431" s="13">
        <v>3890</v>
      </c>
      <c r="L431" s="161"/>
      <c r="M431" s="161"/>
    </row>
    <row r="432" spans="1:13" s="1" customFormat="1" ht="38.25" customHeight="1" x14ac:dyDescent="0.2">
      <c r="A432" s="184"/>
      <c r="B432" s="160"/>
      <c r="C432" s="161"/>
      <c r="D432" s="19" t="s">
        <v>0</v>
      </c>
      <c r="E432" s="13">
        <v>0</v>
      </c>
      <c r="F432" s="13">
        <f>G432+H432+I432+J432+K432</f>
        <v>0</v>
      </c>
      <c r="G432" s="13">
        <v>0</v>
      </c>
      <c r="H432" s="13">
        <v>0</v>
      </c>
      <c r="I432" s="13">
        <v>0</v>
      </c>
      <c r="J432" s="13">
        <v>0</v>
      </c>
      <c r="K432" s="13">
        <v>0</v>
      </c>
      <c r="L432" s="161"/>
      <c r="M432" s="161"/>
    </row>
    <row r="433" spans="1:30" s="15" customFormat="1" ht="23.25" customHeight="1" x14ac:dyDescent="0.2">
      <c r="A433" s="184"/>
      <c r="B433" s="171" t="s">
        <v>496</v>
      </c>
      <c r="C433" s="161" t="s">
        <v>108</v>
      </c>
      <c r="D433" s="19" t="s">
        <v>4</v>
      </c>
      <c r="E433" s="23">
        <f>E434+E435+E436+E437</f>
        <v>3200</v>
      </c>
      <c r="F433" s="23">
        <f>F434+F435+F436+F437</f>
        <v>17670</v>
      </c>
      <c r="G433" s="23">
        <f>G434+G435+G436+G437</f>
        <v>2110</v>
      </c>
      <c r="H433" s="23">
        <f t="shared" ref="H433:K433" si="374">H434+H435+H436+H437</f>
        <v>3890</v>
      </c>
      <c r="I433" s="23">
        <f t="shared" si="374"/>
        <v>3890</v>
      </c>
      <c r="J433" s="23">
        <f t="shared" si="374"/>
        <v>3890</v>
      </c>
      <c r="K433" s="23">
        <f t="shared" si="374"/>
        <v>3890</v>
      </c>
      <c r="L433" s="202"/>
      <c r="M433" s="158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</row>
    <row r="434" spans="1:30" ht="45" customHeight="1" x14ac:dyDescent="0.2">
      <c r="A434" s="184"/>
      <c r="B434" s="161"/>
      <c r="C434" s="161"/>
      <c r="D434" s="17" t="s">
        <v>3</v>
      </c>
      <c r="E434" s="23">
        <f>E424</f>
        <v>0</v>
      </c>
      <c r="F434" s="23">
        <f>G434+H434+I434+J434+K434</f>
        <v>0</v>
      </c>
      <c r="G434" s="23">
        <f>G424</f>
        <v>0</v>
      </c>
      <c r="H434" s="23">
        <f t="shared" ref="H434:K434" si="375">H424</f>
        <v>0</v>
      </c>
      <c r="I434" s="23">
        <f t="shared" si="375"/>
        <v>0</v>
      </c>
      <c r="J434" s="23">
        <f t="shared" si="375"/>
        <v>0</v>
      </c>
      <c r="K434" s="23">
        <f t="shared" si="375"/>
        <v>0</v>
      </c>
      <c r="L434" s="221"/>
      <c r="M434" s="265"/>
    </row>
    <row r="435" spans="1:30" ht="61.5" customHeight="1" x14ac:dyDescent="0.2">
      <c r="A435" s="184"/>
      <c r="B435" s="161"/>
      <c r="C435" s="161"/>
      <c r="D435" s="17" t="s">
        <v>2</v>
      </c>
      <c r="E435" s="23">
        <f>E425</f>
        <v>0</v>
      </c>
      <c r="F435" s="23">
        <f>G435+H435+I435+J435+K435</f>
        <v>0</v>
      </c>
      <c r="G435" s="23">
        <f>G425</f>
        <v>0</v>
      </c>
      <c r="H435" s="23">
        <f t="shared" ref="H435:K435" si="376">H425</f>
        <v>0</v>
      </c>
      <c r="I435" s="23">
        <f t="shared" si="376"/>
        <v>0</v>
      </c>
      <c r="J435" s="23">
        <f t="shared" si="376"/>
        <v>0</v>
      </c>
      <c r="K435" s="23">
        <f t="shared" si="376"/>
        <v>0</v>
      </c>
      <c r="L435" s="221"/>
      <c r="M435" s="265"/>
    </row>
    <row r="436" spans="1:30" s="9" customFormat="1" ht="76.5" customHeight="1" x14ac:dyDescent="0.2">
      <c r="A436" s="184"/>
      <c r="B436" s="161"/>
      <c r="C436" s="161"/>
      <c r="D436" s="19" t="s">
        <v>43</v>
      </c>
      <c r="E436" s="23">
        <f>E426</f>
        <v>3200</v>
      </c>
      <c r="F436" s="23">
        <f>G436+H436+I436+J436+K436</f>
        <v>17670</v>
      </c>
      <c r="G436" s="23">
        <f>G426</f>
        <v>2110</v>
      </c>
      <c r="H436" s="23">
        <f t="shared" ref="H436:K436" si="377">H426</f>
        <v>3890</v>
      </c>
      <c r="I436" s="23">
        <f t="shared" si="377"/>
        <v>3890</v>
      </c>
      <c r="J436" s="23">
        <f t="shared" si="377"/>
        <v>3890</v>
      </c>
      <c r="K436" s="23">
        <f t="shared" si="377"/>
        <v>3890</v>
      </c>
      <c r="L436" s="221"/>
      <c r="M436" s="265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</row>
    <row r="437" spans="1:30" ht="33.75" customHeight="1" x14ac:dyDescent="0.2">
      <c r="A437" s="184"/>
      <c r="B437" s="161"/>
      <c r="C437" s="161"/>
      <c r="D437" s="19" t="s">
        <v>0</v>
      </c>
      <c r="E437" s="23">
        <f>E427</f>
        <v>0</v>
      </c>
      <c r="F437" s="23">
        <f>G437+H437+I437+J437+K437</f>
        <v>0</v>
      </c>
      <c r="G437" s="23">
        <f>G427</f>
        <v>0</v>
      </c>
      <c r="H437" s="23">
        <f t="shared" ref="H437:K437" si="378">H427</f>
        <v>0</v>
      </c>
      <c r="I437" s="23">
        <f t="shared" si="378"/>
        <v>0</v>
      </c>
      <c r="J437" s="23">
        <f t="shared" si="378"/>
        <v>0</v>
      </c>
      <c r="K437" s="23">
        <f t="shared" si="378"/>
        <v>0</v>
      </c>
      <c r="L437" s="222"/>
      <c r="M437" s="265"/>
    </row>
    <row r="438" spans="1:30" ht="32.25" customHeight="1" x14ac:dyDescent="0.2">
      <c r="A438" s="241" t="s">
        <v>497</v>
      </c>
      <c r="B438" s="241"/>
      <c r="C438" s="241"/>
      <c r="D438" s="241"/>
      <c r="E438" s="241"/>
      <c r="F438" s="241"/>
      <c r="G438" s="241"/>
      <c r="H438" s="241"/>
      <c r="I438" s="241"/>
      <c r="J438" s="241"/>
      <c r="K438" s="241"/>
      <c r="L438" s="241"/>
      <c r="M438" s="241"/>
    </row>
    <row r="439" spans="1:30" s="9" customFormat="1" ht="23.25" customHeight="1" x14ac:dyDescent="0.2">
      <c r="A439" s="184" t="s">
        <v>42</v>
      </c>
      <c r="B439" s="206" t="s">
        <v>151</v>
      </c>
      <c r="C439" s="161" t="s">
        <v>108</v>
      </c>
      <c r="D439" s="19" t="s">
        <v>4</v>
      </c>
      <c r="E439" s="23">
        <f>E440+E441+E442+E443</f>
        <v>500</v>
      </c>
      <c r="F439" s="23">
        <f>F440+F441+F442+F443</f>
        <v>15460</v>
      </c>
      <c r="G439" s="23">
        <f>G440+G441+G442+G443</f>
        <v>3300</v>
      </c>
      <c r="H439" s="23">
        <f t="shared" ref="H439:K439" si="379">H440+H441+H442+H443</f>
        <v>3040</v>
      </c>
      <c r="I439" s="23">
        <f t="shared" si="379"/>
        <v>3040</v>
      </c>
      <c r="J439" s="23">
        <f t="shared" si="379"/>
        <v>3040</v>
      </c>
      <c r="K439" s="23">
        <f t="shared" si="379"/>
        <v>3040</v>
      </c>
      <c r="L439" s="158"/>
      <c r="M439" s="202" t="s">
        <v>121</v>
      </c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</row>
    <row r="440" spans="1:30" s="9" customFormat="1" ht="47.25" customHeight="1" x14ac:dyDescent="0.2">
      <c r="A440" s="184"/>
      <c r="B440" s="207"/>
      <c r="C440" s="161"/>
      <c r="D440" s="17" t="s">
        <v>3</v>
      </c>
      <c r="E440" s="23">
        <f>E445+E450+E455</f>
        <v>0</v>
      </c>
      <c r="F440" s="23">
        <f>G440+H440+I440+J440+K440</f>
        <v>0</v>
      </c>
      <c r="G440" s="23">
        <f>G445+G450+G455</f>
        <v>0</v>
      </c>
      <c r="H440" s="23">
        <f t="shared" ref="H440:K440" si="380">H445+H450+H455</f>
        <v>0</v>
      </c>
      <c r="I440" s="23">
        <f t="shared" si="380"/>
        <v>0</v>
      </c>
      <c r="J440" s="23">
        <f t="shared" si="380"/>
        <v>0</v>
      </c>
      <c r="K440" s="23">
        <f t="shared" si="380"/>
        <v>0</v>
      </c>
      <c r="L440" s="158"/>
      <c r="M440" s="203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</row>
    <row r="441" spans="1:30" s="9" customFormat="1" ht="64.5" customHeight="1" x14ac:dyDescent="0.2">
      <c r="A441" s="184"/>
      <c r="B441" s="207"/>
      <c r="C441" s="161"/>
      <c r="D441" s="17" t="s">
        <v>2</v>
      </c>
      <c r="E441" s="23">
        <f>E446+E451+E456</f>
        <v>0</v>
      </c>
      <c r="F441" s="23">
        <f>G441+H441+I441+J441+K441</f>
        <v>0</v>
      </c>
      <c r="G441" s="23">
        <f>G446+G451+G456</f>
        <v>0</v>
      </c>
      <c r="H441" s="23">
        <f t="shared" ref="H441:K441" si="381">H446+H451+H456</f>
        <v>0</v>
      </c>
      <c r="I441" s="23">
        <f t="shared" si="381"/>
        <v>0</v>
      </c>
      <c r="J441" s="23">
        <f t="shared" si="381"/>
        <v>0</v>
      </c>
      <c r="K441" s="23">
        <f t="shared" si="381"/>
        <v>0</v>
      </c>
      <c r="L441" s="158"/>
      <c r="M441" s="203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</row>
    <row r="442" spans="1:30" s="9" customFormat="1" ht="77.25" customHeight="1" x14ac:dyDescent="0.2">
      <c r="A442" s="184"/>
      <c r="B442" s="207"/>
      <c r="C442" s="161"/>
      <c r="D442" s="19" t="s">
        <v>43</v>
      </c>
      <c r="E442" s="23">
        <f>E447+E452+E457</f>
        <v>500</v>
      </c>
      <c r="F442" s="23">
        <f>G442+H442+I442+J442+K442</f>
        <v>15460</v>
      </c>
      <c r="G442" s="23">
        <f>G447+G452+G457</f>
        <v>3300</v>
      </c>
      <c r="H442" s="23">
        <f t="shared" ref="H442:K442" si="382">H447+H452+H457</f>
        <v>3040</v>
      </c>
      <c r="I442" s="23">
        <f t="shared" si="382"/>
        <v>3040</v>
      </c>
      <c r="J442" s="23">
        <f t="shared" si="382"/>
        <v>3040</v>
      </c>
      <c r="K442" s="23">
        <f t="shared" si="382"/>
        <v>3040</v>
      </c>
      <c r="L442" s="158"/>
      <c r="M442" s="203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</row>
    <row r="443" spans="1:30" s="10" customFormat="1" ht="60" customHeight="1" x14ac:dyDescent="0.2">
      <c r="A443" s="233"/>
      <c r="B443" s="209"/>
      <c r="C443" s="161"/>
      <c r="D443" s="19" t="s">
        <v>0</v>
      </c>
      <c r="E443" s="23">
        <f>E448+E453+E458</f>
        <v>0</v>
      </c>
      <c r="F443" s="23">
        <f>G443+H443+I443+J443+K443</f>
        <v>0</v>
      </c>
      <c r="G443" s="23">
        <f>G448+G453+G458</f>
        <v>0</v>
      </c>
      <c r="H443" s="23">
        <f t="shared" ref="H443:K443" si="383">H448+H453+H458</f>
        <v>0</v>
      </c>
      <c r="I443" s="23">
        <f t="shared" si="383"/>
        <v>0</v>
      </c>
      <c r="J443" s="23">
        <f t="shared" si="383"/>
        <v>0</v>
      </c>
      <c r="K443" s="23">
        <f t="shared" si="383"/>
        <v>0</v>
      </c>
      <c r="L443" s="159"/>
      <c r="M443" s="264"/>
    </row>
    <row r="444" spans="1:30" s="26" customFormat="1" ht="19.5" customHeight="1" x14ac:dyDescent="0.2">
      <c r="A444" s="184" t="s">
        <v>41</v>
      </c>
      <c r="B444" s="160" t="s">
        <v>47</v>
      </c>
      <c r="C444" s="161" t="s">
        <v>108</v>
      </c>
      <c r="D444" s="19" t="s">
        <v>4</v>
      </c>
      <c r="E444" s="13">
        <f>E445+E446+E447+E448</f>
        <v>0</v>
      </c>
      <c r="F444" s="13">
        <f>F445+F446+F447+F448</f>
        <v>14460</v>
      </c>
      <c r="G444" s="13">
        <f>G445+G446+G447+G448</f>
        <v>3100</v>
      </c>
      <c r="H444" s="13">
        <f t="shared" ref="H444:K444" si="384">H445+H446+H447+H448</f>
        <v>2840</v>
      </c>
      <c r="I444" s="13">
        <f t="shared" si="384"/>
        <v>2840</v>
      </c>
      <c r="J444" s="13">
        <f t="shared" si="384"/>
        <v>2840</v>
      </c>
      <c r="K444" s="13">
        <f t="shared" si="384"/>
        <v>2840</v>
      </c>
      <c r="L444" s="161" t="s">
        <v>310</v>
      </c>
      <c r="M444" s="130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</row>
    <row r="445" spans="1:30" s="26" customFormat="1" ht="50.25" customHeight="1" x14ac:dyDescent="0.2">
      <c r="A445" s="184"/>
      <c r="B445" s="160"/>
      <c r="C445" s="161"/>
      <c r="D445" s="17" t="s">
        <v>3</v>
      </c>
      <c r="E445" s="13">
        <v>0</v>
      </c>
      <c r="F445" s="13">
        <f>G445+H445+I445+J445+K445</f>
        <v>0</v>
      </c>
      <c r="G445" s="13">
        <v>0</v>
      </c>
      <c r="H445" s="13">
        <v>0</v>
      </c>
      <c r="I445" s="13">
        <v>0</v>
      </c>
      <c r="J445" s="13">
        <v>0</v>
      </c>
      <c r="K445" s="13">
        <v>0</v>
      </c>
      <c r="L445" s="161"/>
      <c r="M445" s="130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</row>
    <row r="446" spans="1:30" s="26" customFormat="1" ht="61.5" customHeight="1" x14ac:dyDescent="0.2">
      <c r="A446" s="184"/>
      <c r="B446" s="160"/>
      <c r="C446" s="161"/>
      <c r="D446" s="17" t="s">
        <v>2</v>
      </c>
      <c r="E446" s="23">
        <v>0</v>
      </c>
      <c r="F446" s="13">
        <f>G446+H446+I446+J446+K446</f>
        <v>0</v>
      </c>
      <c r="G446" s="23">
        <v>0</v>
      </c>
      <c r="H446" s="23">
        <v>0</v>
      </c>
      <c r="I446" s="23">
        <v>0</v>
      </c>
      <c r="J446" s="23">
        <v>0</v>
      </c>
      <c r="K446" s="23">
        <v>0</v>
      </c>
      <c r="L446" s="161"/>
      <c r="M446" s="130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</row>
    <row r="447" spans="1:30" s="26" customFormat="1" ht="76.5" customHeight="1" x14ac:dyDescent="0.2">
      <c r="A447" s="184"/>
      <c r="B447" s="160"/>
      <c r="C447" s="161"/>
      <c r="D447" s="19" t="s">
        <v>43</v>
      </c>
      <c r="E447" s="13">
        <v>0</v>
      </c>
      <c r="F447" s="13">
        <f>G447+H447+I447+J447+K447</f>
        <v>14460</v>
      </c>
      <c r="G447" s="13">
        <v>3100</v>
      </c>
      <c r="H447" s="13">
        <v>2840</v>
      </c>
      <c r="I447" s="13">
        <v>2840</v>
      </c>
      <c r="J447" s="13">
        <v>2840</v>
      </c>
      <c r="K447" s="13">
        <v>2840</v>
      </c>
      <c r="L447" s="161"/>
      <c r="M447" s="130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</row>
    <row r="448" spans="1:30" s="27" customFormat="1" ht="36.75" customHeight="1" x14ac:dyDescent="0.2">
      <c r="A448" s="184"/>
      <c r="B448" s="160"/>
      <c r="C448" s="161"/>
      <c r="D448" s="19" t="s">
        <v>0</v>
      </c>
      <c r="E448" s="13">
        <v>0</v>
      </c>
      <c r="F448" s="13">
        <f>G448+H448+I448+J448+K448</f>
        <v>0</v>
      </c>
      <c r="G448" s="13">
        <v>0</v>
      </c>
      <c r="H448" s="13">
        <v>0</v>
      </c>
      <c r="I448" s="13">
        <v>0</v>
      </c>
      <c r="J448" s="13">
        <v>0</v>
      </c>
      <c r="K448" s="13">
        <v>0</v>
      </c>
      <c r="L448" s="161"/>
      <c r="M448" s="266"/>
    </row>
    <row r="449" spans="1:28" ht="15" customHeight="1" x14ac:dyDescent="0.2">
      <c r="A449" s="184" t="s">
        <v>40</v>
      </c>
      <c r="B449" s="160" t="s">
        <v>122</v>
      </c>
      <c r="C449" s="161" t="s">
        <v>108</v>
      </c>
      <c r="D449" s="19" t="s">
        <v>4</v>
      </c>
      <c r="E449" s="13">
        <f t="shared" ref="E449" si="385">E450+E451+E452+E453</f>
        <v>500</v>
      </c>
      <c r="F449" s="13">
        <f>F450+F451+F452+F453</f>
        <v>1000</v>
      </c>
      <c r="G449" s="13">
        <f>G450+G451+G452+G453</f>
        <v>200</v>
      </c>
      <c r="H449" s="13">
        <f t="shared" ref="H449:K449" si="386">H450+H451+H452+H453</f>
        <v>200</v>
      </c>
      <c r="I449" s="13">
        <f t="shared" si="386"/>
        <v>200</v>
      </c>
      <c r="J449" s="13">
        <f t="shared" si="386"/>
        <v>200</v>
      </c>
      <c r="K449" s="13">
        <f t="shared" si="386"/>
        <v>200</v>
      </c>
      <c r="L449" s="161" t="s">
        <v>310</v>
      </c>
      <c r="M449" s="130"/>
    </row>
    <row r="450" spans="1:28" ht="45" x14ac:dyDescent="0.2">
      <c r="A450" s="184"/>
      <c r="B450" s="160"/>
      <c r="C450" s="161"/>
      <c r="D450" s="17" t="s">
        <v>3</v>
      </c>
      <c r="E450" s="13">
        <v>0</v>
      </c>
      <c r="F450" s="13">
        <f>G450+H450+I450+J450+K450</f>
        <v>0</v>
      </c>
      <c r="G450" s="13">
        <v>0</v>
      </c>
      <c r="H450" s="13">
        <v>0</v>
      </c>
      <c r="I450" s="13">
        <v>0</v>
      </c>
      <c r="J450" s="13">
        <v>0</v>
      </c>
      <c r="K450" s="13">
        <v>0</v>
      </c>
      <c r="L450" s="161"/>
      <c r="M450" s="130"/>
    </row>
    <row r="451" spans="1:28" s="26" customFormat="1" ht="66.75" customHeight="1" x14ac:dyDescent="0.2">
      <c r="A451" s="184"/>
      <c r="B451" s="160"/>
      <c r="C451" s="161"/>
      <c r="D451" s="17" t="s">
        <v>2</v>
      </c>
      <c r="E451" s="13">
        <v>0</v>
      </c>
      <c r="F451" s="13">
        <f>G451+H451+I451+J451+K451</f>
        <v>0</v>
      </c>
      <c r="G451" s="13">
        <v>0</v>
      </c>
      <c r="H451" s="13">
        <v>0</v>
      </c>
      <c r="I451" s="13">
        <v>0</v>
      </c>
      <c r="J451" s="13">
        <v>0</v>
      </c>
      <c r="K451" s="13">
        <v>0</v>
      </c>
      <c r="L451" s="161"/>
      <c r="M451" s="130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</row>
    <row r="452" spans="1:28" ht="76.5" customHeight="1" x14ac:dyDescent="0.2">
      <c r="A452" s="184"/>
      <c r="B452" s="160"/>
      <c r="C452" s="161"/>
      <c r="D452" s="19" t="s">
        <v>43</v>
      </c>
      <c r="E452" s="13">
        <v>500</v>
      </c>
      <c r="F452" s="13">
        <f>G452+H452+I452+J452+K452</f>
        <v>1000</v>
      </c>
      <c r="G452" s="13">
        <v>200</v>
      </c>
      <c r="H452" s="13">
        <v>200</v>
      </c>
      <c r="I452" s="13">
        <v>200</v>
      </c>
      <c r="J452" s="13">
        <v>200</v>
      </c>
      <c r="K452" s="13">
        <v>200</v>
      </c>
      <c r="L452" s="161"/>
      <c r="M452" s="130"/>
    </row>
    <row r="453" spans="1:28" ht="34.5" customHeight="1" x14ac:dyDescent="0.2">
      <c r="A453" s="184"/>
      <c r="B453" s="160"/>
      <c r="C453" s="161"/>
      <c r="D453" s="19" t="s">
        <v>0</v>
      </c>
      <c r="E453" s="13">
        <v>0</v>
      </c>
      <c r="F453" s="13">
        <f>G453+H453+I453+J453+K453</f>
        <v>0</v>
      </c>
      <c r="G453" s="13">
        <v>0</v>
      </c>
      <c r="H453" s="13">
        <v>0</v>
      </c>
      <c r="I453" s="13">
        <v>0</v>
      </c>
      <c r="J453" s="13">
        <v>0</v>
      </c>
      <c r="K453" s="13">
        <v>0</v>
      </c>
      <c r="L453" s="161"/>
      <c r="M453" s="258"/>
    </row>
    <row r="454" spans="1:28" ht="21" customHeight="1" x14ac:dyDescent="0.2">
      <c r="A454" s="198" t="s">
        <v>96</v>
      </c>
      <c r="B454" s="224" t="s">
        <v>156</v>
      </c>
      <c r="C454" s="202" t="s">
        <v>108</v>
      </c>
      <c r="D454" s="19" t="s">
        <v>4</v>
      </c>
      <c r="E454" s="20">
        <f t="shared" ref="E454" si="387">E455+E456+E457+E458</f>
        <v>0</v>
      </c>
      <c r="F454" s="20">
        <f>F455+F456+F457+F458</f>
        <v>0</v>
      </c>
      <c r="G454" s="20">
        <f>G455+G456+G457+G458</f>
        <v>0</v>
      </c>
      <c r="H454" s="20">
        <f t="shared" ref="H454" si="388">H455+H456+H457+H458</f>
        <v>0</v>
      </c>
      <c r="I454" s="20">
        <f t="shared" ref="I454" si="389">I455+I456+I457+I458</f>
        <v>0</v>
      </c>
      <c r="J454" s="20">
        <f t="shared" ref="J454" si="390">J455+J456+J457+J458</f>
        <v>0</v>
      </c>
      <c r="K454" s="20">
        <f t="shared" ref="K454" si="391">K455+K456+K457+K458</f>
        <v>0</v>
      </c>
      <c r="L454" s="161" t="s">
        <v>310</v>
      </c>
      <c r="M454" s="259"/>
    </row>
    <row r="455" spans="1:28" ht="48.75" customHeight="1" x14ac:dyDescent="0.2">
      <c r="A455" s="199"/>
      <c r="B455" s="225"/>
      <c r="C455" s="203"/>
      <c r="D455" s="17" t="s">
        <v>3</v>
      </c>
      <c r="E455" s="20">
        <v>0</v>
      </c>
      <c r="F455" s="20">
        <f>G455+H455+I455+J455+K455</f>
        <v>0</v>
      </c>
      <c r="G455" s="20">
        <v>0</v>
      </c>
      <c r="H455" s="20">
        <v>0</v>
      </c>
      <c r="I455" s="20">
        <v>0</v>
      </c>
      <c r="J455" s="20">
        <v>0</v>
      </c>
      <c r="K455" s="20">
        <v>0</v>
      </c>
      <c r="L455" s="161"/>
      <c r="M455" s="260"/>
    </row>
    <row r="456" spans="1:28" ht="60.75" customHeight="1" x14ac:dyDescent="0.2">
      <c r="A456" s="199"/>
      <c r="B456" s="225"/>
      <c r="C456" s="203"/>
      <c r="D456" s="17" t="s">
        <v>2</v>
      </c>
      <c r="E456" s="20">
        <v>0</v>
      </c>
      <c r="F456" s="20">
        <f>G456+H456+I456+J456+K456</f>
        <v>0</v>
      </c>
      <c r="G456" s="20">
        <v>0</v>
      </c>
      <c r="H456" s="20">
        <v>0</v>
      </c>
      <c r="I456" s="20">
        <v>0</v>
      </c>
      <c r="J456" s="20">
        <v>0</v>
      </c>
      <c r="K456" s="20">
        <v>0</v>
      </c>
      <c r="L456" s="161"/>
      <c r="M456" s="260"/>
    </row>
    <row r="457" spans="1:28" ht="73.5" customHeight="1" x14ac:dyDescent="0.2">
      <c r="A457" s="199"/>
      <c r="B457" s="225"/>
      <c r="C457" s="203"/>
      <c r="D457" s="19" t="s">
        <v>43</v>
      </c>
      <c r="E457" s="30">
        <v>0</v>
      </c>
      <c r="F457" s="20">
        <f>G457+H457+I457+J457+K457</f>
        <v>0</v>
      </c>
      <c r="G457" s="30">
        <v>0</v>
      </c>
      <c r="H457" s="30">
        <v>0</v>
      </c>
      <c r="I457" s="30">
        <v>0</v>
      </c>
      <c r="J457" s="30">
        <v>0</v>
      </c>
      <c r="K457" s="30">
        <v>0</v>
      </c>
      <c r="L457" s="161"/>
      <c r="M457" s="260"/>
    </row>
    <row r="458" spans="1:28" ht="34.5" customHeight="1" x14ac:dyDescent="0.2">
      <c r="A458" s="200"/>
      <c r="B458" s="226"/>
      <c r="C458" s="204"/>
      <c r="D458" s="19" t="s">
        <v>0</v>
      </c>
      <c r="E458" s="20">
        <v>0</v>
      </c>
      <c r="F458" s="20">
        <f>G458+H458+I458+J458+K458</f>
        <v>0</v>
      </c>
      <c r="G458" s="20">
        <v>0</v>
      </c>
      <c r="H458" s="20">
        <v>0</v>
      </c>
      <c r="I458" s="20">
        <v>0</v>
      </c>
      <c r="J458" s="20">
        <v>0</v>
      </c>
      <c r="K458" s="20">
        <v>0</v>
      </c>
      <c r="L458" s="161"/>
      <c r="M458" s="261"/>
    </row>
    <row r="459" spans="1:28" ht="20.25" customHeight="1" x14ac:dyDescent="0.2">
      <c r="A459" s="198" t="s">
        <v>94</v>
      </c>
      <c r="B459" s="206" t="s">
        <v>157</v>
      </c>
      <c r="C459" s="161" t="s">
        <v>108</v>
      </c>
      <c r="D459" s="19" t="s">
        <v>4</v>
      </c>
      <c r="E459" s="212" t="s">
        <v>95</v>
      </c>
      <c r="F459" s="213"/>
      <c r="G459" s="213"/>
      <c r="H459" s="213"/>
      <c r="I459" s="213"/>
      <c r="J459" s="213"/>
      <c r="K459" s="214"/>
      <c r="L459" s="161" t="s">
        <v>310</v>
      </c>
      <c r="M459" s="258"/>
    </row>
    <row r="460" spans="1:28" ht="45" customHeight="1" x14ac:dyDescent="0.2">
      <c r="A460" s="199"/>
      <c r="B460" s="207"/>
      <c r="C460" s="161"/>
      <c r="D460" s="17" t="s">
        <v>3</v>
      </c>
      <c r="E460" s="215"/>
      <c r="F460" s="216"/>
      <c r="G460" s="216"/>
      <c r="H460" s="216"/>
      <c r="I460" s="216"/>
      <c r="J460" s="216"/>
      <c r="K460" s="217"/>
      <c r="L460" s="161"/>
      <c r="M460" s="258"/>
    </row>
    <row r="461" spans="1:28" ht="57" customHeight="1" x14ac:dyDescent="0.2">
      <c r="A461" s="199"/>
      <c r="B461" s="207"/>
      <c r="C461" s="161"/>
      <c r="D461" s="17" t="s">
        <v>2</v>
      </c>
      <c r="E461" s="215"/>
      <c r="F461" s="216"/>
      <c r="G461" s="216"/>
      <c r="H461" s="216"/>
      <c r="I461" s="216"/>
      <c r="J461" s="216"/>
      <c r="K461" s="217"/>
      <c r="L461" s="161"/>
      <c r="M461" s="258"/>
    </row>
    <row r="462" spans="1:28" ht="75.75" customHeight="1" x14ac:dyDescent="0.2">
      <c r="A462" s="199"/>
      <c r="B462" s="207"/>
      <c r="C462" s="161"/>
      <c r="D462" s="19" t="s">
        <v>43</v>
      </c>
      <c r="E462" s="215"/>
      <c r="F462" s="216"/>
      <c r="G462" s="216"/>
      <c r="H462" s="216"/>
      <c r="I462" s="216"/>
      <c r="J462" s="216"/>
      <c r="K462" s="217"/>
      <c r="L462" s="161"/>
      <c r="M462" s="258"/>
    </row>
    <row r="463" spans="1:28" ht="34.5" customHeight="1" x14ac:dyDescent="0.2">
      <c r="A463" s="200"/>
      <c r="B463" s="208"/>
      <c r="C463" s="161"/>
      <c r="D463" s="19" t="s">
        <v>0</v>
      </c>
      <c r="E463" s="218"/>
      <c r="F463" s="219"/>
      <c r="G463" s="219"/>
      <c r="H463" s="219"/>
      <c r="I463" s="219"/>
      <c r="J463" s="219"/>
      <c r="K463" s="220"/>
      <c r="L463" s="161"/>
      <c r="M463" s="258"/>
    </row>
    <row r="464" spans="1:28" ht="21.75" customHeight="1" x14ac:dyDescent="0.2">
      <c r="A464" s="198" t="s">
        <v>97</v>
      </c>
      <c r="B464" s="206" t="s">
        <v>158</v>
      </c>
      <c r="C464" s="161" t="s">
        <v>108</v>
      </c>
      <c r="D464" s="19" t="s">
        <v>4</v>
      </c>
      <c r="E464" s="212" t="s">
        <v>95</v>
      </c>
      <c r="F464" s="213"/>
      <c r="G464" s="213"/>
      <c r="H464" s="213"/>
      <c r="I464" s="213"/>
      <c r="J464" s="213"/>
      <c r="K464" s="214"/>
      <c r="L464" s="161" t="s">
        <v>310</v>
      </c>
      <c r="M464" s="258"/>
    </row>
    <row r="465" spans="1:13" ht="49.5" customHeight="1" x14ac:dyDescent="0.2">
      <c r="A465" s="199"/>
      <c r="B465" s="207"/>
      <c r="C465" s="161"/>
      <c r="D465" s="17" t="s">
        <v>3</v>
      </c>
      <c r="E465" s="215"/>
      <c r="F465" s="216"/>
      <c r="G465" s="216"/>
      <c r="H465" s="216"/>
      <c r="I465" s="216"/>
      <c r="J465" s="216"/>
      <c r="K465" s="217"/>
      <c r="L465" s="161"/>
      <c r="M465" s="258"/>
    </row>
    <row r="466" spans="1:13" ht="60" customHeight="1" x14ac:dyDescent="0.2">
      <c r="A466" s="199"/>
      <c r="B466" s="207"/>
      <c r="C466" s="161"/>
      <c r="D466" s="17" t="s">
        <v>2</v>
      </c>
      <c r="E466" s="215"/>
      <c r="F466" s="216"/>
      <c r="G466" s="216"/>
      <c r="H466" s="216"/>
      <c r="I466" s="216"/>
      <c r="J466" s="216"/>
      <c r="K466" s="217"/>
      <c r="L466" s="161"/>
      <c r="M466" s="258"/>
    </row>
    <row r="467" spans="1:13" ht="73.5" customHeight="1" x14ac:dyDescent="0.2">
      <c r="A467" s="199"/>
      <c r="B467" s="207"/>
      <c r="C467" s="161"/>
      <c r="D467" s="19" t="s">
        <v>43</v>
      </c>
      <c r="E467" s="215"/>
      <c r="F467" s="216"/>
      <c r="G467" s="216"/>
      <c r="H467" s="216"/>
      <c r="I467" s="216"/>
      <c r="J467" s="216"/>
      <c r="K467" s="217"/>
      <c r="L467" s="161"/>
      <c r="M467" s="258"/>
    </row>
    <row r="468" spans="1:13" ht="34.5" customHeight="1" x14ac:dyDescent="0.2">
      <c r="A468" s="200"/>
      <c r="B468" s="208"/>
      <c r="C468" s="161"/>
      <c r="D468" s="19" t="s">
        <v>0</v>
      </c>
      <c r="E468" s="218"/>
      <c r="F468" s="219"/>
      <c r="G468" s="219"/>
      <c r="H468" s="219"/>
      <c r="I468" s="219"/>
      <c r="J468" s="219"/>
      <c r="K468" s="220"/>
      <c r="L468" s="161"/>
      <c r="M468" s="258"/>
    </row>
    <row r="469" spans="1:13" ht="21.75" customHeight="1" x14ac:dyDescent="0.2">
      <c r="A469" s="198" t="s">
        <v>98</v>
      </c>
      <c r="B469" s="206" t="s">
        <v>159</v>
      </c>
      <c r="C469" s="161" t="s">
        <v>108</v>
      </c>
      <c r="D469" s="19" t="s">
        <v>4</v>
      </c>
      <c r="E469" s="212" t="s">
        <v>95</v>
      </c>
      <c r="F469" s="213"/>
      <c r="G469" s="213"/>
      <c r="H469" s="213"/>
      <c r="I469" s="213"/>
      <c r="J469" s="213"/>
      <c r="K469" s="214"/>
      <c r="L469" s="160" t="s">
        <v>498</v>
      </c>
      <c r="M469" s="258"/>
    </row>
    <row r="470" spans="1:13" ht="48" customHeight="1" x14ac:dyDescent="0.2">
      <c r="A470" s="199"/>
      <c r="B470" s="207"/>
      <c r="C470" s="161"/>
      <c r="D470" s="17" t="s">
        <v>3</v>
      </c>
      <c r="E470" s="215"/>
      <c r="F470" s="216"/>
      <c r="G470" s="216"/>
      <c r="H470" s="216"/>
      <c r="I470" s="216"/>
      <c r="J470" s="216"/>
      <c r="K470" s="217"/>
      <c r="L470" s="160"/>
      <c r="M470" s="258"/>
    </row>
    <row r="471" spans="1:13" ht="62.25" customHeight="1" x14ac:dyDescent="0.2">
      <c r="A471" s="199"/>
      <c r="B471" s="207"/>
      <c r="C471" s="161"/>
      <c r="D471" s="17" t="s">
        <v>2</v>
      </c>
      <c r="E471" s="215"/>
      <c r="F471" s="216"/>
      <c r="G471" s="216"/>
      <c r="H471" s="216"/>
      <c r="I471" s="216"/>
      <c r="J471" s="216"/>
      <c r="K471" s="217"/>
      <c r="L471" s="160"/>
      <c r="M471" s="258"/>
    </row>
    <row r="472" spans="1:13" ht="74.25" customHeight="1" x14ac:dyDescent="0.2">
      <c r="A472" s="199"/>
      <c r="B472" s="207"/>
      <c r="C472" s="161"/>
      <c r="D472" s="19" t="s">
        <v>43</v>
      </c>
      <c r="E472" s="215"/>
      <c r="F472" s="216"/>
      <c r="G472" s="216"/>
      <c r="H472" s="216"/>
      <c r="I472" s="216"/>
      <c r="J472" s="216"/>
      <c r="K472" s="217"/>
      <c r="L472" s="160"/>
      <c r="M472" s="258"/>
    </row>
    <row r="473" spans="1:13" ht="33.75" customHeight="1" x14ac:dyDescent="0.2">
      <c r="A473" s="200"/>
      <c r="B473" s="208"/>
      <c r="C473" s="161"/>
      <c r="D473" s="19" t="s">
        <v>0</v>
      </c>
      <c r="E473" s="218"/>
      <c r="F473" s="219"/>
      <c r="G473" s="219"/>
      <c r="H473" s="219"/>
      <c r="I473" s="219"/>
      <c r="J473" s="219"/>
      <c r="K473" s="220"/>
      <c r="L473" s="160"/>
      <c r="M473" s="258"/>
    </row>
    <row r="474" spans="1:13" ht="21" customHeight="1" x14ac:dyDescent="0.2">
      <c r="A474" s="198" t="s">
        <v>99</v>
      </c>
      <c r="B474" s="206" t="s">
        <v>160</v>
      </c>
      <c r="C474" s="161" t="s">
        <v>108</v>
      </c>
      <c r="D474" s="19" t="s">
        <v>4</v>
      </c>
      <c r="E474" s="212" t="s">
        <v>95</v>
      </c>
      <c r="F474" s="213"/>
      <c r="G474" s="213"/>
      <c r="H474" s="213"/>
      <c r="I474" s="213"/>
      <c r="J474" s="213"/>
      <c r="K474" s="214"/>
      <c r="L474" s="206" t="s">
        <v>499</v>
      </c>
      <c r="M474" s="258"/>
    </row>
    <row r="475" spans="1:13" ht="45.75" customHeight="1" x14ac:dyDescent="0.2">
      <c r="A475" s="199"/>
      <c r="B475" s="207"/>
      <c r="C475" s="161"/>
      <c r="D475" s="17" t="s">
        <v>3</v>
      </c>
      <c r="E475" s="215"/>
      <c r="F475" s="216"/>
      <c r="G475" s="216"/>
      <c r="H475" s="216"/>
      <c r="I475" s="216"/>
      <c r="J475" s="216"/>
      <c r="K475" s="217"/>
      <c r="L475" s="207"/>
      <c r="M475" s="258"/>
    </row>
    <row r="476" spans="1:13" ht="60" customHeight="1" x14ac:dyDescent="0.2">
      <c r="A476" s="199"/>
      <c r="B476" s="207"/>
      <c r="C476" s="161"/>
      <c r="D476" s="17" t="s">
        <v>2</v>
      </c>
      <c r="E476" s="215"/>
      <c r="F476" s="216"/>
      <c r="G476" s="216"/>
      <c r="H476" s="216"/>
      <c r="I476" s="216"/>
      <c r="J476" s="216"/>
      <c r="K476" s="217"/>
      <c r="L476" s="207"/>
      <c r="M476" s="258"/>
    </row>
    <row r="477" spans="1:13" ht="75" customHeight="1" x14ac:dyDescent="0.2">
      <c r="A477" s="199"/>
      <c r="B477" s="207"/>
      <c r="C477" s="161"/>
      <c r="D477" s="19" t="s">
        <v>43</v>
      </c>
      <c r="E477" s="215"/>
      <c r="F477" s="216"/>
      <c r="G477" s="216"/>
      <c r="H477" s="216"/>
      <c r="I477" s="216"/>
      <c r="J477" s="216"/>
      <c r="K477" s="217"/>
      <c r="L477" s="207"/>
      <c r="M477" s="258"/>
    </row>
    <row r="478" spans="1:13" ht="34.5" customHeight="1" x14ac:dyDescent="0.2">
      <c r="A478" s="200"/>
      <c r="B478" s="208"/>
      <c r="C478" s="161"/>
      <c r="D478" s="19" t="s">
        <v>0</v>
      </c>
      <c r="E478" s="218"/>
      <c r="F478" s="219"/>
      <c r="G478" s="219"/>
      <c r="H478" s="219"/>
      <c r="I478" s="219"/>
      <c r="J478" s="219"/>
      <c r="K478" s="220"/>
      <c r="L478" s="208"/>
      <c r="M478" s="258"/>
    </row>
    <row r="479" spans="1:13" ht="24" customHeight="1" x14ac:dyDescent="0.2">
      <c r="A479" s="198" t="s">
        <v>100</v>
      </c>
      <c r="B479" s="206" t="s">
        <v>161</v>
      </c>
      <c r="C479" s="161" t="s">
        <v>108</v>
      </c>
      <c r="D479" s="19" t="s">
        <v>4</v>
      </c>
      <c r="E479" s="212" t="s">
        <v>95</v>
      </c>
      <c r="F479" s="213"/>
      <c r="G479" s="213"/>
      <c r="H479" s="213"/>
      <c r="I479" s="213"/>
      <c r="J479" s="213"/>
      <c r="K479" s="214"/>
      <c r="L479" s="206" t="s">
        <v>500</v>
      </c>
      <c r="M479" s="259"/>
    </row>
    <row r="480" spans="1:13" ht="45" customHeight="1" x14ac:dyDescent="0.2">
      <c r="A480" s="199"/>
      <c r="B480" s="207"/>
      <c r="C480" s="161"/>
      <c r="D480" s="17" t="s">
        <v>3</v>
      </c>
      <c r="E480" s="215"/>
      <c r="F480" s="216"/>
      <c r="G480" s="216"/>
      <c r="H480" s="216"/>
      <c r="I480" s="216"/>
      <c r="J480" s="216"/>
      <c r="K480" s="217"/>
      <c r="L480" s="207"/>
      <c r="M480" s="260"/>
    </row>
    <row r="481" spans="1:13" ht="61.5" customHeight="1" x14ac:dyDescent="0.2">
      <c r="A481" s="199"/>
      <c r="B481" s="207"/>
      <c r="C481" s="161"/>
      <c r="D481" s="17" t="s">
        <v>2</v>
      </c>
      <c r="E481" s="215"/>
      <c r="F481" s="216"/>
      <c r="G481" s="216"/>
      <c r="H481" s="216"/>
      <c r="I481" s="216"/>
      <c r="J481" s="216"/>
      <c r="K481" s="217"/>
      <c r="L481" s="207"/>
      <c r="M481" s="260"/>
    </row>
    <row r="482" spans="1:13" ht="78" customHeight="1" x14ac:dyDescent="0.2">
      <c r="A482" s="199"/>
      <c r="B482" s="207"/>
      <c r="C482" s="161"/>
      <c r="D482" s="19" t="s">
        <v>43</v>
      </c>
      <c r="E482" s="215"/>
      <c r="F482" s="216"/>
      <c r="G482" s="216"/>
      <c r="H482" s="216"/>
      <c r="I482" s="216"/>
      <c r="J482" s="216"/>
      <c r="K482" s="217"/>
      <c r="L482" s="207"/>
      <c r="M482" s="260"/>
    </row>
    <row r="483" spans="1:13" ht="34.5" customHeight="1" x14ac:dyDescent="0.2">
      <c r="A483" s="200"/>
      <c r="B483" s="208"/>
      <c r="C483" s="161"/>
      <c r="D483" s="19" t="s">
        <v>0</v>
      </c>
      <c r="E483" s="218"/>
      <c r="F483" s="219"/>
      <c r="G483" s="219"/>
      <c r="H483" s="219"/>
      <c r="I483" s="219"/>
      <c r="J483" s="219"/>
      <c r="K483" s="220"/>
      <c r="L483" s="208"/>
      <c r="M483" s="261"/>
    </row>
    <row r="484" spans="1:13" ht="21" customHeight="1" x14ac:dyDescent="0.2">
      <c r="A484" s="184" t="s">
        <v>101</v>
      </c>
      <c r="B484" s="206" t="s">
        <v>162</v>
      </c>
      <c r="C484" s="161" t="s">
        <v>108</v>
      </c>
      <c r="D484" s="19" t="s">
        <v>4</v>
      </c>
      <c r="E484" s="212" t="s">
        <v>95</v>
      </c>
      <c r="F484" s="213"/>
      <c r="G484" s="213"/>
      <c r="H484" s="213"/>
      <c r="I484" s="213"/>
      <c r="J484" s="213"/>
      <c r="K484" s="214"/>
      <c r="L484" s="206" t="s">
        <v>501</v>
      </c>
      <c r="M484" s="258"/>
    </row>
    <row r="485" spans="1:13" ht="42.75" customHeight="1" x14ac:dyDescent="0.2">
      <c r="A485" s="184"/>
      <c r="B485" s="207"/>
      <c r="C485" s="161"/>
      <c r="D485" s="17" t="s">
        <v>3</v>
      </c>
      <c r="E485" s="215"/>
      <c r="F485" s="216"/>
      <c r="G485" s="216"/>
      <c r="H485" s="216"/>
      <c r="I485" s="216"/>
      <c r="J485" s="216"/>
      <c r="K485" s="217"/>
      <c r="L485" s="207"/>
      <c r="M485" s="258"/>
    </row>
    <row r="486" spans="1:13" ht="62.25" customHeight="1" x14ac:dyDescent="0.2">
      <c r="A486" s="184"/>
      <c r="B486" s="207"/>
      <c r="C486" s="161"/>
      <c r="D486" s="17" t="s">
        <v>2</v>
      </c>
      <c r="E486" s="215"/>
      <c r="F486" s="216"/>
      <c r="G486" s="216"/>
      <c r="H486" s="216"/>
      <c r="I486" s="216"/>
      <c r="J486" s="216"/>
      <c r="K486" s="217"/>
      <c r="L486" s="207"/>
      <c r="M486" s="258"/>
    </row>
    <row r="487" spans="1:13" ht="75.75" customHeight="1" x14ac:dyDescent="0.2">
      <c r="A487" s="184"/>
      <c r="B487" s="207"/>
      <c r="C487" s="161"/>
      <c r="D487" s="19" t="s">
        <v>43</v>
      </c>
      <c r="E487" s="215"/>
      <c r="F487" s="216"/>
      <c r="G487" s="216"/>
      <c r="H487" s="216"/>
      <c r="I487" s="216"/>
      <c r="J487" s="216"/>
      <c r="K487" s="217"/>
      <c r="L487" s="207"/>
      <c r="M487" s="258"/>
    </row>
    <row r="488" spans="1:13" ht="34.5" customHeight="1" x14ac:dyDescent="0.2">
      <c r="A488" s="184"/>
      <c r="B488" s="208"/>
      <c r="C488" s="161"/>
      <c r="D488" s="19" t="s">
        <v>0</v>
      </c>
      <c r="E488" s="218"/>
      <c r="F488" s="219"/>
      <c r="G488" s="219"/>
      <c r="H488" s="219"/>
      <c r="I488" s="219"/>
      <c r="J488" s="219"/>
      <c r="K488" s="220"/>
      <c r="L488" s="208"/>
      <c r="M488" s="258"/>
    </row>
    <row r="489" spans="1:13" ht="21" customHeight="1" x14ac:dyDescent="0.2">
      <c r="A489" s="198" t="s">
        <v>102</v>
      </c>
      <c r="B489" s="206" t="s">
        <v>163</v>
      </c>
      <c r="C489" s="161" t="s">
        <v>108</v>
      </c>
      <c r="D489" s="19" t="s">
        <v>4</v>
      </c>
      <c r="E489" s="212" t="s">
        <v>95</v>
      </c>
      <c r="F489" s="213"/>
      <c r="G489" s="213"/>
      <c r="H489" s="213"/>
      <c r="I489" s="213"/>
      <c r="J489" s="213"/>
      <c r="K489" s="214"/>
      <c r="L489" s="206" t="s">
        <v>503</v>
      </c>
      <c r="M489" s="259"/>
    </row>
    <row r="490" spans="1:13" ht="45.75" customHeight="1" x14ac:dyDescent="0.2">
      <c r="A490" s="199"/>
      <c r="B490" s="207"/>
      <c r="C490" s="161"/>
      <c r="D490" s="17" t="s">
        <v>3</v>
      </c>
      <c r="E490" s="215"/>
      <c r="F490" s="216"/>
      <c r="G490" s="216"/>
      <c r="H490" s="216"/>
      <c r="I490" s="216"/>
      <c r="J490" s="216"/>
      <c r="K490" s="217"/>
      <c r="L490" s="207"/>
      <c r="M490" s="260"/>
    </row>
    <row r="491" spans="1:13" ht="62.25" customHeight="1" x14ac:dyDescent="0.2">
      <c r="A491" s="199"/>
      <c r="B491" s="207"/>
      <c r="C491" s="161"/>
      <c r="D491" s="17" t="s">
        <v>2</v>
      </c>
      <c r="E491" s="215"/>
      <c r="F491" s="216"/>
      <c r="G491" s="216"/>
      <c r="H491" s="216"/>
      <c r="I491" s="216"/>
      <c r="J491" s="216"/>
      <c r="K491" s="217"/>
      <c r="L491" s="207"/>
      <c r="M491" s="260"/>
    </row>
    <row r="492" spans="1:13" ht="74.25" customHeight="1" x14ac:dyDescent="0.2">
      <c r="A492" s="199"/>
      <c r="B492" s="207"/>
      <c r="C492" s="161"/>
      <c r="D492" s="19" t="s">
        <v>43</v>
      </c>
      <c r="E492" s="215"/>
      <c r="F492" s="216"/>
      <c r="G492" s="216"/>
      <c r="H492" s="216"/>
      <c r="I492" s="216"/>
      <c r="J492" s="216"/>
      <c r="K492" s="217"/>
      <c r="L492" s="207"/>
      <c r="M492" s="260"/>
    </row>
    <row r="493" spans="1:13" ht="34.5" customHeight="1" x14ac:dyDescent="0.2">
      <c r="A493" s="200"/>
      <c r="B493" s="208"/>
      <c r="C493" s="161"/>
      <c r="D493" s="19" t="s">
        <v>0</v>
      </c>
      <c r="E493" s="218"/>
      <c r="F493" s="219"/>
      <c r="G493" s="219"/>
      <c r="H493" s="219"/>
      <c r="I493" s="219"/>
      <c r="J493" s="219"/>
      <c r="K493" s="220"/>
      <c r="L493" s="208"/>
      <c r="M493" s="261"/>
    </row>
    <row r="494" spans="1:13" ht="22.5" customHeight="1" x14ac:dyDescent="0.2">
      <c r="A494" s="198" t="s">
        <v>103</v>
      </c>
      <c r="B494" s="206" t="s">
        <v>164</v>
      </c>
      <c r="C494" s="161" t="s">
        <v>108</v>
      </c>
      <c r="D494" s="19" t="s">
        <v>4</v>
      </c>
      <c r="E494" s="212" t="s">
        <v>95</v>
      </c>
      <c r="F494" s="213"/>
      <c r="G494" s="213"/>
      <c r="H494" s="213"/>
      <c r="I494" s="213"/>
      <c r="J494" s="213"/>
      <c r="K494" s="214"/>
      <c r="L494" s="206" t="s">
        <v>502</v>
      </c>
      <c r="M494" s="259"/>
    </row>
    <row r="495" spans="1:13" ht="45" customHeight="1" x14ac:dyDescent="0.2">
      <c r="A495" s="199"/>
      <c r="B495" s="207"/>
      <c r="C495" s="161"/>
      <c r="D495" s="17" t="s">
        <v>3</v>
      </c>
      <c r="E495" s="215"/>
      <c r="F495" s="216"/>
      <c r="G495" s="216"/>
      <c r="H495" s="216"/>
      <c r="I495" s="216"/>
      <c r="J495" s="216"/>
      <c r="K495" s="217"/>
      <c r="L495" s="207"/>
      <c r="M495" s="260"/>
    </row>
    <row r="496" spans="1:13" ht="59.25" customHeight="1" x14ac:dyDescent="0.2">
      <c r="A496" s="199"/>
      <c r="B496" s="207"/>
      <c r="C496" s="161"/>
      <c r="D496" s="17" t="s">
        <v>2</v>
      </c>
      <c r="E496" s="215"/>
      <c r="F496" s="216"/>
      <c r="G496" s="216"/>
      <c r="H496" s="216"/>
      <c r="I496" s="216"/>
      <c r="J496" s="216"/>
      <c r="K496" s="217"/>
      <c r="L496" s="207"/>
      <c r="M496" s="260"/>
    </row>
    <row r="497" spans="1:30" ht="75" customHeight="1" x14ac:dyDescent="0.2">
      <c r="A497" s="199"/>
      <c r="B497" s="207"/>
      <c r="C497" s="161"/>
      <c r="D497" s="19" t="s">
        <v>43</v>
      </c>
      <c r="E497" s="215"/>
      <c r="F497" s="216"/>
      <c r="G497" s="216"/>
      <c r="H497" s="216"/>
      <c r="I497" s="216"/>
      <c r="J497" s="216"/>
      <c r="K497" s="217"/>
      <c r="L497" s="207"/>
      <c r="M497" s="260"/>
    </row>
    <row r="498" spans="1:30" ht="34.5" customHeight="1" x14ac:dyDescent="0.2">
      <c r="A498" s="200"/>
      <c r="B498" s="208"/>
      <c r="C498" s="161"/>
      <c r="D498" s="19" t="s">
        <v>0</v>
      </c>
      <c r="E498" s="218"/>
      <c r="F498" s="219"/>
      <c r="G498" s="219"/>
      <c r="H498" s="219"/>
      <c r="I498" s="219"/>
      <c r="J498" s="219"/>
      <c r="K498" s="220"/>
      <c r="L498" s="208"/>
      <c r="M498" s="261"/>
    </row>
    <row r="499" spans="1:30" ht="20.25" customHeight="1" x14ac:dyDescent="0.2">
      <c r="A499" s="198" t="s">
        <v>104</v>
      </c>
      <c r="B499" s="206" t="s">
        <v>165</v>
      </c>
      <c r="C499" s="161" t="s">
        <v>108</v>
      </c>
      <c r="D499" s="19" t="s">
        <v>4</v>
      </c>
      <c r="E499" s="212" t="s">
        <v>95</v>
      </c>
      <c r="F499" s="213"/>
      <c r="G499" s="213"/>
      <c r="H499" s="213"/>
      <c r="I499" s="213"/>
      <c r="J499" s="213"/>
      <c r="K499" s="214"/>
      <c r="L499" s="206" t="s">
        <v>504</v>
      </c>
      <c r="M499" s="259"/>
    </row>
    <row r="500" spans="1:30" ht="44.25" customHeight="1" x14ac:dyDescent="0.2">
      <c r="A500" s="199"/>
      <c r="B500" s="207"/>
      <c r="C500" s="161"/>
      <c r="D500" s="17" t="s">
        <v>3</v>
      </c>
      <c r="E500" s="215"/>
      <c r="F500" s="216"/>
      <c r="G500" s="216"/>
      <c r="H500" s="216"/>
      <c r="I500" s="216"/>
      <c r="J500" s="216"/>
      <c r="K500" s="217"/>
      <c r="L500" s="207"/>
      <c r="M500" s="260"/>
    </row>
    <row r="501" spans="1:30" ht="60" customHeight="1" x14ac:dyDescent="0.2">
      <c r="A501" s="199"/>
      <c r="B501" s="207"/>
      <c r="C501" s="161"/>
      <c r="D501" s="17" t="s">
        <v>2</v>
      </c>
      <c r="E501" s="215"/>
      <c r="F501" s="216"/>
      <c r="G501" s="216"/>
      <c r="H501" s="216"/>
      <c r="I501" s="216"/>
      <c r="J501" s="216"/>
      <c r="K501" s="217"/>
      <c r="L501" s="207"/>
      <c r="M501" s="260"/>
    </row>
    <row r="502" spans="1:30" ht="76.5" customHeight="1" x14ac:dyDescent="0.2">
      <c r="A502" s="199"/>
      <c r="B502" s="207"/>
      <c r="C502" s="161"/>
      <c r="D502" s="19" t="s">
        <v>43</v>
      </c>
      <c r="E502" s="215"/>
      <c r="F502" s="216"/>
      <c r="G502" s="216"/>
      <c r="H502" s="216"/>
      <c r="I502" s="216"/>
      <c r="J502" s="216"/>
      <c r="K502" s="217"/>
      <c r="L502" s="207"/>
      <c r="M502" s="260"/>
    </row>
    <row r="503" spans="1:30" ht="34.5" customHeight="1" x14ac:dyDescent="0.2">
      <c r="A503" s="200"/>
      <c r="B503" s="208"/>
      <c r="C503" s="161"/>
      <c r="D503" s="19" t="s">
        <v>0</v>
      </c>
      <c r="E503" s="218"/>
      <c r="F503" s="219"/>
      <c r="G503" s="219"/>
      <c r="H503" s="219"/>
      <c r="I503" s="219"/>
      <c r="J503" s="219"/>
      <c r="K503" s="220"/>
      <c r="L503" s="208"/>
      <c r="M503" s="261"/>
    </row>
    <row r="504" spans="1:30" ht="15" customHeight="1" x14ac:dyDescent="0.2">
      <c r="A504" s="184" t="s">
        <v>123</v>
      </c>
      <c r="B504" s="206" t="s">
        <v>166</v>
      </c>
      <c r="C504" s="161" t="s">
        <v>108</v>
      </c>
      <c r="D504" s="19" t="s">
        <v>4</v>
      </c>
      <c r="E504" s="212" t="s">
        <v>95</v>
      </c>
      <c r="F504" s="213"/>
      <c r="G504" s="213"/>
      <c r="H504" s="213"/>
      <c r="I504" s="213"/>
      <c r="J504" s="213"/>
      <c r="K504" s="214"/>
      <c r="L504" s="161" t="s">
        <v>310</v>
      </c>
      <c r="M504" s="206"/>
    </row>
    <row r="505" spans="1:30" ht="43.5" customHeight="1" x14ac:dyDescent="0.2">
      <c r="A505" s="184"/>
      <c r="B505" s="207"/>
      <c r="C505" s="161"/>
      <c r="D505" s="17" t="s">
        <v>3</v>
      </c>
      <c r="E505" s="215"/>
      <c r="F505" s="216"/>
      <c r="G505" s="216"/>
      <c r="H505" s="216"/>
      <c r="I505" s="216"/>
      <c r="J505" s="216"/>
      <c r="K505" s="217"/>
      <c r="L505" s="161"/>
      <c r="M505" s="207"/>
    </row>
    <row r="506" spans="1:30" s="24" customFormat="1" ht="61.5" customHeight="1" x14ac:dyDescent="0.2">
      <c r="A506" s="184"/>
      <c r="B506" s="207"/>
      <c r="C506" s="161"/>
      <c r="D506" s="17" t="s">
        <v>2</v>
      </c>
      <c r="E506" s="215"/>
      <c r="F506" s="216"/>
      <c r="G506" s="216"/>
      <c r="H506" s="216"/>
      <c r="I506" s="216"/>
      <c r="J506" s="216"/>
      <c r="K506" s="217"/>
      <c r="L506" s="161"/>
      <c r="M506" s="207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/>
      <c r="AB506" s="25"/>
      <c r="AC506" s="25"/>
      <c r="AD506" s="25"/>
    </row>
    <row r="507" spans="1:30" ht="77.25" customHeight="1" x14ac:dyDescent="0.2">
      <c r="A507" s="184"/>
      <c r="B507" s="207"/>
      <c r="C507" s="161"/>
      <c r="D507" s="19" t="s">
        <v>43</v>
      </c>
      <c r="E507" s="215"/>
      <c r="F507" s="216"/>
      <c r="G507" s="216"/>
      <c r="H507" s="216"/>
      <c r="I507" s="216"/>
      <c r="J507" s="216"/>
      <c r="K507" s="217"/>
      <c r="L507" s="161"/>
      <c r="M507" s="207"/>
    </row>
    <row r="508" spans="1:30" ht="41.25" customHeight="1" x14ac:dyDescent="0.2">
      <c r="A508" s="233"/>
      <c r="B508" s="209"/>
      <c r="C508" s="161"/>
      <c r="D508" s="19" t="s">
        <v>0</v>
      </c>
      <c r="E508" s="218"/>
      <c r="F508" s="219"/>
      <c r="G508" s="219"/>
      <c r="H508" s="219"/>
      <c r="I508" s="219"/>
      <c r="J508" s="219"/>
      <c r="K508" s="220"/>
      <c r="L508" s="161"/>
      <c r="M508" s="263"/>
    </row>
    <row r="509" spans="1:30" s="15" customFormat="1" ht="15" x14ac:dyDescent="0.2">
      <c r="A509" s="184"/>
      <c r="B509" s="224" t="s">
        <v>505</v>
      </c>
      <c r="C509" s="161" t="s">
        <v>108</v>
      </c>
      <c r="D509" s="19" t="s">
        <v>4</v>
      </c>
      <c r="E509" s="23">
        <f>E510+E511+E512+E513</f>
        <v>500</v>
      </c>
      <c r="F509" s="23">
        <f>F510+F511+F512+F513</f>
        <v>15460</v>
      </c>
      <c r="G509" s="23">
        <f>G510+G511+G512+G513</f>
        <v>3300</v>
      </c>
      <c r="H509" s="23">
        <f t="shared" ref="H509:K509" si="392">H510+H511+H512+H513</f>
        <v>3040</v>
      </c>
      <c r="I509" s="23">
        <f t="shared" si="392"/>
        <v>3040</v>
      </c>
      <c r="J509" s="23">
        <f t="shared" si="392"/>
        <v>3040</v>
      </c>
      <c r="K509" s="23">
        <f t="shared" si="392"/>
        <v>3040</v>
      </c>
      <c r="L509" s="142"/>
      <c r="M509" s="142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</row>
    <row r="510" spans="1:30" s="1" customFormat="1" ht="45.75" customHeight="1" x14ac:dyDescent="0.2">
      <c r="A510" s="184"/>
      <c r="B510" s="225"/>
      <c r="C510" s="161"/>
      <c r="D510" s="17" t="s">
        <v>3</v>
      </c>
      <c r="E510" s="23">
        <f>E440</f>
        <v>0</v>
      </c>
      <c r="F510" s="23">
        <f>G510+H510+I510+J510+K510</f>
        <v>0</v>
      </c>
      <c r="G510" s="23">
        <f>G440</f>
        <v>0</v>
      </c>
      <c r="H510" s="23">
        <f t="shared" ref="H510:K510" si="393">H440</f>
        <v>0</v>
      </c>
      <c r="I510" s="23">
        <f t="shared" si="393"/>
        <v>0</v>
      </c>
      <c r="J510" s="23">
        <f t="shared" si="393"/>
        <v>0</v>
      </c>
      <c r="K510" s="23">
        <f t="shared" si="393"/>
        <v>0</v>
      </c>
      <c r="L510" s="143"/>
      <c r="M510" s="143"/>
    </row>
    <row r="511" spans="1:30" s="1" customFormat="1" ht="63" customHeight="1" x14ac:dyDescent="0.2">
      <c r="A511" s="184"/>
      <c r="B511" s="225"/>
      <c r="C511" s="161"/>
      <c r="D511" s="17" t="s">
        <v>2</v>
      </c>
      <c r="E511" s="23">
        <f>E441</f>
        <v>0</v>
      </c>
      <c r="F511" s="23">
        <f>G511+H511+I511+J511+K511</f>
        <v>0</v>
      </c>
      <c r="G511" s="23">
        <f>G441</f>
        <v>0</v>
      </c>
      <c r="H511" s="23">
        <f t="shared" ref="H511:K511" si="394">H441</f>
        <v>0</v>
      </c>
      <c r="I511" s="23">
        <f t="shared" si="394"/>
        <v>0</v>
      </c>
      <c r="J511" s="23">
        <f t="shared" si="394"/>
        <v>0</v>
      </c>
      <c r="K511" s="23">
        <f t="shared" si="394"/>
        <v>0</v>
      </c>
      <c r="L511" s="143"/>
      <c r="M511" s="143"/>
    </row>
    <row r="512" spans="1:30" s="1" customFormat="1" ht="81.75" customHeight="1" x14ac:dyDescent="0.2">
      <c r="A512" s="184"/>
      <c r="B512" s="225"/>
      <c r="C512" s="161"/>
      <c r="D512" s="19" t="s">
        <v>43</v>
      </c>
      <c r="E512" s="23">
        <f>E442</f>
        <v>500</v>
      </c>
      <c r="F512" s="23">
        <f>G512+H512+I512+J512+K512</f>
        <v>15460</v>
      </c>
      <c r="G512" s="23">
        <f>G442</f>
        <v>3300</v>
      </c>
      <c r="H512" s="23">
        <f t="shared" ref="H512:K512" si="395">H442</f>
        <v>3040</v>
      </c>
      <c r="I512" s="23">
        <f t="shared" si="395"/>
        <v>3040</v>
      </c>
      <c r="J512" s="23">
        <f t="shared" si="395"/>
        <v>3040</v>
      </c>
      <c r="K512" s="23">
        <f t="shared" si="395"/>
        <v>3040</v>
      </c>
      <c r="L512" s="143"/>
      <c r="M512" s="143"/>
    </row>
    <row r="513" spans="1:13" s="1" customFormat="1" ht="30" x14ac:dyDescent="0.2">
      <c r="A513" s="184"/>
      <c r="B513" s="226"/>
      <c r="C513" s="161"/>
      <c r="D513" s="19" t="s">
        <v>0</v>
      </c>
      <c r="E513" s="23">
        <f>E443</f>
        <v>0</v>
      </c>
      <c r="F513" s="23">
        <f>G513+H513+I513+J513+K513</f>
        <v>0</v>
      </c>
      <c r="G513" s="23">
        <f>G443</f>
        <v>0</v>
      </c>
      <c r="H513" s="23">
        <f t="shared" ref="H513:K513" si="396">H443</f>
        <v>0</v>
      </c>
      <c r="I513" s="23">
        <f t="shared" si="396"/>
        <v>0</v>
      </c>
      <c r="J513" s="23">
        <f t="shared" si="396"/>
        <v>0</v>
      </c>
      <c r="K513" s="23">
        <f t="shared" si="396"/>
        <v>0</v>
      </c>
      <c r="L513" s="144"/>
      <c r="M513" s="144"/>
    </row>
    <row r="514" spans="1:13" s="1" customFormat="1" ht="31.5" customHeight="1" x14ac:dyDescent="0.2">
      <c r="A514" s="241" t="s">
        <v>506</v>
      </c>
      <c r="B514" s="241"/>
      <c r="C514" s="241"/>
      <c r="D514" s="241"/>
      <c r="E514" s="241"/>
      <c r="F514" s="241"/>
      <c r="G514" s="241"/>
      <c r="H514" s="241"/>
      <c r="I514" s="241"/>
      <c r="J514" s="241"/>
      <c r="K514" s="241"/>
      <c r="L514" s="241"/>
      <c r="M514" s="241"/>
    </row>
    <row r="515" spans="1:13" ht="15" customHeight="1" x14ac:dyDescent="0.2">
      <c r="A515" s="184" t="s">
        <v>42</v>
      </c>
      <c r="B515" s="206" t="s">
        <v>167</v>
      </c>
      <c r="C515" s="161" t="s">
        <v>108</v>
      </c>
      <c r="D515" s="19" t="s">
        <v>4</v>
      </c>
      <c r="E515" s="23">
        <f>E516+E517+E518+E519</f>
        <v>0</v>
      </c>
      <c r="F515" s="23">
        <f>F516+F517+F518+F519</f>
        <v>5200</v>
      </c>
      <c r="G515" s="23">
        <f>G516+G517+G518+G519</f>
        <v>0</v>
      </c>
      <c r="H515" s="23">
        <f t="shared" ref="H515:K515" si="397">H516+H517+H518+H519</f>
        <v>1300</v>
      </c>
      <c r="I515" s="23">
        <f t="shared" si="397"/>
        <v>1300</v>
      </c>
      <c r="J515" s="23">
        <f t="shared" si="397"/>
        <v>1300</v>
      </c>
      <c r="K515" s="23">
        <f t="shared" si="397"/>
        <v>1300</v>
      </c>
      <c r="L515" s="161"/>
      <c r="M515" s="206" t="s">
        <v>128</v>
      </c>
    </row>
    <row r="516" spans="1:13" ht="45.75" customHeight="1" x14ac:dyDescent="0.2">
      <c r="A516" s="184"/>
      <c r="B516" s="207"/>
      <c r="C516" s="161"/>
      <c r="D516" s="17" t="s">
        <v>3</v>
      </c>
      <c r="E516" s="23">
        <f>E521</f>
        <v>0</v>
      </c>
      <c r="F516" s="23">
        <f>G516+H516+I516+J516+K516</f>
        <v>0</v>
      </c>
      <c r="G516" s="23">
        <f>G521</f>
        <v>0</v>
      </c>
      <c r="H516" s="23">
        <f t="shared" ref="H516:K516" si="398">H521</f>
        <v>0</v>
      </c>
      <c r="I516" s="23">
        <f t="shared" si="398"/>
        <v>0</v>
      </c>
      <c r="J516" s="23">
        <f t="shared" si="398"/>
        <v>0</v>
      </c>
      <c r="K516" s="23">
        <f t="shared" si="398"/>
        <v>0</v>
      </c>
      <c r="L516" s="161"/>
      <c r="M516" s="207"/>
    </row>
    <row r="517" spans="1:13" ht="65.25" customHeight="1" x14ac:dyDescent="0.2">
      <c r="A517" s="184"/>
      <c r="B517" s="207"/>
      <c r="C517" s="161"/>
      <c r="D517" s="17" t="s">
        <v>2</v>
      </c>
      <c r="E517" s="23">
        <f>E522</f>
        <v>0</v>
      </c>
      <c r="F517" s="23">
        <f>G517+H517+I517+J517+K517</f>
        <v>0</v>
      </c>
      <c r="G517" s="23">
        <f>G522</f>
        <v>0</v>
      </c>
      <c r="H517" s="23">
        <f t="shared" ref="H517:K517" si="399">H522</f>
        <v>0</v>
      </c>
      <c r="I517" s="23">
        <f t="shared" si="399"/>
        <v>0</v>
      </c>
      <c r="J517" s="23">
        <f t="shared" si="399"/>
        <v>0</v>
      </c>
      <c r="K517" s="23">
        <f t="shared" si="399"/>
        <v>0</v>
      </c>
      <c r="L517" s="161"/>
      <c r="M517" s="207"/>
    </row>
    <row r="518" spans="1:13" ht="77.25" customHeight="1" x14ac:dyDescent="0.2">
      <c r="A518" s="184"/>
      <c r="B518" s="207"/>
      <c r="C518" s="161"/>
      <c r="D518" s="19" t="s">
        <v>43</v>
      </c>
      <c r="E518" s="23">
        <f>E523</f>
        <v>0</v>
      </c>
      <c r="F518" s="23">
        <f>G518+H518+I518+J518+K518</f>
        <v>5200</v>
      </c>
      <c r="G518" s="23">
        <f>G523</f>
        <v>0</v>
      </c>
      <c r="H518" s="23">
        <f t="shared" ref="H518:K518" si="400">H523</f>
        <v>1300</v>
      </c>
      <c r="I518" s="23">
        <f t="shared" si="400"/>
        <v>1300</v>
      </c>
      <c r="J518" s="23">
        <f t="shared" si="400"/>
        <v>1300</v>
      </c>
      <c r="K518" s="23">
        <f t="shared" si="400"/>
        <v>1300</v>
      </c>
      <c r="L518" s="161"/>
      <c r="M518" s="207"/>
    </row>
    <row r="519" spans="1:13" ht="32.25" customHeight="1" x14ac:dyDescent="0.2">
      <c r="A519" s="184"/>
      <c r="B519" s="208"/>
      <c r="C519" s="161"/>
      <c r="D519" s="19" t="s">
        <v>0</v>
      </c>
      <c r="E519" s="23">
        <f>E524</f>
        <v>0</v>
      </c>
      <c r="F519" s="23">
        <f>G519+H519+I519+J519+K519</f>
        <v>0</v>
      </c>
      <c r="G519" s="23">
        <f>G524</f>
        <v>0</v>
      </c>
      <c r="H519" s="23">
        <f t="shared" ref="H519:K519" si="401">H524</f>
        <v>0</v>
      </c>
      <c r="I519" s="23">
        <f t="shared" si="401"/>
        <v>0</v>
      </c>
      <c r="J519" s="23">
        <f t="shared" si="401"/>
        <v>0</v>
      </c>
      <c r="K519" s="23">
        <f t="shared" si="401"/>
        <v>0</v>
      </c>
      <c r="L519" s="161"/>
      <c r="M519" s="208"/>
    </row>
    <row r="520" spans="1:13" s="1" customFormat="1" ht="15" customHeight="1" x14ac:dyDescent="0.2">
      <c r="A520" s="223" t="s">
        <v>41</v>
      </c>
      <c r="B520" s="201" t="s">
        <v>124</v>
      </c>
      <c r="C520" s="161" t="s">
        <v>108</v>
      </c>
      <c r="D520" s="17" t="s">
        <v>4</v>
      </c>
      <c r="E520" s="20">
        <f>E521+E522+E523+E524</f>
        <v>0</v>
      </c>
      <c r="F520" s="20">
        <f>F521+F522+F523+F524</f>
        <v>5200</v>
      </c>
      <c r="G520" s="20">
        <f>G521+G522+G523+G524</f>
        <v>0</v>
      </c>
      <c r="H520" s="20">
        <f t="shared" ref="H520" si="402">H521+H522+H523+H524</f>
        <v>1300</v>
      </c>
      <c r="I520" s="20">
        <f t="shared" ref="I520" si="403">I521+I522+I523+I524</f>
        <v>1300</v>
      </c>
      <c r="J520" s="20">
        <f t="shared" ref="J520" si="404">J521+J522+J523+J524</f>
        <v>1300</v>
      </c>
      <c r="K520" s="20">
        <f t="shared" ref="K520" si="405">K521+K522+K523+K524</f>
        <v>1300</v>
      </c>
      <c r="L520" s="161" t="s">
        <v>310</v>
      </c>
      <c r="M520" s="161"/>
    </row>
    <row r="521" spans="1:13" s="1" customFormat="1" ht="45" customHeight="1" x14ac:dyDescent="0.2">
      <c r="A521" s="223"/>
      <c r="B521" s="201"/>
      <c r="C521" s="161"/>
      <c r="D521" s="17" t="s">
        <v>3</v>
      </c>
      <c r="E521" s="20">
        <v>0</v>
      </c>
      <c r="F521" s="20">
        <f>G521+H521+I521+J521+K521</f>
        <v>0</v>
      </c>
      <c r="G521" s="20">
        <v>0</v>
      </c>
      <c r="H521" s="20">
        <v>0</v>
      </c>
      <c r="I521" s="20">
        <v>0</v>
      </c>
      <c r="J521" s="20">
        <v>0</v>
      </c>
      <c r="K521" s="20">
        <v>0</v>
      </c>
      <c r="L521" s="161"/>
      <c r="M521" s="161"/>
    </row>
    <row r="522" spans="1:13" s="1" customFormat="1" ht="60.75" customHeight="1" x14ac:dyDescent="0.2">
      <c r="A522" s="223"/>
      <c r="B522" s="201"/>
      <c r="C522" s="161"/>
      <c r="D522" s="17" t="s">
        <v>2</v>
      </c>
      <c r="E522" s="20">
        <v>0</v>
      </c>
      <c r="F522" s="20">
        <f>G522+H522+I522+J522+K522</f>
        <v>0</v>
      </c>
      <c r="G522" s="20">
        <v>0</v>
      </c>
      <c r="H522" s="20">
        <v>0</v>
      </c>
      <c r="I522" s="20">
        <v>0</v>
      </c>
      <c r="J522" s="20">
        <v>0</v>
      </c>
      <c r="K522" s="20">
        <v>0</v>
      </c>
      <c r="L522" s="161"/>
      <c r="M522" s="161"/>
    </row>
    <row r="523" spans="1:13" s="1" customFormat="1" ht="75.75" customHeight="1" x14ac:dyDescent="0.2">
      <c r="A523" s="223"/>
      <c r="B523" s="201"/>
      <c r="C523" s="161"/>
      <c r="D523" s="19" t="s">
        <v>43</v>
      </c>
      <c r="E523" s="30">
        <v>0</v>
      </c>
      <c r="F523" s="20">
        <f>G523+H523+I523+J523+K523</f>
        <v>5200</v>
      </c>
      <c r="G523" s="30">
        <v>0</v>
      </c>
      <c r="H523" s="30">
        <v>1300</v>
      </c>
      <c r="I523" s="30">
        <v>1300</v>
      </c>
      <c r="J523" s="30">
        <v>1300</v>
      </c>
      <c r="K523" s="30">
        <v>1300</v>
      </c>
      <c r="L523" s="161"/>
      <c r="M523" s="161"/>
    </row>
    <row r="524" spans="1:13" s="1" customFormat="1" ht="30.75" customHeight="1" x14ac:dyDescent="0.2">
      <c r="A524" s="223"/>
      <c r="B524" s="201"/>
      <c r="C524" s="161"/>
      <c r="D524" s="19" t="s">
        <v>0</v>
      </c>
      <c r="E524" s="20">
        <v>0</v>
      </c>
      <c r="F524" s="20">
        <f>G524+H524+I524+J524+K524</f>
        <v>0</v>
      </c>
      <c r="G524" s="20">
        <v>0</v>
      </c>
      <c r="H524" s="20">
        <v>0</v>
      </c>
      <c r="I524" s="20">
        <v>0</v>
      </c>
      <c r="J524" s="20">
        <v>0</v>
      </c>
      <c r="K524" s="20">
        <v>0</v>
      </c>
      <c r="L524" s="161"/>
      <c r="M524" s="161"/>
    </row>
    <row r="525" spans="1:13" ht="18" customHeight="1" x14ac:dyDescent="0.2">
      <c r="A525" s="198" t="s">
        <v>36</v>
      </c>
      <c r="B525" s="206" t="s">
        <v>168</v>
      </c>
      <c r="C525" s="161" t="s">
        <v>108</v>
      </c>
      <c r="D525" s="19" t="s">
        <v>4</v>
      </c>
      <c r="E525" s="22">
        <f>E526+E527+E528+E529</f>
        <v>4330</v>
      </c>
      <c r="F525" s="22">
        <f>F526+F527+F528+F529</f>
        <v>5900</v>
      </c>
      <c r="G525" s="22">
        <f>G526+G527+G528+G529</f>
        <v>500</v>
      </c>
      <c r="H525" s="22">
        <f t="shared" ref="H525:K525" si="406">H526+H527+H528+H529</f>
        <v>1350</v>
      </c>
      <c r="I525" s="22">
        <f t="shared" si="406"/>
        <v>1350</v>
      </c>
      <c r="J525" s="22">
        <f t="shared" si="406"/>
        <v>1350</v>
      </c>
      <c r="K525" s="22">
        <f t="shared" si="406"/>
        <v>1350</v>
      </c>
      <c r="L525" s="161"/>
      <c r="M525" s="206" t="s">
        <v>129</v>
      </c>
    </row>
    <row r="526" spans="1:13" ht="45" x14ac:dyDescent="0.2">
      <c r="A526" s="199"/>
      <c r="B526" s="207"/>
      <c r="C526" s="161"/>
      <c r="D526" s="17" t="s">
        <v>3</v>
      </c>
      <c r="E526" s="22">
        <f>E531+E536+E541</f>
        <v>0</v>
      </c>
      <c r="F526" s="22">
        <f>G526+H526+I526+J526+K526</f>
        <v>0</v>
      </c>
      <c r="G526" s="22">
        <f>G536+G541</f>
        <v>0</v>
      </c>
      <c r="H526" s="22">
        <f t="shared" ref="H526:K526" si="407">H536+H541</f>
        <v>0</v>
      </c>
      <c r="I526" s="22">
        <f t="shared" si="407"/>
        <v>0</v>
      </c>
      <c r="J526" s="22">
        <f t="shared" si="407"/>
        <v>0</v>
      </c>
      <c r="K526" s="22">
        <f t="shared" si="407"/>
        <v>0</v>
      </c>
      <c r="L526" s="161"/>
      <c r="M526" s="207"/>
    </row>
    <row r="527" spans="1:13" ht="61.5" customHeight="1" x14ac:dyDescent="0.2">
      <c r="A527" s="199"/>
      <c r="B527" s="207"/>
      <c r="C527" s="161"/>
      <c r="D527" s="17" t="s">
        <v>2</v>
      </c>
      <c r="E527" s="22">
        <f>E532+E537+E542</f>
        <v>0</v>
      </c>
      <c r="F527" s="22">
        <f>G527+H527+I527+J527+K527</f>
        <v>0</v>
      </c>
      <c r="G527" s="22">
        <f>G532+G537+G542</f>
        <v>0</v>
      </c>
      <c r="H527" s="22">
        <f t="shared" ref="H527:K527" si="408">H532+H537+H542</f>
        <v>0</v>
      </c>
      <c r="I527" s="22">
        <f t="shared" si="408"/>
        <v>0</v>
      </c>
      <c r="J527" s="22">
        <f t="shared" si="408"/>
        <v>0</v>
      </c>
      <c r="K527" s="22">
        <f t="shared" si="408"/>
        <v>0</v>
      </c>
      <c r="L527" s="161"/>
      <c r="M527" s="207"/>
    </row>
    <row r="528" spans="1:13" ht="79.5" customHeight="1" x14ac:dyDescent="0.2">
      <c r="A528" s="199"/>
      <c r="B528" s="207"/>
      <c r="C528" s="161"/>
      <c r="D528" s="19" t="s">
        <v>43</v>
      </c>
      <c r="E528" s="22">
        <f>E533+E538+E543</f>
        <v>4330</v>
      </c>
      <c r="F528" s="22">
        <f>G528+H528+I528+J528+K528</f>
        <v>5900</v>
      </c>
      <c r="G528" s="22">
        <f>G533+G538+G543</f>
        <v>500</v>
      </c>
      <c r="H528" s="22">
        <f t="shared" ref="H528:K528" si="409">H533+H538+H543</f>
        <v>1350</v>
      </c>
      <c r="I528" s="22">
        <f t="shared" si="409"/>
        <v>1350</v>
      </c>
      <c r="J528" s="22">
        <f t="shared" si="409"/>
        <v>1350</v>
      </c>
      <c r="K528" s="22">
        <f t="shared" si="409"/>
        <v>1350</v>
      </c>
      <c r="L528" s="161"/>
      <c r="M528" s="207"/>
    </row>
    <row r="529" spans="1:13" ht="31.5" customHeight="1" x14ac:dyDescent="0.2">
      <c r="A529" s="200"/>
      <c r="B529" s="208"/>
      <c r="C529" s="161"/>
      <c r="D529" s="19" t="s">
        <v>0</v>
      </c>
      <c r="E529" s="22">
        <f>E534+E539+E544</f>
        <v>0</v>
      </c>
      <c r="F529" s="22">
        <f>G529+H529+I529+J529+K529</f>
        <v>0</v>
      </c>
      <c r="G529" s="22">
        <f>G534+G539+G544</f>
        <v>0</v>
      </c>
      <c r="H529" s="22">
        <f t="shared" ref="H529:K529" si="410">H534+H539+H544</f>
        <v>0</v>
      </c>
      <c r="I529" s="22">
        <f t="shared" si="410"/>
        <v>0</v>
      </c>
      <c r="J529" s="22">
        <f t="shared" si="410"/>
        <v>0</v>
      </c>
      <c r="K529" s="22">
        <f t="shared" si="410"/>
        <v>0</v>
      </c>
      <c r="L529" s="161"/>
      <c r="M529" s="208"/>
    </row>
    <row r="530" spans="1:13" ht="20.25" customHeight="1" x14ac:dyDescent="0.2">
      <c r="A530" s="223" t="s">
        <v>35</v>
      </c>
      <c r="B530" s="201" t="s">
        <v>125</v>
      </c>
      <c r="C530" s="161" t="s">
        <v>108</v>
      </c>
      <c r="D530" s="17" t="s">
        <v>4</v>
      </c>
      <c r="E530" s="20">
        <f t="shared" ref="E530" si="411">E531+E532+E533+E534</f>
        <v>0</v>
      </c>
      <c r="F530" s="20">
        <f>F531+F532+F533+F534</f>
        <v>0</v>
      </c>
      <c r="G530" s="20">
        <f>G531+G532+G533+G534</f>
        <v>0</v>
      </c>
      <c r="H530" s="20">
        <f t="shared" ref="H530" si="412">H531+H532+H533+H534</f>
        <v>0</v>
      </c>
      <c r="I530" s="20">
        <f t="shared" ref="I530" si="413">I531+I532+I533+I534</f>
        <v>0</v>
      </c>
      <c r="J530" s="20">
        <f t="shared" ref="J530" si="414">J531+J532+J533+J534</f>
        <v>0</v>
      </c>
      <c r="K530" s="20">
        <f t="shared" ref="K530" si="415">K531+K532+K533+K534</f>
        <v>0</v>
      </c>
      <c r="L530" s="161" t="s">
        <v>310</v>
      </c>
      <c r="M530" s="161"/>
    </row>
    <row r="531" spans="1:13" s="1" customFormat="1" ht="48" customHeight="1" x14ac:dyDescent="0.2">
      <c r="A531" s="223"/>
      <c r="B531" s="201"/>
      <c r="C531" s="161"/>
      <c r="D531" s="17" t="s">
        <v>3</v>
      </c>
      <c r="E531" s="20">
        <v>0</v>
      </c>
      <c r="F531" s="20">
        <f>G531+H531+I531+J531+K531</f>
        <v>0</v>
      </c>
      <c r="G531" s="20">
        <v>0</v>
      </c>
      <c r="H531" s="20">
        <v>0</v>
      </c>
      <c r="I531" s="20">
        <v>0</v>
      </c>
      <c r="J531" s="20">
        <v>0</v>
      </c>
      <c r="K531" s="20">
        <v>0</v>
      </c>
      <c r="L531" s="161"/>
      <c r="M531" s="161"/>
    </row>
    <row r="532" spans="1:13" s="1" customFormat="1" ht="67.5" customHeight="1" x14ac:dyDescent="0.2">
      <c r="A532" s="223"/>
      <c r="B532" s="201"/>
      <c r="C532" s="161"/>
      <c r="D532" s="17" t="s">
        <v>2</v>
      </c>
      <c r="E532" s="20">
        <v>0</v>
      </c>
      <c r="F532" s="20">
        <f>G532+H532+I532+J532+K532</f>
        <v>0</v>
      </c>
      <c r="G532" s="20">
        <v>0</v>
      </c>
      <c r="H532" s="20">
        <v>0</v>
      </c>
      <c r="I532" s="20">
        <v>0</v>
      </c>
      <c r="J532" s="20">
        <v>0</v>
      </c>
      <c r="K532" s="20">
        <v>0</v>
      </c>
      <c r="L532" s="161"/>
      <c r="M532" s="161"/>
    </row>
    <row r="533" spans="1:13" s="1" customFormat="1" ht="73.5" customHeight="1" x14ac:dyDescent="0.2">
      <c r="A533" s="223"/>
      <c r="B533" s="201"/>
      <c r="C533" s="161"/>
      <c r="D533" s="19" t="s">
        <v>43</v>
      </c>
      <c r="E533" s="30">
        <v>0</v>
      </c>
      <c r="F533" s="20">
        <f>G533+H533+I533+J533+K533</f>
        <v>0</v>
      </c>
      <c r="G533" s="30">
        <v>0</v>
      </c>
      <c r="H533" s="30">
        <v>0</v>
      </c>
      <c r="I533" s="30">
        <v>0</v>
      </c>
      <c r="J533" s="30">
        <v>0</v>
      </c>
      <c r="K533" s="30">
        <v>0</v>
      </c>
      <c r="L533" s="161"/>
      <c r="M533" s="161"/>
    </row>
    <row r="534" spans="1:13" s="1" customFormat="1" ht="39" customHeight="1" x14ac:dyDescent="0.2">
      <c r="A534" s="223"/>
      <c r="B534" s="201"/>
      <c r="C534" s="161"/>
      <c r="D534" s="19" t="s">
        <v>0</v>
      </c>
      <c r="E534" s="20">
        <v>0</v>
      </c>
      <c r="F534" s="20">
        <f>G534+H534+I534+J534+K534</f>
        <v>0</v>
      </c>
      <c r="G534" s="20">
        <v>0</v>
      </c>
      <c r="H534" s="20">
        <v>0</v>
      </c>
      <c r="I534" s="20">
        <v>0</v>
      </c>
      <c r="J534" s="20">
        <v>0</v>
      </c>
      <c r="K534" s="20">
        <v>0</v>
      </c>
      <c r="L534" s="161"/>
      <c r="M534" s="161"/>
    </row>
    <row r="535" spans="1:13" s="1" customFormat="1" ht="23.25" customHeight="1" x14ac:dyDescent="0.2">
      <c r="A535" s="234" t="s">
        <v>45</v>
      </c>
      <c r="B535" s="201" t="s">
        <v>127</v>
      </c>
      <c r="C535" s="161" t="s">
        <v>108</v>
      </c>
      <c r="D535" s="17" t="s">
        <v>4</v>
      </c>
      <c r="E535" s="20">
        <f t="shared" ref="E535" si="416">E536+E537+E538+E539</f>
        <v>4330</v>
      </c>
      <c r="F535" s="23">
        <f>F536+F537+F538+F539</f>
        <v>5900</v>
      </c>
      <c r="G535" s="23">
        <f>G536+G537+G538+G539</f>
        <v>500</v>
      </c>
      <c r="H535" s="23">
        <f t="shared" ref="H535:K535" si="417">H536+H537+H538+H539</f>
        <v>1350</v>
      </c>
      <c r="I535" s="23">
        <f t="shared" si="417"/>
        <v>1350</v>
      </c>
      <c r="J535" s="23">
        <f t="shared" si="417"/>
        <v>1350</v>
      </c>
      <c r="K535" s="23">
        <f t="shared" si="417"/>
        <v>1350</v>
      </c>
      <c r="L535" s="161" t="s">
        <v>310</v>
      </c>
      <c r="M535" s="202"/>
    </row>
    <row r="536" spans="1:13" s="1" customFormat="1" ht="44.25" customHeight="1" x14ac:dyDescent="0.2">
      <c r="A536" s="235"/>
      <c r="B536" s="201"/>
      <c r="C536" s="161"/>
      <c r="D536" s="17" t="s">
        <v>3</v>
      </c>
      <c r="E536" s="20">
        <v>0</v>
      </c>
      <c r="F536" s="23">
        <f>G536+H536+I536+J536+K536</f>
        <v>0</v>
      </c>
      <c r="G536" s="23">
        <v>0</v>
      </c>
      <c r="H536" s="23">
        <v>0</v>
      </c>
      <c r="I536" s="23">
        <v>0</v>
      </c>
      <c r="J536" s="23">
        <v>0</v>
      </c>
      <c r="K536" s="23">
        <v>0</v>
      </c>
      <c r="L536" s="161"/>
      <c r="M536" s="203"/>
    </row>
    <row r="537" spans="1:13" s="1" customFormat="1" ht="65.25" customHeight="1" x14ac:dyDescent="0.2">
      <c r="A537" s="235"/>
      <c r="B537" s="201"/>
      <c r="C537" s="161"/>
      <c r="D537" s="17" t="s">
        <v>2</v>
      </c>
      <c r="E537" s="20">
        <v>0</v>
      </c>
      <c r="F537" s="23">
        <f>G537+H537+I537+J537+K537</f>
        <v>0</v>
      </c>
      <c r="G537" s="23">
        <v>0</v>
      </c>
      <c r="H537" s="23">
        <v>0</v>
      </c>
      <c r="I537" s="23">
        <v>0</v>
      </c>
      <c r="J537" s="23">
        <v>0</v>
      </c>
      <c r="K537" s="23">
        <v>0</v>
      </c>
      <c r="L537" s="161"/>
      <c r="M537" s="203"/>
    </row>
    <row r="538" spans="1:13" s="1" customFormat="1" ht="76.5" customHeight="1" x14ac:dyDescent="0.2">
      <c r="A538" s="235"/>
      <c r="B538" s="201"/>
      <c r="C538" s="161"/>
      <c r="D538" s="19" t="s">
        <v>43</v>
      </c>
      <c r="E538" s="30">
        <v>4330</v>
      </c>
      <c r="F538" s="23">
        <f>G538+H538+I538+J538+K538</f>
        <v>5900</v>
      </c>
      <c r="G538" s="23">
        <v>500</v>
      </c>
      <c r="H538" s="23">
        <v>1350</v>
      </c>
      <c r="I538" s="23">
        <v>1350</v>
      </c>
      <c r="J538" s="23">
        <v>1350</v>
      </c>
      <c r="K538" s="23">
        <v>1350</v>
      </c>
      <c r="L538" s="161"/>
      <c r="M538" s="203"/>
    </row>
    <row r="539" spans="1:13" s="1" customFormat="1" ht="36" customHeight="1" x14ac:dyDescent="0.2">
      <c r="A539" s="236"/>
      <c r="B539" s="201"/>
      <c r="C539" s="161"/>
      <c r="D539" s="19" t="s">
        <v>0</v>
      </c>
      <c r="E539" s="20">
        <v>0</v>
      </c>
      <c r="F539" s="23">
        <f>G539+H539+I539+J539+K539</f>
        <v>0</v>
      </c>
      <c r="G539" s="23">
        <v>0</v>
      </c>
      <c r="H539" s="23">
        <v>0</v>
      </c>
      <c r="I539" s="23">
        <v>0</v>
      </c>
      <c r="J539" s="23">
        <v>0</v>
      </c>
      <c r="K539" s="23">
        <v>0</v>
      </c>
      <c r="L539" s="161"/>
      <c r="M539" s="204"/>
    </row>
    <row r="540" spans="1:13" s="1" customFormat="1" ht="20.25" customHeight="1" x14ac:dyDescent="0.2">
      <c r="A540" s="234" t="s">
        <v>44</v>
      </c>
      <c r="B540" s="201" t="s">
        <v>126</v>
      </c>
      <c r="C540" s="161" t="s">
        <v>108</v>
      </c>
      <c r="D540" s="17" t="s">
        <v>4</v>
      </c>
      <c r="E540" s="20">
        <f t="shared" ref="E540" si="418">E541+E542+E543+E544</f>
        <v>0</v>
      </c>
      <c r="F540" s="20">
        <f>F541+F542+F543+F544</f>
        <v>0</v>
      </c>
      <c r="G540" s="20">
        <f>G541+G542+G543+G544</f>
        <v>0</v>
      </c>
      <c r="H540" s="20">
        <f t="shared" ref="H540" si="419">H541+H542+H543+H544</f>
        <v>0</v>
      </c>
      <c r="I540" s="20">
        <f t="shared" ref="I540" si="420">I541+I542+I543+I544</f>
        <v>0</v>
      </c>
      <c r="J540" s="20">
        <f t="shared" ref="J540" si="421">J541+J542+J543+J544</f>
        <v>0</v>
      </c>
      <c r="K540" s="20">
        <f t="shared" ref="K540" si="422">K541+K542+K543+K544</f>
        <v>0</v>
      </c>
      <c r="L540" s="161" t="s">
        <v>310</v>
      </c>
      <c r="M540" s="202"/>
    </row>
    <row r="541" spans="1:13" s="1" customFormat="1" ht="45" customHeight="1" x14ac:dyDescent="0.2">
      <c r="A541" s="235"/>
      <c r="B541" s="201"/>
      <c r="C541" s="161"/>
      <c r="D541" s="17" t="s">
        <v>3</v>
      </c>
      <c r="E541" s="20">
        <v>0</v>
      </c>
      <c r="F541" s="20">
        <f>G541+H541+I541+J541+K541</f>
        <v>0</v>
      </c>
      <c r="G541" s="20">
        <v>0</v>
      </c>
      <c r="H541" s="20">
        <v>0</v>
      </c>
      <c r="I541" s="20">
        <v>0</v>
      </c>
      <c r="J541" s="20">
        <v>0</v>
      </c>
      <c r="K541" s="20">
        <v>0</v>
      </c>
      <c r="L541" s="161"/>
      <c r="M541" s="203"/>
    </row>
    <row r="542" spans="1:13" s="1" customFormat="1" ht="61.5" customHeight="1" x14ac:dyDescent="0.2">
      <c r="A542" s="235"/>
      <c r="B542" s="201"/>
      <c r="C542" s="161"/>
      <c r="D542" s="17" t="s">
        <v>2</v>
      </c>
      <c r="E542" s="20">
        <v>0</v>
      </c>
      <c r="F542" s="20">
        <f>G542+H542+I542+J542+K542</f>
        <v>0</v>
      </c>
      <c r="G542" s="20">
        <v>0</v>
      </c>
      <c r="H542" s="20">
        <v>0</v>
      </c>
      <c r="I542" s="20">
        <v>0</v>
      </c>
      <c r="J542" s="20">
        <v>0</v>
      </c>
      <c r="K542" s="20">
        <v>0</v>
      </c>
      <c r="L542" s="161"/>
      <c r="M542" s="203"/>
    </row>
    <row r="543" spans="1:13" s="1" customFormat="1" ht="75.75" customHeight="1" x14ac:dyDescent="0.2">
      <c r="A543" s="235"/>
      <c r="B543" s="201"/>
      <c r="C543" s="161"/>
      <c r="D543" s="19" t="s">
        <v>43</v>
      </c>
      <c r="E543" s="30">
        <v>0</v>
      </c>
      <c r="F543" s="20">
        <f>G543+H543+I543+J543+K543</f>
        <v>0</v>
      </c>
      <c r="G543" s="30">
        <v>0</v>
      </c>
      <c r="H543" s="30">
        <v>0</v>
      </c>
      <c r="I543" s="30">
        <v>0</v>
      </c>
      <c r="J543" s="30">
        <v>0</v>
      </c>
      <c r="K543" s="30">
        <v>0</v>
      </c>
      <c r="L543" s="161"/>
      <c r="M543" s="203"/>
    </row>
    <row r="544" spans="1:13" s="1" customFormat="1" ht="39" customHeight="1" x14ac:dyDescent="0.2">
      <c r="A544" s="236"/>
      <c r="B544" s="201"/>
      <c r="C544" s="161"/>
      <c r="D544" s="19" t="s">
        <v>0</v>
      </c>
      <c r="E544" s="20">
        <v>0</v>
      </c>
      <c r="F544" s="20">
        <f>G544+H544+I544+J544+K544</f>
        <v>0</v>
      </c>
      <c r="G544" s="20">
        <v>0</v>
      </c>
      <c r="H544" s="20">
        <v>0</v>
      </c>
      <c r="I544" s="20">
        <v>0</v>
      </c>
      <c r="J544" s="20">
        <v>0</v>
      </c>
      <c r="K544" s="20">
        <v>0</v>
      </c>
      <c r="L544" s="161"/>
      <c r="M544" s="204"/>
    </row>
    <row r="545" spans="1:30" s="15" customFormat="1" ht="15" customHeight="1" x14ac:dyDescent="0.2">
      <c r="A545" s="198"/>
      <c r="B545" s="230" t="s">
        <v>507</v>
      </c>
      <c r="C545" s="161" t="s">
        <v>108</v>
      </c>
      <c r="D545" s="19" t="s">
        <v>4</v>
      </c>
      <c r="E545" s="23">
        <f>E546+E547+E548+E549</f>
        <v>4330</v>
      </c>
      <c r="F545" s="23">
        <f>F546+F547+F548+F549</f>
        <v>11100</v>
      </c>
      <c r="G545" s="23">
        <f>G546+G547+G548+G549</f>
        <v>500</v>
      </c>
      <c r="H545" s="23">
        <f t="shared" ref="H545:K545" si="423">H546+H547+H548+H549</f>
        <v>2650</v>
      </c>
      <c r="I545" s="23">
        <f t="shared" si="423"/>
        <v>2650</v>
      </c>
      <c r="J545" s="23">
        <f t="shared" si="423"/>
        <v>2650</v>
      </c>
      <c r="K545" s="23">
        <f t="shared" si="423"/>
        <v>2650</v>
      </c>
      <c r="L545" s="142"/>
      <c r="M545" s="142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</row>
    <row r="546" spans="1:30" s="9" customFormat="1" ht="44.25" customHeight="1" x14ac:dyDescent="0.2">
      <c r="A546" s="199"/>
      <c r="B546" s="231"/>
      <c r="C546" s="161"/>
      <c r="D546" s="17" t="s">
        <v>3</v>
      </c>
      <c r="E546" s="23">
        <f>E516+E526</f>
        <v>0</v>
      </c>
      <c r="F546" s="23">
        <f>G546+H546+I546+J546+K546</f>
        <v>0</v>
      </c>
      <c r="G546" s="23">
        <f>G516+G526</f>
        <v>0</v>
      </c>
      <c r="H546" s="23">
        <f t="shared" ref="H546:K546" si="424">H516+H526</f>
        <v>0</v>
      </c>
      <c r="I546" s="23">
        <f t="shared" si="424"/>
        <v>0</v>
      </c>
      <c r="J546" s="23">
        <f t="shared" si="424"/>
        <v>0</v>
      </c>
      <c r="K546" s="23">
        <f t="shared" si="424"/>
        <v>0</v>
      </c>
      <c r="L546" s="143"/>
      <c r="M546" s="143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</row>
    <row r="547" spans="1:30" s="9" customFormat="1" ht="66.75" customHeight="1" x14ac:dyDescent="0.2">
      <c r="A547" s="199"/>
      <c r="B547" s="231"/>
      <c r="C547" s="161"/>
      <c r="D547" s="17" t="s">
        <v>2</v>
      </c>
      <c r="E547" s="23">
        <f>E517+E527</f>
        <v>0</v>
      </c>
      <c r="F547" s="23">
        <f>G547+H547+I547+J547+K547</f>
        <v>0</v>
      </c>
      <c r="G547" s="23">
        <f>G517+G527</f>
        <v>0</v>
      </c>
      <c r="H547" s="23">
        <f t="shared" ref="H547:K547" si="425">H517+H527</f>
        <v>0</v>
      </c>
      <c r="I547" s="23">
        <f t="shared" si="425"/>
        <v>0</v>
      </c>
      <c r="J547" s="23">
        <f t="shared" si="425"/>
        <v>0</v>
      </c>
      <c r="K547" s="23">
        <f t="shared" si="425"/>
        <v>0</v>
      </c>
      <c r="L547" s="143"/>
      <c r="M547" s="143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</row>
    <row r="548" spans="1:30" s="9" customFormat="1" ht="80.25" customHeight="1" x14ac:dyDescent="0.2">
      <c r="A548" s="199"/>
      <c r="B548" s="231"/>
      <c r="C548" s="161"/>
      <c r="D548" s="19" t="s">
        <v>43</v>
      </c>
      <c r="E548" s="23">
        <f>E518+E528</f>
        <v>4330</v>
      </c>
      <c r="F548" s="23">
        <f>G548+H548+I548+J548+K548</f>
        <v>11100</v>
      </c>
      <c r="G548" s="23">
        <f>G518+G528</f>
        <v>500</v>
      </c>
      <c r="H548" s="23">
        <f t="shared" ref="H548:K548" si="426">H518+H528</f>
        <v>2650</v>
      </c>
      <c r="I548" s="23">
        <f t="shared" si="426"/>
        <v>2650</v>
      </c>
      <c r="J548" s="23">
        <f t="shared" si="426"/>
        <v>2650</v>
      </c>
      <c r="K548" s="23">
        <f t="shared" si="426"/>
        <v>2650</v>
      </c>
      <c r="L548" s="143"/>
      <c r="M548" s="143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</row>
    <row r="549" spans="1:30" s="9" customFormat="1" ht="30" x14ac:dyDescent="0.2">
      <c r="A549" s="200"/>
      <c r="B549" s="232"/>
      <c r="C549" s="161"/>
      <c r="D549" s="17" t="s">
        <v>0</v>
      </c>
      <c r="E549" s="23">
        <f>E519+E529</f>
        <v>0</v>
      </c>
      <c r="F549" s="23">
        <f>G549+H549+I549+J549+K549</f>
        <v>0</v>
      </c>
      <c r="G549" s="23">
        <f>G519+G529</f>
        <v>0</v>
      </c>
      <c r="H549" s="23">
        <f t="shared" ref="H549:K549" si="427">H519+H529</f>
        <v>0</v>
      </c>
      <c r="I549" s="23">
        <f t="shared" si="427"/>
        <v>0</v>
      </c>
      <c r="J549" s="23">
        <f t="shared" si="427"/>
        <v>0</v>
      </c>
      <c r="K549" s="23">
        <f t="shared" si="427"/>
        <v>0</v>
      </c>
      <c r="L549" s="144"/>
      <c r="M549" s="144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</row>
    <row r="550" spans="1:30" s="9" customFormat="1" ht="29.25" customHeight="1" x14ac:dyDescent="0.2">
      <c r="A550" s="227" t="s">
        <v>508</v>
      </c>
      <c r="B550" s="228"/>
      <c r="C550" s="228"/>
      <c r="D550" s="228"/>
      <c r="E550" s="228"/>
      <c r="F550" s="228"/>
      <c r="G550" s="228"/>
      <c r="H550" s="228"/>
      <c r="I550" s="228"/>
      <c r="J550" s="228"/>
      <c r="K550" s="228"/>
      <c r="L550" s="228"/>
      <c r="M550" s="229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</row>
    <row r="551" spans="1:30" s="9" customFormat="1" ht="18.75" customHeight="1" x14ac:dyDescent="0.2">
      <c r="A551" s="184" t="s">
        <v>42</v>
      </c>
      <c r="B551" s="186" t="s">
        <v>172</v>
      </c>
      <c r="C551" s="161" t="s">
        <v>108</v>
      </c>
      <c r="D551" s="14" t="s">
        <v>4</v>
      </c>
      <c r="E551" s="12">
        <f>E552+E553+E554+E555</f>
        <v>21188</v>
      </c>
      <c r="F551" s="12">
        <f>F552+F553+F554+F555</f>
        <v>123648</v>
      </c>
      <c r="G551" s="12">
        <f>G552+G553+G554+G555</f>
        <v>24729.599999999999</v>
      </c>
      <c r="H551" s="12">
        <f t="shared" ref="H551:K551" si="428">H552+H553+H554+H555</f>
        <v>24729.599999999999</v>
      </c>
      <c r="I551" s="12">
        <f t="shared" si="428"/>
        <v>24729.599999999999</v>
      </c>
      <c r="J551" s="12">
        <f t="shared" si="428"/>
        <v>24729.599999999999</v>
      </c>
      <c r="K551" s="12">
        <f t="shared" si="428"/>
        <v>24729.599999999999</v>
      </c>
      <c r="L551" s="174"/>
      <c r="M551" s="174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</row>
    <row r="552" spans="1:30" s="9" customFormat="1" ht="48" customHeight="1" x14ac:dyDescent="0.2">
      <c r="A552" s="184"/>
      <c r="B552" s="187"/>
      <c r="C552" s="161"/>
      <c r="D552" s="14" t="s">
        <v>3</v>
      </c>
      <c r="E552" s="12">
        <f>E557+E562+E567</f>
        <v>0</v>
      </c>
      <c r="F552" s="12">
        <f>G552+H552+I552+J552+K552</f>
        <v>0</v>
      </c>
      <c r="G552" s="12">
        <f>G557+G562+G567</f>
        <v>0</v>
      </c>
      <c r="H552" s="12">
        <f t="shared" ref="H552:K552" si="429">H557+H562+H567</f>
        <v>0</v>
      </c>
      <c r="I552" s="12">
        <f t="shared" si="429"/>
        <v>0</v>
      </c>
      <c r="J552" s="12">
        <f t="shared" si="429"/>
        <v>0</v>
      </c>
      <c r="K552" s="12">
        <f t="shared" si="429"/>
        <v>0</v>
      </c>
      <c r="L552" s="174"/>
      <c r="M552" s="174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</row>
    <row r="553" spans="1:30" s="9" customFormat="1" ht="60.75" customHeight="1" x14ac:dyDescent="0.2">
      <c r="A553" s="184"/>
      <c r="B553" s="187"/>
      <c r="C553" s="161"/>
      <c r="D553" s="14" t="s">
        <v>2</v>
      </c>
      <c r="E553" s="12">
        <f>E558+E563+E568</f>
        <v>0</v>
      </c>
      <c r="F553" s="12">
        <f>G553+H553+I553+J553+K553</f>
        <v>0</v>
      </c>
      <c r="G553" s="12">
        <f>G558+G563+G568</f>
        <v>0</v>
      </c>
      <c r="H553" s="12">
        <f t="shared" ref="H553:K553" si="430">H558+H563+H568</f>
        <v>0</v>
      </c>
      <c r="I553" s="12">
        <f t="shared" si="430"/>
        <v>0</v>
      </c>
      <c r="J553" s="12">
        <f t="shared" si="430"/>
        <v>0</v>
      </c>
      <c r="K553" s="12">
        <f t="shared" si="430"/>
        <v>0</v>
      </c>
      <c r="L553" s="174"/>
      <c r="M553" s="174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</row>
    <row r="554" spans="1:30" s="9" customFormat="1" ht="78.75" customHeight="1" x14ac:dyDescent="0.2">
      <c r="A554" s="184"/>
      <c r="B554" s="187"/>
      <c r="C554" s="161"/>
      <c r="D554" s="14" t="s">
        <v>1</v>
      </c>
      <c r="E554" s="12">
        <f>E559+E564+E569</f>
        <v>21188</v>
      </c>
      <c r="F554" s="12">
        <f>G554+H554+I554+J554+K554</f>
        <v>123648</v>
      </c>
      <c r="G554" s="12">
        <f>G559+G564+G569</f>
        <v>24729.599999999999</v>
      </c>
      <c r="H554" s="12">
        <f t="shared" ref="H554:K554" si="431">H559+H564+H569</f>
        <v>24729.599999999999</v>
      </c>
      <c r="I554" s="12">
        <f t="shared" si="431"/>
        <v>24729.599999999999</v>
      </c>
      <c r="J554" s="12">
        <f t="shared" si="431"/>
        <v>24729.599999999999</v>
      </c>
      <c r="K554" s="12">
        <f t="shared" si="431"/>
        <v>24729.599999999999</v>
      </c>
      <c r="L554" s="174"/>
      <c r="M554" s="174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</row>
    <row r="555" spans="1:30" s="9" customFormat="1" ht="33" customHeight="1" x14ac:dyDescent="0.2">
      <c r="A555" s="184"/>
      <c r="B555" s="188"/>
      <c r="C555" s="161"/>
      <c r="D555" s="14" t="s">
        <v>0</v>
      </c>
      <c r="E555" s="12">
        <f>E560+E565+E570</f>
        <v>0</v>
      </c>
      <c r="F555" s="12">
        <f>G555+H555+I555+J555+K555</f>
        <v>0</v>
      </c>
      <c r="G555" s="12">
        <f>G560+G565+G570</f>
        <v>0</v>
      </c>
      <c r="H555" s="12">
        <f t="shared" ref="H555:K555" si="432">H560+H565+H570</f>
        <v>0</v>
      </c>
      <c r="I555" s="12">
        <f t="shared" si="432"/>
        <v>0</v>
      </c>
      <c r="J555" s="12">
        <f t="shared" si="432"/>
        <v>0</v>
      </c>
      <c r="K555" s="12">
        <f t="shared" si="432"/>
        <v>0</v>
      </c>
      <c r="L555" s="174"/>
      <c r="M555" s="174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</row>
    <row r="556" spans="1:30" s="9" customFormat="1" ht="24.75" customHeight="1" x14ac:dyDescent="0.2">
      <c r="A556" s="184" t="s">
        <v>41</v>
      </c>
      <c r="B556" s="205" t="s">
        <v>173</v>
      </c>
      <c r="C556" s="161" t="s">
        <v>108</v>
      </c>
      <c r="D556" s="14" t="s">
        <v>4</v>
      </c>
      <c r="E556" s="12">
        <f>E557+E558+E559+E560</f>
        <v>732</v>
      </c>
      <c r="F556" s="20">
        <f>F557+F558+F559+F560</f>
        <v>3086.5</v>
      </c>
      <c r="G556" s="20">
        <f>G557+G558+G559+G560</f>
        <v>617.29999999999995</v>
      </c>
      <c r="H556" s="20">
        <f t="shared" ref="H556" si="433">H557+H558+H559+H560</f>
        <v>617.29999999999995</v>
      </c>
      <c r="I556" s="20">
        <f t="shared" ref="I556" si="434">I557+I558+I559+I560</f>
        <v>617.29999999999995</v>
      </c>
      <c r="J556" s="20">
        <f t="shared" ref="J556" si="435">J557+J558+J559+J560</f>
        <v>617.29999999999995</v>
      </c>
      <c r="K556" s="20">
        <f t="shared" ref="K556" si="436">K557+K558+K559+K560</f>
        <v>617.29999999999995</v>
      </c>
      <c r="L556" s="174" t="s">
        <v>11</v>
      </c>
      <c r="M556" s="174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</row>
    <row r="557" spans="1:30" s="9" customFormat="1" ht="48" customHeight="1" x14ac:dyDescent="0.2">
      <c r="A557" s="184"/>
      <c r="B557" s="205"/>
      <c r="C557" s="161"/>
      <c r="D557" s="14" t="s">
        <v>3</v>
      </c>
      <c r="E557" s="12">
        <v>0</v>
      </c>
      <c r="F557" s="20">
        <f>G557+H557+I557+J557+K557</f>
        <v>0</v>
      </c>
      <c r="G557" s="20">
        <v>0</v>
      </c>
      <c r="H557" s="20">
        <v>0</v>
      </c>
      <c r="I557" s="20">
        <v>0</v>
      </c>
      <c r="J557" s="20">
        <v>0</v>
      </c>
      <c r="K557" s="20">
        <v>0</v>
      </c>
      <c r="L557" s="174"/>
      <c r="M557" s="174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</row>
    <row r="558" spans="1:30" s="9" customFormat="1" ht="64.5" customHeight="1" x14ac:dyDescent="0.2">
      <c r="A558" s="184"/>
      <c r="B558" s="205"/>
      <c r="C558" s="161"/>
      <c r="D558" s="14" t="s">
        <v>2</v>
      </c>
      <c r="E558" s="12">
        <v>0</v>
      </c>
      <c r="F558" s="20">
        <f>G558+H558+I558+J558+K558</f>
        <v>0</v>
      </c>
      <c r="G558" s="20">
        <v>0</v>
      </c>
      <c r="H558" s="20">
        <v>0</v>
      </c>
      <c r="I558" s="20">
        <v>0</v>
      </c>
      <c r="J558" s="20">
        <v>0</v>
      </c>
      <c r="K558" s="20">
        <v>0</v>
      </c>
      <c r="L558" s="174"/>
      <c r="M558" s="174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</row>
    <row r="559" spans="1:30" s="9" customFormat="1" ht="82.5" customHeight="1" x14ac:dyDescent="0.2">
      <c r="A559" s="184"/>
      <c r="B559" s="205"/>
      <c r="C559" s="161"/>
      <c r="D559" s="14" t="s">
        <v>1</v>
      </c>
      <c r="E559" s="12">
        <v>732</v>
      </c>
      <c r="F559" s="20">
        <f>G559+H559+I559+J559+K559</f>
        <v>3086.5</v>
      </c>
      <c r="G559" s="30">
        <v>617.29999999999995</v>
      </c>
      <c r="H559" s="30">
        <v>617.29999999999995</v>
      </c>
      <c r="I559" s="30">
        <v>617.29999999999995</v>
      </c>
      <c r="J559" s="30">
        <v>617.29999999999995</v>
      </c>
      <c r="K559" s="30">
        <v>617.29999999999995</v>
      </c>
      <c r="L559" s="174"/>
      <c r="M559" s="174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</row>
    <row r="560" spans="1:30" s="9" customFormat="1" ht="35.25" customHeight="1" x14ac:dyDescent="0.2">
      <c r="A560" s="184"/>
      <c r="B560" s="205"/>
      <c r="C560" s="161"/>
      <c r="D560" s="14" t="s">
        <v>0</v>
      </c>
      <c r="E560" s="12">
        <v>0</v>
      </c>
      <c r="F560" s="20">
        <f>G560+H560+I560+J560+K560</f>
        <v>0</v>
      </c>
      <c r="G560" s="20">
        <v>0</v>
      </c>
      <c r="H560" s="20">
        <v>0</v>
      </c>
      <c r="I560" s="20">
        <v>0</v>
      </c>
      <c r="J560" s="20">
        <v>0</v>
      </c>
      <c r="K560" s="20">
        <v>0</v>
      </c>
      <c r="L560" s="174"/>
      <c r="M560" s="174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</row>
    <row r="561" spans="1:28" s="9" customFormat="1" ht="23.25" customHeight="1" x14ac:dyDescent="0.2">
      <c r="A561" s="184" t="s">
        <v>40</v>
      </c>
      <c r="B561" s="170" t="s">
        <v>176</v>
      </c>
      <c r="C561" s="161" t="s">
        <v>108</v>
      </c>
      <c r="D561" s="14" t="s">
        <v>4</v>
      </c>
      <c r="E561" s="20">
        <f>E562+E563+E564+E565</f>
        <v>20456</v>
      </c>
      <c r="F561" s="12">
        <f>F562+F563+F564+F565</f>
        <v>120561.5</v>
      </c>
      <c r="G561" s="12">
        <f>G562+G563+G564+G565</f>
        <v>24112.3</v>
      </c>
      <c r="H561" s="12">
        <f t="shared" ref="H561:K561" si="437">H562+H563+H564+H565</f>
        <v>24112.3</v>
      </c>
      <c r="I561" s="12">
        <f t="shared" si="437"/>
        <v>24112.3</v>
      </c>
      <c r="J561" s="12">
        <f t="shared" si="437"/>
        <v>24112.3</v>
      </c>
      <c r="K561" s="12">
        <f t="shared" si="437"/>
        <v>24112.3</v>
      </c>
      <c r="L561" s="174" t="s">
        <v>11</v>
      </c>
      <c r="M561" s="174" t="s">
        <v>13</v>
      </c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</row>
    <row r="562" spans="1:28" s="9" customFormat="1" ht="49.5" customHeight="1" x14ac:dyDescent="0.2">
      <c r="A562" s="184"/>
      <c r="B562" s="170"/>
      <c r="C562" s="161"/>
      <c r="D562" s="14" t="s">
        <v>3</v>
      </c>
      <c r="E562" s="20">
        <v>0</v>
      </c>
      <c r="F562" s="12">
        <f>G562+H562+I562+J562+K562</f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74"/>
      <c r="M562" s="174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</row>
    <row r="563" spans="1:28" s="9" customFormat="1" ht="67.5" customHeight="1" x14ac:dyDescent="0.2">
      <c r="A563" s="184"/>
      <c r="B563" s="170"/>
      <c r="C563" s="161"/>
      <c r="D563" s="14" t="s">
        <v>2</v>
      </c>
      <c r="E563" s="20">
        <v>0</v>
      </c>
      <c r="F563" s="12">
        <f>G563+H563+I563+J563+K563</f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74"/>
      <c r="M563" s="174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</row>
    <row r="564" spans="1:28" s="9" customFormat="1" ht="77.25" customHeight="1" x14ac:dyDescent="0.2">
      <c r="A564" s="184"/>
      <c r="B564" s="170"/>
      <c r="C564" s="161"/>
      <c r="D564" s="14" t="s">
        <v>1</v>
      </c>
      <c r="E564" s="30">
        <v>20456</v>
      </c>
      <c r="F564" s="12">
        <f>G564+H564+I564+J564+K564</f>
        <v>120561.5</v>
      </c>
      <c r="G564" s="12">
        <v>24112.3</v>
      </c>
      <c r="H564" s="12">
        <v>24112.3</v>
      </c>
      <c r="I564" s="12">
        <v>24112.3</v>
      </c>
      <c r="J564" s="12">
        <v>24112.3</v>
      </c>
      <c r="K564" s="12">
        <v>24112.3</v>
      </c>
      <c r="L564" s="174"/>
      <c r="M564" s="174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</row>
    <row r="565" spans="1:28" s="9" customFormat="1" ht="36.75" customHeight="1" x14ac:dyDescent="0.2">
      <c r="A565" s="184"/>
      <c r="B565" s="170"/>
      <c r="C565" s="161"/>
      <c r="D565" s="14" t="s">
        <v>0</v>
      </c>
      <c r="E565" s="20">
        <v>0</v>
      </c>
      <c r="F565" s="12">
        <f>G565+H565+I565+J565+K565</f>
        <v>0</v>
      </c>
      <c r="G565" s="12">
        <v>0</v>
      </c>
      <c r="H565" s="12">
        <v>0</v>
      </c>
      <c r="I565" s="12">
        <v>0</v>
      </c>
      <c r="J565" s="12">
        <v>0</v>
      </c>
      <c r="K565" s="12">
        <v>0</v>
      </c>
      <c r="L565" s="174"/>
      <c r="M565" s="174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</row>
    <row r="566" spans="1:28" s="9" customFormat="1" ht="21" customHeight="1" x14ac:dyDescent="0.2">
      <c r="A566" s="184" t="s">
        <v>39</v>
      </c>
      <c r="B566" s="170" t="s">
        <v>177</v>
      </c>
      <c r="C566" s="161" t="s">
        <v>108</v>
      </c>
      <c r="D566" s="14" t="s">
        <v>4</v>
      </c>
      <c r="E566" s="20">
        <f>E567+E568+E569+E570</f>
        <v>0</v>
      </c>
      <c r="F566" s="20">
        <f>F567+F568+F569+F570</f>
        <v>0</v>
      </c>
      <c r="G566" s="20">
        <f>G567+G568+G569+G570</f>
        <v>0</v>
      </c>
      <c r="H566" s="20">
        <f t="shared" ref="H566" si="438">H567+H568+H569+H570</f>
        <v>0</v>
      </c>
      <c r="I566" s="20">
        <f t="shared" ref="I566" si="439">I567+I568+I569+I570</f>
        <v>0</v>
      </c>
      <c r="J566" s="20">
        <f t="shared" ref="J566" si="440">J567+J568+J569+J570</f>
        <v>0</v>
      </c>
      <c r="K566" s="20">
        <f t="shared" ref="K566" si="441">K567+K568+K569+K570</f>
        <v>0</v>
      </c>
      <c r="L566" s="174" t="s">
        <v>11</v>
      </c>
      <c r="M566" s="174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</row>
    <row r="567" spans="1:28" s="9" customFormat="1" ht="43.5" customHeight="1" x14ac:dyDescent="0.2">
      <c r="A567" s="184"/>
      <c r="B567" s="170"/>
      <c r="C567" s="161"/>
      <c r="D567" s="14" t="s">
        <v>3</v>
      </c>
      <c r="E567" s="20">
        <v>0</v>
      </c>
      <c r="F567" s="20">
        <f>G567+H567+I567+J567+K567</f>
        <v>0</v>
      </c>
      <c r="G567" s="20">
        <v>0</v>
      </c>
      <c r="H567" s="20">
        <v>0</v>
      </c>
      <c r="I567" s="20">
        <v>0</v>
      </c>
      <c r="J567" s="20">
        <v>0</v>
      </c>
      <c r="K567" s="20">
        <v>0</v>
      </c>
      <c r="L567" s="174"/>
      <c r="M567" s="174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</row>
    <row r="568" spans="1:28" s="9" customFormat="1" ht="60" customHeight="1" x14ac:dyDescent="0.2">
      <c r="A568" s="184"/>
      <c r="B568" s="170"/>
      <c r="C568" s="161"/>
      <c r="D568" s="14" t="s">
        <v>2</v>
      </c>
      <c r="E568" s="20">
        <v>0</v>
      </c>
      <c r="F568" s="20">
        <f>G568+H568+I568+J568+K568</f>
        <v>0</v>
      </c>
      <c r="G568" s="20">
        <v>0</v>
      </c>
      <c r="H568" s="20">
        <v>0</v>
      </c>
      <c r="I568" s="20">
        <v>0</v>
      </c>
      <c r="J568" s="20">
        <v>0</v>
      </c>
      <c r="K568" s="20">
        <v>0</v>
      </c>
      <c r="L568" s="174"/>
      <c r="M568" s="174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</row>
    <row r="569" spans="1:28" s="9" customFormat="1" ht="76.5" customHeight="1" x14ac:dyDescent="0.2">
      <c r="A569" s="184"/>
      <c r="B569" s="170"/>
      <c r="C569" s="161"/>
      <c r="D569" s="14" t="s">
        <v>1</v>
      </c>
      <c r="E569" s="30">
        <v>0</v>
      </c>
      <c r="F569" s="20">
        <f>G569+H569+I569+J569+K569</f>
        <v>0</v>
      </c>
      <c r="G569" s="30">
        <v>0</v>
      </c>
      <c r="H569" s="30">
        <v>0</v>
      </c>
      <c r="I569" s="30">
        <v>0</v>
      </c>
      <c r="J569" s="30">
        <v>0</v>
      </c>
      <c r="K569" s="30">
        <v>0</v>
      </c>
      <c r="L569" s="174"/>
      <c r="M569" s="174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</row>
    <row r="570" spans="1:28" s="9" customFormat="1" ht="33.75" customHeight="1" x14ac:dyDescent="0.2">
      <c r="A570" s="184"/>
      <c r="B570" s="170"/>
      <c r="C570" s="161"/>
      <c r="D570" s="14" t="s">
        <v>0</v>
      </c>
      <c r="E570" s="20">
        <v>0</v>
      </c>
      <c r="F570" s="20">
        <f>G570+H570+I570+J570+K570</f>
        <v>0</v>
      </c>
      <c r="G570" s="20">
        <v>0</v>
      </c>
      <c r="H570" s="20">
        <v>0</v>
      </c>
      <c r="I570" s="20">
        <v>0</v>
      </c>
      <c r="J570" s="20">
        <v>0</v>
      </c>
      <c r="K570" s="20">
        <v>0</v>
      </c>
      <c r="L570" s="174"/>
      <c r="M570" s="174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</row>
    <row r="571" spans="1:28" s="9" customFormat="1" ht="20.25" customHeight="1" x14ac:dyDescent="0.2">
      <c r="A571" s="184" t="s">
        <v>178</v>
      </c>
      <c r="B571" s="186" t="s">
        <v>174</v>
      </c>
      <c r="C571" s="161" t="s">
        <v>108</v>
      </c>
      <c r="D571" s="14" t="s">
        <v>4</v>
      </c>
      <c r="E571" s="23">
        <f>E572+E573+E574+E575</f>
        <v>0</v>
      </c>
      <c r="F571" s="23">
        <f>F572+F573+F574+F575</f>
        <v>0</v>
      </c>
      <c r="G571" s="23">
        <f>G572+G573+G574+G575</f>
        <v>0</v>
      </c>
      <c r="H571" s="23">
        <f t="shared" ref="H571" si="442">H572+H573+H574+H575</f>
        <v>0</v>
      </c>
      <c r="I571" s="23">
        <f t="shared" ref="I571" si="443">I572+I573+I574+I575</f>
        <v>0</v>
      </c>
      <c r="J571" s="23">
        <f t="shared" ref="J571" si="444">J572+J573+J574+J575</f>
        <v>0</v>
      </c>
      <c r="K571" s="23">
        <f t="shared" ref="K571" si="445">K572+K573+K574+K575</f>
        <v>0</v>
      </c>
      <c r="L571" s="192"/>
      <c r="M571" s="192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</row>
    <row r="572" spans="1:28" s="9" customFormat="1" ht="47.25" customHeight="1" x14ac:dyDescent="0.2">
      <c r="A572" s="184"/>
      <c r="B572" s="187"/>
      <c r="C572" s="161"/>
      <c r="D572" s="14" t="s">
        <v>3</v>
      </c>
      <c r="E572" s="23">
        <f>E577</f>
        <v>0</v>
      </c>
      <c r="F572" s="23">
        <f>G572+H572+I572+J572+K572</f>
        <v>0</v>
      </c>
      <c r="G572" s="23">
        <f>G577</f>
        <v>0</v>
      </c>
      <c r="H572" s="23">
        <f t="shared" ref="H572:K572" si="446">H577</f>
        <v>0</v>
      </c>
      <c r="I572" s="23">
        <f t="shared" si="446"/>
        <v>0</v>
      </c>
      <c r="J572" s="23">
        <f t="shared" si="446"/>
        <v>0</v>
      </c>
      <c r="K572" s="23">
        <f t="shared" si="446"/>
        <v>0</v>
      </c>
      <c r="L572" s="193"/>
      <c r="M572" s="193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</row>
    <row r="573" spans="1:28" s="9" customFormat="1" ht="60" customHeight="1" x14ac:dyDescent="0.2">
      <c r="A573" s="184"/>
      <c r="B573" s="187"/>
      <c r="C573" s="161"/>
      <c r="D573" s="14" t="s">
        <v>2</v>
      </c>
      <c r="E573" s="23">
        <f>E578</f>
        <v>0</v>
      </c>
      <c r="F573" s="23">
        <f>G573+H573+I573+J573+K573</f>
        <v>0</v>
      </c>
      <c r="G573" s="23">
        <f>G578</f>
        <v>0</v>
      </c>
      <c r="H573" s="23">
        <f t="shared" ref="H573:K573" si="447">H578</f>
        <v>0</v>
      </c>
      <c r="I573" s="23">
        <f t="shared" si="447"/>
        <v>0</v>
      </c>
      <c r="J573" s="23">
        <f t="shared" si="447"/>
        <v>0</v>
      </c>
      <c r="K573" s="23">
        <f t="shared" si="447"/>
        <v>0</v>
      </c>
      <c r="L573" s="193"/>
      <c r="M573" s="193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</row>
    <row r="574" spans="1:28" s="9" customFormat="1" ht="75.75" customHeight="1" x14ac:dyDescent="0.2">
      <c r="A574" s="184"/>
      <c r="B574" s="187"/>
      <c r="C574" s="161"/>
      <c r="D574" s="14" t="s">
        <v>1</v>
      </c>
      <c r="E574" s="23">
        <f>E579</f>
        <v>0</v>
      </c>
      <c r="F574" s="23">
        <f>G574+H574+I574+J574+K574</f>
        <v>0</v>
      </c>
      <c r="G574" s="23">
        <f>G579</f>
        <v>0</v>
      </c>
      <c r="H574" s="23">
        <f t="shared" ref="H574:K574" si="448">H579</f>
        <v>0</v>
      </c>
      <c r="I574" s="23">
        <f t="shared" si="448"/>
        <v>0</v>
      </c>
      <c r="J574" s="23">
        <f t="shared" si="448"/>
        <v>0</v>
      </c>
      <c r="K574" s="23">
        <f t="shared" si="448"/>
        <v>0</v>
      </c>
      <c r="L574" s="193"/>
      <c r="M574" s="193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</row>
    <row r="575" spans="1:28" s="9" customFormat="1" ht="35.25" customHeight="1" x14ac:dyDescent="0.2">
      <c r="A575" s="184"/>
      <c r="B575" s="188"/>
      <c r="C575" s="161"/>
      <c r="D575" s="14" t="s">
        <v>0</v>
      </c>
      <c r="E575" s="23">
        <f>E580</f>
        <v>0</v>
      </c>
      <c r="F575" s="23">
        <f>G575+H575+I575+J575+K575</f>
        <v>0</v>
      </c>
      <c r="G575" s="23">
        <f>G580</f>
        <v>0</v>
      </c>
      <c r="H575" s="23">
        <f t="shared" ref="H575:K575" si="449">H580</f>
        <v>0</v>
      </c>
      <c r="I575" s="23">
        <f t="shared" si="449"/>
        <v>0</v>
      </c>
      <c r="J575" s="23">
        <f t="shared" si="449"/>
        <v>0</v>
      </c>
      <c r="K575" s="23">
        <f t="shared" si="449"/>
        <v>0</v>
      </c>
      <c r="L575" s="194"/>
      <c r="M575" s="194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</row>
    <row r="576" spans="1:28" s="9" customFormat="1" ht="18" customHeight="1" x14ac:dyDescent="0.2">
      <c r="A576" s="184" t="s">
        <v>35</v>
      </c>
      <c r="B576" s="186" t="s">
        <v>175</v>
      </c>
      <c r="C576" s="161" t="s">
        <v>108</v>
      </c>
      <c r="D576" s="14" t="s">
        <v>4</v>
      </c>
      <c r="E576" s="20">
        <f>E577+E578+E579+E580</f>
        <v>0</v>
      </c>
      <c r="F576" s="20">
        <f>F577+F578+F579+F580</f>
        <v>0</v>
      </c>
      <c r="G576" s="20">
        <f>G577+G578+G579+G580</f>
        <v>0</v>
      </c>
      <c r="H576" s="20">
        <f t="shared" ref="H576" si="450">H577+H578+H579+H580</f>
        <v>0</v>
      </c>
      <c r="I576" s="20">
        <f t="shared" ref="I576" si="451">I577+I578+I579+I580</f>
        <v>0</v>
      </c>
      <c r="J576" s="20">
        <f t="shared" ref="J576" si="452">J577+J578+J579+J580</f>
        <v>0</v>
      </c>
      <c r="K576" s="20">
        <f t="shared" ref="K576" si="453">K577+K578+K579+K580</f>
        <v>0</v>
      </c>
      <c r="L576" s="174" t="s">
        <v>11</v>
      </c>
      <c r="M576" s="192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  <c r="AA576" s="10"/>
      <c r="AB576" s="10"/>
    </row>
    <row r="577" spans="1:28" s="9" customFormat="1" ht="47.25" customHeight="1" x14ac:dyDescent="0.2">
      <c r="A577" s="184"/>
      <c r="B577" s="187"/>
      <c r="C577" s="161"/>
      <c r="D577" s="14" t="s">
        <v>3</v>
      </c>
      <c r="E577" s="20">
        <v>0</v>
      </c>
      <c r="F577" s="20">
        <f>G577+H577+I577+J577+K577</f>
        <v>0</v>
      </c>
      <c r="G577" s="20">
        <v>0</v>
      </c>
      <c r="H577" s="20">
        <v>0</v>
      </c>
      <c r="I577" s="20">
        <v>0</v>
      </c>
      <c r="J577" s="20">
        <v>0</v>
      </c>
      <c r="K577" s="20">
        <v>0</v>
      </c>
      <c r="L577" s="174"/>
      <c r="M577" s="193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  <c r="AA577" s="10"/>
      <c r="AB577" s="10"/>
    </row>
    <row r="578" spans="1:28" s="9" customFormat="1" ht="59.25" customHeight="1" x14ac:dyDescent="0.2">
      <c r="A578" s="184"/>
      <c r="B578" s="187"/>
      <c r="C578" s="161"/>
      <c r="D578" s="14" t="s">
        <v>2</v>
      </c>
      <c r="E578" s="20">
        <v>0</v>
      </c>
      <c r="F578" s="20">
        <f>G578+H578+I578+J578+K578</f>
        <v>0</v>
      </c>
      <c r="G578" s="20">
        <v>0</v>
      </c>
      <c r="H578" s="20">
        <v>0</v>
      </c>
      <c r="I578" s="20">
        <v>0</v>
      </c>
      <c r="J578" s="20">
        <v>0</v>
      </c>
      <c r="K578" s="20">
        <v>0</v>
      </c>
      <c r="L578" s="174"/>
      <c r="M578" s="193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  <c r="AA578" s="10"/>
      <c r="AB578" s="10"/>
    </row>
    <row r="579" spans="1:28" s="9" customFormat="1" ht="77.25" customHeight="1" x14ac:dyDescent="0.2">
      <c r="A579" s="184"/>
      <c r="B579" s="187"/>
      <c r="C579" s="161"/>
      <c r="D579" s="14" t="s">
        <v>1</v>
      </c>
      <c r="E579" s="30">
        <v>0</v>
      </c>
      <c r="F579" s="20">
        <f>G579+H579+I579+J579+K579</f>
        <v>0</v>
      </c>
      <c r="G579" s="30">
        <v>0</v>
      </c>
      <c r="H579" s="30">
        <v>0</v>
      </c>
      <c r="I579" s="30">
        <v>0</v>
      </c>
      <c r="J579" s="30">
        <v>0</v>
      </c>
      <c r="K579" s="30">
        <v>0</v>
      </c>
      <c r="L579" s="174"/>
      <c r="M579" s="193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  <c r="AA579" s="10"/>
      <c r="AB579" s="10"/>
    </row>
    <row r="580" spans="1:28" s="9" customFormat="1" ht="30.75" customHeight="1" x14ac:dyDescent="0.2">
      <c r="A580" s="184"/>
      <c r="B580" s="188"/>
      <c r="C580" s="161"/>
      <c r="D580" s="14" t="s">
        <v>0</v>
      </c>
      <c r="E580" s="20">
        <v>0</v>
      </c>
      <c r="F580" s="20">
        <f>G580+H580+I580+J580+K580</f>
        <v>0</v>
      </c>
      <c r="G580" s="20">
        <v>0</v>
      </c>
      <c r="H580" s="20">
        <v>0</v>
      </c>
      <c r="I580" s="20">
        <v>0</v>
      </c>
      <c r="J580" s="20">
        <v>0</v>
      </c>
      <c r="K580" s="20">
        <v>0</v>
      </c>
      <c r="L580" s="174"/>
      <c r="M580" s="194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  <c r="AA580" s="10"/>
      <c r="AB580" s="10"/>
    </row>
    <row r="581" spans="1:28" s="9" customFormat="1" ht="22.5" customHeight="1" x14ac:dyDescent="0.2">
      <c r="A581" s="184"/>
      <c r="B581" s="185" t="s">
        <v>509</v>
      </c>
      <c r="C581" s="171" t="s">
        <v>108</v>
      </c>
      <c r="D581" s="11" t="s">
        <v>4</v>
      </c>
      <c r="E581" s="12">
        <f>E582+E583+E584+E585</f>
        <v>21188</v>
      </c>
      <c r="F581" s="12">
        <f>F582+F583+F584+F585</f>
        <v>123648</v>
      </c>
      <c r="G581" s="12">
        <f>G582+G583+G584+G585</f>
        <v>24729.599999999999</v>
      </c>
      <c r="H581" s="12">
        <f t="shared" ref="H581:K581" si="454">H582+H583+H584+H585</f>
        <v>24729.599999999999</v>
      </c>
      <c r="I581" s="12">
        <f t="shared" si="454"/>
        <v>24729.599999999999</v>
      </c>
      <c r="J581" s="12">
        <f t="shared" si="454"/>
        <v>24729.599999999999</v>
      </c>
      <c r="K581" s="12">
        <f t="shared" si="454"/>
        <v>24729.599999999999</v>
      </c>
      <c r="L581" s="174"/>
      <c r="M581" s="174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  <c r="AA581" s="10"/>
      <c r="AB581" s="10"/>
    </row>
    <row r="582" spans="1:28" s="9" customFormat="1" ht="48" customHeight="1" x14ac:dyDescent="0.2">
      <c r="A582" s="184"/>
      <c r="B582" s="185"/>
      <c r="C582" s="171"/>
      <c r="D582" s="11" t="s">
        <v>3</v>
      </c>
      <c r="E582" s="12">
        <f>E552+E572</f>
        <v>0</v>
      </c>
      <c r="F582" s="12">
        <f>G582+H582+I582+J582+K582</f>
        <v>0</v>
      </c>
      <c r="G582" s="12">
        <f>G552+G572</f>
        <v>0</v>
      </c>
      <c r="H582" s="12">
        <f t="shared" ref="H582:K582" si="455">H552+H572</f>
        <v>0</v>
      </c>
      <c r="I582" s="12">
        <f t="shared" si="455"/>
        <v>0</v>
      </c>
      <c r="J582" s="12">
        <f t="shared" si="455"/>
        <v>0</v>
      </c>
      <c r="K582" s="12">
        <f t="shared" si="455"/>
        <v>0</v>
      </c>
      <c r="L582" s="174"/>
      <c r="M582" s="174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  <c r="AA582" s="10"/>
      <c r="AB582" s="10"/>
    </row>
    <row r="583" spans="1:28" s="9" customFormat="1" ht="65.25" customHeight="1" x14ac:dyDescent="0.2">
      <c r="A583" s="184"/>
      <c r="B583" s="185"/>
      <c r="C583" s="171"/>
      <c r="D583" s="11" t="s">
        <v>2</v>
      </c>
      <c r="E583" s="12">
        <f>E553+E573</f>
        <v>0</v>
      </c>
      <c r="F583" s="12">
        <f>G583+H583+I583+J583+K583</f>
        <v>0</v>
      </c>
      <c r="G583" s="12">
        <f>G553+G573</f>
        <v>0</v>
      </c>
      <c r="H583" s="12">
        <f t="shared" ref="H583:K583" si="456">H553+H573</f>
        <v>0</v>
      </c>
      <c r="I583" s="12">
        <f t="shared" si="456"/>
        <v>0</v>
      </c>
      <c r="J583" s="12">
        <f t="shared" si="456"/>
        <v>0</v>
      </c>
      <c r="K583" s="12">
        <f t="shared" si="456"/>
        <v>0</v>
      </c>
      <c r="L583" s="174"/>
      <c r="M583" s="174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  <c r="AA583" s="10"/>
      <c r="AB583" s="10"/>
    </row>
    <row r="584" spans="1:28" s="9" customFormat="1" ht="81" customHeight="1" x14ac:dyDescent="0.2">
      <c r="A584" s="184"/>
      <c r="B584" s="185"/>
      <c r="C584" s="171"/>
      <c r="D584" s="11" t="s">
        <v>1</v>
      </c>
      <c r="E584" s="12">
        <f>E554+E574</f>
        <v>21188</v>
      </c>
      <c r="F584" s="12">
        <f>G584+H584+I584+J584+K584</f>
        <v>123648</v>
      </c>
      <c r="G584" s="12">
        <f>G554+G574</f>
        <v>24729.599999999999</v>
      </c>
      <c r="H584" s="12">
        <f t="shared" ref="H584:K584" si="457">H554+H574</f>
        <v>24729.599999999999</v>
      </c>
      <c r="I584" s="12">
        <f t="shared" si="457"/>
        <v>24729.599999999999</v>
      </c>
      <c r="J584" s="12">
        <f t="shared" si="457"/>
        <v>24729.599999999999</v>
      </c>
      <c r="K584" s="12">
        <f t="shared" si="457"/>
        <v>24729.599999999999</v>
      </c>
      <c r="L584" s="174"/>
      <c r="M584" s="174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  <c r="AA584" s="10"/>
      <c r="AB584" s="10"/>
    </row>
    <row r="585" spans="1:28" s="9" customFormat="1" ht="39" customHeight="1" x14ac:dyDescent="0.2">
      <c r="A585" s="184"/>
      <c r="B585" s="185"/>
      <c r="C585" s="171"/>
      <c r="D585" s="11" t="s">
        <v>0</v>
      </c>
      <c r="E585" s="12">
        <f>E555+E575</f>
        <v>0</v>
      </c>
      <c r="F585" s="12">
        <f>G585+H585+I585+J585+K585</f>
        <v>0</v>
      </c>
      <c r="G585" s="12">
        <f>G555+G575</f>
        <v>0</v>
      </c>
      <c r="H585" s="12">
        <f t="shared" ref="H585:K585" si="458">H555+H575</f>
        <v>0</v>
      </c>
      <c r="I585" s="12">
        <f t="shared" si="458"/>
        <v>0</v>
      </c>
      <c r="J585" s="12">
        <f t="shared" si="458"/>
        <v>0</v>
      </c>
      <c r="K585" s="12">
        <f t="shared" si="458"/>
        <v>0</v>
      </c>
      <c r="L585" s="174"/>
      <c r="M585" s="174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  <c r="AA585" s="10"/>
      <c r="AB585" s="10"/>
    </row>
    <row r="586" spans="1:28" ht="17.25" customHeight="1" x14ac:dyDescent="0.2">
      <c r="A586" s="184"/>
      <c r="B586" s="171" t="s">
        <v>5</v>
      </c>
      <c r="C586" s="171" t="s">
        <v>108</v>
      </c>
      <c r="D586" s="6" t="s">
        <v>4</v>
      </c>
      <c r="E586" s="111">
        <f>E587+E588+E589+E590</f>
        <v>113345.9</v>
      </c>
      <c r="F586" s="110">
        <f t="shared" ref="F586" si="459">F587+F588+F589+F590</f>
        <v>796604</v>
      </c>
      <c r="G586" s="110">
        <f>G587+G588+G589+G590</f>
        <v>153582.6</v>
      </c>
      <c r="H586" s="110">
        <f t="shared" ref="H586:K586" si="460">H587+H588+H589+H590</f>
        <v>162545.60000000001</v>
      </c>
      <c r="I586" s="110">
        <f t="shared" si="460"/>
        <v>160158.6</v>
      </c>
      <c r="J586" s="110">
        <f t="shared" si="460"/>
        <v>160158.6</v>
      </c>
      <c r="K586" s="110">
        <f t="shared" si="460"/>
        <v>160158.6</v>
      </c>
      <c r="L586" s="167"/>
      <c r="M586" s="167"/>
    </row>
    <row r="587" spans="1:28" ht="50.25" customHeight="1" x14ac:dyDescent="0.2">
      <c r="A587" s="184"/>
      <c r="B587" s="171"/>
      <c r="C587" s="171"/>
      <c r="D587" s="8" t="s">
        <v>3</v>
      </c>
      <c r="E587" s="12">
        <f>E351+E417+E434+E510+E546+E582</f>
        <v>0</v>
      </c>
      <c r="F587" s="99">
        <f t="shared" ref="F587" si="461">F351+F417+F434+F510+F546+F582</f>
        <v>0</v>
      </c>
      <c r="G587" s="99">
        <f>G351+G417+G434+G510+G546+G582</f>
        <v>0</v>
      </c>
      <c r="H587" s="99">
        <f t="shared" ref="H587:K587" si="462">H351+H417+H434+H510+H546+H582</f>
        <v>0</v>
      </c>
      <c r="I587" s="99">
        <f t="shared" si="462"/>
        <v>0</v>
      </c>
      <c r="J587" s="99">
        <f t="shared" si="462"/>
        <v>0</v>
      </c>
      <c r="K587" s="99">
        <f t="shared" si="462"/>
        <v>0</v>
      </c>
      <c r="L587" s="168"/>
      <c r="M587" s="168"/>
    </row>
    <row r="588" spans="1:28" ht="63" customHeight="1" x14ac:dyDescent="0.2">
      <c r="A588" s="184"/>
      <c r="B588" s="171"/>
      <c r="C588" s="171"/>
      <c r="D588" s="7" t="s">
        <v>2</v>
      </c>
      <c r="E588" s="12">
        <f>E352+E418+E435+E511+E547+E583</f>
        <v>0</v>
      </c>
      <c r="F588" s="99">
        <f t="shared" ref="F588" si="463">F352+F418+F435+F511+F547+F583</f>
        <v>8710</v>
      </c>
      <c r="G588" s="99">
        <f>G352+G418+G435+G511+G547+G583</f>
        <v>1742</v>
      </c>
      <c r="H588" s="99">
        <f t="shared" ref="H588:K588" si="464">H352+H418+H435+H511+H547+H583</f>
        <v>1742</v>
      </c>
      <c r="I588" s="99">
        <f t="shared" si="464"/>
        <v>1742</v>
      </c>
      <c r="J588" s="99">
        <f t="shared" si="464"/>
        <v>1742</v>
      </c>
      <c r="K588" s="99">
        <f t="shared" si="464"/>
        <v>1742</v>
      </c>
      <c r="L588" s="168"/>
      <c r="M588" s="168"/>
    </row>
    <row r="589" spans="1:28" ht="79.5" customHeight="1" x14ac:dyDescent="0.2">
      <c r="A589" s="184"/>
      <c r="B589" s="171"/>
      <c r="C589" s="171"/>
      <c r="D589" s="6" t="s">
        <v>1</v>
      </c>
      <c r="E589" s="12">
        <f>E353+E419+E436+E512+E548+E584</f>
        <v>113345.9</v>
      </c>
      <c r="F589" s="99">
        <f t="shared" ref="F589" si="465">F353+F419+F436+F512+F548+F584</f>
        <v>787894</v>
      </c>
      <c r="G589" s="99">
        <f>G353+G419+G436+G512+G548+G584</f>
        <v>151840.6</v>
      </c>
      <c r="H589" s="99">
        <f t="shared" ref="H589:K589" si="466">H353+H419+H436+H512+H548+H584</f>
        <v>160803.6</v>
      </c>
      <c r="I589" s="99">
        <f t="shared" si="466"/>
        <v>158416.6</v>
      </c>
      <c r="J589" s="99">
        <f t="shared" si="466"/>
        <v>158416.6</v>
      </c>
      <c r="K589" s="99">
        <f t="shared" si="466"/>
        <v>158416.6</v>
      </c>
      <c r="L589" s="168"/>
      <c r="M589" s="168"/>
    </row>
    <row r="590" spans="1:28" ht="37.5" customHeight="1" x14ac:dyDescent="0.2">
      <c r="A590" s="184"/>
      <c r="B590" s="171"/>
      <c r="C590" s="171"/>
      <c r="D590" s="5" t="s">
        <v>0</v>
      </c>
      <c r="E590" s="13">
        <f>E354+E420+E437+E513+E549+E585</f>
        <v>0</v>
      </c>
      <c r="F590" s="100">
        <f t="shared" ref="F590" si="467">F354+F420+F437+F513+F549+F585</f>
        <v>0</v>
      </c>
      <c r="G590" s="100">
        <f>G354+G420+G437+G513+G549+G585</f>
        <v>0</v>
      </c>
      <c r="H590" s="100">
        <f t="shared" ref="H590:K590" si="468">H354+H420+H437+H513+H549+H585</f>
        <v>0</v>
      </c>
      <c r="I590" s="100">
        <f t="shared" si="468"/>
        <v>0</v>
      </c>
      <c r="J590" s="100">
        <f t="shared" si="468"/>
        <v>0</v>
      </c>
      <c r="K590" s="100">
        <f t="shared" si="468"/>
        <v>0</v>
      </c>
      <c r="L590" s="169"/>
      <c r="M590" s="169"/>
    </row>
  </sheetData>
  <sheetProtection selectLockedCells="1" selectUnlockedCells="1"/>
  <mergeCells count="612">
    <mergeCell ref="L586:L590"/>
    <mergeCell ref="M586:M590"/>
    <mergeCell ref="A494:A498"/>
    <mergeCell ref="B494:B498"/>
    <mergeCell ref="C494:C498"/>
    <mergeCell ref="E494:K498"/>
    <mergeCell ref="L494:L498"/>
    <mergeCell ref="M494:M498"/>
    <mergeCell ref="K1:M1"/>
    <mergeCell ref="M406:M410"/>
    <mergeCell ref="M411:M415"/>
    <mergeCell ref="L411:L415"/>
    <mergeCell ref="L406:L410"/>
    <mergeCell ref="K2:M2"/>
    <mergeCell ref="L386:L390"/>
    <mergeCell ref="M366:M370"/>
    <mergeCell ref="M376:M380"/>
    <mergeCell ref="M396:M400"/>
    <mergeCell ref="M391:M395"/>
    <mergeCell ref="M356:M360"/>
    <mergeCell ref="G6:K6"/>
    <mergeCell ref="L356:L360"/>
    <mergeCell ref="A3:M3"/>
    <mergeCell ref="A340:A344"/>
    <mergeCell ref="A4:M4"/>
    <mergeCell ref="A371:A375"/>
    <mergeCell ref="L6:L7"/>
    <mergeCell ref="C444:C448"/>
    <mergeCell ref="M515:M519"/>
    <mergeCell ref="L515:L519"/>
    <mergeCell ref="M530:M534"/>
    <mergeCell ref="L530:L534"/>
    <mergeCell ref="M525:M529"/>
    <mergeCell ref="L444:L448"/>
    <mergeCell ref="M474:M478"/>
    <mergeCell ref="M422:M427"/>
    <mergeCell ref="A433:A437"/>
    <mergeCell ref="M428:M432"/>
    <mergeCell ref="A464:A468"/>
    <mergeCell ref="B464:B468"/>
    <mergeCell ref="C464:C468"/>
    <mergeCell ref="E464:K468"/>
    <mergeCell ref="L464:L468"/>
    <mergeCell ref="M464:M468"/>
    <mergeCell ref="C439:C443"/>
    <mergeCell ref="A439:A443"/>
    <mergeCell ref="M444:M448"/>
    <mergeCell ref="B340:B344"/>
    <mergeCell ref="A356:A360"/>
    <mergeCell ref="A361:A365"/>
    <mergeCell ref="A366:A370"/>
    <mergeCell ref="M361:M365"/>
    <mergeCell ref="A401:A405"/>
    <mergeCell ref="L504:L508"/>
    <mergeCell ref="A514:M514"/>
    <mergeCell ref="A454:A458"/>
    <mergeCell ref="B454:B458"/>
    <mergeCell ref="C454:C458"/>
    <mergeCell ref="L454:L458"/>
    <mergeCell ref="M454:M458"/>
    <mergeCell ref="A459:A463"/>
    <mergeCell ref="B459:B463"/>
    <mergeCell ref="C459:C463"/>
    <mergeCell ref="E459:K463"/>
    <mergeCell ref="L459:L463"/>
    <mergeCell ref="M459:M463"/>
    <mergeCell ref="M504:M508"/>
    <mergeCell ref="M439:M443"/>
    <mergeCell ref="M433:M437"/>
    <mergeCell ref="M469:M473"/>
    <mergeCell ref="M479:M483"/>
    <mergeCell ref="M449:M453"/>
    <mergeCell ref="M576:M580"/>
    <mergeCell ref="L576:L580"/>
    <mergeCell ref="E484:K488"/>
    <mergeCell ref="L484:L488"/>
    <mergeCell ref="M484:M488"/>
    <mergeCell ref="C499:C503"/>
    <mergeCell ref="E499:K503"/>
    <mergeCell ref="L499:L503"/>
    <mergeCell ref="M545:M549"/>
    <mergeCell ref="L520:L524"/>
    <mergeCell ref="L509:L513"/>
    <mergeCell ref="M509:M513"/>
    <mergeCell ref="M499:M503"/>
    <mergeCell ref="C489:C493"/>
    <mergeCell ref="E489:K493"/>
    <mergeCell ref="L489:L493"/>
    <mergeCell ref="M489:M493"/>
    <mergeCell ref="C520:C524"/>
    <mergeCell ref="C509:C513"/>
    <mergeCell ref="M520:M524"/>
    <mergeCell ref="C540:C544"/>
    <mergeCell ref="C545:C549"/>
    <mergeCell ref="A396:A400"/>
    <mergeCell ref="A406:A410"/>
    <mergeCell ref="A411:A415"/>
    <mergeCell ref="A422:A427"/>
    <mergeCell ref="A416:A420"/>
    <mergeCell ref="A421:M421"/>
    <mergeCell ref="L416:L420"/>
    <mergeCell ref="C396:C400"/>
    <mergeCell ref="L396:L400"/>
    <mergeCell ref="B406:B410"/>
    <mergeCell ref="C406:C410"/>
    <mergeCell ref="C422:C427"/>
    <mergeCell ref="L422:L427"/>
    <mergeCell ref="E422:E423"/>
    <mergeCell ref="B411:B415"/>
    <mergeCell ref="C411:C415"/>
    <mergeCell ref="B396:B400"/>
    <mergeCell ref="D422:D423"/>
    <mergeCell ref="G422:G423"/>
    <mergeCell ref="C401:C405"/>
    <mergeCell ref="B401:B405"/>
    <mergeCell ref="H422:H423"/>
    <mergeCell ref="I422:I423"/>
    <mergeCell ref="M581:M585"/>
    <mergeCell ref="L581:L585"/>
    <mergeCell ref="M551:M555"/>
    <mergeCell ref="A551:A555"/>
    <mergeCell ref="B551:B555"/>
    <mergeCell ref="M556:M560"/>
    <mergeCell ref="L556:L560"/>
    <mergeCell ref="B561:B565"/>
    <mergeCell ref="C561:C565"/>
    <mergeCell ref="C556:C560"/>
    <mergeCell ref="C571:C575"/>
    <mergeCell ref="C566:C570"/>
    <mergeCell ref="A556:A560"/>
    <mergeCell ref="B576:B580"/>
    <mergeCell ref="A566:A570"/>
    <mergeCell ref="B566:B570"/>
    <mergeCell ref="B556:B560"/>
    <mergeCell ref="M561:M565"/>
    <mergeCell ref="L561:L565"/>
    <mergeCell ref="M566:M570"/>
    <mergeCell ref="L566:L570"/>
    <mergeCell ref="L571:L575"/>
    <mergeCell ref="M571:M575"/>
    <mergeCell ref="A561:A565"/>
    <mergeCell ref="C386:C390"/>
    <mergeCell ref="L391:L395"/>
    <mergeCell ref="B391:B395"/>
    <mergeCell ref="C391:C395"/>
    <mergeCell ref="L381:L385"/>
    <mergeCell ref="A386:A390"/>
    <mergeCell ref="B381:B385"/>
    <mergeCell ref="B386:B390"/>
    <mergeCell ref="A381:A385"/>
    <mergeCell ref="A391:A395"/>
    <mergeCell ref="M6:M7"/>
    <mergeCell ref="C6:C7"/>
    <mergeCell ref="M371:M375"/>
    <mergeCell ref="L366:L370"/>
    <mergeCell ref="L371:L375"/>
    <mergeCell ref="C381:C385"/>
    <mergeCell ref="C371:C375"/>
    <mergeCell ref="B376:B380"/>
    <mergeCell ref="B356:B360"/>
    <mergeCell ref="C356:C360"/>
    <mergeCell ref="B361:B365"/>
    <mergeCell ref="C361:C365"/>
    <mergeCell ref="L45:L49"/>
    <mergeCell ref="M45:M49"/>
    <mergeCell ref="L376:L380"/>
    <mergeCell ref="C376:C380"/>
    <mergeCell ref="M340:M344"/>
    <mergeCell ref="L340:L344"/>
    <mergeCell ref="C340:C344"/>
    <mergeCell ref="M386:M390"/>
    <mergeCell ref="E6:E7"/>
    <mergeCell ref="F6:F7"/>
    <mergeCell ref="B371:B375"/>
    <mergeCell ref="A355:M355"/>
    <mergeCell ref="A30:A34"/>
    <mergeCell ref="B30:B34"/>
    <mergeCell ref="C30:C34"/>
    <mergeCell ref="L30:L34"/>
    <mergeCell ref="M30:M34"/>
    <mergeCell ref="A376:A380"/>
    <mergeCell ref="A35:A39"/>
    <mergeCell ref="B35:B39"/>
    <mergeCell ref="C35:C39"/>
    <mergeCell ref="L35:L39"/>
    <mergeCell ref="M35:M39"/>
    <mergeCell ref="A40:A44"/>
    <mergeCell ref="B40:B44"/>
    <mergeCell ref="C40:C44"/>
    <mergeCell ref="L40:L44"/>
    <mergeCell ref="M40:M44"/>
    <mergeCell ref="A45:A49"/>
    <mergeCell ref="B45:B49"/>
    <mergeCell ref="C45:C49"/>
    <mergeCell ref="A535:A539"/>
    <mergeCell ref="A540:A544"/>
    <mergeCell ref="D6:D7"/>
    <mergeCell ref="M381:M385"/>
    <mergeCell ref="M416:M420"/>
    <mergeCell ref="L361:L365"/>
    <mergeCell ref="L401:L405"/>
    <mergeCell ref="M401:M405"/>
    <mergeCell ref="B444:B448"/>
    <mergeCell ref="A444:A448"/>
    <mergeCell ref="B6:B7"/>
    <mergeCell ref="B366:B370"/>
    <mergeCell ref="A428:A432"/>
    <mergeCell ref="A438:M438"/>
    <mergeCell ref="A6:A7"/>
    <mergeCell ref="C366:C370"/>
    <mergeCell ref="B416:B420"/>
    <mergeCell ref="C416:C420"/>
    <mergeCell ref="F422:F423"/>
    <mergeCell ref="A9:M9"/>
    <mergeCell ref="A10:A14"/>
    <mergeCell ref="B10:B14"/>
    <mergeCell ref="C10:C14"/>
    <mergeCell ref="L525:L529"/>
    <mergeCell ref="A515:A519"/>
    <mergeCell ref="B520:B524"/>
    <mergeCell ref="B515:B519"/>
    <mergeCell ref="C515:C519"/>
    <mergeCell ref="C525:C529"/>
    <mergeCell ref="L551:L555"/>
    <mergeCell ref="C551:C555"/>
    <mergeCell ref="C504:C508"/>
    <mergeCell ref="C530:C534"/>
    <mergeCell ref="E504:K508"/>
    <mergeCell ref="A530:A534"/>
    <mergeCell ref="A509:A513"/>
    <mergeCell ref="A545:A549"/>
    <mergeCell ref="A520:A524"/>
    <mergeCell ref="A525:A529"/>
    <mergeCell ref="B525:B529"/>
    <mergeCell ref="B509:B513"/>
    <mergeCell ref="A550:M550"/>
    <mergeCell ref="B545:B549"/>
    <mergeCell ref="L545:L549"/>
    <mergeCell ref="B530:B534"/>
    <mergeCell ref="A504:A508"/>
    <mergeCell ref="B504:B508"/>
    <mergeCell ref="B540:B544"/>
    <mergeCell ref="C586:C590"/>
    <mergeCell ref="A571:A575"/>
    <mergeCell ref="A576:A580"/>
    <mergeCell ref="B571:B575"/>
    <mergeCell ref="A586:A590"/>
    <mergeCell ref="B586:B590"/>
    <mergeCell ref="A581:A585"/>
    <mergeCell ref="B581:B585"/>
    <mergeCell ref="C581:C585"/>
    <mergeCell ref="C449:C453"/>
    <mergeCell ref="L449:L453"/>
    <mergeCell ref="J422:J423"/>
    <mergeCell ref="K422:K423"/>
    <mergeCell ref="C484:C488"/>
    <mergeCell ref="C479:C483"/>
    <mergeCell ref="E479:K483"/>
    <mergeCell ref="L479:L483"/>
    <mergeCell ref="L439:L443"/>
    <mergeCell ref="L428:L432"/>
    <mergeCell ref="C428:C432"/>
    <mergeCell ref="C469:C473"/>
    <mergeCell ref="E469:K473"/>
    <mergeCell ref="L469:L473"/>
    <mergeCell ref="C474:C478"/>
    <mergeCell ref="E474:K478"/>
    <mergeCell ref="L474:L478"/>
    <mergeCell ref="C433:C437"/>
    <mergeCell ref="L433:L437"/>
    <mergeCell ref="B433:B437"/>
    <mergeCell ref="B422:B427"/>
    <mergeCell ref="B439:B443"/>
    <mergeCell ref="B484:B488"/>
    <mergeCell ref="A489:A493"/>
    <mergeCell ref="A499:A503"/>
    <mergeCell ref="B499:B503"/>
    <mergeCell ref="B489:B493"/>
    <mergeCell ref="A479:A483"/>
    <mergeCell ref="B479:B483"/>
    <mergeCell ref="A449:A453"/>
    <mergeCell ref="B449:B453"/>
    <mergeCell ref="A484:A488"/>
    <mergeCell ref="A469:A473"/>
    <mergeCell ref="B469:B473"/>
    <mergeCell ref="A474:A478"/>
    <mergeCell ref="B474:B478"/>
    <mergeCell ref="B428:B432"/>
    <mergeCell ref="B535:B539"/>
    <mergeCell ref="C535:C539"/>
    <mergeCell ref="L535:L539"/>
    <mergeCell ref="M535:M539"/>
    <mergeCell ref="L540:L544"/>
    <mergeCell ref="M540:M544"/>
    <mergeCell ref="C576:C580"/>
    <mergeCell ref="M10:M14"/>
    <mergeCell ref="A15:A19"/>
    <mergeCell ref="B15:B19"/>
    <mergeCell ref="C15:C19"/>
    <mergeCell ref="L15:L19"/>
    <mergeCell ref="M15:M19"/>
    <mergeCell ref="A20:A24"/>
    <mergeCell ref="B20:B24"/>
    <mergeCell ref="C20:C24"/>
    <mergeCell ref="L20:L24"/>
    <mergeCell ref="M20:M24"/>
    <mergeCell ref="L10:L14"/>
    <mergeCell ref="A25:A29"/>
    <mergeCell ref="B25:B29"/>
    <mergeCell ref="C25:C29"/>
    <mergeCell ref="L25:L29"/>
    <mergeCell ref="M25:M29"/>
    <mergeCell ref="A50:A54"/>
    <mergeCell ref="B50:B54"/>
    <mergeCell ref="C50:C54"/>
    <mergeCell ref="L50:L54"/>
    <mergeCell ref="M50:M54"/>
    <mergeCell ref="A55:A59"/>
    <mergeCell ref="B55:B59"/>
    <mergeCell ref="C55:C59"/>
    <mergeCell ref="L55:L59"/>
    <mergeCell ref="M55:M59"/>
    <mergeCell ref="A60:A64"/>
    <mergeCell ref="B60:B64"/>
    <mergeCell ref="C60:C64"/>
    <mergeCell ref="L60:L64"/>
    <mergeCell ref="M60:M64"/>
    <mergeCell ref="A65:A69"/>
    <mergeCell ref="B65:B69"/>
    <mergeCell ref="C65:C69"/>
    <mergeCell ref="L65:L69"/>
    <mergeCell ref="M65:M69"/>
    <mergeCell ref="A70:A74"/>
    <mergeCell ref="B70:B74"/>
    <mergeCell ref="C70:C74"/>
    <mergeCell ref="L70:L74"/>
    <mergeCell ref="M70:M74"/>
    <mergeCell ref="A75:A79"/>
    <mergeCell ref="B75:B79"/>
    <mergeCell ref="C75:C79"/>
    <mergeCell ref="L75:L79"/>
    <mergeCell ref="M75:M79"/>
    <mergeCell ref="A80:A84"/>
    <mergeCell ref="B80:B84"/>
    <mergeCell ref="C80:C84"/>
    <mergeCell ref="L80:L84"/>
    <mergeCell ref="M80:M84"/>
    <mergeCell ref="A85:A89"/>
    <mergeCell ref="B85:B89"/>
    <mergeCell ref="C85:C89"/>
    <mergeCell ref="L85:L89"/>
    <mergeCell ref="M85:M89"/>
    <mergeCell ref="A90:A94"/>
    <mergeCell ref="B90:B94"/>
    <mergeCell ref="C90:C94"/>
    <mergeCell ref="L90:L94"/>
    <mergeCell ref="M90:M94"/>
    <mergeCell ref="A95:A99"/>
    <mergeCell ref="B95:B99"/>
    <mergeCell ref="C95:C99"/>
    <mergeCell ref="L95:L99"/>
    <mergeCell ref="M95:M99"/>
    <mergeCell ref="A100:A104"/>
    <mergeCell ref="B100:B104"/>
    <mergeCell ref="C100:C104"/>
    <mergeCell ref="L100:L104"/>
    <mergeCell ref="M100:M104"/>
    <mergeCell ref="A105:A109"/>
    <mergeCell ref="B105:B109"/>
    <mergeCell ref="C105:C109"/>
    <mergeCell ref="L105:L109"/>
    <mergeCell ref="M105:M109"/>
    <mergeCell ref="A110:A114"/>
    <mergeCell ref="B110:B114"/>
    <mergeCell ref="C110:C114"/>
    <mergeCell ref="L110:L114"/>
    <mergeCell ref="M110:M114"/>
    <mergeCell ref="A115:A119"/>
    <mergeCell ref="B115:B119"/>
    <mergeCell ref="C115:C119"/>
    <mergeCell ref="L115:L119"/>
    <mergeCell ref="M115:M119"/>
    <mergeCell ref="A120:A124"/>
    <mergeCell ref="B120:B124"/>
    <mergeCell ref="C120:C124"/>
    <mergeCell ref="L120:L124"/>
    <mergeCell ref="M120:M124"/>
    <mergeCell ref="A125:A129"/>
    <mergeCell ref="B125:B129"/>
    <mergeCell ref="C125:C129"/>
    <mergeCell ref="L125:L129"/>
    <mergeCell ref="M125:M129"/>
    <mergeCell ref="A130:A134"/>
    <mergeCell ref="B130:B134"/>
    <mergeCell ref="C130:C134"/>
    <mergeCell ref="L130:L134"/>
    <mergeCell ref="M130:M134"/>
    <mergeCell ref="A135:A139"/>
    <mergeCell ref="B135:B139"/>
    <mergeCell ref="C135:C139"/>
    <mergeCell ref="L135:L139"/>
    <mergeCell ref="M135:M139"/>
    <mergeCell ref="A140:A144"/>
    <mergeCell ref="B140:B144"/>
    <mergeCell ref="C140:C144"/>
    <mergeCell ref="L140:L144"/>
    <mergeCell ref="M140:M144"/>
    <mergeCell ref="A145:A149"/>
    <mergeCell ref="B145:B149"/>
    <mergeCell ref="C145:C149"/>
    <mergeCell ref="L145:L149"/>
    <mergeCell ref="M145:M149"/>
    <mergeCell ref="A150:A154"/>
    <mergeCell ref="B150:B154"/>
    <mergeCell ref="C150:C154"/>
    <mergeCell ref="L150:L154"/>
    <mergeCell ref="M150:M154"/>
    <mergeCell ref="A155:A159"/>
    <mergeCell ref="B155:B159"/>
    <mergeCell ref="C155:C159"/>
    <mergeCell ref="L155:L159"/>
    <mergeCell ref="M155:M159"/>
    <mergeCell ref="A160:A164"/>
    <mergeCell ref="B160:B164"/>
    <mergeCell ref="C160:C164"/>
    <mergeCell ref="L160:L164"/>
    <mergeCell ref="M160:M164"/>
    <mergeCell ref="A165:A169"/>
    <mergeCell ref="B165:B169"/>
    <mergeCell ref="C165:C169"/>
    <mergeCell ref="L165:L169"/>
    <mergeCell ref="M165:M169"/>
    <mergeCell ref="A170:A174"/>
    <mergeCell ref="B170:B174"/>
    <mergeCell ref="C170:C174"/>
    <mergeCell ref="L170:L174"/>
    <mergeCell ref="M170:M174"/>
    <mergeCell ref="A175:A179"/>
    <mergeCell ref="B175:B179"/>
    <mergeCell ref="C175:C179"/>
    <mergeCell ref="L175:L179"/>
    <mergeCell ref="M175:M179"/>
    <mergeCell ref="A180:A184"/>
    <mergeCell ref="B180:B184"/>
    <mergeCell ref="C180:C184"/>
    <mergeCell ref="L180:L184"/>
    <mergeCell ref="M180:M184"/>
    <mergeCell ref="A185:A189"/>
    <mergeCell ref="B185:B189"/>
    <mergeCell ref="C185:C189"/>
    <mergeCell ref="L185:L189"/>
    <mergeCell ref="M185:M189"/>
    <mergeCell ref="A190:A194"/>
    <mergeCell ref="B190:B194"/>
    <mergeCell ref="C190:C194"/>
    <mergeCell ref="L190:L194"/>
    <mergeCell ref="M190:M194"/>
    <mergeCell ref="A195:A199"/>
    <mergeCell ref="B195:B199"/>
    <mergeCell ref="C195:C199"/>
    <mergeCell ref="L195:L199"/>
    <mergeCell ref="M195:M199"/>
    <mergeCell ref="A200:A204"/>
    <mergeCell ref="B200:B204"/>
    <mergeCell ref="C200:C204"/>
    <mergeCell ref="L200:L204"/>
    <mergeCell ref="M200:M204"/>
    <mergeCell ref="A205:A209"/>
    <mergeCell ref="B205:B209"/>
    <mergeCell ref="C205:C209"/>
    <mergeCell ref="L205:L209"/>
    <mergeCell ref="M205:M209"/>
    <mergeCell ref="A210:A214"/>
    <mergeCell ref="B210:B214"/>
    <mergeCell ref="C210:C214"/>
    <mergeCell ref="L210:L214"/>
    <mergeCell ref="M210:M214"/>
    <mergeCell ref="A215:A219"/>
    <mergeCell ref="B215:B219"/>
    <mergeCell ref="C215:C219"/>
    <mergeCell ref="L215:L219"/>
    <mergeCell ref="M215:M219"/>
    <mergeCell ref="A220:A224"/>
    <mergeCell ref="B220:B224"/>
    <mergeCell ref="C220:C224"/>
    <mergeCell ref="L220:L224"/>
    <mergeCell ref="M220:M224"/>
    <mergeCell ref="A225:A229"/>
    <mergeCell ref="B225:B229"/>
    <mergeCell ref="C225:C229"/>
    <mergeCell ref="L225:L229"/>
    <mergeCell ref="M225:M229"/>
    <mergeCell ref="A230:A234"/>
    <mergeCell ref="B230:B234"/>
    <mergeCell ref="C230:C234"/>
    <mergeCell ref="L230:L234"/>
    <mergeCell ref="M230:M234"/>
    <mergeCell ref="A235:A239"/>
    <mergeCell ref="B235:B239"/>
    <mergeCell ref="C235:C239"/>
    <mergeCell ref="L235:L239"/>
    <mergeCell ref="M235:M239"/>
    <mergeCell ref="A240:A244"/>
    <mergeCell ref="B240:B244"/>
    <mergeCell ref="C240:C244"/>
    <mergeCell ref="L240:L244"/>
    <mergeCell ref="M240:M244"/>
    <mergeCell ref="A245:A249"/>
    <mergeCell ref="B245:B249"/>
    <mergeCell ref="C245:C249"/>
    <mergeCell ref="L245:L249"/>
    <mergeCell ref="M245:M249"/>
    <mergeCell ref="A250:A254"/>
    <mergeCell ref="B250:B254"/>
    <mergeCell ref="C250:C254"/>
    <mergeCell ref="L250:L254"/>
    <mergeCell ref="M250:M254"/>
    <mergeCell ref="A255:A259"/>
    <mergeCell ref="B255:B259"/>
    <mergeCell ref="C255:C259"/>
    <mergeCell ref="L255:L259"/>
    <mergeCell ref="M255:M259"/>
    <mergeCell ref="A260:A264"/>
    <mergeCell ref="B260:B264"/>
    <mergeCell ref="C260:C264"/>
    <mergeCell ref="L260:L264"/>
    <mergeCell ref="M260:M264"/>
    <mergeCell ref="A265:A269"/>
    <mergeCell ref="B265:B269"/>
    <mergeCell ref="C265:C269"/>
    <mergeCell ref="L265:L269"/>
    <mergeCell ref="M265:M269"/>
    <mergeCell ref="A270:A274"/>
    <mergeCell ref="B270:B274"/>
    <mergeCell ref="C270:C274"/>
    <mergeCell ref="L270:L274"/>
    <mergeCell ref="M270:M274"/>
    <mergeCell ref="A275:A279"/>
    <mergeCell ref="B275:B279"/>
    <mergeCell ref="C275:C279"/>
    <mergeCell ref="L275:L279"/>
    <mergeCell ref="M275:M279"/>
    <mergeCell ref="A280:A284"/>
    <mergeCell ref="B280:B284"/>
    <mergeCell ref="C280:C284"/>
    <mergeCell ref="L280:L284"/>
    <mergeCell ref="M280:M284"/>
    <mergeCell ref="A285:A289"/>
    <mergeCell ref="B285:B289"/>
    <mergeCell ref="C285:C289"/>
    <mergeCell ref="L285:L289"/>
    <mergeCell ref="M285:M289"/>
    <mergeCell ref="A290:A294"/>
    <mergeCell ref="B290:B294"/>
    <mergeCell ref="C290:C294"/>
    <mergeCell ref="L290:L294"/>
    <mergeCell ref="M290:M294"/>
    <mergeCell ref="A295:A299"/>
    <mergeCell ref="B295:B299"/>
    <mergeCell ref="C295:C299"/>
    <mergeCell ref="L295:L299"/>
    <mergeCell ref="M295:M299"/>
    <mergeCell ref="A300:A304"/>
    <mergeCell ref="B300:B304"/>
    <mergeCell ref="C300:C304"/>
    <mergeCell ref="L300:L304"/>
    <mergeCell ref="M300:M304"/>
    <mergeCell ref="A305:A309"/>
    <mergeCell ref="B305:B309"/>
    <mergeCell ref="C305:C309"/>
    <mergeCell ref="L305:L309"/>
    <mergeCell ref="M305:M309"/>
    <mergeCell ref="A310:A314"/>
    <mergeCell ref="B310:B314"/>
    <mergeCell ref="C310:C314"/>
    <mergeCell ref="L310:L314"/>
    <mergeCell ref="M310:M314"/>
    <mergeCell ref="A315:A319"/>
    <mergeCell ref="B315:B319"/>
    <mergeCell ref="C315:C319"/>
    <mergeCell ref="L315:L319"/>
    <mergeCell ref="M315:M319"/>
    <mergeCell ref="A320:A324"/>
    <mergeCell ref="B320:B324"/>
    <mergeCell ref="C320:C324"/>
    <mergeCell ref="L320:L324"/>
    <mergeCell ref="M320:M324"/>
    <mergeCell ref="A325:A329"/>
    <mergeCell ref="B325:B329"/>
    <mergeCell ref="C325:C329"/>
    <mergeCell ref="L325:L329"/>
    <mergeCell ref="M325:M329"/>
    <mergeCell ref="A330:A334"/>
    <mergeCell ref="B330:B334"/>
    <mergeCell ref="C330:C334"/>
    <mergeCell ref="L330:L334"/>
    <mergeCell ref="M330:M334"/>
    <mergeCell ref="A335:A339"/>
    <mergeCell ref="B335:B339"/>
    <mergeCell ref="C335:C339"/>
    <mergeCell ref="L335:L339"/>
    <mergeCell ref="M335:M339"/>
    <mergeCell ref="A350:A354"/>
    <mergeCell ref="B350:B354"/>
    <mergeCell ref="C350:C354"/>
    <mergeCell ref="L350:L354"/>
    <mergeCell ref="M350:M354"/>
    <mergeCell ref="B345:B349"/>
    <mergeCell ref="A345:A349"/>
    <mergeCell ref="C345:C349"/>
    <mergeCell ref="L345:L349"/>
    <mergeCell ref="M345:M349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2" fitToHeight="0" orientation="landscape" r:id="rId1"/>
  <headerFooter alignWithMargins="0"/>
  <rowBreaks count="57" manualBreakCount="57">
    <brk id="14" max="12" man="1"/>
    <brk id="24" max="12" man="1"/>
    <brk id="34" max="12" man="1"/>
    <brk id="44" max="12" man="1"/>
    <brk id="54" max="12" man="1"/>
    <brk id="64" max="12" man="1"/>
    <brk id="74" max="12" man="1"/>
    <brk id="84" max="12" man="1"/>
    <brk id="94" max="12" man="1"/>
    <brk id="104" max="12" man="1"/>
    <brk id="114" max="12" man="1"/>
    <brk id="124" max="12" man="1"/>
    <brk id="134" max="12" man="1"/>
    <brk id="144" max="12" man="1"/>
    <brk id="154" max="12" man="1"/>
    <brk id="164" max="12" man="1"/>
    <brk id="174" max="12" man="1"/>
    <brk id="184" max="12" man="1"/>
    <brk id="194" max="12" man="1"/>
    <brk id="204" max="12" man="1"/>
    <brk id="214" max="12" man="1"/>
    <brk id="224" max="12" man="1"/>
    <brk id="234" max="12" man="1"/>
    <brk id="244" max="12" man="1"/>
    <brk id="254" max="12" man="1"/>
    <brk id="264" max="12" man="1"/>
    <brk id="274" max="12" man="1"/>
    <brk id="284" max="12" man="1"/>
    <brk id="294" max="12" man="1"/>
    <brk id="304" max="12" man="1"/>
    <brk id="314" max="12" man="1"/>
    <brk id="324" max="12" man="1"/>
    <brk id="334" max="12" man="1"/>
    <brk id="344" max="12" man="1"/>
    <brk id="354" max="12" man="1"/>
    <brk id="365" max="12" man="1"/>
    <brk id="375" max="12" man="1"/>
    <brk id="385" max="12" man="1"/>
    <brk id="395" max="12" man="1"/>
    <brk id="405" max="12" man="1"/>
    <brk id="415" max="12" man="1"/>
    <brk id="427" max="12" man="1"/>
    <brk id="437" max="12" man="1"/>
    <brk id="448" max="12" man="1"/>
    <brk id="458" max="12" man="1"/>
    <brk id="468" max="12" man="1"/>
    <brk id="478" max="12" man="1"/>
    <brk id="488" max="12" man="1"/>
    <brk id="498" max="12" man="1"/>
    <brk id="508" max="12" man="1"/>
    <brk id="519" max="12" man="1"/>
    <brk id="529" max="12" man="1"/>
    <brk id="539" max="12" man="1"/>
    <brk id="549" max="12" man="1"/>
    <brk id="560" max="12" man="1"/>
    <brk id="570" max="12" man="1"/>
    <brk id="58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паспорта подпрограмм</vt:lpstr>
      <vt:lpstr>Показатели</vt:lpstr>
      <vt:lpstr>Обоснование финансовых ресу </vt:lpstr>
      <vt:lpstr>Перечень мероприятий</vt:lpstr>
      <vt:lpstr>'Перечень мероприятий'!Заголовки_для_печати</vt:lpstr>
      <vt:lpstr>Показатели!Заголовки_для_печати</vt:lpstr>
      <vt:lpstr>'Обоснование финансовых ресу '!Область_печати</vt:lpstr>
      <vt:lpstr>'Перечень мероприятий'!Область_печати</vt:lpstr>
      <vt:lpstr>Показатели!Область_печати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Вильданов С.З.</dc:creator>
  <cp:lastModifiedBy>Воронова Л.Н.</cp:lastModifiedBy>
  <cp:lastPrinted>2019-11-06T11:59:56Z</cp:lastPrinted>
  <dcterms:created xsi:type="dcterms:W3CDTF">2019-01-16T07:14:11Z</dcterms:created>
  <dcterms:modified xsi:type="dcterms:W3CDTF">2019-11-11T14:15:41Z</dcterms:modified>
</cp:coreProperties>
</file>