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</sheets>
  <definedNames>
    <definedName name="_xlnm.Print_Area" localSheetId="2">'Приложение 4'!$A$1:$M$278</definedName>
    <definedName name="_xlnm.Print_Area" localSheetId="3">'Приложение 5'!$A$1:$O$23</definedName>
  </definedNames>
  <calcPr fullCalcOnLoad="1"/>
</workbook>
</file>

<file path=xl/sharedStrings.xml><?xml version="1.0" encoding="utf-8"?>
<sst xmlns="http://schemas.openxmlformats.org/spreadsheetml/2006/main" count="1054" uniqueCount="223">
  <si>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</si>
  <si>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</si>
  <si>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</si>
  <si>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</si>
  <si>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</si>
  <si>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</si>
  <si>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</si>
  <si>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</si>
  <si>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</si>
  <si>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</si>
  <si>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</si>
  <si>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</si>
  <si>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</si>
  <si>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</si>
  <si>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</si>
  <si>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</si>
  <si>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</si>
  <si>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 xml:space="preserve">Средства бюджета городского округа Домодедово   </t>
  </si>
  <si>
    <t>Приложение № 2</t>
  </si>
  <si>
    <t>1.1</t>
  </si>
  <si>
    <t>Приложение № 3</t>
  </si>
  <si>
    <t>%</t>
  </si>
  <si>
    <t>ед.</t>
  </si>
  <si>
    <t>Эксплуатационные расходы, возникающие в результате реализации мероприятия</t>
  </si>
  <si>
    <t>Сводные сметные расчеты</t>
  </si>
  <si>
    <t>Итого по программе:</t>
  </si>
  <si>
    <t>Приложение № 5</t>
  </si>
  <si>
    <t>2018 год</t>
  </si>
  <si>
    <t>утвержденной постановлением Администрации городского округа Домодедово</t>
  </si>
  <si>
    <t>Итого по подпрограмме 1:</t>
  </si>
  <si>
    <t>Итого по подпрограмме 2:</t>
  </si>
  <si>
    <t>Итого по подпрограмме 3:</t>
  </si>
  <si>
    <t>2019 год</t>
  </si>
  <si>
    <t>2020 год</t>
  </si>
  <si>
    <t>2021 год</t>
  </si>
  <si>
    <t>Приложение № 4</t>
  </si>
  <si>
    <t xml:space="preserve">к муниципальной программе </t>
  </si>
  <si>
    <t xml:space="preserve">Планируемые результаты реализации муниципальной программы </t>
  </si>
  <si>
    <t xml:space="preserve">Перечень мероприятий муниципальной программы </t>
  </si>
  <si>
    <t>Управление ЖКХ</t>
  </si>
  <si>
    <t>2018-2022</t>
  </si>
  <si>
    <t>1.2</t>
  </si>
  <si>
    <t>1.3</t>
  </si>
  <si>
    <t>2022 год</t>
  </si>
  <si>
    <t xml:space="preserve">«Содержание и развитие инженерной инфраструктуры и энергоэффективности на  территории городского округа Домодедово» на 2018-2022 годы </t>
  </si>
  <si>
    <t xml:space="preserve">«Содержание и развитие инженерной инфраструктуры и </t>
  </si>
  <si>
    <t xml:space="preserve">энергоэффективности на  территории городского округа Домодедово» </t>
  </si>
  <si>
    <t xml:space="preserve">на 2018-2022 годы, </t>
  </si>
  <si>
    <t>Подпрограмма  1 «Чистая вода на территории городского округа Домодедово»</t>
  </si>
  <si>
    <t xml:space="preserve">Подпрограмма 2 «Очистка сточных вод на территории городского округа Домодедово»           </t>
  </si>
  <si>
    <t>Подпрограмма 3 «Создание условий для обеспечения качественными жилищно-коммунальными услугами на территории городского округа Домодедово»</t>
  </si>
  <si>
    <t>Подпрограмма 4 «Энергосбережение и повышение энергетической эффективности на территории городского округа Домодедово»</t>
  </si>
  <si>
    <t>Основное мероприятие 1 «Строительство,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городского округа Домодедово»</t>
  </si>
  <si>
    <t>Основное мероприятие 1 «Строительство, реконструкция, капитальный ремонт, приобретение, монтаж и ввод в эксплуатацию объектов очистки сточных вод на территории городского округа Домодедово»</t>
  </si>
  <si>
    <t>Итого по подпрограмме 4:</t>
  </si>
  <si>
    <t>ед./тыс.куб.м</t>
  </si>
  <si>
    <t>Строительство канализационной насосной станции, микрорайон Западный, ул.Текстильщиков</t>
  </si>
  <si>
    <t>Строительство очистных сооружений микрорайон Западный, ГПЗ "Константиново"</t>
  </si>
  <si>
    <t>Реконструкция котельных: котельная "КШФ" микрорайон "Западный", котельная "Речная", микрорайон "Северный"</t>
  </si>
  <si>
    <t>Проведение ежегодной актуализации схемы теплоснабжения городского округа Домодедово</t>
  </si>
  <si>
    <t>Проведение ежегодной актуализации схем водоснабжения, водоотведения  городского округа Домодедово</t>
  </si>
  <si>
    <t>Софинансирование на строительство сетей канализации д. Авдотьино НПК "Авдотьино"</t>
  </si>
  <si>
    <t>2017-2018</t>
  </si>
  <si>
    <t>Строительство очистных сооружений мкр. Западный, ГПЗ "Константиново"</t>
  </si>
  <si>
    <t>45 и 60 кВт/ч</t>
  </si>
  <si>
    <t>7235 м</t>
  </si>
  <si>
    <t>4 500 м3/сут.</t>
  </si>
  <si>
    <t>Внебюджетные средства</t>
  </si>
  <si>
    <t>Планируемые результаты реализации муниципальной программы</t>
  </si>
  <si>
    <t>Тип показателя</t>
  </si>
  <si>
    <t>Единица измерения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</si>
  <si>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</si>
  <si>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</si>
  <si>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</si>
  <si>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2.1</t>
  </si>
  <si>
    <t>2.2</t>
  </si>
  <si>
    <t>3.1</t>
  </si>
  <si>
    <t>3.2</t>
  </si>
  <si>
    <t>3.3</t>
  </si>
  <si>
    <t>3.4</t>
  </si>
  <si>
    <r>
      <t xml:space="preserve">Макропоказатель верхнего уровня: </t>
    </r>
    <r>
      <rPr>
        <sz val="12"/>
        <rFont val="Times New Roman"/>
        <family val="1"/>
      </rPr>
      <t xml:space="preserve">Снижение энергоемкости ВРП
</t>
    </r>
  </si>
  <si>
    <t>4.1</t>
  </si>
  <si>
    <t>4.2</t>
  </si>
  <si>
    <t>4.3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</si>
  <si>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</si>
  <si>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</si>
  <si>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</si>
  <si>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Субсидии на строительство и реконструкцию объектов водоснабжения</t>
  </si>
  <si>
    <t>Субсидии на капитальный ремонт, приобретение, монтаж и ввод в эксплуатацию объектов водоснабжения</t>
  </si>
  <si>
    <t>Создание и восстановление объектов водоснабжения муниципальных образований за счет средств бюджетов муниципальных образований и (или) внебюджетных средств</t>
  </si>
  <si>
    <t xml:space="preserve">Субсидии на реализацию проектов государственно-частного партнерства в жилищно-коммунальном хозяйстве в сфере водоочистки </t>
  </si>
  <si>
    <t xml:space="preserve">Обеспечение мероприятий по модернизации систем коммунальной инфраструктуры </t>
  </si>
  <si>
    <t>Основное мероприятие 2 «Строительство (реконструкция) капитальный ремонт канализационных коллекторов (участков) и канализационных насосных станций на территории городского округа Домодедово»</t>
  </si>
  <si>
    <t>Субсидия на капитальный ремонт канализационных коллекторов и канализационных насосных станций</t>
  </si>
  <si>
    <t>Основное мероприятие 1 «Создание условий для привлечения заемных средств на капитальные вложения в системы теплоснабжения, водоснабжения, водоотведения и очистки сточных вод на территории городского округа»</t>
  </si>
  <si>
    <t xml:space="preserve">Мониторинг, рассмотрение и утверждение инвестиционных программ организаций, оказывающих регулируемые виды деятельности в сфере теплоснабжения, водоснабжения и водоотведения (орг. мероприятие)
</t>
  </si>
  <si>
    <t>Основное мероприятие 2 «Строительство, реконструкция, капитальный ремонт, приобретение, монтаж и ввод в эксплуатацию объектов коммунальной инфраструктуры на территории городского округа»</t>
  </si>
  <si>
    <t xml:space="preserve">Субсидия на капитальный ремонт, приобретение, монтаж и ввод в эксплуатацию объектов коммунальной инфраструктуры </t>
  </si>
  <si>
    <t>Основное мероприятие 3 «Проведение первоочередных мероприятий по восстановлению инфраструктуры военных городков на территории городского округа, переданных из федеральной собственности»</t>
  </si>
  <si>
    <t xml:space="preserve">Субсидия на проведение первоочередных мероприятий по восстановлению объектов социальной и инженерной инфраструктуры военных городков, переданных в собственность муниципальных образований Московской области 
</t>
  </si>
  <si>
    <t xml:space="preserve">Укрепление материально-технической базы учреждений здравоохранения, расположенных на территории военных городков  </t>
  </si>
  <si>
    <t xml:space="preserve">Субсидия на капитальные вложения в объекты социальной и инженерной инфраструктуры на территории военных городков, переданных в собственность муниципальных 
</t>
  </si>
  <si>
    <t>Основное мероприятие 4 «Создание экономических условий для повышения эффективности работы организаций жилищно-коммунального хозяйства Московской области»</t>
  </si>
  <si>
    <t xml:space="preserve">Компенсация выпадающих доходов организациям (за исключением бюджетных и автономных учреждений), поставляющим коммунальные ресурсы для оказания коммунальных услуг населению Московской области по тарифам, не обеспечивающим возмещение издержек  
</t>
  </si>
  <si>
    <t xml:space="preserve">Компенсация выпадающих доходов бюджетным и автономным учреждениям, поставляющим коммунальные ресурсы для оказания коммунальных услуг населению Московской области по тарифам, не обеспечивающим возмещение издержек  
</t>
  </si>
  <si>
    <t>Основное мероприятие 1 «Организация учета энергетических ресурсов в жилищном фонде»</t>
  </si>
  <si>
    <t>Установка приборов учета топливно-энергетических ресурсов на объектах жилищного фонда</t>
  </si>
  <si>
    <t>Мониторинг классов энергетической эффективности многоквартирных домов</t>
  </si>
  <si>
    <t>Основное мероприятие 2 «Повышение энергетической эффективности многоквартирных домов»</t>
  </si>
  <si>
    <t>Основное мероприятие 3 «Повышение энергетической эффективности на объектах энергетики и коммунальной инфраструктуры»</t>
  </si>
  <si>
    <t xml:space="preserve">Установка энергоэффективного оборудования с высоким коэффициентом полезного действия при модернизации котельных </t>
  </si>
  <si>
    <t xml:space="preserve">Строительство котельных с использованием энергоэффективных технологий с высоким коэффициентом полезного действия </t>
  </si>
  <si>
    <t>Установка автоматизированных приборов учета тепловой энергии в организациях, осуществляющих деятельность на территории Московской области</t>
  </si>
  <si>
    <t>Замена изношенных тепловых сетей современными трубопроводами</t>
  </si>
  <si>
    <t>Установка и замена сетей водоснабжения и водоотведения современными трубопроводами</t>
  </si>
  <si>
    <t xml:space="preserve">Установка частотно-регулируемых приводов и устройств плавного пуска на электроустановках объектов водоснабжения и водоотведения </t>
  </si>
  <si>
    <t xml:space="preserve">Реализация программы перспективного развития системы учета розничного рынка электроэнергии районных электрических сетей (Южные электрические сети, Северные электрические сети, Восточные электрические сети, Западные электрические сети) </t>
  </si>
  <si>
    <t>1</t>
  </si>
  <si>
    <t>1.4</t>
  </si>
  <si>
    <t>2</t>
  </si>
  <si>
    <t>2.3</t>
  </si>
  <si>
    <t xml:space="preserve">Строительство объектов коммунальной инфраструктуры государственной собственности Московской области  </t>
  </si>
  <si>
    <t>2.4</t>
  </si>
  <si>
    <t>3</t>
  </si>
  <si>
    <t>4</t>
  </si>
  <si>
    <t>3.5</t>
  </si>
  <si>
    <t>3.6</t>
  </si>
  <si>
    <t>3.7</t>
  </si>
  <si>
    <t>Обращение Губернатора Московской области</t>
  </si>
  <si>
    <t>Указ Президента</t>
  </si>
  <si>
    <t>Отраслевой</t>
  </si>
  <si>
    <t xml:space="preserve">Мониторинг, рассмотрение и утверждение инвестиционных программ организаций, оказывающих регулируемые виды деятельности в сфере теплоснабжения, водоснабжения и водоотведения (орг. мероприятие)
</t>
  </si>
  <si>
    <t>1-й год реализации программы,              2018 год</t>
  </si>
  <si>
    <t>2-й год реализации программы,              2019 год</t>
  </si>
  <si>
    <t>3-й год реализации программы,              2020 год</t>
  </si>
  <si>
    <t>4-й год реализации программы,              2021 год</t>
  </si>
  <si>
    <t>5-й год реализации программы,              2022 год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</si>
  <si>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«Содержание и развитие инженерной инфраструктуры и энергоэффективности на  территории городского округа Домодедово» на 2018-2022 годы 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</si>
  <si>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</si>
  <si>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</si>
  <si>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</si>
  <si>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</si>
  <si>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>1-й год реализации программы, 2018 год</t>
  </si>
  <si>
    <t>2-й год реализации программы, 2019 год</t>
  </si>
  <si>
    <t>3-й год реализации программы, 2020 год</t>
  </si>
  <si>
    <t>4-й год реализации программы, 2021 год</t>
  </si>
  <si>
    <t>5-й год реализации программы, 2022 год</t>
  </si>
  <si>
    <t>Количество построенных, реконструированных, отремонтированных коллекторов (участков), канализационных насосных станций - 1 ед. к 2022 году</t>
  </si>
  <si>
    <t>Количество созданных и восстановленных объектов очистки сточных вод сумарной производительностью - 1 ед. к 2022 году</t>
  </si>
  <si>
    <t>Количество созданных и восстановленных объектов коммунальной инфраструктуры - 0 ед. к 2022 году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</si>
  <si>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 - 30,8% к 2022 году</t>
  </si>
  <si>
    <t>не менее 2</t>
  </si>
  <si>
    <t>Доля многоквартирных домов, соответствующих нормальному классу энергоэффективности и выше(A,B,C, D) - 42,2% к 2022 году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</si>
  <si>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</si>
  <si>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</si>
  <si>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</si>
  <si>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</si>
  <si>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Профинансировано на 01.01.2018,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</si>
  <si>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</si>
  <si>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</si>
  <si>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Приложение № 6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</si>
  <si>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«Строительство очистных сооружений микрорайон Западный, ГПЗ "Константиново» подпрограммы 2 «Очистка сточных вод на территории городского округа Домодедово» муниципальной программы «Содержание и развитие инженерной инфраструктуры и энергоэффективности на  территории городского округа Домодедово» на 2018-2022 годы 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</si>
  <si>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«Строительство канализационной насосной станции, микрорайон Западный, ул.Текстильщиков» подпрограммы 2 «Очистка сточных вод на территории городского округа Домодедово» муниципальной программы «Содержание и развитие инженерной инфраструктуры и энергоэффективности на  территории городского округа Домодедово» на 2018-2022 годы </t>
  </si>
  <si>
    <t>Приложение № 7</t>
  </si>
  <si>
    <t>Приложение № 8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</si>
  <si>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«Реконструкция котельных: котельная "КШФ" микрорайон "Западный", котельная "Речная", микрорайон "Северный» подпрограммы 3 «Создание условий для обеспечения качественными жилищно-коммунальными услугами на территории городского округа Домодедово» муниципальной программы «Содержание и развитие инженерной инфраструктуры и энергоэффективности на  территории городского округа Домодедово» на 2018-2022 годы </t>
  </si>
  <si>
    <r>
      <rPr>
        <b/>
        <sz val="12"/>
        <color indexed="8"/>
        <rFont val="Times New Roman"/>
        <family val="1"/>
      </rPr>
      <t xml:space="preserve">Целевой показатель 1: </t>
    </r>
    <r>
      <rPr>
        <sz val="12"/>
        <color indexed="8"/>
        <rFont val="Times New Roman"/>
        <family val="1"/>
      </rPr>
      <t>Количество созданных и восстановленных ВЗУ, ВНС и станций водоподготовки</t>
    </r>
  </si>
  <si>
    <r>
      <rPr>
        <b/>
        <sz val="12"/>
        <color indexed="8"/>
        <rFont val="Times New Roman"/>
        <family val="1"/>
      </rPr>
      <t xml:space="preserve">Целевой показатель 1: </t>
    </r>
    <r>
      <rPr>
        <sz val="12"/>
        <color indexed="8"/>
        <rFont val="Times New Roman"/>
        <family val="1"/>
      </rPr>
      <t>Количество созданных и восстановленных объектов очистки сточных вод сумарной производительностью</t>
    </r>
  </si>
  <si>
    <r>
      <rPr>
        <b/>
        <sz val="12"/>
        <color indexed="8"/>
        <rFont val="Times New Roman"/>
        <family val="1"/>
      </rPr>
      <t>Целевой показатель 2:</t>
    </r>
    <r>
      <rPr>
        <sz val="12"/>
        <color indexed="8"/>
        <rFont val="Times New Roman"/>
        <family val="1"/>
      </rPr>
      <t xml:space="preserve"> Количество построенных, реконструированных, отремонтированных коллекторов (участков), канализационных насосных станций</t>
    </r>
  </si>
  <si>
    <r>
      <rPr>
        <b/>
        <sz val="12"/>
        <rFont val="Times New Roman"/>
        <family val="1"/>
      </rPr>
      <t xml:space="preserve">Целевой показатель 1: </t>
    </r>
    <r>
      <rPr>
        <sz val="12"/>
        <rFont val="Times New Roman"/>
        <family val="1"/>
      </rPr>
      <t xml:space="preserve">Доля заемных средств организаций в общем объеме капитальных вложений в системы теплоснабжения, водоснабжения, водоотведения и очистки сточных вод </t>
    </r>
  </si>
  <si>
    <r>
      <rPr>
        <b/>
        <sz val="12"/>
        <rFont val="Times New Roman"/>
        <family val="1"/>
      </rPr>
      <t>Целевой показатель 2:</t>
    </r>
    <r>
      <rPr>
        <sz val="12"/>
        <rFont val="Times New Roman"/>
        <family val="1"/>
      </rPr>
      <t xml:space="preserve"> Количество созданных и восстановленных объектов коммунальной инфраструктуры</t>
    </r>
  </si>
  <si>
    <r>
      <rPr>
        <b/>
        <sz val="12"/>
        <rFont val="Times New Roman"/>
        <family val="1"/>
      </rPr>
      <t>Целевой показатель 4:</t>
    </r>
    <r>
      <rPr>
        <sz val="12"/>
        <rFont val="Times New Roman"/>
        <family val="1"/>
      </rPr>
      <t xml:space="preserve"> Количество организаций в сфере ЖКХ, для которых созданы условия для повышения эффективности работы</t>
    </r>
  </si>
  <si>
    <r>
      <rPr>
        <b/>
        <sz val="12"/>
        <rFont val="Times New Roman"/>
        <family val="1"/>
      </rPr>
      <t xml:space="preserve">Целевой показатель 2: </t>
    </r>
    <r>
      <rPr>
        <sz val="12"/>
        <rFont val="Times New Roman"/>
        <family val="1"/>
      </rPr>
      <t>Доля многоквартирных домов, соответствующих нормальному классу энергоэффективности и выше(A,B,C, D)</t>
    </r>
  </si>
  <si>
    <r>
      <rPr>
        <b/>
        <sz val="12"/>
        <rFont val="Times New Roman"/>
        <family val="1"/>
      </rPr>
      <t xml:space="preserve">Целевой показатель 3: </t>
    </r>
    <r>
      <rPr>
        <sz val="12"/>
        <rFont val="Times New Roman"/>
        <family val="1"/>
      </rPr>
      <t>Внедрение энергоэффективных инженерных коммунальных систем с целью повышения энергетической эффективности и снижения процента износа</t>
    </r>
  </si>
  <si>
    <r>
      <t xml:space="preserve">Макропоказатель: </t>
    </r>
    <r>
      <rPr>
        <sz val="12"/>
        <rFont val="Times New Roman"/>
        <family val="1"/>
      </rPr>
      <t>Увеличение доли сточных вод, очищенных до нормативных значений, в общем объеме сточных вод, пропущенных через очистные сооружения</t>
    </r>
  </si>
  <si>
    <t xml:space="preserve">Подпрограмма 2  «Очистка сточных вод на территории городского округа Домодедово»           </t>
  </si>
  <si>
    <t>1.5</t>
  </si>
  <si>
    <t>Софинансирование на строительство сетей канализации в мкрн. Востряково НПВК "ВКВ"</t>
  </si>
  <si>
    <t>Тыс. руб.  /тыс. чел.</t>
  </si>
  <si>
    <t>балл</t>
  </si>
  <si>
    <r>
      <t xml:space="preserve">Макропоказатель: </t>
    </r>
    <r>
      <rPr>
        <sz val="12"/>
        <rFont val="Times New Roman"/>
        <family val="1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</si>
  <si>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r>
      <t>Целевой показатель 5:</t>
    </r>
    <r>
      <rPr>
        <sz val="12"/>
        <rFont val="Times New Roman"/>
        <family val="1"/>
      </rPr>
      <t xml:space="preserve"> Задолженность за потребленные топливно-энергетические ресурсы:                                                                              1) газ  (на 01.10.2018 - 0 тыс.руб/тыс.чел.);                 2) электроэнергия (на 31.12.2018 - 0 тыс.руб/тыс.чел)</t>
    </r>
  </si>
  <si>
    <r>
      <rPr>
        <b/>
        <sz val="12"/>
        <rFont val="Times New Roman"/>
        <family val="1"/>
      </rPr>
      <t>Целевой показатель 6:</t>
    </r>
    <r>
      <rPr>
        <sz val="12"/>
        <rFont val="Times New Roman"/>
        <family val="1"/>
      </rPr>
      <t xml:space="preserve"> Уровень готовности объектов жилищно-коммунального хозяйства городского округа к осенне-зимнему периоду</t>
    </r>
  </si>
  <si>
    <r>
      <rPr>
        <b/>
        <sz val="12"/>
        <rFont val="Times New Roman"/>
        <family val="1"/>
      </rPr>
      <t>Целевой показатель 7:</t>
    </r>
    <r>
      <rPr>
        <sz val="12"/>
        <rFont val="Times New Roman"/>
        <family val="1"/>
      </rPr>
      <t xml:space="preserve"> Организация работ по устранению технологических нарушений (аварий, инцидентов) на коммунальных объектах</t>
    </r>
  </si>
  <si>
    <r>
      <rPr>
        <b/>
        <sz val="12"/>
        <rFont val="Times New Roman"/>
        <family val="1"/>
      </rPr>
      <t>Целевой показатель 8:</t>
    </r>
    <r>
      <rPr>
        <sz val="12"/>
        <rFont val="Times New Roman"/>
        <family val="1"/>
      </rPr>
      <t xml:space="preserve"> 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городского округа</t>
    </r>
  </si>
  <si>
    <r>
      <rPr>
        <b/>
        <sz val="12"/>
        <rFont val="Times New Roman"/>
        <family val="1"/>
      </rPr>
      <t>Целевой показатель 1:</t>
    </r>
    <r>
      <rPr>
        <sz val="12"/>
        <rFont val="Times New Roman"/>
        <family val="1"/>
      </rPr>
      <t xml:space="preserve"> Бережливый учет – Оснащенность многоквартирных домов приборами учета ресурсов</t>
    </r>
  </si>
  <si>
    <t>2.</t>
  </si>
  <si>
    <t>Софинансирование на строительство  канализационной сети мкр-н Востряково г.Домодедово НП "Ручеек"</t>
  </si>
  <si>
    <t>1.6.</t>
  </si>
  <si>
    <t>сняли на совете 2 917,500,00 и 2 710 000,00</t>
  </si>
  <si>
    <t>итого сняли 5 627,5</t>
  </si>
  <si>
    <t>Строительство канализационной насосной станции д. Константиново</t>
  </si>
  <si>
    <t>2.3.</t>
  </si>
  <si>
    <t>2.5</t>
  </si>
  <si>
    <t>2.6</t>
  </si>
  <si>
    <t>2.7</t>
  </si>
  <si>
    <t>Диспетчеризация 4-х котельных</t>
  </si>
  <si>
    <r>
      <t xml:space="preserve">Строительство </t>
    </r>
    <r>
      <rPr>
        <b/>
        <sz val="11"/>
        <rFont val="Times New Roman"/>
        <family val="1"/>
      </rPr>
      <t>котельной</t>
    </r>
    <r>
      <rPr>
        <sz val="11"/>
        <rFont val="Times New Roman"/>
        <family val="1"/>
      </rPr>
      <t xml:space="preserve"> по адресу: г.о. Домодедово, мкрн. Востряково, ул. Ледовская</t>
    </r>
  </si>
  <si>
    <r>
      <t xml:space="preserve">Строительство </t>
    </r>
    <r>
      <rPr>
        <b/>
        <sz val="11"/>
        <rFont val="Times New Roman"/>
        <family val="1"/>
      </rPr>
      <t xml:space="preserve">ВЗУ </t>
    </r>
    <r>
      <rPr>
        <sz val="11"/>
        <rFont val="Times New Roman"/>
        <family val="1"/>
      </rPr>
      <t>по адресу: г.о. Домодедово, мкрн. Востряково, ул. Ледовская</t>
    </r>
  </si>
  <si>
    <t>3.8</t>
  </si>
  <si>
    <t>Строительство канализационной насосной станции д.Константиново</t>
  </si>
  <si>
    <t>Строительство котельной по адресу: г.о. Домодедово, мкрн. Востряково, ул. Ледовская</t>
  </si>
  <si>
    <t>Строительство ВЗУ по адресу: г.о. Домодедово, мкрн. Востряково, ул. Ледовская</t>
  </si>
  <si>
    <t>3.</t>
  </si>
  <si>
    <t>2018-2019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</si>
  <si>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«Софинансирование на строительство сетей канализации д. Авдотьино НПК "Авдотьино», «Софинансирование на строительство сетей канализации в мкрн. "Востряково" НПК "ВКВ», «Софинансирование на строительство сетей канализации в мкрн. Востряково НП "Ручеек» подпрограммы 2 «Очистка сточных вод на территории городского округа Домодедово» муниципальной программы «Содержание и развитие инженерной инфраструктуры и энергоэффективности на  территории городского округа Домодедово» на 2018-2022 годы </t>
  </si>
  <si>
    <t>Разработка ПСД на капитальный ремонт здания Центра культуры и досуга "Импульс" филиал Шаховского сельсткого дома культуры МБУК городского округа Домодедово</t>
  </si>
  <si>
    <t>Проведение экспертизы ПСД на капитальный ремонт здания Центра культуры и досуга "Импульс" филиал Шаховского сельского дома культуры МБУК городского округа Домодедово</t>
  </si>
  <si>
    <t>3000 м3/сут.</t>
  </si>
  <si>
    <t>Количество созданных и восстановленных ВЗУ, ВНС и станций водоподготовки - 1 ед. к 2022 году</t>
  </si>
  <si>
    <t>4.4</t>
  </si>
  <si>
    <t>4.5</t>
  </si>
  <si>
    <r>
      <t xml:space="preserve">Целевой показатель 4: </t>
    </r>
    <r>
      <rPr>
        <sz val="12"/>
        <rFont val="Times New Roman"/>
        <family val="1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</si>
  <si>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t>Приоритетный</t>
  </si>
  <si>
    <r>
      <t xml:space="preserve">Целевой показатель 5: </t>
    </r>
    <r>
      <rPr>
        <sz val="12"/>
        <rFont val="Times New Roman"/>
        <family val="1"/>
      </rPr>
      <t>Доля зданий, строений, сооружений муниципальной собственности, соотвествующих нормальному уровню энергетической эффективности и выше (А, В, С, D)</t>
    </r>
  </si>
  <si>
    <t>2014-2020</t>
  </si>
  <si>
    <r>
      <rPr>
        <b/>
        <sz val="12"/>
        <rFont val="Times New Roman"/>
        <family val="1"/>
      </rPr>
      <t>Целевой показатель 3:</t>
    </r>
    <r>
      <rPr>
        <sz val="12"/>
        <rFont val="Times New Roman"/>
        <family val="1"/>
      </rPr>
      <t xml:space="preserve"> Количество созданных и восстановленных объектов социальной и инженерной инфраструктуры на территории военных городков МО </t>
    </r>
  </si>
  <si>
    <t>Количество созданных и восстановленных объектов социальной и инженерной инфраструктуры на территории военных городков МО  - 1 ед. к 2022 году</t>
  </si>
  <si>
    <t>Бережливый учет - оснащенность многоквартирных домов приборами учета ресурсов - 100 % к 2022 г.</t>
  </si>
  <si>
    <t>Количество организаций в сфере ЖКХ, для которых созданы условия для повышения эффективности работы - не менее 2 к 2022 году; Задолженность за потребленные топливно-энергетические ресурсы: 1) газ  (на 01.10.2018 - 0 тыс.руб/тыс.чел.); 2) электроэнергия (на 31.12.2018 - 0 тыс.руб/тыс.чел) - 126,52 тыс.руб./тыс.чел - к 2022 г., уровень готовности объектов ЖКХ городского округа к осенне-зимнему периоду - 100% к 2022 г., организация работ по устранению технологических нарушений (аварий, инцидентов) на коммунальных объектах объектах - 10 баллов к 2022 г., Доля РСО, утв.инвеститционные программы в сфере теплоснабж, водоснабжения, водоотведения в общем количестве РСО, осуществляющих регулируемые виды деятельности на территории городского округа - 100% к 2022 г.</t>
  </si>
  <si>
    <t>Внедрение энергоэффективных инженерных коммунальных систем с целью повышения энергетической эффективности и снижения процента износа - 0 ед. к 2022 году; Доля зданий, строений, сооружений органов местного самоуправления и муниципальных учреждений, оснащенных приборамими учета потребляемых энергетических ресурсов - 100% к 2022г.; Доля зданий, строений, сооружений муниципальной собственности, соотвествующих нормальному уровню энергетической эффективности и выше (А, В, С, D)  60%- к 2022г.</t>
  </si>
  <si>
    <t>2015-2019</t>
  </si>
  <si>
    <t>от 18.12.2018 № 2873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</si>
</sst>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7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i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sz val="12"/>
      <name val="Arial"/>
      <family val="2"/>
    </font>
    <font>
      <b/>
      <i/>
      <sz val="11.5"/>
      <color indexed="12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 locked="0"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7" fillId="0" borderId="10" xfId="0" applyFont="1" applyFill="1" applyBorder="1" applyAlignment="1">
      <alignment vertical="center" wrapText="1"/>
    </xf>
    <xf numFmtId="4" fontId="1" fillId="33" borderId="10" xfId="43" applyNumberFormat="1" applyFont="1" applyFill="1" applyBorder="1" applyAlignment="1">
      <alignment horizontal="right" vertical="center" wrapText="1"/>
    </xf>
    <xf numFmtId="2" fontId="1" fillId="33" borderId="10" xfId="43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65" fillId="33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5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left"/>
    </xf>
    <xf numFmtId="0" fontId="15" fillId="33" borderId="0" xfId="0" applyFont="1" applyFill="1" applyAlignment="1">
      <alignment/>
    </xf>
    <xf numFmtId="0" fontId="15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194" fontId="3" fillId="34" borderId="10" xfId="43" applyNumberFormat="1" applyFont="1" applyFill="1" applyBorder="1" applyAlignment="1">
      <alignment horizontal="right" vertical="center" wrapText="1"/>
    </xf>
    <xf numFmtId="4" fontId="3" fillId="0" borderId="10" xfId="43" applyNumberFormat="1" applyFont="1" applyFill="1" applyBorder="1" applyAlignment="1">
      <alignment horizontal="right" vertical="center" wrapText="1"/>
    </xf>
    <xf numFmtId="2" fontId="3" fillId="0" borderId="10" xfId="43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197" fontId="0" fillId="0" borderId="0" xfId="0" applyNumberFormat="1" applyAlignment="1">
      <alignment horizontal="right"/>
    </xf>
    <xf numFmtId="197" fontId="7" fillId="0" borderId="0" xfId="0" applyNumberFormat="1" applyFont="1" applyAlignment="1">
      <alignment/>
    </xf>
    <xf numFmtId="197" fontId="0" fillId="0" borderId="0" xfId="0" applyNumberFormat="1" applyAlignment="1">
      <alignment horizontal="center"/>
    </xf>
    <xf numFmtId="197" fontId="7" fillId="0" borderId="0" xfId="0" applyNumberFormat="1" applyFont="1" applyFill="1" applyAlignment="1">
      <alignment horizontal="left"/>
    </xf>
    <xf numFmtId="197" fontId="3" fillId="0" borderId="10" xfId="0" applyNumberFormat="1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vertical="top" wrapText="1"/>
    </xf>
    <xf numFmtId="197" fontId="1" fillId="0" borderId="10" xfId="0" applyNumberFormat="1" applyFont="1" applyFill="1" applyBorder="1" applyAlignment="1">
      <alignment horizontal="right" vertical="top" wrapText="1"/>
    </xf>
    <xf numFmtId="197" fontId="1" fillId="0" borderId="10" xfId="0" applyNumberFormat="1" applyFont="1" applyBorder="1" applyAlignment="1">
      <alignment horizontal="right" vertical="top" wrapText="1"/>
    </xf>
    <xf numFmtId="197" fontId="1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4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97" fontId="1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97" fontId="9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197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9" fillId="0" borderId="0" xfId="0" applyFont="1" applyAlignment="1">
      <alignment wrapText="1"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right"/>
    </xf>
    <xf numFmtId="19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wrapText="1"/>
    </xf>
    <xf numFmtId="2" fontId="65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197" fontId="1" fillId="0" borderId="10" xfId="0" applyNumberFormat="1" applyFont="1" applyBorder="1" applyAlignment="1">
      <alignment horizontal="center" vertical="top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4" fontId="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197" fontId="10" fillId="0" borderId="1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right"/>
    </xf>
    <xf numFmtId="197" fontId="0" fillId="0" borderId="0" xfId="0" applyNumberFormat="1" applyFill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194" fontId="3" fillId="0" borderId="10" xfId="43" applyNumberFormat="1" applyFont="1" applyFill="1" applyBorder="1" applyAlignment="1">
      <alignment horizontal="right" vertical="center" wrapText="1"/>
    </xf>
    <xf numFmtId="4" fontId="1" fillId="0" borderId="10" xfId="43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center" vertical="top" wrapText="1"/>
    </xf>
    <xf numFmtId="197" fontId="6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67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24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vertical="top" wrapText="1"/>
    </xf>
    <xf numFmtId="0" fontId="65" fillId="33" borderId="13" xfId="0" applyFont="1" applyFill="1" applyBorder="1" applyAlignment="1">
      <alignment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/>
    </xf>
    <xf numFmtId="0" fontId="67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vertical="top" wrapText="1"/>
    </xf>
    <xf numFmtId="0" fontId="65" fillId="0" borderId="11" xfId="0" applyFont="1" applyFill="1" applyBorder="1" applyAlignment="1">
      <alignment vertical="top" wrapText="1"/>
    </xf>
    <xf numFmtId="0" fontId="65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6" fontId="1" fillId="0" borderId="12" xfId="43" applyFont="1" applyBorder="1" applyAlignment="1">
      <alignment horizontal="center" vertical="top" wrapText="1"/>
    </xf>
    <xf numFmtId="186" fontId="1" fillId="0" borderId="13" xfId="43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97" fontId="7" fillId="0" borderId="0" xfId="0" applyNumberFormat="1" applyFont="1" applyFill="1" applyAlignment="1">
      <alignment horizontal="left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86" fontId="1" fillId="0" borderId="10" xfId="43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5.7109375" style="93" customWidth="1"/>
    <col min="2" max="2" width="52.421875" style="94" customWidth="1"/>
    <col min="3" max="3" width="22.140625" style="94" customWidth="1"/>
    <col min="4" max="4" width="11.8515625" style="95" customWidth="1"/>
    <col min="5" max="5" width="15.7109375" style="95" customWidth="1"/>
    <col min="6" max="10" width="12.28125" style="95" customWidth="1"/>
    <col min="11" max="11" width="15.140625" style="2" customWidth="1"/>
    <col min="12" max="16384" width="9.140625" style="2" customWidth="1"/>
  </cols>
  <sheetData>
    <row r="1" ht="15.75">
      <c r="E1" s="87" t="s">
        <v>18</v>
      </c>
    </row>
    <row r="2" spans="5:9" ht="12.75" customHeight="1">
      <c r="E2" s="88" t="s">
        <v>36</v>
      </c>
      <c r="F2" s="104"/>
      <c r="G2" s="105"/>
      <c r="H2" s="106"/>
      <c r="I2" s="89"/>
    </row>
    <row r="3" spans="5:8" ht="15.75">
      <c r="E3" s="90" t="s">
        <v>45</v>
      </c>
      <c r="F3" s="90"/>
      <c r="G3" s="90"/>
      <c r="H3" s="91"/>
    </row>
    <row r="4" spans="5:8" ht="15.75">
      <c r="E4" s="90" t="s">
        <v>46</v>
      </c>
      <c r="F4" s="90"/>
      <c r="G4" s="90"/>
      <c r="H4" s="91"/>
    </row>
    <row r="5" spans="5:12" ht="15.75">
      <c r="E5" s="90" t="s">
        <v>47</v>
      </c>
      <c r="F5" s="90"/>
      <c r="G5" s="90"/>
      <c r="H5" s="91"/>
      <c r="K5" s="92"/>
      <c r="L5" s="92"/>
    </row>
    <row r="6" spans="5:12" ht="16.5" customHeight="1">
      <c r="E6" s="90" t="s">
        <v>28</v>
      </c>
      <c r="F6" s="90"/>
      <c r="G6" s="90"/>
      <c r="H6" s="91"/>
      <c r="I6" s="96"/>
      <c r="K6" s="107"/>
      <c r="L6" s="107"/>
    </row>
    <row r="7" spans="5:12" ht="16.5" customHeight="1">
      <c r="E7" s="178" t="s">
        <v>222</v>
      </c>
      <c r="F7" s="178"/>
      <c r="G7" s="178"/>
      <c r="H7" s="178"/>
      <c r="I7" s="91"/>
      <c r="K7" s="107"/>
      <c r="L7" s="107"/>
    </row>
    <row r="8" spans="5:11" ht="13.5" customHeight="1">
      <c r="E8" s="97"/>
      <c r="F8" s="97"/>
      <c r="H8" s="97"/>
      <c r="I8" s="97"/>
      <c r="K8" s="98"/>
    </row>
    <row r="9" spans="1:10" s="4" customFormat="1" ht="15.75">
      <c r="A9" s="176" t="s">
        <v>37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s="4" customFormat="1" ht="15.75">
      <c r="A10" s="176" t="s">
        <v>44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ht="15.75">
      <c r="A11" s="52"/>
      <c r="B11" s="53"/>
      <c r="C11" s="53"/>
      <c r="D11" s="54"/>
      <c r="E11" s="54"/>
      <c r="F11" s="54"/>
      <c r="G11" s="54"/>
      <c r="H11" s="54"/>
      <c r="I11" s="54"/>
      <c r="J11" s="54"/>
    </row>
    <row r="12" spans="1:11" ht="33" customHeight="1">
      <c r="A12" s="173" t="s">
        <v>5</v>
      </c>
      <c r="B12" s="173" t="s">
        <v>68</v>
      </c>
      <c r="C12" s="177" t="s">
        <v>69</v>
      </c>
      <c r="D12" s="177" t="s">
        <v>70</v>
      </c>
      <c r="E12" s="177" t="s">
        <v>71</v>
      </c>
      <c r="F12" s="177" t="s">
        <v>6</v>
      </c>
      <c r="G12" s="177"/>
      <c r="H12" s="177"/>
      <c r="I12" s="177"/>
      <c r="J12" s="177"/>
      <c r="K12" s="177"/>
    </row>
    <row r="13" spans="1:11" ht="129" customHeight="1">
      <c r="A13" s="173"/>
      <c r="B13" s="173"/>
      <c r="C13" s="177"/>
      <c r="D13" s="177"/>
      <c r="E13" s="177"/>
      <c r="F13" s="70" t="s">
        <v>132</v>
      </c>
      <c r="G13" s="70" t="s">
        <v>133</v>
      </c>
      <c r="H13" s="70" t="s">
        <v>134</v>
      </c>
      <c r="I13" s="70" t="s">
        <v>135</v>
      </c>
      <c r="J13" s="70" t="s">
        <v>136</v>
      </c>
      <c r="K13" s="85" t="s">
        <v>72</v>
      </c>
    </row>
    <row r="14" spans="1:11" ht="15.75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55">
        <v>8</v>
      </c>
      <c r="I14" s="55">
        <v>9</v>
      </c>
      <c r="J14" s="55">
        <v>10</v>
      </c>
      <c r="K14" s="55">
        <v>11</v>
      </c>
    </row>
    <row r="15" spans="1:11" ht="22.5" customHeight="1">
      <c r="A15" s="118">
        <v>1</v>
      </c>
      <c r="B15" s="179" t="s">
        <v>48</v>
      </c>
      <c r="C15" s="179"/>
      <c r="D15" s="179"/>
      <c r="E15" s="179"/>
      <c r="F15" s="179"/>
      <c r="G15" s="179"/>
      <c r="H15" s="179"/>
      <c r="I15" s="179"/>
      <c r="J15" s="179"/>
      <c r="K15" s="48" t="s">
        <v>73</v>
      </c>
    </row>
    <row r="16" spans="1:11" ht="65.25" customHeight="1">
      <c r="A16" s="118"/>
      <c r="B16" s="121" t="s">
        <v>180</v>
      </c>
      <c r="C16" s="83"/>
      <c r="D16" s="50" t="s">
        <v>21</v>
      </c>
      <c r="E16" s="50">
        <v>96.8</v>
      </c>
      <c r="F16" s="50">
        <v>96.8</v>
      </c>
      <c r="G16" s="50">
        <v>96.8</v>
      </c>
      <c r="H16" s="50">
        <v>96.8</v>
      </c>
      <c r="I16" s="50">
        <v>96.8</v>
      </c>
      <c r="J16" s="50">
        <v>96.8</v>
      </c>
      <c r="K16" s="48" t="s">
        <v>73</v>
      </c>
    </row>
    <row r="17" spans="1:11" ht="42.75" customHeight="1">
      <c r="A17" s="81" t="s">
        <v>19</v>
      </c>
      <c r="B17" s="99" t="s">
        <v>166</v>
      </c>
      <c r="C17" s="48" t="s">
        <v>128</v>
      </c>
      <c r="D17" s="118" t="s">
        <v>22</v>
      </c>
      <c r="E17" s="118">
        <v>0</v>
      </c>
      <c r="F17" s="118">
        <v>0</v>
      </c>
      <c r="G17" s="116">
        <v>1</v>
      </c>
      <c r="H17" s="118">
        <v>0</v>
      </c>
      <c r="I17" s="118">
        <v>0</v>
      </c>
      <c r="J17" s="118">
        <v>0</v>
      </c>
      <c r="K17" s="118">
        <v>1</v>
      </c>
    </row>
    <row r="18" spans="1:11" ht="23.25" customHeight="1">
      <c r="A18" s="49">
        <v>2</v>
      </c>
      <c r="B18" s="175" t="s">
        <v>49</v>
      </c>
      <c r="C18" s="175"/>
      <c r="D18" s="175"/>
      <c r="E18" s="175"/>
      <c r="F18" s="175"/>
      <c r="G18" s="175"/>
      <c r="H18" s="175"/>
      <c r="I18" s="175"/>
      <c r="J18" s="175"/>
      <c r="K18" s="48" t="s">
        <v>73</v>
      </c>
    </row>
    <row r="19" spans="1:11" ht="62.25" customHeight="1">
      <c r="A19" s="82"/>
      <c r="B19" s="111" t="s">
        <v>174</v>
      </c>
      <c r="C19" s="83"/>
      <c r="D19" s="51" t="s">
        <v>21</v>
      </c>
      <c r="E19" s="100">
        <v>90</v>
      </c>
      <c r="F19" s="100">
        <v>90</v>
      </c>
      <c r="G19" s="100">
        <v>91</v>
      </c>
      <c r="H19" s="50">
        <v>92</v>
      </c>
      <c r="I19" s="50">
        <v>93</v>
      </c>
      <c r="J19" s="50">
        <v>94</v>
      </c>
      <c r="K19" s="48" t="s">
        <v>73</v>
      </c>
    </row>
    <row r="20" spans="1:11" ht="47.25">
      <c r="A20" s="81" t="s">
        <v>74</v>
      </c>
      <c r="B20" s="101" t="s">
        <v>167</v>
      </c>
      <c r="C20" s="48" t="s">
        <v>130</v>
      </c>
      <c r="D20" s="48" t="s">
        <v>55</v>
      </c>
      <c r="E20" s="118">
        <v>0</v>
      </c>
      <c r="F20" s="118">
        <v>0</v>
      </c>
      <c r="G20" s="118">
        <v>1</v>
      </c>
      <c r="H20" s="118">
        <v>0</v>
      </c>
      <c r="I20" s="118">
        <v>0</v>
      </c>
      <c r="J20" s="118">
        <v>0</v>
      </c>
      <c r="K20" s="118">
        <v>1</v>
      </c>
    </row>
    <row r="21" spans="1:11" ht="63">
      <c r="A21" s="81" t="s">
        <v>75</v>
      </c>
      <c r="B21" s="101" t="s">
        <v>168</v>
      </c>
      <c r="C21" s="48" t="s">
        <v>128</v>
      </c>
      <c r="D21" s="49" t="s">
        <v>22</v>
      </c>
      <c r="E21" s="118">
        <v>0</v>
      </c>
      <c r="F21" s="118">
        <v>1</v>
      </c>
      <c r="G21" s="118">
        <v>0</v>
      </c>
      <c r="H21" s="118">
        <v>0</v>
      </c>
      <c r="I21" s="118">
        <v>0</v>
      </c>
      <c r="J21" s="118">
        <v>0</v>
      </c>
      <c r="K21" s="118">
        <v>2</v>
      </c>
    </row>
    <row r="22" spans="1:11" ht="33.75" customHeight="1">
      <c r="A22" s="49">
        <v>3</v>
      </c>
      <c r="B22" s="175" t="s">
        <v>50</v>
      </c>
      <c r="C22" s="175"/>
      <c r="D22" s="175"/>
      <c r="E22" s="175"/>
      <c r="F22" s="175"/>
      <c r="G22" s="175"/>
      <c r="H22" s="175"/>
      <c r="I22" s="175"/>
      <c r="J22" s="175"/>
      <c r="K22" s="48" t="s">
        <v>73</v>
      </c>
    </row>
    <row r="23" spans="1:11" ht="78" customHeight="1">
      <c r="A23" s="81" t="s">
        <v>76</v>
      </c>
      <c r="B23" s="102" t="s">
        <v>169</v>
      </c>
      <c r="C23" s="110" t="s">
        <v>129</v>
      </c>
      <c r="D23" s="47" t="s">
        <v>21</v>
      </c>
      <c r="E23" s="113">
        <v>30.83</v>
      </c>
      <c r="F23" s="113">
        <v>30.8</v>
      </c>
      <c r="G23" s="113">
        <v>30.83</v>
      </c>
      <c r="H23" s="113">
        <v>30.83</v>
      </c>
      <c r="I23" s="113">
        <v>30.83</v>
      </c>
      <c r="J23" s="113">
        <v>30.83</v>
      </c>
      <c r="K23" s="118">
        <v>1</v>
      </c>
    </row>
    <row r="24" spans="1:11" ht="52.5" customHeight="1">
      <c r="A24" s="81" t="s">
        <v>77</v>
      </c>
      <c r="B24" s="102" t="s">
        <v>170</v>
      </c>
      <c r="C24" s="48" t="s">
        <v>130</v>
      </c>
      <c r="D24" s="47" t="s">
        <v>22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18">
        <v>2</v>
      </c>
    </row>
    <row r="25" spans="1:11" ht="83.25" customHeight="1">
      <c r="A25" s="81" t="s">
        <v>78</v>
      </c>
      <c r="B25" s="102" t="s">
        <v>216</v>
      </c>
      <c r="C25" s="48" t="s">
        <v>128</v>
      </c>
      <c r="D25" s="47" t="s">
        <v>22</v>
      </c>
      <c r="E25" s="103">
        <v>0</v>
      </c>
      <c r="F25" s="103">
        <v>0</v>
      </c>
      <c r="G25" s="125">
        <v>1</v>
      </c>
      <c r="H25" s="103">
        <v>0</v>
      </c>
      <c r="I25" s="103">
        <v>0</v>
      </c>
      <c r="J25" s="103">
        <v>0</v>
      </c>
      <c r="K25" s="118">
        <v>3</v>
      </c>
    </row>
    <row r="26" spans="1:11" ht="56.25" customHeight="1">
      <c r="A26" s="81" t="s">
        <v>79</v>
      </c>
      <c r="B26" s="102" t="s">
        <v>171</v>
      </c>
      <c r="C26" s="48" t="s">
        <v>130</v>
      </c>
      <c r="D26" s="47" t="s">
        <v>22</v>
      </c>
      <c r="E26" s="103">
        <v>0</v>
      </c>
      <c r="F26" s="103" t="s">
        <v>151</v>
      </c>
      <c r="G26" s="103" t="s">
        <v>151</v>
      </c>
      <c r="H26" s="103" t="s">
        <v>151</v>
      </c>
      <c r="I26" s="103" t="s">
        <v>151</v>
      </c>
      <c r="J26" s="103" t="s">
        <v>151</v>
      </c>
      <c r="K26" s="118">
        <v>4</v>
      </c>
    </row>
    <row r="27" spans="1:11" ht="78.75">
      <c r="A27" s="81" t="s">
        <v>125</v>
      </c>
      <c r="B27" s="122" t="s">
        <v>181</v>
      </c>
      <c r="C27" s="116" t="s">
        <v>130</v>
      </c>
      <c r="D27" s="123" t="s">
        <v>178</v>
      </c>
      <c r="E27" s="124">
        <v>268.6</v>
      </c>
      <c r="F27" s="124">
        <v>261.46</v>
      </c>
      <c r="G27" s="124">
        <v>226.3</v>
      </c>
      <c r="H27" s="124">
        <v>192.8</v>
      </c>
      <c r="I27" s="124">
        <v>156.53</v>
      </c>
      <c r="J27" s="124">
        <v>126.52</v>
      </c>
      <c r="K27" s="116">
        <v>4</v>
      </c>
    </row>
    <row r="28" spans="1:11" ht="56.25" customHeight="1">
      <c r="A28" s="81" t="s">
        <v>126</v>
      </c>
      <c r="B28" s="120" t="s">
        <v>182</v>
      </c>
      <c r="C28" s="116" t="s">
        <v>130</v>
      </c>
      <c r="D28" s="117" t="s">
        <v>21</v>
      </c>
      <c r="E28" s="125">
        <v>100</v>
      </c>
      <c r="F28" s="125">
        <v>100</v>
      </c>
      <c r="G28" s="125">
        <v>100</v>
      </c>
      <c r="H28" s="125">
        <v>100</v>
      </c>
      <c r="I28" s="125">
        <v>100</v>
      </c>
      <c r="J28" s="125">
        <v>100</v>
      </c>
      <c r="K28" s="116">
        <v>4</v>
      </c>
    </row>
    <row r="29" spans="1:11" ht="77.25" customHeight="1">
      <c r="A29" s="81" t="s">
        <v>127</v>
      </c>
      <c r="B29" s="120" t="s">
        <v>183</v>
      </c>
      <c r="C29" s="116" t="s">
        <v>130</v>
      </c>
      <c r="D29" s="117" t="s">
        <v>179</v>
      </c>
      <c r="E29" s="126">
        <v>10</v>
      </c>
      <c r="F29" s="126">
        <v>10</v>
      </c>
      <c r="G29" s="126">
        <v>10</v>
      </c>
      <c r="H29" s="126">
        <v>10</v>
      </c>
      <c r="I29" s="125">
        <v>10</v>
      </c>
      <c r="J29" s="125">
        <v>10</v>
      </c>
      <c r="K29" s="116">
        <v>4</v>
      </c>
    </row>
    <row r="30" spans="1:11" ht="113.25" customHeight="1">
      <c r="A30" s="81" t="s">
        <v>199</v>
      </c>
      <c r="B30" s="120" t="s">
        <v>184</v>
      </c>
      <c r="C30" s="116" t="s">
        <v>130</v>
      </c>
      <c r="D30" s="117" t="s">
        <v>21</v>
      </c>
      <c r="E30" s="125">
        <v>100</v>
      </c>
      <c r="F30" s="125">
        <v>100</v>
      </c>
      <c r="G30" s="125">
        <v>100</v>
      </c>
      <c r="H30" s="125">
        <v>100</v>
      </c>
      <c r="I30" s="125">
        <v>100</v>
      </c>
      <c r="J30" s="125">
        <v>100</v>
      </c>
      <c r="K30" s="116">
        <v>4</v>
      </c>
    </row>
    <row r="31" spans="1:11" ht="33.75" customHeight="1">
      <c r="A31" s="49">
        <v>4</v>
      </c>
      <c r="B31" s="174" t="s">
        <v>51</v>
      </c>
      <c r="C31" s="174"/>
      <c r="D31" s="174"/>
      <c r="E31" s="174"/>
      <c r="F31" s="174"/>
      <c r="G31" s="174"/>
      <c r="H31" s="174"/>
      <c r="I31" s="174"/>
      <c r="J31" s="174"/>
      <c r="K31" s="48" t="s">
        <v>73</v>
      </c>
    </row>
    <row r="32" spans="1:11" ht="33.75" customHeight="1">
      <c r="A32" s="82"/>
      <c r="B32" s="111" t="s">
        <v>80</v>
      </c>
      <c r="C32" s="83"/>
      <c r="D32" s="51" t="s">
        <v>21</v>
      </c>
      <c r="E32" s="100">
        <v>65</v>
      </c>
      <c r="F32" s="100">
        <v>63</v>
      </c>
      <c r="G32" s="100">
        <v>61.5</v>
      </c>
      <c r="H32" s="50">
        <v>60</v>
      </c>
      <c r="I32" s="50">
        <v>58.5</v>
      </c>
      <c r="J32" s="50">
        <v>57</v>
      </c>
      <c r="K32" s="48" t="s">
        <v>73</v>
      </c>
    </row>
    <row r="33" spans="1:11" ht="47.25">
      <c r="A33" s="81" t="s">
        <v>81</v>
      </c>
      <c r="B33" s="120" t="s">
        <v>185</v>
      </c>
      <c r="C33" s="116" t="s">
        <v>130</v>
      </c>
      <c r="D33" s="117" t="s">
        <v>21</v>
      </c>
      <c r="E33" s="116">
        <v>78.4</v>
      </c>
      <c r="F33" s="116">
        <v>82.8</v>
      </c>
      <c r="G33" s="116">
        <v>87.1</v>
      </c>
      <c r="H33" s="116">
        <v>91.4</v>
      </c>
      <c r="I33" s="116">
        <v>95.7</v>
      </c>
      <c r="J33" s="116">
        <v>100</v>
      </c>
      <c r="K33" s="116">
        <v>1</v>
      </c>
    </row>
    <row r="34" spans="1:11" ht="47.25">
      <c r="A34" s="81" t="s">
        <v>82</v>
      </c>
      <c r="B34" s="127" t="s">
        <v>172</v>
      </c>
      <c r="C34" s="116" t="s">
        <v>130</v>
      </c>
      <c r="D34" s="128" t="s">
        <v>21</v>
      </c>
      <c r="E34" s="116">
        <v>30.6</v>
      </c>
      <c r="F34" s="116">
        <v>30.9</v>
      </c>
      <c r="G34" s="116">
        <v>33.9</v>
      </c>
      <c r="H34" s="116">
        <v>36.6</v>
      </c>
      <c r="I34" s="116">
        <v>39.2</v>
      </c>
      <c r="J34" s="116">
        <v>42.2</v>
      </c>
      <c r="K34" s="116">
        <v>2</v>
      </c>
    </row>
    <row r="35" spans="1:11" ht="63">
      <c r="A35" s="81" t="s">
        <v>83</v>
      </c>
      <c r="B35" s="108" t="s">
        <v>173</v>
      </c>
      <c r="C35" s="48" t="s">
        <v>130</v>
      </c>
      <c r="D35" s="118" t="s">
        <v>22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3</v>
      </c>
    </row>
    <row r="36" spans="1:11" ht="78.75">
      <c r="A36" s="81" t="s">
        <v>210</v>
      </c>
      <c r="B36" s="172" t="s">
        <v>212</v>
      </c>
      <c r="C36" s="48" t="s">
        <v>213</v>
      </c>
      <c r="D36" s="171" t="s">
        <v>21</v>
      </c>
      <c r="E36" s="171">
        <v>73</v>
      </c>
      <c r="F36" s="171">
        <v>78</v>
      </c>
      <c r="G36" s="171">
        <v>100</v>
      </c>
      <c r="H36" s="171">
        <v>100</v>
      </c>
      <c r="I36" s="171">
        <v>100</v>
      </c>
      <c r="J36" s="171">
        <v>100</v>
      </c>
      <c r="K36" s="171">
        <v>3</v>
      </c>
    </row>
    <row r="37" spans="1:11" ht="63">
      <c r="A37" s="81" t="s">
        <v>211</v>
      </c>
      <c r="B37" s="172" t="s">
        <v>214</v>
      </c>
      <c r="C37" s="48" t="s">
        <v>130</v>
      </c>
      <c r="D37" s="171" t="s">
        <v>21</v>
      </c>
      <c r="E37" s="171">
        <v>40</v>
      </c>
      <c r="F37" s="171">
        <v>44</v>
      </c>
      <c r="G37" s="171">
        <v>48</v>
      </c>
      <c r="H37" s="171">
        <v>52</v>
      </c>
      <c r="I37" s="171">
        <v>56</v>
      </c>
      <c r="J37" s="171">
        <v>60</v>
      </c>
      <c r="K37" s="171">
        <v>3</v>
      </c>
    </row>
    <row r="51" ht="15.75">
      <c r="D51" s="115"/>
    </row>
  </sheetData>
  <sheetProtection/>
  <mergeCells count="13">
    <mergeCell ref="E7:H7"/>
    <mergeCell ref="A9:J9"/>
    <mergeCell ref="B15:J15"/>
    <mergeCell ref="B31:J31"/>
    <mergeCell ref="B18:J18"/>
    <mergeCell ref="B22:J22"/>
    <mergeCell ref="A10:J10"/>
    <mergeCell ref="A12:A13"/>
    <mergeCell ref="B12:B13"/>
    <mergeCell ref="D12:D13"/>
    <mergeCell ref="E12:E13"/>
    <mergeCell ref="C12:C13"/>
    <mergeCell ref="F12:K12"/>
  </mergeCells>
  <printOptions/>
  <pageMargins left="0.21" right="0.17" top="0.2" bottom="0.22" header="0.17" footer="0.17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34.57421875" style="19" customWidth="1"/>
    <col min="2" max="2" width="27.140625" style="19" bestFit="1" customWidth="1"/>
    <col min="3" max="3" width="15.7109375" style="19" customWidth="1"/>
    <col min="4" max="4" width="13.57421875" style="20" customWidth="1"/>
    <col min="5" max="5" width="13.28125" style="20" customWidth="1"/>
    <col min="6" max="6" width="13.28125" style="161" customWidth="1"/>
    <col min="7" max="9" width="13.28125" style="22" customWidth="1"/>
    <col min="10" max="10" width="20.00390625" style="22" customWidth="1"/>
    <col min="11" max="11" width="27.140625" style="19" customWidth="1"/>
    <col min="12" max="16384" width="9.140625" style="19" customWidth="1"/>
  </cols>
  <sheetData>
    <row r="1" ht="15">
      <c r="E1" s="10" t="s">
        <v>20</v>
      </c>
    </row>
    <row r="2" spans="5:9" ht="15" customHeight="1">
      <c r="E2" s="67" t="s">
        <v>36</v>
      </c>
      <c r="F2" s="162"/>
      <c r="G2" s="68"/>
      <c r="H2" s="46"/>
      <c r="I2" s="58"/>
    </row>
    <row r="3" spans="5:9" ht="15">
      <c r="E3" s="69" t="s">
        <v>45</v>
      </c>
      <c r="F3" s="69"/>
      <c r="G3" s="69"/>
      <c r="H3" s="56"/>
      <c r="I3" s="57"/>
    </row>
    <row r="4" spans="5:9" ht="15">
      <c r="E4" s="69" t="s">
        <v>46</v>
      </c>
      <c r="F4" s="69"/>
      <c r="G4" s="69"/>
      <c r="H4" s="56"/>
      <c r="I4" s="57"/>
    </row>
    <row r="5" spans="5:9" ht="13.5" customHeight="1">
      <c r="E5" s="69" t="s">
        <v>47</v>
      </c>
      <c r="F5" s="69"/>
      <c r="G5" s="69"/>
      <c r="H5" s="56"/>
      <c r="I5" s="57"/>
    </row>
    <row r="6" spans="5:10" ht="15" customHeight="1">
      <c r="E6" s="69" t="s">
        <v>28</v>
      </c>
      <c r="F6" s="69"/>
      <c r="G6" s="69"/>
      <c r="H6" s="56"/>
      <c r="I6" s="75"/>
      <c r="J6" s="75"/>
    </row>
    <row r="7" spans="5:10" ht="14.25" customHeight="1">
      <c r="E7" s="200" t="s">
        <v>222</v>
      </c>
      <c r="F7" s="200"/>
      <c r="G7" s="200"/>
      <c r="H7" s="200"/>
      <c r="I7" s="31"/>
      <c r="J7" s="21"/>
    </row>
    <row r="8" spans="1:10" s="23" customFormat="1" ht="41.25" customHeight="1">
      <c r="A8" s="176" t="s">
        <v>137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s="23" customFormat="1" ht="15.75">
      <c r="A9" s="1"/>
      <c r="B9" s="1"/>
      <c r="C9" s="1"/>
      <c r="D9" s="59"/>
      <c r="E9" s="59"/>
      <c r="F9" s="163"/>
      <c r="G9" s="59"/>
      <c r="H9" s="59"/>
      <c r="I9" s="59"/>
      <c r="J9" s="59"/>
    </row>
    <row r="10" spans="1:10" ht="28.5" customHeight="1">
      <c r="A10" s="180" t="s">
        <v>84</v>
      </c>
      <c r="B10" s="180" t="s">
        <v>4</v>
      </c>
      <c r="C10" s="180" t="s">
        <v>85</v>
      </c>
      <c r="D10" s="191" t="s">
        <v>86</v>
      </c>
      <c r="E10" s="191"/>
      <c r="F10" s="191"/>
      <c r="G10" s="191"/>
      <c r="H10" s="191"/>
      <c r="I10" s="191"/>
      <c r="J10" s="180" t="s">
        <v>23</v>
      </c>
    </row>
    <row r="11" spans="1:10" ht="65.25" customHeight="1">
      <c r="A11" s="181"/>
      <c r="B11" s="181"/>
      <c r="C11" s="181"/>
      <c r="D11" s="167" t="s">
        <v>0</v>
      </c>
      <c r="E11" s="168" t="s">
        <v>132</v>
      </c>
      <c r="F11" s="169" t="s">
        <v>133</v>
      </c>
      <c r="G11" s="168" t="s">
        <v>134</v>
      </c>
      <c r="H11" s="168" t="s">
        <v>135</v>
      </c>
      <c r="I11" s="168" t="s">
        <v>136</v>
      </c>
      <c r="J11" s="181"/>
    </row>
    <row r="12" spans="1:10" ht="15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116">
        <v>6</v>
      </c>
      <c r="G12" s="48">
        <v>7</v>
      </c>
      <c r="H12" s="48">
        <v>8</v>
      </c>
      <c r="I12" s="48">
        <v>9</v>
      </c>
      <c r="J12" s="48">
        <v>10</v>
      </c>
    </row>
    <row r="13" spans="1:10" ht="18.75" customHeight="1">
      <c r="A13" s="201" t="s">
        <v>48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ht="142.5" customHeight="1">
      <c r="A14" s="60" t="s">
        <v>52</v>
      </c>
      <c r="B14" s="48"/>
      <c r="C14" s="48"/>
      <c r="D14" s="61"/>
      <c r="E14" s="62"/>
      <c r="F14" s="164"/>
      <c r="G14" s="63"/>
      <c r="H14" s="64"/>
      <c r="I14" s="64"/>
      <c r="J14" s="65"/>
    </row>
    <row r="15" spans="1:10" ht="15" customHeight="1">
      <c r="A15" s="188" t="s">
        <v>87</v>
      </c>
      <c r="B15" s="44" t="s">
        <v>3</v>
      </c>
      <c r="C15" s="191" t="s">
        <v>24</v>
      </c>
      <c r="D15" s="71">
        <f aca="true" t="shared" si="0" ref="D15:I15">SUM(D16:D19)</f>
        <v>0</v>
      </c>
      <c r="E15" s="71">
        <f t="shared" si="0"/>
        <v>0</v>
      </c>
      <c r="F15" s="119">
        <f t="shared" si="0"/>
        <v>0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24"/>
    </row>
    <row r="16" spans="1:10" ht="30">
      <c r="A16" s="189"/>
      <c r="B16" s="44" t="s">
        <v>1</v>
      </c>
      <c r="C16" s="191"/>
      <c r="D16" s="71">
        <f>SUM(E16:I16)</f>
        <v>0</v>
      </c>
      <c r="E16" s="72">
        <v>0</v>
      </c>
      <c r="F16" s="72">
        <v>0</v>
      </c>
      <c r="G16" s="74">
        <v>0</v>
      </c>
      <c r="H16" s="72">
        <v>0</v>
      </c>
      <c r="I16" s="73">
        <v>0</v>
      </c>
      <c r="J16" s="24"/>
    </row>
    <row r="17" spans="1:10" ht="30">
      <c r="A17" s="189"/>
      <c r="B17" s="44" t="s">
        <v>8</v>
      </c>
      <c r="C17" s="191"/>
      <c r="D17" s="71">
        <f>SUM(E17:I17)</f>
        <v>0</v>
      </c>
      <c r="E17" s="72">
        <v>0</v>
      </c>
      <c r="F17" s="72">
        <v>0</v>
      </c>
      <c r="G17" s="74">
        <v>0</v>
      </c>
      <c r="H17" s="72">
        <v>0</v>
      </c>
      <c r="I17" s="73">
        <v>0</v>
      </c>
      <c r="J17" s="24"/>
    </row>
    <row r="18" spans="1:10" ht="45">
      <c r="A18" s="189"/>
      <c r="B18" s="44" t="s">
        <v>17</v>
      </c>
      <c r="C18" s="191"/>
      <c r="D18" s="71">
        <f>SUM(E18:I18)</f>
        <v>0</v>
      </c>
      <c r="E18" s="72">
        <v>0</v>
      </c>
      <c r="F18" s="72">
        <v>0</v>
      </c>
      <c r="G18" s="74">
        <v>0</v>
      </c>
      <c r="H18" s="72">
        <v>0</v>
      </c>
      <c r="I18" s="73">
        <v>0</v>
      </c>
      <c r="J18" s="24"/>
    </row>
    <row r="19" spans="1:10" ht="19.5" customHeight="1">
      <c r="A19" s="190"/>
      <c r="B19" s="44" t="s">
        <v>67</v>
      </c>
      <c r="C19" s="191"/>
      <c r="D19" s="71">
        <f>SUM(E19:I19)</f>
        <v>0</v>
      </c>
      <c r="E19" s="72">
        <v>0</v>
      </c>
      <c r="F19" s="72">
        <v>0</v>
      </c>
      <c r="G19" s="74">
        <v>0</v>
      </c>
      <c r="H19" s="72">
        <v>0</v>
      </c>
      <c r="I19" s="73">
        <v>0</v>
      </c>
      <c r="J19" s="24"/>
    </row>
    <row r="20" spans="1:10" ht="19.5" customHeight="1">
      <c r="A20" s="188" t="s">
        <v>88</v>
      </c>
      <c r="B20" s="44" t="s">
        <v>3</v>
      </c>
      <c r="C20" s="191" t="s">
        <v>24</v>
      </c>
      <c r="D20" s="71">
        <f aca="true" t="shared" si="1" ref="D20:I20">SUM(D21:D24)</f>
        <v>0</v>
      </c>
      <c r="E20" s="71">
        <f t="shared" si="1"/>
        <v>0</v>
      </c>
      <c r="F20" s="119">
        <f t="shared" si="1"/>
        <v>0</v>
      </c>
      <c r="G20" s="71">
        <f t="shared" si="1"/>
        <v>0</v>
      </c>
      <c r="H20" s="71">
        <f t="shared" si="1"/>
        <v>0</v>
      </c>
      <c r="I20" s="71">
        <f t="shared" si="1"/>
        <v>0</v>
      </c>
      <c r="J20" s="24"/>
    </row>
    <row r="21" spans="1:10" ht="30.75" customHeight="1">
      <c r="A21" s="189"/>
      <c r="B21" s="44" t="s">
        <v>1</v>
      </c>
      <c r="C21" s="191"/>
      <c r="D21" s="71">
        <f>SUM(E21:I21)</f>
        <v>0</v>
      </c>
      <c r="E21" s="72">
        <v>0</v>
      </c>
      <c r="F21" s="72">
        <v>0</v>
      </c>
      <c r="G21" s="74">
        <v>0</v>
      </c>
      <c r="H21" s="72">
        <v>0</v>
      </c>
      <c r="I21" s="73">
        <v>0</v>
      </c>
      <c r="J21" s="24"/>
    </row>
    <row r="22" spans="1:10" ht="29.25" customHeight="1">
      <c r="A22" s="189"/>
      <c r="B22" s="44" t="s">
        <v>8</v>
      </c>
      <c r="C22" s="191"/>
      <c r="D22" s="71">
        <f>SUM(E22:I22)</f>
        <v>0</v>
      </c>
      <c r="E22" s="72">
        <v>0</v>
      </c>
      <c r="F22" s="72">
        <v>0</v>
      </c>
      <c r="G22" s="74">
        <v>0</v>
      </c>
      <c r="H22" s="72">
        <v>0</v>
      </c>
      <c r="I22" s="73">
        <v>0</v>
      </c>
      <c r="J22" s="24"/>
    </row>
    <row r="23" spans="1:10" ht="48" customHeight="1">
      <c r="A23" s="189"/>
      <c r="B23" s="44" t="s">
        <v>17</v>
      </c>
      <c r="C23" s="191"/>
      <c r="D23" s="71">
        <f>SUM(E23:I23)</f>
        <v>0</v>
      </c>
      <c r="E23" s="72">
        <v>0</v>
      </c>
      <c r="F23" s="72">
        <v>0</v>
      </c>
      <c r="G23" s="74">
        <v>0</v>
      </c>
      <c r="H23" s="72">
        <v>0</v>
      </c>
      <c r="I23" s="73">
        <v>0</v>
      </c>
      <c r="J23" s="24"/>
    </row>
    <row r="24" spans="1:10" ht="19.5" customHeight="1">
      <c r="A24" s="190"/>
      <c r="B24" s="44" t="s">
        <v>67</v>
      </c>
      <c r="C24" s="191"/>
      <c r="D24" s="71">
        <f>SUM(E24:I24)</f>
        <v>0</v>
      </c>
      <c r="E24" s="72">
        <v>0</v>
      </c>
      <c r="F24" s="72">
        <v>0</v>
      </c>
      <c r="G24" s="74">
        <v>0</v>
      </c>
      <c r="H24" s="72">
        <v>0</v>
      </c>
      <c r="I24" s="73">
        <v>0</v>
      </c>
      <c r="J24" s="24"/>
    </row>
    <row r="25" spans="1:10" ht="15" customHeight="1">
      <c r="A25" s="188" t="s">
        <v>89</v>
      </c>
      <c r="B25" s="44" t="s">
        <v>3</v>
      </c>
      <c r="C25" s="191" t="s">
        <v>24</v>
      </c>
      <c r="D25" s="71">
        <f aca="true" t="shared" si="2" ref="D25:I25">SUM(D26:D29)</f>
        <v>0</v>
      </c>
      <c r="E25" s="71">
        <f t="shared" si="2"/>
        <v>0</v>
      </c>
      <c r="F25" s="119">
        <f t="shared" si="2"/>
        <v>0</v>
      </c>
      <c r="G25" s="71">
        <f t="shared" si="2"/>
        <v>0</v>
      </c>
      <c r="H25" s="71">
        <f t="shared" si="2"/>
        <v>0</v>
      </c>
      <c r="I25" s="71">
        <f t="shared" si="2"/>
        <v>0</v>
      </c>
      <c r="J25" s="24"/>
    </row>
    <row r="26" spans="1:10" ht="30.75" customHeight="1">
      <c r="A26" s="189"/>
      <c r="B26" s="44" t="s">
        <v>1</v>
      </c>
      <c r="C26" s="191"/>
      <c r="D26" s="71">
        <f>SUM(E26:I26)</f>
        <v>0</v>
      </c>
      <c r="E26" s="72">
        <v>0</v>
      </c>
      <c r="F26" s="72">
        <v>0</v>
      </c>
      <c r="G26" s="74">
        <v>0</v>
      </c>
      <c r="H26" s="72">
        <v>0</v>
      </c>
      <c r="I26" s="73">
        <v>0</v>
      </c>
      <c r="J26" s="24"/>
    </row>
    <row r="27" spans="1:10" ht="30" customHeight="1">
      <c r="A27" s="189"/>
      <c r="B27" s="44" t="s">
        <v>8</v>
      </c>
      <c r="C27" s="191"/>
      <c r="D27" s="71">
        <f>SUM(E27:I27)</f>
        <v>0</v>
      </c>
      <c r="E27" s="72">
        <v>0</v>
      </c>
      <c r="F27" s="72">
        <v>0</v>
      </c>
      <c r="G27" s="74">
        <v>0</v>
      </c>
      <c r="H27" s="72">
        <v>0</v>
      </c>
      <c r="I27" s="73">
        <v>0</v>
      </c>
      <c r="J27" s="24"/>
    </row>
    <row r="28" spans="1:10" ht="45">
      <c r="A28" s="189"/>
      <c r="B28" s="44" t="s">
        <v>17</v>
      </c>
      <c r="C28" s="191"/>
      <c r="D28" s="71">
        <f>SUM(E28:I28)</f>
        <v>0</v>
      </c>
      <c r="E28" s="72">
        <v>0</v>
      </c>
      <c r="F28" s="72">
        <v>0</v>
      </c>
      <c r="G28" s="74">
        <v>0</v>
      </c>
      <c r="H28" s="72">
        <v>0</v>
      </c>
      <c r="I28" s="73">
        <v>0</v>
      </c>
      <c r="J28" s="24"/>
    </row>
    <row r="29" spans="1:10" ht="15">
      <c r="A29" s="190"/>
      <c r="B29" s="44" t="s">
        <v>67</v>
      </c>
      <c r="C29" s="191"/>
      <c r="D29" s="71">
        <f>SUM(E29:I29)</f>
        <v>0</v>
      </c>
      <c r="E29" s="72">
        <v>0</v>
      </c>
      <c r="F29" s="72">
        <v>0</v>
      </c>
      <c r="G29" s="74">
        <v>0</v>
      </c>
      <c r="H29" s="72">
        <v>0</v>
      </c>
      <c r="I29" s="73">
        <v>0</v>
      </c>
      <c r="J29" s="24"/>
    </row>
    <row r="30" spans="1:10" s="57" customFormat="1" ht="15" customHeight="1">
      <c r="A30" s="195" t="s">
        <v>60</v>
      </c>
      <c r="B30" s="44" t="s">
        <v>3</v>
      </c>
      <c r="C30" s="198" t="s">
        <v>24</v>
      </c>
      <c r="D30" s="71">
        <f aca="true" t="shared" si="3" ref="D30:I30">SUM(D31:D34)</f>
        <v>18383</v>
      </c>
      <c r="E30" s="71">
        <f t="shared" si="3"/>
        <v>5500</v>
      </c>
      <c r="F30" s="119">
        <f t="shared" si="3"/>
        <v>1883</v>
      </c>
      <c r="G30" s="71">
        <f t="shared" si="3"/>
        <v>5500</v>
      </c>
      <c r="H30" s="71">
        <f t="shared" si="3"/>
        <v>5500</v>
      </c>
      <c r="I30" s="71">
        <f t="shared" si="3"/>
        <v>0</v>
      </c>
      <c r="J30" s="109"/>
    </row>
    <row r="31" spans="1:10" s="57" customFormat="1" ht="30.75" customHeight="1">
      <c r="A31" s="196"/>
      <c r="B31" s="44" t="s">
        <v>1</v>
      </c>
      <c r="C31" s="198"/>
      <c r="D31" s="71">
        <f>SUM(E31:I31)</f>
        <v>0</v>
      </c>
      <c r="E31" s="72">
        <v>0</v>
      </c>
      <c r="F31" s="72">
        <v>0</v>
      </c>
      <c r="G31" s="74">
        <v>0</v>
      </c>
      <c r="H31" s="72">
        <v>0</v>
      </c>
      <c r="I31" s="73">
        <v>0</v>
      </c>
      <c r="J31" s="109"/>
    </row>
    <row r="32" spans="1:10" s="57" customFormat="1" ht="30" customHeight="1">
      <c r="A32" s="196"/>
      <c r="B32" s="44" t="s">
        <v>8</v>
      </c>
      <c r="C32" s="198"/>
      <c r="D32" s="71">
        <f>SUM(E32:I32)</f>
        <v>0</v>
      </c>
      <c r="E32" s="72">
        <v>0</v>
      </c>
      <c r="F32" s="72">
        <v>0</v>
      </c>
      <c r="G32" s="74">
        <v>0</v>
      </c>
      <c r="H32" s="72">
        <v>0</v>
      </c>
      <c r="I32" s="73">
        <v>0</v>
      </c>
      <c r="J32" s="109"/>
    </row>
    <row r="33" spans="1:10" s="57" customFormat="1" ht="45">
      <c r="A33" s="196"/>
      <c r="B33" s="44" t="s">
        <v>17</v>
      </c>
      <c r="C33" s="198"/>
      <c r="D33" s="71">
        <f>SUM(E33:I33)</f>
        <v>18383</v>
      </c>
      <c r="E33" s="72">
        <v>5500</v>
      </c>
      <c r="F33" s="72">
        <v>1883</v>
      </c>
      <c r="G33" s="74">
        <v>5500</v>
      </c>
      <c r="H33" s="72">
        <v>5500</v>
      </c>
      <c r="I33" s="73">
        <v>0</v>
      </c>
      <c r="J33" s="109"/>
    </row>
    <row r="34" spans="1:10" s="57" customFormat="1" ht="15">
      <c r="A34" s="197"/>
      <c r="B34" s="44" t="s">
        <v>67</v>
      </c>
      <c r="C34" s="198"/>
      <c r="D34" s="71">
        <f>SUM(E34:I34)</f>
        <v>0</v>
      </c>
      <c r="E34" s="72">
        <v>0</v>
      </c>
      <c r="F34" s="72">
        <v>0</v>
      </c>
      <c r="G34" s="74">
        <v>0</v>
      </c>
      <c r="H34" s="72">
        <v>0</v>
      </c>
      <c r="I34" s="73">
        <v>0</v>
      </c>
      <c r="J34" s="109"/>
    </row>
    <row r="35" spans="1:10" ht="15" customHeight="1">
      <c r="A35" s="192" t="s">
        <v>175</v>
      </c>
      <c r="B35" s="193"/>
      <c r="C35" s="193"/>
      <c r="D35" s="193"/>
      <c r="E35" s="193"/>
      <c r="F35" s="193"/>
      <c r="G35" s="193"/>
      <c r="H35" s="193"/>
      <c r="I35" s="193"/>
      <c r="J35" s="194"/>
    </row>
    <row r="36" spans="1:10" ht="123.75" customHeight="1">
      <c r="A36" s="25" t="s">
        <v>53</v>
      </c>
      <c r="B36" s="8"/>
      <c r="C36" s="8"/>
      <c r="D36" s="12"/>
      <c r="E36" s="26"/>
      <c r="F36" s="165"/>
      <c r="G36" s="26"/>
      <c r="H36" s="27"/>
      <c r="I36" s="27"/>
      <c r="J36" s="24"/>
    </row>
    <row r="37" spans="1:10" ht="18" customHeight="1">
      <c r="A37" s="183" t="s">
        <v>57</v>
      </c>
      <c r="B37" s="44" t="s">
        <v>3</v>
      </c>
      <c r="C37" s="180" t="s">
        <v>24</v>
      </c>
      <c r="D37" s="71">
        <f aca="true" t="shared" si="4" ref="D37:I37">SUM(D38:D41)</f>
        <v>111707.1</v>
      </c>
      <c r="E37" s="71">
        <f t="shared" si="4"/>
        <v>62907.1</v>
      </c>
      <c r="F37" s="119">
        <f t="shared" si="4"/>
        <v>48800</v>
      </c>
      <c r="G37" s="71">
        <f t="shared" si="4"/>
        <v>0</v>
      </c>
      <c r="H37" s="71">
        <f t="shared" si="4"/>
        <v>0</v>
      </c>
      <c r="I37" s="71">
        <f t="shared" si="4"/>
        <v>0</v>
      </c>
      <c r="J37" s="24"/>
    </row>
    <row r="38" spans="1:10" ht="32.25" customHeight="1">
      <c r="A38" s="183"/>
      <c r="B38" s="44" t="s">
        <v>1</v>
      </c>
      <c r="C38" s="182"/>
      <c r="D38" s="71">
        <f>SUM(E38:I38)</f>
        <v>0</v>
      </c>
      <c r="E38" s="72">
        <v>0</v>
      </c>
      <c r="F38" s="72">
        <v>0</v>
      </c>
      <c r="G38" s="74">
        <v>0</v>
      </c>
      <c r="H38" s="72">
        <v>0</v>
      </c>
      <c r="I38" s="73">
        <v>0</v>
      </c>
      <c r="J38" s="24"/>
    </row>
    <row r="39" spans="1:10" ht="32.25" customHeight="1">
      <c r="A39" s="183"/>
      <c r="B39" s="44" t="s">
        <v>8</v>
      </c>
      <c r="C39" s="182"/>
      <c r="D39" s="71">
        <f>SUM(E39:I39)</f>
        <v>0</v>
      </c>
      <c r="E39" s="72">
        <v>0</v>
      </c>
      <c r="F39" s="72">
        <v>0</v>
      </c>
      <c r="G39" s="74">
        <v>0</v>
      </c>
      <c r="H39" s="72">
        <v>0</v>
      </c>
      <c r="I39" s="73">
        <v>0</v>
      </c>
      <c r="J39" s="12"/>
    </row>
    <row r="40" spans="1:10" ht="46.5" customHeight="1">
      <c r="A40" s="183"/>
      <c r="B40" s="44" t="s">
        <v>17</v>
      </c>
      <c r="C40" s="182"/>
      <c r="D40" s="71">
        <f>SUM(E40:I40)</f>
        <v>111707.1</v>
      </c>
      <c r="E40" s="72">
        <v>62907.1</v>
      </c>
      <c r="F40" s="72">
        <v>48800</v>
      </c>
      <c r="G40" s="74">
        <v>0</v>
      </c>
      <c r="H40" s="72">
        <v>0</v>
      </c>
      <c r="I40" s="73">
        <v>0</v>
      </c>
      <c r="J40" s="12"/>
    </row>
    <row r="41" spans="1:10" ht="18" customHeight="1">
      <c r="A41" s="183"/>
      <c r="B41" s="44" t="s">
        <v>67</v>
      </c>
      <c r="C41" s="181"/>
      <c r="D41" s="71">
        <f>SUM(E41:I41)</f>
        <v>0</v>
      </c>
      <c r="E41" s="72">
        <v>0</v>
      </c>
      <c r="F41" s="72">
        <v>0</v>
      </c>
      <c r="G41" s="74">
        <v>0</v>
      </c>
      <c r="H41" s="72">
        <v>0</v>
      </c>
      <c r="I41" s="73">
        <v>0</v>
      </c>
      <c r="J41" s="12"/>
    </row>
    <row r="42" spans="1:10" ht="18" customHeight="1">
      <c r="A42" s="188" t="s">
        <v>90</v>
      </c>
      <c r="B42" s="44" t="s">
        <v>3</v>
      </c>
      <c r="C42" s="180" t="s">
        <v>24</v>
      </c>
      <c r="D42" s="71">
        <f aca="true" t="shared" si="5" ref="D42:I42">SUM(D43:D46)</f>
        <v>0</v>
      </c>
      <c r="E42" s="71">
        <f t="shared" si="5"/>
        <v>0</v>
      </c>
      <c r="F42" s="119">
        <f t="shared" si="5"/>
        <v>0</v>
      </c>
      <c r="G42" s="71">
        <f t="shared" si="5"/>
        <v>0</v>
      </c>
      <c r="H42" s="71">
        <f t="shared" si="5"/>
        <v>0</v>
      </c>
      <c r="I42" s="71">
        <f t="shared" si="5"/>
        <v>0</v>
      </c>
      <c r="J42" s="24"/>
    </row>
    <row r="43" spans="1:10" ht="32.25" customHeight="1">
      <c r="A43" s="189"/>
      <c r="B43" s="44" t="s">
        <v>1</v>
      </c>
      <c r="C43" s="182"/>
      <c r="D43" s="71">
        <f>SUM(E43:I43)</f>
        <v>0</v>
      </c>
      <c r="E43" s="72">
        <v>0</v>
      </c>
      <c r="F43" s="72">
        <v>0</v>
      </c>
      <c r="G43" s="74">
        <v>0</v>
      </c>
      <c r="H43" s="72">
        <v>0</v>
      </c>
      <c r="I43" s="73">
        <v>0</v>
      </c>
      <c r="J43" s="24"/>
    </row>
    <row r="44" spans="1:10" ht="32.25" customHeight="1">
      <c r="A44" s="189"/>
      <c r="B44" s="44" t="s">
        <v>8</v>
      </c>
      <c r="C44" s="182"/>
      <c r="D44" s="71">
        <f>SUM(E44:I44)</f>
        <v>0</v>
      </c>
      <c r="E44" s="72">
        <v>0</v>
      </c>
      <c r="F44" s="72">
        <v>0</v>
      </c>
      <c r="G44" s="74">
        <v>0</v>
      </c>
      <c r="H44" s="72">
        <v>0</v>
      </c>
      <c r="I44" s="73">
        <v>0</v>
      </c>
      <c r="J44" s="12"/>
    </row>
    <row r="45" spans="1:10" ht="46.5" customHeight="1">
      <c r="A45" s="189"/>
      <c r="B45" s="44" t="s">
        <v>17</v>
      </c>
      <c r="C45" s="182"/>
      <c r="D45" s="71">
        <f>SUM(E45:I45)</f>
        <v>0</v>
      </c>
      <c r="E45" s="72">
        <v>0</v>
      </c>
      <c r="F45" s="72">
        <v>0</v>
      </c>
      <c r="G45" s="74">
        <v>0</v>
      </c>
      <c r="H45" s="72">
        <v>0</v>
      </c>
      <c r="I45" s="73">
        <v>0</v>
      </c>
      <c r="J45" s="12"/>
    </row>
    <row r="46" spans="1:10" ht="18" customHeight="1">
      <c r="A46" s="190"/>
      <c r="B46" s="44" t="s">
        <v>67</v>
      </c>
      <c r="C46" s="181"/>
      <c r="D46" s="71">
        <f>SUM(E46:I46)</f>
        <v>0</v>
      </c>
      <c r="E46" s="72">
        <v>0</v>
      </c>
      <c r="F46" s="72">
        <v>0</v>
      </c>
      <c r="G46" s="74">
        <v>0</v>
      </c>
      <c r="H46" s="72">
        <v>0</v>
      </c>
      <c r="I46" s="73">
        <v>0</v>
      </c>
      <c r="J46" s="12"/>
    </row>
    <row r="47" spans="1:10" ht="18" customHeight="1">
      <c r="A47" s="188" t="s">
        <v>91</v>
      </c>
      <c r="B47" s="44" t="s">
        <v>3</v>
      </c>
      <c r="C47" s="180" t="s">
        <v>24</v>
      </c>
      <c r="D47" s="71">
        <f aca="true" t="shared" si="6" ref="D47:I47">SUM(D48:D51)</f>
        <v>0</v>
      </c>
      <c r="E47" s="71">
        <f t="shared" si="6"/>
        <v>0</v>
      </c>
      <c r="F47" s="119">
        <f t="shared" si="6"/>
        <v>0</v>
      </c>
      <c r="G47" s="71">
        <f t="shared" si="6"/>
        <v>0</v>
      </c>
      <c r="H47" s="71">
        <f t="shared" si="6"/>
        <v>0</v>
      </c>
      <c r="I47" s="71">
        <f t="shared" si="6"/>
        <v>0</v>
      </c>
      <c r="J47" s="12"/>
    </row>
    <row r="48" spans="1:10" ht="18" customHeight="1">
      <c r="A48" s="189"/>
      <c r="B48" s="44" t="s">
        <v>1</v>
      </c>
      <c r="C48" s="182"/>
      <c r="D48" s="71">
        <f>SUM(E48:I48)</f>
        <v>0</v>
      </c>
      <c r="E48" s="72">
        <v>0</v>
      </c>
      <c r="F48" s="72">
        <v>0</v>
      </c>
      <c r="G48" s="74">
        <v>0</v>
      </c>
      <c r="H48" s="72">
        <v>0</v>
      </c>
      <c r="I48" s="73">
        <v>0</v>
      </c>
      <c r="J48" s="12"/>
    </row>
    <row r="49" spans="1:10" ht="18" customHeight="1">
      <c r="A49" s="189"/>
      <c r="B49" s="44" t="s">
        <v>8</v>
      </c>
      <c r="C49" s="182"/>
      <c r="D49" s="71">
        <f>SUM(E49:I49)</f>
        <v>0</v>
      </c>
      <c r="E49" s="72">
        <v>0</v>
      </c>
      <c r="F49" s="72">
        <v>0</v>
      </c>
      <c r="G49" s="74">
        <v>0</v>
      </c>
      <c r="H49" s="72">
        <v>0</v>
      </c>
      <c r="I49" s="73">
        <v>0</v>
      </c>
      <c r="J49" s="12"/>
    </row>
    <row r="50" spans="1:10" ht="18" customHeight="1">
      <c r="A50" s="189"/>
      <c r="B50" s="44" t="s">
        <v>17</v>
      </c>
      <c r="C50" s="182"/>
      <c r="D50" s="71">
        <f>SUM(E50:I50)</f>
        <v>0</v>
      </c>
      <c r="E50" s="72">
        <v>0</v>
      </c>
      <c r="F50" s="72">
        <v>0</v>
      </c>
      <c r="G50" s="74">
        <v>0</v>
      </c>
      <c r="H50" s="72">
        <v>0</v>
      </c>
      <c r="I50" s="73">
        <v>0</v>
      </c>
      <c r="J50" s="12"/>
    </row>
    <row r="51" spans="1:10" ht="18" customHeight="1">
      <c r="A51" s="190"/>
      <c r="B51" s="44" t="s">
        <v>67</v>
      </c>
      <c r="C51" s="181"/>
      <c r="D51" s="71">
        <f>SUM(E51:I51)</f>
        <v>0</v>
      </c>
      <c r="E51" s="72">
        <v>0</v>
      </c>
      <c r="F51" s="72">
        <v>0</v>
      </c>
      <c r="G51" s="74">
        <v>0</v>
      </c>
      <c r="H51" s="72">
        <v>0</v>
      </c>
      <c r="I51" s="73">
        <v>0</v>
      </c>
      <c r="J51" s="12"/>
    </row>
    <row r="52" spans="1:10" ht="18" customHeight="1">
      <c r="A52" s="183" t="s">
        <v>61</v>
      </c>
      <c r="B52" s="44" t="s">
        <v>3</v>
      </c>
      <c r="C52" s="180" t="s">
        <v>24</v>
      </c>
      <c r="D52" s="71">
        <f aca="true" t="shared" si="7" ref="D52:I52">SUM(D53:D56)</f>
        <v>8799</v>
      </c>
      <c r="E52" s="71">
        <f t="shared" si="7"/>
        <v>8799</v>
      </c>
      <c r="F52" s="119">
        <f t="shared" si="7"/>
        <v>0</v>
      </c>
      <c r="G52" s="71">
        <f t="shared" si="7"/>
        <v>0</v>
      </c>
      <c r="H52" s="71">
        <f t="shared" si="7"/>
        <v>0</v>
      </c>
      <c r="I52" s="71">
        <f t="shared" si="7"/>
        <v>0</v>
      </c>
      <c r="J52" s="24"/>
    </row>
    <row r="53" spans="1:10" ht="33" customHeight="1">
      <c r="A53" s="183"/>
      <c r="B53" s="44" t="s">
        <v>1</v>
      </c>
      <c r="C53" s="182"/>
      <c r="D53" s="71">
        <f>SUM(E53:I53)</f>
        <v>0</v>
      </c>
      <c r="E53" s="72">
        <v>0</v>
      </c>
      <c r="F53" s="72">
        <v>0</v>
      </c>
      <c r="G53" s="74">
        <v>0</v>
      </c>
      <c r="H53" s="72">
        <v>0</v>
      </c>
      <c r="I53" s="73">
        <v>0</v>
      </c>
      <c r="J53" s="24"/>
    </row>
    <row r="54" spans="1:10" ht="33" customHeight="1">
      <c r="A54" s="183"/>
      <c r="B54" s="44" t="s">
        <v>8</v>
      </c>
      <c r="C54" s="182"/>
      <c r="D54" s="71">
        <f>SUM(E54:I54)</f>
        <v>0</v>
      </c>
      <c r="E54" s="72">
        <v>0</v>
      </c>
      <c r="F54" s="72">
        <v>0</v>
      </c>
      <c r="G54" s="74">
        <v>0</v>
      </c>
      <c r="H54" s="72">
        <v>0</v>
      </c>
      <c r="I54" s="73">
        <v>0</v>
      </c>
      <c r="J54" s="12"/>
    </row>
    <row r="55" spans="1:10" ht="48.75" customHeight="1">
      <c r="A55" s="183"/>
      <c r="B55" s="44" t="s">
        <v>17</v>
      </c>
      <c r="C55" s="182"/>
      <c r="D55" s="71">
        <f>SUM(E55:I55)</f>
        <v>8799</v>
      </c>
      <c r="E55" s="72">
        <v>8799</v>
      </c>
      <c r="F55" s="72">
        <v>0</v>
      </c>
      <c r="G55" s="74">
        <v>0</v>
      </c>
      <c r="H55" s="72">
        <v>0</v>
      </c>
      <c r="I55" s="73">
        <v>0</v>
      </c>
      <c r="J55" s="12"/>
    </row>
    <row r="56" spans="1:10" ht="18" customHeight="1">
      <c r="A56" s="183"/>
      <c r="B56" s="44" t="s">
        <v>67</v>
      </c>
      <c r="C56" s="181"/>
      <c r="D56" s="71">
        <f>SUM(E56:I56)</f>
        <v>0</v>
      </c>
      <c r="E56" s="72">
        <v>0</v>
      </c>
      <c r="F56" s="72">
        <v>0</v>
      </c>
      <c r="G56" s="74">
        <v>0</v>
      </c>
      <c r="H56" s="72">
        <v>0</v>
      </c>
      <c r="I56" s="73">
        <v>0</v>
      </c>
      <c r="J56" s="12"/>
    </row>
    <row r="57" spans="1:10" ht="18" customHeight="1">
      <c r="A57" s="184" t="s">
        <v>177</v>
      </c>
      <c r="B57" s="129" t="s">
        <v>3</v>
      </c>
      <c r="C57" s="185" t="s">
        <v>24</v>
      </c>
      <c r="D57" s="119">
        <f aca="true" t="shared" si="8" ref="D57:I57">SUM(D58:D61)</f>
        <v>12273.77</v>
      </c>
      <c r="E57" s="119">
        <f t="shared" si="8"/>
        <v>12273.77</v>
      </c>
      <c r="F57" s="119">
        <f t="shared" si="8"/>
        <v>0</v>
      </c>
      <c r="G57" s="71">
        <f t="shared" si="8"/>
        <v>0</v>
      </c>
      <c r="H57" s="71">
        <f t="shared" si="8"/>
        <v>0</v>
      </c>
      <c r="I57" s="71">
        <f t="shared" si="8"/>
        <v>0</v>
      </c>
      <c r="J57" s="24"/>
    </row>
    <row r="58" spans="1:10" ht="33" customHeight="1">
      <c r="A58" s="184"/>
      <c r="B58" s="129" t="s">
        <v>1</v>
      </c>
      <c r="C58" s="186"/>
      <c r="D58" s="119">
        <f>SUM(E58:I58)</f>
        <v>0</v>
      </c>
      <c r="E58" s="72">
        <v>0</v>
      </c>
      <c r="F58" s="72">
        <v>0</v>
      </c>
      <c r="G58" s="74">
        <v>0</v>
      </c>
      <c r="H58" s="72">
        <v>0</v>
      </c>
      <c r="I58" s="73">
        <v>0</v>
      </c>
      <c r="J58" s="24"/>
    </row>
    <row r="59" spans="1:10" ht="33" customHeight="1">
      <c r="A59" s="184"/>
      <c r="B59" s="129" t="s">
        <v>8</v>
      </c>
      <c r="C59" s="186"/>
      <c r="D59" s="119">
        <f>SUM(E59:I59)</f>
        <v>0</v>
      </c>
      <c r="E59" s="72">
        <v>0</v>
      </c>
      <c r="F59" s="72">
        <v>0</v>
      </c>
      <c r="G59" s="74">
        <v>0</v>
      </c>
      <c r="H59" s="72">
        <v>0</v>
      </c>
      <c r="I59" s="73">
        <v>0</v>
      </c>
      <c r="J59" s="12"/>
    </row>
    <row r="60" spans="1:10" ht="48.75" customHeight="1">
      <c r="A60" s="184"/>
      <c r="B60" s="129" t="s">
        <v>17</v>
      </c>
      <c r="C60" s="186"/>
      <c r="D60" s="119">
        <f>SUM(E60:I60)</f>
        <v>12273.77</v>
      </c>
      <c r="E60" s="72">
        <v>12273.77</v>
      </c>
      <c r="F60" s="72">
        <v>0</v>
      </c>
      <c r="G60" s="74">
        <v>0</v>
      </c>
      <c r="H60" s="72">
        <v>0</v>
      </c>
      <c r="I60" s="73">
        <v>0</v>
      </c>
      <c r="J60" s="12"/>
    </row>
    <row r="61" spans="1:10" ht="18" customHeight="1">
      <c r="A61" s="184"/>
      <c r="B61" s="129" t="s">
        <v>67</v>
      </c>
      <c r="C61" s="187"/>
      <c r="D61" s="119">
        <f>SUM(E61:I61)</f>
        <v>0</v>
      </c>
      <c r="E61" s="72">
        <v>0</v>
      </c>
      <c r="F61" s="72">
        <v>0</v>
      </c>
      <c r="G61" s="74">
        <v>0</v>
      </c>
      <c r="H61" s="72">
        <v>0</v>
      </c>
      <c r="I61" s="73">
        <v>0</v>
      </c>
      <c r="J61" s="12"/>
    </row>
    <row r="62" spans="1:10" ht="18" customHeight="1">
      <c r="A62" s="184" t="s">
        <v>187</v>
      </c>
      <c r="B62" s="129" t="s">
        <v>3</v>
      </c>
      <c r="C62" s="185" t="s">
        <v>24</v>
      </c>
      <c r="D62" s="119">
        <f aca="true" t="shared" si="9" ref="D62:I62">SUM(D63:D66)</f>
        <v>4400</v>
      </c>
      <c r="E62" s="119">
        <f t="shared" si="9"/>
        <v>1100</v>
      </c>
      <c r="F62" s="119">
        <f t="shared" si="9"/>
        <v>3300</v>
      </c>
      <c r="G62" s="71">
        <f t="shared" si="9"/>
        <v>0</v>
      </c>
      <c r="H62" s="71">
        <f t="shared" si="9"/>
        <v>0</v>
      </c>
      <c r="I62" s="71">
        <f t="shared" si="9"/>
        <v>0</v>
      </c>
      <c r="J62" s="24"/>
    </row>
    <row r="63" spans="1:10" ht="33" customHeight="1">
      <c r="A63" s="184"/>
      <c r="B63" s="129" t="s">
        <v>1</v>
      </c>
      <c r="C63" s="186"/>
      <c r="D63" s="119">
        <f>SUM(E63:I63)</f>
        <v>0</v>
      </c>
      <c r="E63" s="72">
        <v>0</v>
      </c>
      <c r="F63" s="72">
        <v>0</v>
      </c>
      <c r="G63" s="74">
        <v>0</v>
      </c>
      <c r="H63" s="72">
        <v>0</v>
      </c>
      <c r="I63" s="73">
        <v>0</v>
      </c>
      <c r="J63" s="24"/>
    </row>
    <row r="64" spans="1:10" ht="33" customHeight="1">
      <c r="A64" s="184"/>
      <c r="B64" s="129" t="s">
        <v>8</v>
      </c>
      <c r="C64" s="186"/>
      <c r="D64" s="119">
        <f>SUM(E64:I64)</f>
        <v>0</v>
      </c>
      <c r="E64" s="72">
        <v>0</v>
      </c>
      <c r="F64" s="72">
        <v>0</v>
      </c>
      <c r="G64" s="74">
        <v>0</v>
      </c>
      <c r="H64" s="72">
        <v>0</v>
      </c>
      <c r="I64" s="73">
        <v>0</v>
      </c>
      <c r="J64" s="12"/>
    </row>
    <row r="65" spans="1:10" ht="48.75" customHeight="1">
      <c r="A65" s="184"/>
      <c r="B65" s="129" t="s">
        <v>17</v>
      </c>
      <c r="C65" s="186"/>
      <c r="D65" s="119">
        <f>SUM(E65:I65)</f>
        <v>4400</v>
      </c>
      <c r="E65" s="72">
        <v>1100</v>
      </c>
      <c r="F65" s="72">
        <v>3300</v>
      </c>
      <c r="G65" s="74">
        <v>0</v>
      </c>
      <c r="H65" s="72">
        <v>0</v>
      </c>
      <c r="I65" s="73">
        <v>0</v>
      </c>
      <c r="J65" s="12"/>
    </row>
    <row r="66" spans="1:10" ht="18" customHeight="1">
      <c r="A66" s="184"/>
      <c r="B66" s="129" t="s">
        <v>67</v>
      </c>
      <c r="C66" s="187"/>
      <c r="D66" s="119">
        <f>SUM(E66:I66)</f>
        <v>0</v>
      </c>
      <c r="E66" s="72">
        <v>0</v>
      </c>
      <c r="F66" s="72">
        <v>0</v>
      </c>
      <c r="G66" s="74">
        <v>0</v>
      </c>
      <c r="H66" s="72">
        <v>0</v>
      </c>
      <c r="I66" s="73">
        <v>0</v>
      </c>
      <c r="J66" s="12"/>
    </row>
    <row r="67" spans="1:10" ht="123" customHeight="1">
      <c r="A67" s="25" t="s">
        <v>92</v>
      </c>
      <c r="B67" s="8"/>
      <c r="C67" s="8"/>
      <c r="D67" s="12"/>
      <c r="E67" s="26"/>
      <c r="F67" s="165"/>
      <c r="G67" s="26"/>
      <c r="H67" s="27"/>
      <c r="I67" s="27"/>
      <c r="J67" s="24"/>
    </row>
    <row r="68" spans="1:10" ht="18" customHeight="1">
      <c r="A68" s="184" t="s">
        <v>56</v>
      </c>
      <c r="B68" s="129" t="s">
        <v>3</v>
      </c>
      <c r="C68" s="185" t="s">
        <v>24</v>
      </c>
      <c r="D68" s="119">
        <f aca="true" t="shared" si="10" ref="D68:I68">SUM(D69:D72)</f>
        <v>18668</v>
      </c>
      <c r="E68" s="119">
        <f t="shared" si="10"/>
        <v>18668</v>
      </c>
      <c r="F68" s="119">
        <f t="shared" si="10"/>
        <v>0</v>
      </c>
      <c r="G68" s="71">
        <f t="shared" si="10"/>
        <v>0</v>
      </c>
      <c r="H68" s="71">
        <f t="shared" si="10"/>
        <v>0</v>
      </c>
      <c r="I68" s="71">
        <f t="shared" si="10"/>
        <v>0</v>
      </c>
      <c r="J68" s="24"/>
    </row>
    <row r="69" spans="1:10" ht="29.25" customHeight="1">
      <c r="A69" s="184"/>
      <c r="B69" s="129" t="s">
        <v>1</v>
      </c>
      <c r="C69" s="186"/>
      <c r="D69" s="119">
        <f>SUM(E69:I69)</f>
        <v>0</v>
      </c>
      <c r="E69" s="72">
        <v>0</v>
      </c>
      <c r="F69" s="72">
        <v>0</v>
      </c>
      <c r="G69" s="74">
        <v>0</v>
      </c>
      <c r="H69" s="72">
        <v>0</v>
      </c>
      <c r="I69" s="73">
        <v>0</v>
      </c>
      <c r="J69" s="24"/>
    </row>
    <row r="70" spans="1:10" ht="30.75" customHeight="1">
      <c r="A70" s="184"/>
      <c r="B70" s="129" t="s">
        <v>8</v>
      </c>
      <c r="C70" s="186"/>
      <c r="D70" s="119">
        <f>SUM(E70:I70)</f>
        <v>0</v>
      </c>
      <c r="E70" s="72">
        <v>0</v>
      </c>
      <c r="F70" s="72">
        <v>0</v>
      </c>
      <c r="G70" s="74">
        <v>0</v>
      </c>
      <c r="H70" s="72">
        <v>0</v>
      </c>
      <c r="I70" s="73">
        <v>0</v>
      </c>
      <c r="J70" s="12"/>
    </row>
    <row r="71" spans="1:15" ht="46.5" customHeight="1">
      <c r="A71" s="184"/>
      <c r="B71" s="129" t="s">
        <v>17</v>
      </c>
      <c r="C71" s="186"/>
      <c r="D71" s="119">
        <f>SUM(E71:I71)</f>
        <v>18668</v>
      </c>
      <c r="E71" s="72">
        <v>18668</v>
      </c>
      <c r="F71" s="72">
        <v>0</v>
      </c>
      <c r="G71" s="74">
        <v>0</v>
      </c>
      <c r="H71" s="72">
        <v>0</v>
      </c>
      <c r="I71" s="73">
        <v>0</v>
      </c>
      <c r="J71" s="12"/>
      <c r="K71" s="133" t="s">
        <v>189</v>
      </c>
      <c r="L71" s="58"/>
      <c r="M71" s="58"/>
      <c r="N71" s="58"/>
      <c r="O71" s="58"/>
    </row>
    <row r="72" spans="1:15" ht="18" customHeight="1">
      <c r="A72" s="184"/>
      <c r="B72" s="129" t="s">
        <v>67</v>
      </c>
      <c r="C72" s="187"/>
      <c r="D72" s="119">
        <f>SUM(E72:I72)</f>
        <v>0</v>
      </c>
      <c r="E72" s="72">
        <v>0</v>
      </c>
      <c r="F72" s="72">
        <v>0</v>
      </c>
      <c r="G72" s="74">
        <v>0</v>
      </c>
      <c r="H72" s="72">
        <v>0</v>
      </c>
      <c r="I72" s="73">
        <v>0</v>
      </c>
      <c r="J72" s="12"/>
      <c r="K72" s="133" t="s">
        <v>190</v>
      </c>
      <c r="L72" s="58"/>
      <c r="M72" s="58"/>
      <c r="N72" s="58"/>
      <c r="O72" s="58"/>
    </row>
    <row r="73" spans="1:10" ht="18" customHeight="1">
      <c r="A73" s="183" t="s">
        <v>93</v>
      </c>
      <c r="B73" s="44" t="s">
        <v>3</v>
      </c>
      <c r="C73" s="180" t="s">
        <v>24</v>
      </c>
      <c r="D73" s="71">
        <f aca="true" t="shared" si="11" ref="D73:I73">SUM(D74:D77)</f>
        <v>0</v>
      </c>
      <c r="E73" s="71">
        <f t="shared" si="11"/>
        <v>0</v>
      </c>
      <c r="F73" s="119">
        <f t="shared" si="11"/>
        <v>0</v>
      </c>
      <c r="G73" s="71">
        <f t="shared" si="11"/>
        <v>0</v>
      </c>
      <c r="H73" s="71">
        <f t="shared" si="11"/>
        <v>0</v>
      </c>
      <c r="I73" s="71">
        <f t="shared" si="11"/>
        <v>0</v>
      </c>
      <c r="J73" s="24"/>
    </row>
    <row r="74" spans="1:10" ht="29.25" customHeight="1">
      <c r="A74" s="183"/>
      <c r="B74" s="44" t="s">
        <v>1</v>
      </c>
      <c r="C74" s="182"/>
      <c r="D74" s="71">
        <f>SUM(E74:I74)</f>
        <v>0</v>
      </c>
      <c r="E74" s="72">
        <v>0</v>
      </c>
      <c r="F74" s="72">
        <v>0</v>
      </c>
      <c r="G74" s="74">
        <v>0</v>
      </c>
      <c r="H74" s="72">
        <v>0</v>
      </c>
      <c r="I74" s="73">
        <v>0</v>
      </c>
      <c r="J74" s="24"/>
    </row>
    <row r="75" spans="1:10" ht="30.75" customHeight="1">
      <c r="A75" s="183"/>
      <c r="B75" s="44" t="s">
        <v>8</v>
      </c>
      <c r="C75" s="182"/>
      <c r="D75" s="71">
        <f>SUM(E75:I75)</f>
        <v>0</v>
      </c>
      <c r="E75" s="72">
        <v>0</v>
      </c>
      <c r="F75" s="72">
        <v>0</v>
      </c>
      <c r="G75" s="74">
        <v>0</v>
      </c>
      <c r="H75" s="72">
        <v>0</v>
      </c>
      <c r="I75" s="73">
        <v>0</v>
      </c>
      <c r="J75" s="12"/>
    </row>
    <row r="76" spans="1:10" ht="46.5" customHeight="1">
      <c r="A76" s="183"/>
      <c r="B76" s="44" t="s">
        <v>17</v>
      </c>
      <c r="C76" s="182"/>
      <c r="D76" s="71">
        <f>SUM(E76:I76)</f>
        <v>0</v>
      </c>
      <c r="E76" s="72">
        <v>0</v>
      </c>
      <c r="F76" s="72">
        <v>0</v>
      </c>
      <c r="G76" s="74">
        <v>0</v>
      </c>
      <c r="H76" s="72">
        <v>0</v>
      </c>
      <c r="I76" s="73">
        <v>0</v>
      </c>
      <c r="J76" s="12"/>
    </row>
    <row r="77" spans="1:10" ht="18" customHeight="1">
      <c r="A77" s="183"/>
      <c r="B77" s="44" t="s">
        <v>67</v>
      </c>
      <c r="C77" s="181"/>
      <c r="D77" s="71">
        <f>SUM(E77:I77)</f>
        <v>0</v>
      </c>
      <c r="E77" s="72">
        <v>0</v>
      </c>
      <c r="F77" s="72">
        <v>0</v>
      </c>
      <c r="G77" s="74">
        <v>0</v>
      </c>
      <c r="H77" s="72">
        <v>0</v>
      </c>
      <c r="I77" s="73">
        <v>0</v>
      </c>
      <c r="J77" s="12"/>
    </row>
    <row r="78" spans="1:10" ht="18" customHeight="1">
      <c r="A78" s="183" t="s">
        <v>200</v>
      </c>
      <c r="B78" s="44" t="s">
        <v>3</v>
      </c>
      <c r="C78" s="180" t="s">
        <v>24</v>
      </c>
      <c r="D78" s="71">
        <f aca="true" t="shared" si="12" ref="D78:I78">SUM(D79:D82)</f>
        <v>35000</v>
      </c>
      <c r="E78" s="71">
        <f t="shared" si="12"/>
        <v>0</v>
      </c>
      <c r="F78" s="119">
        <f t="shared" si="12"/>
        <v>35000</v>
      </c>
      <c r="G78" s="71">
        <f t="shared" si="12"/>
        <v>0</v>
      </c>
      <c r="H78" s="71">
        <f t="shared" si="12"/>
        <v>0</v>
      </c>
      <c r="I78" s="71">
        <f t="shared" si="12"/>
        <v>0</v>
      </c>
      <c r="J78" s="24"/>
    </row>
    <row r="79" spans="1:10" ht="29.25" customHeight="1">
      <c r="A79" s="183"/>
      <c r="B79" s="44" t="s">
        <v>1</v>
      </c>
      <c r="C79" s="182"/>
      <c r="D79" s="71">
        <f>SUM(E79:I79)</f>
        <v>0</v>
      </c>
      <c r="E79" s="72">
        <v>0</v>
      </c>
      <c r="F79" s="72">
        <v>0</v>
      </c>
      <c r="G79" s="74">
        <v>0</v>
      </c>
      <c r="H79" s="72">
        <v>0</v>
      </c>
      <c r="I79" s="73">
        <v>0</v>
      </c>
      <c r="J79" s="24"/>
    </row>
    <row r="80" spans="1:10" ht="30.75" customHeight="1">
      <c r="A80" s="183"/>
      <c r="B80" s="44" t="s">
        <v>8</v>
      </c>
      <c r="C80" s="182"/>
      <c r="D80" s="71">
        <f>SUM(E80:I80)</f>
        <v>0</v>
      </c>
      <c r="E80" s="72">
        <v>0</v>
      </c>
      <c r="F80" s="72">
        <v>0</v>
      </c>
      <c r="G80" s="74">
        <v>0</v>
      </c>
      <c r="H80" s="72">
        <v>0</v>
      </c>
      <c r="I80" s="73">
        <v>0</v>
      </c>
      <c r="J80" s="12"/>
    </row>
    <row r="81" spans="1:10" ht="46.5" customHeight="1">
      <c r="A81" s="183"/>
      <c r="B81" s="44" t="s">
        <v>17</v>
      </c>
      <c r="C81" s="182"/>
      <c r="D81" s="71">
        <f>SUM(E81:I81)</f>
        <v>35000</v>
      </c>
      <c r="E81" s="72">
        <v>0</v>
      </c>
      <c r="F81" s="72">
        <v>35000</v>
      </c>
      <c r="G81" s="74">
        <v>0</v>
      </c>
      <c r="H81" s="72">
        <v>0</v>
      </c>
      <c r="I81" s="73">
        <v>0</v>
      </c>
      <c r="J81" s="12"/>
    </row>
    <row r="82" spans="1:10" ht="18" customHeight="1">
      <c r="A82" s="183"/>
      <c r="B82" s="44" t="s">
        <v>67</v>
      </c>
      <c r="C82" s="181"/>
      <c r="D82" s="71">
        <f>SUM(E82:I82)</f>
        <v>0</v>
      </c>
      <c r="E82" s="72">
        <v>0</v>
      </c>
      <c r="F82" s="72">
        <v>0</v>
      </c>
      <c r="G82" s="74">
        <v>0</v>
      </c>
      <c r="H82" s="72">
        <v>0</v>
      </c>
      <c r="I82" s="73">
        <v>0</v>
      </c>
      <c r="J82" s="12"/>
    </row>
    <row r="83" spans="1:10" ht="15.75" customHeight="1">
      <c r="A83" s="199" t="s">
        <v>50</v>
      </c>
      <c r="B83" s="199"/>
      <c r="C83" s="199"/>
      <c r="D83" s="199"/>
      <c r="E83" s="199"/>
      <c r="F83" s="199"/>
      <c r="G83" s="199"/>
      <c r="H83" s="199"/>
      <c r="I83" s="199"/>
      <c r="J83" s="199"/>
    </row>
    <row r="84" spans="1:10" ht="122.25" customHeight="1">
      <c r="A84" s="80" t="s">
        <v>94</v>
      </c>
      <c r="B84" s="84"/>
      <c r="C84" s="84"/>
      <c r="D84" s="84"/>
      <c r="E84" s="84"/>
      <c r="F84" s="84"/>
      <c r="G84" s="84"/>
      <c r="H84" s="84"/>
      <c r="I84" s="84"/>
      <c r="J84" s="84"/>
    </row>
    <row r="85" spans="1:10" ht="15.75" customHeight="1">
      <c r="A85" s="183" t="s">
        <v>131</v>
      </c>
      <c r="B85" s="44" t="s">
        <v>3</v>
      </c>
      <c r="C85" s="180" t="s">
        <v>24</v>
      </c>
      <c r="D85" s="71">
        <f>SUM(E85:I85)</f>
        <v>0</v>
      </c>
      <c r="E85" s="71">
        <f>SUM(E86:E89)</f>
        <v>0</v>
      </c>
      <c r="F85" s="119">
        <f>SUM(F86:F89)</f>
        <v>0</v>
      </c>
      <c r="G85" s="71">
        <f>SUM(G86:G89)</f>
        <v>0</v>
      </c>
      <c r="H85" s="71">
        <f>SUM(H86:H89)</f>
        <v>0</v>
      </c>
      <c r="I85" s="71">
        <f>SUM(I86:I89)</f>
        <v>0</v>
      </c>
      <c r="J85" s="30"/>
    </row>
    <row r="86" spans="1:10" ht="31.5" customHeight="1">
      <c r="A86" s="183"/>
      <c r="B86" s="44" t="s">
        <v>1</v>
      </c>
      <c r="C86" s="182"/>
      <c r="D86" s="71">
        <f>SUM(E86:I86)</f>
        <v>0</v>
      </c>
      <c r="E86" s="72">
        <v>0</v>
      </c>
      <c r="F86" s="72">
        <v>0</v>
      </c>
      <c r="G86" s="74">
        <v>0</v>
      </c>
      <c r="H86" s="72">
        <v>0</v>
      </c>
      <c r="I86" s="73">
        <v>0</v>
      </c>
      <c r="J86" s="30"/>
    </row>
    <row r="87" spans="1:10" ht="31.5" customHeight="1">
      <c r="A87" s="183"/>
      <c r="B87" s="44" t="s">
        <v>8</v>
      </c>
      <c r="C87" s="182"/>
      <c r="D87" s="71">
        <f>SUM(E87:I87)</f>
        <v>0</v>
      </c>
      <c r="E87" s="72">
        <v>0</v>
      </c>
      <c r="F87" s="72">
        <v>0</v>
      </c>
      <c r="G87" s="74">
        <v>0</v>
      </c>
      <c r="H87" s="72">
        <v>0</v>
      </c>
      <c r="I87" s="73">
        <v>0</v>
      </c>
      <c r="J87" s="30"/>
    </row>
    <row r="88" spans="1:10" ht="31.5" customHeight="1">
      <c r="A88" s="183"/>
      <c r="B88" s="44" t="s">
        <v>17</v>
      </c>
      <c r="C88" s="182"/>
      <c r="D88" s="71">
        <f>SUM(E88:I88)</f>
        <v>0</v>
      </c>
      <c r="E88" s="72">
        <v>0</v>
      </c>
      <c r="F88" s="72">
        <v>0</v>
      </c>
      <c r="G88" s="74">
        <v>0</v>
      </c>
      <c r="H88" s="72">
        <v>0</v>
      </c>
      <c r="I88" s="73">
        <v>0</v>
      </c>
      <c r="J88" s="30"/>
    </row>
    <row r="89" spans="1:10" ht="15.75" customHeight="1">
      <c r="A89" s="183"/>
      <c r="B89" s="44" t="s">
        <v>67</v>
      </c>
      <c r="C89" s="181"/>
      <c r="D89" s="71">
        <f>SUM(E89:I89)</f>
        <v>0</v>
      </c>
      <c r="E89" s="72">
        <v>0</v>
      </c>
      <c r="F89" s="72">
        <v>0</v>
      </c>
      <c r="G89" s="74">
        <v>0</v>
      </c>
      <c r="H89" s="72">
        <v>0</v>
      </c>
      <c r="I89" s="73">
        <v>0</v>
      </c>
      <c r="J89" s="30"/>
    </row>
    <row r="90" spans="1:10" ht="123.75" customHeight="1">
      <c r="A90" s="80" t="s">
        <v>96</v>
      </c>
      <c r="B90" s="29"/>
      <c r="C90" s="43"/>
      <c r="D90" s="30"/>
      <c r="E90" s="30"/>
      <c r="F90" s="166"/>
      <c r="G90" s="30"/>
      <c r="H90" s="30"/>
      <c r="I90" s="30"/>
      <c r="J90" s="30"/>
    </row>
    <row r="91" spans="1:10" ht="15" customHeight="1">
      <c r="A91" s="183" t="s">
        <v>58</v>
      </c>
      <c r="B91" s="44" t="s">
        <v>3</v>
      </c>
      <c r="C91" s="180" t="s">
        <v>24</v>
      </c>
      <c r="D91" s="71">
        <f aca="true" t="shared" si="13" ref="D91:I91">SUM(D92:D95)</f>
        <v>663584.3</v>
      </c>
      <c r="E91" s="71">
        <f t="shared" si="13"/>
        <v>170922.8</v>
      </c>
      <c r="F91" s="119">
        <f t="shared" si="13"/>
        <v>170922.8</v>
      </c>
      <c r="G91" s="71">
        <f t="shared" si="13"/>
        <v>321738.7</v>
      </c>
      <c r="H91" s="71">
        <f t="shared" si="13"/>
        <v>0</v>
      </c>
      <c r="I91" s="71">
        <f t="shared" si="13"/>
        <v>0</v>
      </c>
      <c r="J91" s="30"/>
    </row>
    <row r="92" spans="1:10" ht="30" customHeight="1">
      <c r="A92" s="183"/>
      <c r="B92" s="44" t="s">
        <v>1</v>
      </c>
      <c r="C92" s="182"/>
      <c r="D92" s="71">
        <f>SUM(E92:I92)</f>
        <v>0</v>
      </c>
      <c r="E92" s="72">
        <v>0</v>
      </c>
      <c r="F92" s="72">
        <v>0</v>
      </c>
      <c r="G92" s="74">
        <v>0</v>
      </c>
      <c r="H92" s="72">
        <v>0</v>
      </c>
      <c r="I92" s="73">
        <v>0</v>
      </c>
      <c r="J92" s="30"/>
    </row>
    <row r="93" spans="1:10" ht="30" customHeight="1">
      <c r="A93" s="183"/>
      <c r="B93" s="44" t="s">
        <v>8</v>
      </c>
      <c r="C93" s="182"/>
      <c r="D93" s="71">
        <f>SUM(E93:I93)</f>
        <v>0</v>
      </c>
      <c r="E93" s="72">
        <v>0</v>
      </c>
      <c r="F93" s="72">
        <v>0</v>
      </c>
      <c r="G93" s="74">
        <v>0</v>
      </c>
      <c r="H93" s="72">
        <v>0</v>
      </c>
      <c r="I93" s="73">
        <v>0</v>
      </c>
      <c r="J93" s="30"/>
    </row>
    <row r="94" spans="1:10" ht="48" customHeight="1">
      <c r="A94" s="183"/>
      <c r="B94" s="44" t="s">
        <v>17</v>
      </c>
      <c r="C94" s="182"/>
      <c r="D94" s="71">
        <f>SUM(E94:I94)</f>
        <v>663584.3</v>
      </c>
      <c r="E94" s="72">
        <v>170922.8</v>
      </c>
      <c r="F94" s="72">
        <v>170922.8</v>
      </c>
      <c r="G94" s="74">
        <v>321738.7</v>
      </c>
      <c r="H94" s="72">
        <v>0</v>
      </c>
      <c r="I94" s="73">
        <v>0</v>
      </c>
      <c r="J94" s="30"/>
    </row>
    <row r="95" spans="1:10" ht="17.25" customHeight="1">
      <c r="A95" s="183"/>
      <c r="B95" s="44" t="s">
        <v>67</v>
      </c>
      <c r="C95" s="181"/>
      <c r="D95" s="71">
        <f>SUM(E95:I95)</f>
        <v>0</v>
      </c>
      <c r="E95" s="72">
        <v>0</v>
      </c>
      <c r="F95" s="72">
        <v>0</v>
      </c>
      <c r="G95" s="74">
        <v>0</v>
      </c>
      <c r="H95" s="72">
        <v>0</v>
      </c>
      <c r="I95" s="73">
        <v>0</v>
      </c>
      <c r="J95" s="30"/>
    </row>
    <row r="96" spans="1:10" ht="12" customHeight="1">
      <c r="A96" s="183" t="s">
        <v>97</v>
      </c>
      <c r="B96" s="44" t="s">
        <v>3</v>
      </c>
      <c r="C96" s="180" t="s">
        <v>24</v>
      </c>
      <c r="D96" s="71">
        <f aca="true" t="shared" si="14" ref="D96:I96">SUM(D97:D100)</f>
        <v>0</v>
      </c>
      <c r="E96" s="71">
        <f t="shared" si="14"/>
        <v>0</v>
      </c>
      <c r="F96" s="119">
        <f t="shared" si="14"/>
        <v>0</v>
      </c>
      <c r="G96" s="71">
        <f t="shared" si="14"/>
        <v>0</v>
      </c>
      <c r="H96" s="71">
        <f t="shared" si="14"/>
        <v>0</v>
      </c>
      <c r="I96" s="71">
        <f t="shared" si="14"/>
        <v>0</v>
      </c>
      <c r="J96" s="30"/>
    </row>
    <row r="97" spans="1:10" ht="27.75" customHeight="1">
      <c r="A97" s="183"/>
      <c r="B97" s="44" t="s">
        <v>1</v>
      </c>
      <c r="C97" s="182"/>
      <c r="D97" s="71">
        <f>SUM(E97:I97)</f>
        <v>0</v>
      </c>
      <c r="E97" s="72">
        <v>0</v>
      </c>
      <c r="F97" s="72">
        <v>0</v>
      </c>
      <c r="G97" s="74">
        <v>0</v>
      </c>
      <c r="H97" s="72">
        <v>0</v>
      </c>
      <c r="I97" s="73">
        <v>0</v>
      </c>
      <c r="J97" s="30"/>
    </row>
    <row r="98" spans="1:10" ht="30" customHeight="1">
      <c r="A98" s="183"/>
      <c r="B98" s="44" t="s">
        <v>8</v>
      </c>
      <c r="C98" s="182"/>
      <c r="D98" s="71">
        <f>SUM(E98:I98)</f>
        <v>0</v>
      </c>
      <c r="E98" s="72">
        <v>0</v>
      </c>
      <c r="F98" s="72">
        <v>0</v>
      </c>
      <c r="G98" s="74">
        <v>0</v>
      </c>
      <c r="H98" s="72">
        <v>0</v>
      </c>
      <c r="I98" s="73">
        <v>0</v>
      </c>
      <c r="J98" s="30"/>
    </row>
    <row r="99" spans="1:10" ht="43.5" customHeight="1">
      <c r="A99" s="183"/>
      <c r="B99" s="44" t="s">
        <v>17</v>
      </c>
      <c r="C99" s="182"/>
      <c r="D99" s="71">
        <f>SUM(E99:I99)</f>
        <v>0</v>
      </c>
      <c r="E99" s="72">
        <v>0</v>
      </c>
      <c r="F99" s="72">
        <v>0</v>
      </c>
      <c r="G99" s="74">
        <v>0</v>
      </c>
      <c r="H99" s="72">
        <v>0</v>
      </c>
      <c r="I99" s="73">
        <v>0</v>
      </c>
      <c r="J99" s="30"/>
    </row>
    <row r="100" spans="1:10" ht="16.5" customHeight="1">
      <c r="A100" s="183"/>
      <c r="B100" s="44" t="s">
        <v>67</v>
      </c>
      <c r="C100" s="181"/>
      <c r="D100" s="71">
        <f>SUM(E100:I100)</f>
        <v>0</v>
      </c>
      <c r="E100" s="72">
        <v>0</v>
      </c>
      <c r="F100" s="72">
        <v>0</v>
      </c>
      <c r="G100" s="74">
        <v>0</v>
      </c>
      <c r="H100" s="72">
        <v>0</v>
      </c>
      <c r="I100" s="73">
        <v>0</v>
      </c>
      <c r="J100" s="30"/>
    </row>
    <row r="101" spans="1:10" ht="15" customHeight="1">
      <c r="A101" s="183" t="s">
        <v>121</v>
      </c>
      <c r="B101" s="44" t="s">
        <v>3</v>
      </c>
      <c r="C101" s="180" t="s">
        <v>24</v>
      </c>
      <c r="D101" s="71">
        <f aca="true" t="shared" si="15" ref="D101:I101">SUM(D102:D105)</f>
        <v>0</v>
      </c>
      <c r="E101" s="71">
        <f t="shared" si="15"/>
        <v>0</v>
      </c>
      <c r="F101" s="119">
        <f t="shared" si="15"/>
        <v>0</v>
      </c>
      <c r="G101" s="71">
        <f t="shared" si="15"/>
        <v>0</v>
      </c>
      <c r="H101" s="71">
        <f t="shared" si="15"/>
        <v>0</v>
      </c>
      <c r="I101" s="71">
        <f t="shared" si="15"/>
        <v>0</v>
      </c>
      <c r="J101" s="30"/>
    </row>
    <row r="102" spans="1:10" ht="30">
      <c r="A102" s="183"/>
      <c r="B102" s="44" t="s">
        <v>1</v>
      </c>
      <c r="C102" s="182"/>
      <c r="D102" s="71">
        <f>SUM(E102:I102)</f>
        <v>0</v>
      </c>
      <c r="E102" s="72">
        <v>0</v>
      </c>
      <c r="F102" s="72">
        <v>0</v>
      </c>
      <c r="G102" s="74">
        <v>0</v>
      </c>
      <c r="H102" s="72">
        <v>0</v>
      </c>
      <c r="I102" s="73">
        <v>0</v>
      </c>
      <c r="J102" s="30"/>
    </row>
    <row r="103" spans="1:10" ht="30">
      <c r="A103" s="183"/>
      <c r="B103" s="44" t="s">
        <v>8</v>
      </c>
      <c r="C103" s="182"/>
      <c r="D103" s="71">
        <f>SUM(E103:I103)</f>
        <v>0</v>
      </c>
      <c r="E103" s="72">
        <v>0</v>
      </c>
      <c r="F103" s="72">
        <v>0</v>
      </c>
      <c r="G103" s="74">
        <v>0</v>
      </c>
      <c r="H103" s="72">
        <v>0</v>
      </c>
      <c r="I103" s="73">
        <v>0</v>
      </c>
      <c r="J103" s="30"/>
    </row>
    <row r="104" spans="1:10" ht="45">
      <c r="A104" s="183"/>
      <c r="B104" s="44" t="s">
        <v>17</v>
      </c>
      <c r="C104" s="182"/>
      <c r="D104" s="71">
        <f>SUM(E104:I104)</f>
        <v>0</v>
      </c>
      <c r="E104" s="72">
        <v>0</v>
      </c>
      <c r="F104" s="72">
        <v>0</v>
      </c>
      <c r="G104" s="74">
        <v>0</v>
      </c>
      <c r="H104" s="72">
        <v>0</v>
      </c>
      <c r="I104" s="73">
        <v>0</v>
      </c>
      <c r="J104" s="30"/>
    </row>
    <row r="105" spans="1:10" ht="15">
      <c r="A105" s="183"/>
      <c r="B105" s="44" t="s">
        <v>67</v>
      </c>
      <c r="C105" s="181"/>
      <c r="D105" s="71">
        <f>SUM(E105:I105)</f>
        <v>0</v>
      </c>
      <c r="E105" s="72">
        <v>0</v>
      </c>
      <c r="F105" s="72">
        <v>0</v>
      </c>
      <c r="G105" s="74">
        <v>0</v>
      </c>
      <c r="H105" s="72">
        <v>0</v>
      </c>
      <c r="I105" s="73">
        <v>0</v>
      </c>
      <c r="J105" s="30"/>
    </row>
    <row r="106" spans="1:10" ht="15" customHeight="1">
      <c r="A106" s="183" t="s">
        <v>59</v>
      </c>
      <c r="B106" s="44" t="s">
        <v>3</v>
      </c>
      <c r="C106" s="180" t="s">
        <v>24</v>
      </c>
      <c r="D106" s="71">
        <f aca="true" t="shared" si="16" ref="D106:I106">SUM(D107:D110)</f>
        <v>13883</v>
      </c>
      <c r="E106" s="71">
        <f t="shared" si="16"/>
        <v>4000</v>
      </c>
      <c r="F106" s="119">
        <f t="shared" si="16"/>
        <v>1883</v>
      </c>
      <c r="G106" s="71">
        <f t="shared" si="16"/>
        <v>4000</v>
      </c>
      <c r="H106" s="71">
        <f t="shared" si="16"/>
        <v>4000</v>
      </c>
      <c r="I106" s="71">
        <f t="shared" si="16"/>
        <v>0</v>
      </c>
      <c r="J106" s="30"/>
    </row>
    <row r="107" spans="1:10" ht="30">
      <c r="A107" s="183"/>
      <c r="B107" s="44" t="s">
        <v>1</v>
      </c>
      <c r="C107" s="182"/>
      <c r="D107" s="71">
        <f>SUM(E107:I107)</f>
        <v>0</v>
      </c>
      <c r="E107" s="72">
        <v>0</v>
      </c>
      <c r="F107" s="72">
        <v>0</v>
      </c>
      <c r="G107" s="74">
        <v>0</v>
      </c>
      <c r="H107" s="72">
        <v>0</v>
      </c>
      <c r="I107" s="73">
        <v>0</v>
      </c>
      <c r="J107" s="30"/>
    </row>
    <row r="108" spans="1:10" ht="30">
      <c r="A108" s="183"/>
      <c r="B108" s="44" t="s">
        <v>8</v>
      </c>
      <c r="C108" s="182"/>
      <c r="D108" s="71">
        <f>SUM(E108:I108)</f>
        <v>0</v>
      </c>
      <c r="E108" s="72">
        <v>0</v>
      </c>
      <c r="F108" s="72">
        <v>0</v>
      </c>
      <c r="G108" s="74">
        <v>0</v>
      </c>
      <c r="H108" s="72">
        <v>0</v>
      </c>
      <c r="I108" s="73">
        <v>0</v>
      </c>
      <c r="J108" s="30"/>
    </row>
    <row r="109" spans="1:10" ht="45">
      <c r="A109" s="183"/>
      <c r="B109" s="44" t="s">
        <v>17</v>
      </c>
      <c r="C109" s="182"/>
      <c r="D109" s="71">
        <f>SUM(E109:I109)</f>
        <v>13883</v>
      </c>
      <c r="E109" s="72">
        <v>4000</v>
      </c>
      <c r="F109" s="72">
        <v>1883</v>
      </c>
      <c r="G109" s="74">
        <v>4000</v>
      </c>
      <c r="H109" s="72">
        <v>4000</v>
      </c>
      <c r="I109" s="73">
        <v>0</v>
      </c>
      <c r="J109" s="30"/>
    </row>
    <row r="110" spans="1:10" ht="15">
      <c r="A110" s="183"/>
      <c r="B110" s="44" t="s">
        <v>67</v>
      </c>
      <c r="C110" s="181"/>
      <c r="D110" s="71">
        <f>SUM(E110:I110)</f>
        <v>0</v>
      </c>
      <c r="E110" s="72">
        <v>0</v>
      </c>
      <c r="F110" s="72">
        <v>0</v>
      </c>
      <c r="G110" s="74">
        <v>0</v>
      </c>
      <c r="H110" s="72">
        <v>0</v>
      </c>
      <c r="I110" s="73">
        <v>0</v>
      </c>
      <c r="J110" s="30"/>
    </row>
    <row r="111" spans="1:10" ht="15" customHeight="1">
      <c r="A111" s="183" t="s">
        <v>201</v>
      </c>
      <c r="B111" s="44" t="s">
        <v>3</v>
      </c>
      <c r="C111" s="180" t="s">
        <v>24</v>
      </c>
      <c r="D111" s="71">
        <f aca="true" t="shared" si="17" ref="D111:I111">SUM(D112:D115)</f>
        <v>40800</v>
      </c>
      <c r="E111" s="71">
        <f t="shared" si="17"/>
        <v>0</v>
      </c>
      <c r="F111" s="119">
        <f t="shared" si="17"/>
        <v>40800</v>
      </c>
      <c r="G111" s="71">
        <f t="shared" si="17"/>
        <v>0</v>
      </c>
      <c r="H111" s="71">
        <f t="shared" si="17"/>
        <v>0</v>
      </c>
      <c r="I111" s="71">
        <f t="shared" si="17"/>
        <v>0</v>
      </c>
      <c r="J111" s="30"/>
    </row>
    <row r="112" spans="1:10" ht="30">
      <c r="A112" s="183"/>
      <c r="B112" s="44" t="s">
        <v>1</v>
      </c>
      <c r="C112" s="182"/>
      <c r="D112" s="71">
        <f>SUM(E112:I112)</f>
        <v>0</v>
      </c>
      <c r="E112" s="72">
        <v>0</v>
      </c>
      <c r="F112" s="72">
        <v>0</v>
      </c>
      <c r="G112" s="74">
        <v>0</v>
      </c>
      <c r="H112" s="72">
        <v>0</v>
      </c>
      <c r="I112" s="73">
        <v>0</v>
      </c>
      <c r="J112" s="30"/>
    </row>
    <row r="113" spans="1:10" ht="30">
      <c r="A113" s="183"/>
      <c r="B113" s="44" t="s">
        <v>8</v>
      </c>
      <c r="C113" s="182"/>
      <c r="D113" s="71">
        <f>SUM(E113:I113)</f>
        <v>0</v>
      </c>
      <c r="E113" s="72">
        <v>0</v>
      </c>
      <c r="F113" s="72">
        <v>0</v>
      </c>
      <c r="G113" s="74">
        <v>0</v>
      </c>
      <c r="H113" s="72">
        <v>0</v>
      </c>
      <c r="I113" s="73">
        <v>0</v>
      </c>
      <c r="J113" s="30"/>
    </row>
    <row r="114" spans="1:10" ht="45">
      <c r="A114" s="183"/>
      <c r="B114" s="44" t="s">
        <v>17</v>
      </c>
      <c r="C114" s="182"/>
      <c r="D114" s="71">
        <f>SUM(E114:I114)</f>
        <v>40800</v>
      </c>
      <c r="E114" s="72">
        <v>0</v>
      </c>
      <c r="F114" s="72">
        <v>40800</v>
      </c>
      <c r="G114" s="74">
        <v>0</v>
      </c>
      <c r="H114" s="72">
        <v>0</v>
      </c>
      <c r="I114" s="73">
        <v>0</v>
      </c>
      <c r="J114" s="30"/>
    </row>
    <row r="115" spans="1:10" ht="15">
      <c r="A115" s="183"/>
      <c r="B115" s="44" t="s">
        <v>67</v>
      </c>
      <c r="C115" s="181"/>
      <c r="D115" s="71">
        <f>SUM(E115:I115)</f>
        <v>0</v>
      </c>
      <c r="E115" s="72">
        <v>0</v>
      </c>
      <c r="F115" s="72">
        <v>0</v>
      </c>
      <c r="G115" s="74">
        <v>0</v>
      </c>
      <c r="H115" s="72">
        <v>0</v>
      </c>
      <c r="I115" s="73">
        <v>0</v>
      </c>
      <c r="J115" s="30"/>
    </row>
    <row r="116" spans="1:10" ht="15" customHeight="1">
      <c r="A116" s="183" t="s">
        <v>202</v>
      </c>
      <c r="B116" s="44" t="s">
        <v>3</v>
      </c>
      <c r="C116" s="180" t="s">
        <v>24</v>
      </c>
      <c r="D116" s="71">
        <f aca="true" t="shared" si="18" ref="D116:I116">SUM(D117:D120)</f>
        <v>31000</v>
      </c>
      <c r="E116" s="71">
        <f t="shared" si="18"/>
        <v>0</v>
      </c>
      <c r="F116" s="119">
        <f t="shared" si="18"/>
        <v>31000</v>
      </c>
      <c r="G116" s="71">
        <f t="shared" si="18"/>
        <v>0</v>
      </c>
      <c r="H116" s="71">
        <f t="shared" si="18"/>
        <v>0</v>
      </c>
      <c r="I116" s="71">
        <f t="shared" si="18"/>
        <v>0</v>
      </c>
      <c r="J116" s="30"/>
    </row>
    <row r="117" spans="1:10" ht="30">
      <c r="A117" s="183"/>
      <c r="B117" s="44" t="s">
        <v>1</v>
      </c>
      <c r="C117" s="182"/>
      <c r="D117" s="71">
        <f>SUM(E117:I117)</f>
        <v>0</v>
      </c>
      <c r="E117" s="72">
        <v>0</v>
      </c>
      <c r="F117" s="72">
        <v>0</v>
      </c>
      <c r="G117" s="74">
        <v>0</v>
      </c>
      <c r="H117" s="72">
        <v>0</v>
      </c>
      <c r="I117" s="73">
        <v>0</v>
      </c>
      <c r="J117" s="30"/>
    </row>
    <row r="118" spans="1:10" ht="30">
      <c r="A118" s="183"/>
      <c r="B118" s="44" t="s">
        <v>8</v>
      </c>
      <c r="C118" s="182"/>
      <c r="D118" s="71">
        <f>SUM(E118:I118)</f>
        <v>0</v>
      </c>
      <c r="E118" s="72">
        <v>0</v>
      </c>
      <c r="F118" s="72">
        <v>0</v>
      </c>
      <c r="G118" s="74">
        <v>0</v>
      </c>
      <c r="H118" s="72">
        <v>0</v>
      </c>
      <c r="I118" s="73">
        <v>0</v>
      </c>
      <c r="J118" s="30"/>
    </row>
    <row r="119" spans="1:10" ht="45">
      <c r="A119" s="183"/>
      <c r="B119" s="44" t="s">
        <v>17</v>
      </c>
      <c r="C119" s="182"/>
      <c r="D119" s="71">
        <f>SUM(E119:I119)</f>
        <v>31000</v>
      </c>
      <c r="E119" s="72">
        <v>0</v>
      </c>
      <c r="F119" s="72">
        <v>31000</v>
      </c>
      <c r="G119" s="74">
        <v>0</v>
      </c>
      <c r="H119" s="72">
        <v>0</v>
      </c>
      <c r="I119" s="73">
        <v>0</v>
      </c>
      <c r="J119" s="30"/>
    </row>
    <row r="120" spans="1:10" ht="15">
      <c r="A120" s="183"/>
      <c r="B120" s="44" t="s">
        <v>67</v>
      </c>
      <c r="C120" s="181"/>
      <c r="D120" s="71">
        <f>SUM(E120:I120)</f>
        <v>0</v>
      </c>
      <c r="E120" s="72">
        <v>0</v>
      </c>
      <c r="F120" s="72">
        <v>0</v>
      </c>
      <c r="G120" s="74">
        <v>0</v>
      </c>
      <c r="H120" s="72">
        <v>0</v>
      </c>
      <c r="I120" s="73">
        <v>0</v>
      </c>
      <c r="J120" s="30"/>
    </row>
    <row r="121" spans="1:10" ht="15" customHeight="1">
      <c r="A121" s="183" t="s">
        <v>196</v>
      </c>
      <c r="B121" s="44" t="s">
        <v>3</v>
      </c>
      <c r="C121" s="180" t="s">
        <v>24</v>
      </c>
      <c r="D121" s="71">
        <f aca="true" t="shared" si="19" ref="D121:I121">SUM(D122:D125)</f>
        <v>10000</v>
      </c>
      <c r="E121" s="71">
        <f t="shared" si="19"/>
        <v>0</v>
      </c>
      <c r="F121" s="119">
        <f t="shared" si="19"/>
        <v>10000</v>
      </c>
      <c r="G121" s="71">
        <f t="shared" si="19"/>
        <v>0</v>
      </c>
      <c r="H121" s="71">
        <f t="shared" si="19"/>
        <v>0</v>
      </c>
      <c r="I121" s="71">
        <f t="shared" si="19"/>
        <v>0</v>
      </c>
      <c r="J121" s="30"/>
    </row>
    <row r="122" spans="1:10" ht="30">
      <c r="A122" s="183"/>
      <c r="B122" s="44" t="s">
        <v>1</v>
      </c>
      <c r="C122" s="182"/>
      <c r="D122" s="71">
        <f>SUM(E122:I122)</f>
        <v>0</v>
      </c>
      <c r="E122" s="72">
        <v>0</v>
      </c>
      <c r="F122" s="72">
        <v>0</v>
      </c>
      <c r="G122" s="74">
        <v>0</v>
      </c>
      <c r="H122" s="72">
        <v>0</v>
      </c>
      <c r="I122" s="73">
        <v>0</v>
      </c>
      <c r="J122" s="30"/>
    </row>
    <row r="123" spans="1:10" ht="30">
      <c r="A123" s="183"/>
      <c r="B123" s="44" t="s">
        <v>8</v>
      </c>
      <c r="C123" s="182"/>
      <c r="D123" s="71">
        <f>SUM(E123:I123)</f>
        <v>0</v>
      </c>
      <c r="E123" s="72">
        <v>0</v>
      </c>
      <c r="F123" s="72">
        <v>0</v>
      </c>
      <c r="G123" s="74">
        <v>0</v>
      </c>
      <c r="H123" s="72">
        <v>0</v>
      </c>
      <c r="I123" s="73">
        <v>0</v>
      </c>
      <c r="J123" s="30"/>
    </row>
    <row r="124" spans="1:10" ht="45">
      <c r="A124" s="183"/>
      <c r="B124" s="44" t="s">
        <v>17</v>
      </c>
      <c r="C124" s="182"/>
      <c r="D124" s="71">
        <f>SUM(E124:I124)</f>
        <v>10000</v>
      </c>
      <c r="E124" s="72">
        <v>0</v>
      </c>
      <c r="F124" s="72">
        <v>10000</v>
      </c>
      <c r="G124" s="74">
        <v>0</v>
      </c>
      <c r="H124" s="72">
        <v>0</v>
      </c>
      <c r="I124" s="73">
        <v>0</v>
      </c>
      <c r="J124" s="30"/>
    </row>
    <row r="125" spans="1:10" ht="15">
      <c r="A125" s="183"/>
      <c r="B125" s="44" t="s">
        <v>67</v>
      </c>
      <c r="C125" s="181"/>
      <c r="D125" s="71">
        <f>SUM(E125:I125)</f>
        <v>0</v>
      </c>
      <c r="E125" s="72">
        <v>0</v>
      </c>
      <c r="F125" s="72">
        <v>0</v>
      </c>
      <c r="G125" s="74">
        <v>0</v>
      </c>
      <c r="H125" s="72">
        <v>0</v>
      </c>
      <c r="I125" s="73">
        <v>0</v>
      </c>
      <c r="J125" s="30"/>
    </row>
    <row r="126" spans="1:10" ht="125.25" customHeight="1">
      <c r="A126" s="60" t="s">
        <v>98</v>
      </c>
      <c r="B126" s="29"/>
      <c r="C126" s="43"/>
      <c r="D126" s="30"/>
      <c r="E126" s="30"/>
      <c r="F126" s="166"/>
      <c r="G126" s="30"/>
      <c r="H126" s="30"/>
      <c r="I126" s="30"/>
      <c r="J126" s="30"/>
    </row>
    <row r="127" spans="1:10" ht="15" customHeight="1">
      <c r="A127" s="183" t="s">
        <v>99</v>
      </c>
      <c r="B127" s="44" t="s">
        <v>3</v>
      </c>
      <c r="C127" s="180" t="s">
        <v>24</v>
      </c>
      <c r="D127" s="71">
        <f aca="true" t="shared" si="20" ref="D127:D141">SUM(E127:I127)</f>
        <v>38554.1</v>
      </c>
      <c r="E127" s="71">
        <f>SUM(E128:E131)</f>
        <v>0</v>
      </c>
      <c r="F127" s="119">
        <f>SUM(F128:F131)</f>
        <v>1836</v>
      </c>
      <c r="G127" s="71">
        <f>SUM(G128:G131)</f>
        <v>36718.1</v>
      </c>
      <c r="H127" s="71">
        <f>SUM(H128:H131)</f>
        <v>0</v>
      </c>
      <c r="I127" s="71">
        <f>SUM(I128:I131)</f>
        <v>0</v>
      </c>
      <c r="J127" s="30"/>
    </row>
    <row r="128" spans="1:10" ht="30">
      <c r="A128" s="183"/>
      <c r="B128" s="44" t="s">
        <v>1</v>
      </c>
      <c r="C128" s="182"/>
      <c r="D128" s="71">
        <f t="shared" si="20"/>
        <v>0</v>
      </c>
      <c r="E128" s="72">
        <v>0</v>
      </c>
      <c r="F128" s="72">
        <v>0</v>
      </c>
      <c r="G128" s="74">
        <v>0</v>
      </c>
      <c r="H128" s="72">
        <v>0</v>
      </c>
      <c r="I128" s="73">
        <v>0</v>
      </c>
      <c r="J128" s="30"/>
    </row>
    <row r="129" spans="1:10" ht="30">
      <c r="A129" s="183"/>
      <c r="B129" s="44" t="s">
        <v>8</v>
      </c>
      <c r="C129" s="182"/>
      <c r="D129" s="71">
        <f t="shared" si="20"/>
        <v>34882.2</v>
      </c>
      <c r="E129" s="72">
        <v>0</v>
      </c>
      <c r="F129" s="72">
        <v>0</v>
      </c>
      <c r="G129" s="74">
        <v>34882.2</v>
      </c>
      <c r="H129" s="72">
        <v>0</v>
      </c>
      <c r="I129" s="73">
        <v>0</v>
      </c>
      <c r="J129" s="30"/>
    </row>
    <row r="130" spans="1:10" ht="45">
      <c r="A130" s="183"/>
      <c r="B130" s="44" t="s">
        <v>17</v>
      </c>
      <c r="C130" s="182"/>
      <c r="D130" s="71">
        <f t="shared" si="20"/>
        <v>3671.9</v>
      </c>
      <c r="E130" s="72">
        <v>0</v>
      </c>
      <c r="F130" s="72">
        <v>1836</v>
      </c>
      <c r="G130" s="74">
        <v>1835.9</v>
      </c>
      <c r="H130" s="72">
        <v>0</v>
      </c>
      <c r="I130" s="73">
        <v>0</v>
      </c>
      <c r="J130" s="30"/>
    </row>
    <row r="131" spans="1:10" ht="15">
      <c r="A131" s="183"/>
      <c r="B131" s="44" t="s">
        <v>67</v>
      </c>
      <c r="C131" s="181"/>
      <c r="D131" s="71">
        <f t="shared" si="20"/>
        <v>0</v>
      </c>
      <c r="E131" s="72">
        <v>0</v>
      </c>
      <c r="F131" s="72">
        <v>0</v>
      </c>
      <c r="G131" s="74">
        <v>0</v>
      </c>
      <c r="H131" s="72">
        <v>0</v>
      </c>
      <c r="I131" s="73">
        <v>0</v>
      </c>
      <c r="J131" s="30"/>
    </row>
    <row r="132" spans="1:10" ht="24" customHeight="1">
      <c r="A132" s="183" t="s">
        <v>100</v>
      </c>
      <c r="B132" s="44" t="s">
        <v>3</v>
      </c>
      <c r="C132" s="180" t="s">
        <v>24</v>
      </c>
      <c r="D132" s="71">
        <f>SUM(E132:I132)</f>
        <v>0</v>
      </c>
      <c r="E132" s="71">
        <f>SUM(E133:E136)</f>
        <v>0</v>
      </c>
      <c r="F132" s="119">
        <f>SUM(F133:F136)</f>
        <v>0</v>
      </c>
      <c r="G132" s="71">
        <f>SUM(G133:G136)</f>
        <v>0</v>
      </c>
      <c r="H132" s="71">
        <f>SUM(H133:H136)</f>
        <v>0</v>
      </c>
      <c r="I132" s="71">
        <f>SUM(I133:I136)</f>
        <v>0</v>
      </c>
      <c r="J132" s="30"/>
    </row>
    <row r="133" spans="1:10" ht="30">
      <c r="A133" s="183"/>
      <c r="B133" s="44" t="s">
        <v>1</v>
      </c>
      <c r="C133" s="182"/>
      <c r="D133" s="71">
        <f>SUM(E133:I133)</f>
        <v>0</v>
      </c>
      <c r="E133" s="72">
        <v>0</v>
      </c>
      <c r="F133" s="72">
        <v>0</v>
      </c>
      <c r="G133" s="74">
        <v>0</v>
      </c>
      <c r="H133" s="72">
        <v>0</v>
      </c>
      <c r="I133" s="73">
        <v>0</v>
      </c>
      <c r="J133" s="30"/>
    </row>
    <row r="134" spans="1:10" ht="30">
      <c r="A134" s="183"/>
      <c r="B134" s="44" t="s">
        <v>8</v>
      </c>
      <c r="C134" s="182"/>
      <c r="D134" s="71">
        <f>SUM(E134:I134)</f>
        <v>0</v>
      </c>
      <c r="E134" s="72">
        <v>0</v>
      </c>
      <c r="F134" s="72">
        <v>0</v>
      </c>
      <c r="G134" s="74">
        <v>0</v>
      </c>
      <c r="H134" s="72">
        <v>0</v>
      </c>
      <c r="I134" s="73">
        <v>0</v>
      </c>
      <c r="J134" s="30"/>
    </row>
    <row r="135" spans="1:10" ht="45">
      <c r="A135" s="183"/>
      <c r="B135" s="44" t="s">
        <v>17</v>
      </c>
      <c r="C135" s="182"/>
      <c r="D135" s="71">
        <f>SUM(E135:I135)</f>
        <v>0</v>
      </c>
      <c r="E135" s="72">
        <v>0</v>
      </c>
      <c r="F135" s="72">
        <v>0</v>
      </c>
      <c r="G135" s="74">
        <v>0</v>
      </c>
      <c r="H135" s="72">
        <v>0</v>
      </c>
      <c r="I135" s="73">
        <v>0</v>
      </c>
      <c r="J135" s="30"/>
    </row>
    <row r="136" spans="1:10" ht="23.25" customHeight="1">
      <c r="A136" s="183"/>
      <c r="B136" s="44" t="s">
        <v>67</v>
      </c>
      <c r="C136" s="181"/>
      <c r="D136" s="71">
        <f>SUM(E136:I136)</f>
        <v>0</v>
      </c>
      <c r="E136" s="72">
        <v>0</v>
      </c>
      <c r="F136" s="72">
        <v>0</v>
      </c>
      <c r="G136" s="74">
        <v>0</v>
      </c>
      <c r="H136" s="72">
        <v>0</v>
      </c>
      <c r="I136" s="73">
        <v>0</v>
      </c>
      <c r="J136" s="30"/>
    </row>
    <row r="137" spans="1:10" ht="24" customHeight="1">
      <c r="A137" s="183" t="s">
        <v>101</v>
      </c>
      <c r="B137" s="44" t="s">
        <v>3</v>
      </c>
      <c r="C137" s="180" t="s">
        <v>24</v>
      </c>
      <c r="D137" s="71">
        <f t="shared" si="20"/>
        <v>0</v>
      </c>
      <c r="E137" s="71">
        <f>SUM(E138:E141)</f>
        <v>0</v>
      </c>
      <c r="F137" s="119">
        <f>SUM(F138:F141)</f>
        <v>0</v>
      </c>
      <c r="G137" s="71">
        <f>SUM(G138:G141)</f>
        <v>0</v>
      </c>
      <c r="H137" s="71">
        <f>SUM(H138:H141)</f>
        <v>0</v>
      </c>
      <c r="I137" s="71">
        <f>SUM(I138:I141)</f>
        <v>0</v>
      </c>
      <c r="J137" s="30"/>
    </row>
    <row r="138" spans="1:10" ht="30">
      <c r="A138" s="183"/>
      <c r="B138" s="44" t="s">
        <v>1</v>
      </c>
      <c r="C138" s="182"/>
      <c r="D138" s="71">
        <f t="shared" si="20"/>
        <v>0</v>
      </c>
      <c r="E138" s="72">
        <v>0</v>
      </c>
      <c r="F138" s="72">
        <v>0</v>
      </c>
      <c r="G138" s="74">
        <v>0</v>
      </c>
      <c r="H138" s="72">
        <v>0</v>
      </c>
      <c r="I138" s="73">
        <v>0</v>
      </c>
      <c r="J138" s="30"/>
    </row>
    <row r="139" spans="1:10" ht="30">
      <c r="A139" s="183"/>
      <c r="B139" s="44" t="s">
        <v>8</v>
      </c>
      <c r="C139" s="182"/>
      <c r="D139" s="71">
        <f t="shared" si="20"/>
        <v>0</v>
      </c>
      <c r="E139" s="72">
        <v>0</v>
      </c>
      <c r="F139" s="72">
        <v>0</v>
      </c>
      <c r="G139" s="74">
        <v>0</v>
      </c>
      <c r="H139" s="72">
        <v>0</v>
      </c>
      <c r="I139" s="73">
        <v>0</v>
      </c>
      <c r="J139" s="30"/>
    </row>
    <row r="140" spans="1:10" ht="45">
      <c r="A140" s="183"/>
      <c r="B140" s="44" t="s">
        <v>17</v>
      </c>
      <c r="C140" s="182"/>
      <c r="D140" s="71">
        <f t="shared" si="20"/>
        <v>0</v>
      </c>
      <c r="E140" s="72">
        <v>0</v>
      </c>
      <c r="F140" s="72">
        <v>0</v>
      </c>
      <c r="G140" s="74">
        <v>0</v>
      </c>
      <c r="H140" s="72">
        <v>0</v>
      </c>
      <c r="I140" s="73">
        <v>0</v>
      </c>
      <c r="J140" s="30"/>
    </row>
    <row r="141" spans="1:10" ht="23.25" customHeight="1">
      <c r="A141" s="183"/>
      <c r="B141" s="44" t="s">
        <v>67</v>
      </c>
      <c r="C141" s="181"/>
      <c r="D141" s="71">
        <f t="shared" si="20"/>
        <v>0</v>
      </c>
      <c r="E141" s="72">
        <v>0</v>
      </c>
      <c r="F141" s="72">
        <v>0</v>
      </c>
      <c r="G141" s="74">
        <v>0</v>
      </c>
      <c r="H141" s="72">
        <v>0</v>
      </c>
      <c r="I141" s="73">
        <v>0</v>
      </c>
      <c r="J141" s="30"/>
    </row>
    <row r="142" spans="1:10" ht="24" customHeight="1">
      <c r="A142" s="183" t="s">
        <v>206</v>
      </c>
      <c r="B142" s="44" t="s">
        <v>3</v>
      </c>
      <c r="C142" s="180" t="s">
        <v>24</v>
      </c>
      <c r="D142" s="71">
        <f aca="true" t="shared" si="21" ref="D142:D151">SUM(E142:I142)</f>
        <v>3766</v>
      </c>
      <c r="E142" s="71">
        <f>SUM(E143:E146)</f>
        <v>0</v>
      </c>
      <c r="F142" s="119">
        <f>SUM(F143:F146)</f>
        <v>3766</v>
      </c>
      <c r="G142" s="71">
        <f>SUM(G143:G146)</f>
        <v>0</v>
      </c>
      <c r="H142" s="71">
        <f>SUM(H143:H146)</f>
        <v>0</v>
      </c>
      <c r="I142" s="71">
        <f>SUM(I143:I146)</f>
        <v>0</v>
      </c>
      <c r="J142" s="30"/>
    </row>
    <row r="143" spans="1:10" ht="30">
      <c r="A143" s="183"/>
      <c r="B143" s="44" t="s">
        <v>1</v>
      </c>
      <c r="C143" s="182"/>
      <c r="D143" s="71">
        <f t="shared" si="21"/>
        <v>0</v>
      </c>
      <c r="E143" s="72">
        <v>0</v>
      </c>
      <c r="F143" s="72">
        <v>0</v>
      </c>
      <c r="G143" s="74">
        <v>0</v>
      </c>
      <c r="H143" s="72">
        <v>0</v>
      </c>
      <c r="I143" s="73">
        <v>0</v>
      </c>
      <c r="J143" s="30"/>
    </row>
    <row r="144" spans="1:10" ht="30">
      <c r="A144" s="183"/>
      <c r="B144" s="44" t="s">
        <v>8</v>
      </c>
      <c r="C144" s="182"/>
      <c r="D144" s="71">
        <f t="shared" si="21"/>
        <v>0</v>
      </c>
      <c r="E144" s="72">
        <v>0</v>
      </c>
      <c r="F144" s="72">
        <v>0</v>
      </c>
      <c r="G144" s="74">
        <v>0</v>
      </c>
      <c r="H144" s="72">
        <v>0</v>
      </c>
      <c r="I144" s="73">
        <v>0</v>
      </c>
      <c r="J144" s="30"/>
    </row>
    <row r="145" spans="1:10" ht="45">
      <c r="A145" s="183"/>
      <c r="B145" s="44" t="s">
        <v>17</v>
      </c>
      <c r="C145" s="182"/>
      <c r="D145" s="71">
        <f t="shared" si="21"/>
        <v>3766</v>
      </c>
      <c r="E145" s="72">
        <v>0</v>
      </c>
      <c r="F145" s="72">
        <v>3766</v>
      </c>
      <c r="G145" s="74">
        <v>0</v>
      </c>
      <c r="H145" s="72">
        <v>0</v>
      </c>
      <c r="I145" s="73">
        <v>0</v>
      </c>
      <c r="J145" s="30"/>
    </row>
    <row r="146" spans="1:10" ht="23.25" customHeight="1">
      <c r="A146" s="183"/>
      <c r="B146" s="44" t="s">
        <v>67</v>
      </c>
      <c r="C146" s="181"/>
      <c r="D146" s="71">
        <f t="shared" si="21"/>
        <v>0</v>
      </c>
      <c r="E146" s="72">
        <v>0</v>
      </c>
      <c r="F146" s="72">
        <v>0</v>
      </c>
      <c r="G146" s="74">
        <v>0</v>
      </c>
      <c r="H146" s="72">
        <v>0</v>
      </c>
      <c r="I146" s="73">
        <v>0</v>
      </c>
      <c r="J146" s="30"/>
    </row>
    <row r="147" spans="1:10" ht="24" customHeight="1">
      <c r="A147" s="183" t="s">
        <v>207</v>
      </c>
      <c r="B147" s="44" t="s">
        <v>3</v>
      </c>
      <c r="C147" s="180" t="s">
        <v>24</v>
      </c>
      <c r="D147" s="71">
        <f t="shared" si="21"/>
        <v>500</v>
      </c>
      <c r="E147" s="71">
        <f>SUM(E148:E151)</f>
        <v>0</v>
      </c>
      <c r="F147" s="119">
        <f>SUM(F148:F151)</f>
        <v>500</v>
      </c>
      <c r="G147" s="71">
        <f>SUM(G148:G151)</f>
        <v>0</v>
      </c>
      <c r="H147" s="71">
        <f>SUM(H148:H151)</f>
        <v>0</v>
      </c>
      <c r="I147" s="71">
        <f>SUM(I148:I151)</f>
        <v>0</v>
      </c>
      <c r="J147" s="30"/>
    </row>
    <row r="148" spans="1:10" ht="30">
      <c r="A148" s="183"/>
      <c r="B148" s="44" t="s">
        <v>1</v>
      </c>
      <c r="C148" s="182"/>
      <c r="D148" s="71">
        <f t="shared" si="21"/>
        <v>0</v>
      </c>
      <c r="E148" s="72">
        <v>0</v>
      </c>
      <c r="F148" s="72">
        <v>0</v>
      </c>
      <c r="G148" s="74">
        <v>0</v>
      </c>
      <c r="H148" s="72">
        <v>0</v>
      </c>
      <c r="I148" s="73">
        <v>0</v>
      </c>
      <c r="J148" s="30"/>
    </row>
    <row r="149" spans="1:10" ht="30">
      <c r="A149" s="183"/>
      <c r="B149" s="44" t="s">
        <v>8</v>
      </c>
      <c r="C149" s="182"/>
      <c r="D149" s="71">
        <f t="shared" si="21"/>
        <v>0</v>
      </c>
      <c r="E149" s="72">
        <v>0</v>
      </c>
      <c r="F149" s="72">
        <v>0</v>
      </c>
      <c r="G149" s="74">
        <v>0</v>
      </c>
      <c r="H149" s="72">
        <v>0</v>
      </c>
      <c r="I149" s="73">
        <v>0</v>
      </c>
      <c r="J149" s="30"/>
    </row>
    <row r="150" spans="1:10" ht="45">
      <c r="A150" s="183"/>
      <c r="B150" s="44" t="s">
        <v>17</v>
      </c>
      <c r="C150" s="182"/>
      <c r="D150" s="71">
        <f t="shared" si="21"/>
        <v>500</v>
      </c>
      <c r="E150" s="72">
        <v>0</v>
      </c>
      <c r="F150" s="72">
        <v>500</v>
      </c>
      <c r="G150" s="74">
        <v>0</v>
      </c>
      <c r="H150" s="72">
        <v>0</v>
      </c>
      <c r="I150" s="73">
        <v>0</v>
      </c>
      <c r="J150" s="30"/>
    </row>
    <row r="151" spans="1:10" ht="23.25" customHeight="1">
      <c r="A151" s="183"/>
      <c r="B151" s="44" t="s">
        <v>67</v>
      </c>
      <c r="C151" s="181"/>
      <c r="D151" s="71">
        <f t="shared" si="21"/>
        <v>0</v>
      </c>
      <c r="E151" s="72">
        <v>0</v>
      </c>
      <c r="F151" s="72">
        <v>0</v>
      </c>
      <c r="G151" s="74">
        <v>0</v>
      </c>
      <c r="H151" s="72">
        <v>0</v>
      </c>
      <c r="I151" s="73">
        <v>0</v>
      </c>
      <c r="J151" s="30"/>
    </row>
    <row r="152" spans="1:10" ht="126.75" customHeight="1">
      <c r="A152" s="60" t="s">
        <v>102</v>
      </c>
      <c r="B152" s="29"/>
      <c r="C152" s="43"/>
      <c r="D152" s="30"/>
      <c r="E152" s="30"/>
      <c r="F152" s="166"/>
      <c r="G152" s="30"/>
      <c r="H152" s="30"/>
      <c r="I152" s="30"/>
      <c r="J152" s="30"/>
    </row>
    <row r="153" spans="1:10" ht="23.25" customHeight="1">
      <c r="A153" s="183" t="s">
        <v>103</v>
      </c>
      <c r="B153" s="44" t="s">
        <v>3</v>
      </c>
      <c r="C153" s="180" t="s">
        <v>24</v>
      </c>
      <c r="D153" s="71">
        <f aca="true" t="shared" si="22" ref="D153:D162">SUM(E153:I153)</f>
        <v>0</v>
      </c>
      <c r="E153" s="71">
        <f>SUM(E154:E157)</f>
        <v>0</v>
      </c>
      <c r="F153" s="119">
        <f>SUM(F154:F157)</f>
        <v>0</v>
      </c>
      <c r="G153" s="71">
        <f>SUM(G154:G157)</f>
        <v>0</v>
      </c>
      <c r="H153" s="71">
        <f>SUM(H154:H157)</f>
        <v>0</v>
      </c>
      <c r="I153" s="71">
        <f>SUM(I154:I157)</f>
        <v>0</v>
      </c>
      <c r="J153" s="30"/>
    </row>
    <row r="154" spans="1:10" ht="30" customHeight="1">
      <c r="A154" s="183"/>
      <c r="B154" s="44" t="s">
        <v>1</v>
      </c>
      <c r="C154" s="182"/>
      <c r="D154" s="71">
        <f t="shared" si="22"/>
        <v>0</v>
      </c>
      <c r="E154" s="72">
        <v>0</v>
      </c>
      <c r="F154" s="72">
        <v>0</v>
      </c>
      <c r="G154" s="74">
        <v>0</v>
      </c>
      <c r="H154" s="72">
        <v>0</v>
      </c>
      <c r="I154" s="73">
        <v>0</v>
      </c>
      <c r="J154" s="30"/>
    </row>
    <row r="155" spans="1:10" ht="33.75" customHeight="1">
      <c r="A155" s="183"/>
      <c r="B155" s="44" t="s">
        <v>8</v>
      </c>
      <c r="C155" s="182"/>
      <c r="D155" s="71">
        <f t="shared" si="22"/>
        <v>0</v>
      </c>
      <c r="E155" s="72">
        <v>0</v>
      </c>
      <c r="F155" s="72">
        <v>0</v>
      </c>
      <c r="G155" s="74">
        <v>0</v>
      </c>
      <c r="H155" s="72">
        <v>0</v>
      </c>
      <c r="I155" s="73">
        <v>0</v>
      </c>
      <c r="J155" s="30"/>
    </row>
    <row r="156" spans="1:10" ht="45.75" customHeight="1">
      <c r="A156" s="183"/>
      <c r="B156" s="44" t="s">
        <v>17</v>
      </c>
      <c r="C156" s="182"/>
      <c r="D156" s="71">
        <f t="shared" si="22"/>
        <v>0</v>
      </c>
      <c r="E156" s="72">
        <v>0</v>
      </c>
      <c r="F156" s="72">
        <v>0</v>
      </c>
      <c r="G156" s="74">
        <v>0</v>
      </c>
      <c r="H156" s="72">
        <v>0</v>
      </c>
      <c r="I156" s="73">
        <v>0</v>
      </c>
      <c r="J156" s="30"/>
    </row>
    <row r="157" spans="1:10" ht="23.25" customHeight="1">
      <c r="A157" s="183"/>
      <c r="B157" s="44" t="s">
        <v>67</v>
      </c>
      <c r="C157" s="181"/>
      <c r="D157" s="71">
        <f t="shared" si="22"/>
        <v>0</v>
      </c>
      <c r="E157" s="72">
        <v>0</v>
      </c>
      <c r="F157" s="72">
        <v>0</v>
      </c>
      <c r="G157" s="74">
        <v>0</v>
      </c>
      <c r="H157" s="72">
        <v>0</v>
      </c>
      <c r="I157" s="73">
        <v>0</v>
      </c>
      <c r="J157" s="30"/>
    </row>
    <row r="158" spans="1:10" ht="23.25" customHeight="1">
      <c r="A158" s="183" t="s">
        <v>104</v>
      </c>
      <c r="B158" s="44" t="s">
        <v>3</v>
      </c>
      <c r="C158" s="180" t="s">
        <v>24</v>
      </c>
      <c r="D158" s="71">
        <f t="shared" si="22"/>
        <v>0</v>
      </c>
      <c r="E158" s="71">
        <f>SUM(E159:E162)</f>
        <v>0</v>
      </c>
      <c r="F158" s="119">
        <f>SUM(F159:F162)</f>
        <v>0</v>
      </c>
      <c r="G158" s="71">
        <f>SUM(G159:G162)</f>
        <v>0</v>
      </c>
      <c r="H158" s="71">
        <f>SUM(H159:H162)</f>
        <v>0</v>
      </c>
      <c r="I158" s="71">
        <f>SUM(I159:I162)</f>
        <v>0</v>
      </c>
      <c r="J158" s="30"/>
    </row>
    <row r="159" spans="1:10" ht="33" customHeight="1">
      <c r="A159" s="183"/>
      <c r="B159" s="44" t="s">
        <v>1</v>
      </c>
      <c r="C159" s="182"/>
      <c r="D159" s="71">
        <f t="shared" si="22"/>
        <v>0</v>
      </c>
      <c r="E159" s="72">
        <v>0</v>
      </c>
      <c r="F159" s="72">
        <v>0</v>
      </c>
      <c r="G159" s="74">
        <v>0</v>
      </c>
      <c r="H159" s="72">
        <v>0</v>
      </c>
      <c r="I159" s="73">
        <v>0</v>
      </c>
      <c r="J159" s="30"/>
    </row>
    <row r="160" spans="1:10" ht="32.25" customHeight="1">
      <c r="A160" s="183"/>
      <c r="B160" s="44" t="s">
        <v>8</v>
      </c>
      <c r="C160" s="182"/>
      <c r="D160" s="71">
        <f t="shared" si="22"/>
        <v>0</v>
      </c>
      <c r="E160" s="72">
        <v>0</v>
      </c>
      <c r="F160" s="72">
        <v>0</v>
      </c>
      <c r="G160" s="74">
        <v>0</v>
      </c>
      <c r="H160" s="72">
        <v>0</v>
      </c>
      <c r="I160" s="73">
        <v>0</v>
      </c>
      <c r="J160" s="30"/>
    </row>
    <row r="161" spans="1:10" ht="48.75" customHeight="1">
      <c r="A161" s="183"/>
      <c r="B161" s="44" t="s">
        <v>17</v>
      </c>
      <c r="C161" s="182"/>
      <c r="D161" s="71">
        <f t="shared" si="22"/>
        <v>0</v>
      </c>
      <c r="E161" s="72">
        <v>0</v>
      </c>
      <c r="F161" s="72">
        <v>0</v>
      </c>
      <c r="G161" s="74">
        <v>0</v>
      </c>
      <c r="H161" s="72">
        <v>0</v>
      </c>
      <c r="I161" s="73">
        <v>0</v>
      </c>
      <c r="J161" s="30"/>
    </row>
    <row r="162" spans="1:10" ht="23.25" customHeight="1">
      <c r="A162" s="183"/>
      <c r="B162" s="44" t="s">
        <v>67</v>
      </c>
      <c r="C162" s="181"/>
      <c r="D162" s="71">
        <f t="shared" si="22"/>
        <v>0</v>
      </c>
      <c r="E162" s="72">
        <v>0</v>
      </c>
      <c r="F162" s="72">
        <v>0</v>
      </c>
      <c r="G162" s="74">
        <v>0</v>
      </c>
      <c r="H162" s="72">
        <v>0</v>
      </c>
      <c r="I162" s="73">
        <v>0</v>
      </c>
      <c r="J162" s="30"/>
    </row>
    <row r="163" spans="1:10" ht="33" customHeight="1">
      <c r="A163" s="199" t="s">
        <v>51</v>
      </c>
      <c r="B163" s="199"/>
      <c r="C163" s="199"/>
      <c r="D163" s="199"/>
      <c r="E163" s="199"/>
      <c r="F163" s="199"/>
      <c r="G163" s="199"/>
      <c r="H163" s="199"/>
      <c r="I163" s="199"/>
      <c r="J163" s="199"/>
    </row>
    <row r="164" spans="1:10" ht="74.25" customHeight="1">
      <c r="A164" s="60" t="s">
        <v>105</v>
      </c>
      <c r="B164" s="29"/>
      <c r="C164" s="29"/>
      <c r="D164" s="30"/>
      <c r="E164" s="30"/>
      <c r="F164" s="166"/>
      <c r="G164" s="30"/>
      <c r="H164" s="30"/>
      <c r="I164" s="30"/>
      <c r="J164" s="30"/>
    </row>
    <row r="165" spans="1:10" ht="19.5" customHeight="1">
      <c r="A165" s="183" t="s">
        <v>106</v>
      </c>
      <c r="B165" s="44" t="s">
        <v>3</v>
      </c>
      <c r="C165" s="180" t="s">
        <v>24</v>
      </c>
      <c r="D165" s="71">
        <f>SUM(E165:I165)</f>
        <v>7000</v>
      </c>
      <c r="E165" s="71">
        <f>SUM(E166:E169)</f>
        <v>0</v>
      </c>
      <c r="F165" s="119">
        <f>SUM(F166:F169)</f>
        <v>7000</v>
      </c>
      <c r="G165" s="71">
        <f>SUM(G166:G169)</f>
        <v>0</v>
      </c>
      <c r="H165" s="71">
        <f>SUM(H166:H169)</f>
        <v>0</v>
      </c>
      <c r="I165" s="71">
        <f>SUM(I166:I169)</f>
        <v>0</v>
      </c>
      <c r="J165" s="30"/>
    </row>
    <row r="166" spans="1:10" ht="31.5" customHeight="1">
      <c r="A166" s="183"/>
      <c r="B166" s="44" t="s">
        <v>1</v>
      </c>
      <c r="C166" s="182"/>
      <c r="D166" s="71">
        <f>SUM(E166:I166)</f>
        <v>0</v>
      </c>
      <c r="E166" s="72">
        <v>0</v>
      </c>
      <c r="F166" s="72">
        <v>0</v>
      </c>
      <c r="G166" s="74">
        <v>0</v>
      </c>
      <c r="H166" s="72">
        <v>0</v>
      </c>
      <c r="I166" s="73">
        <v>0</v>
      </c>
      <c r="J166" s="30"/>
    </row>
    <row r="167" spans="1:10" ht="30.75" customHeight="1">
      <c r="A167" s="183"/>
      <c r="B167" s="44" t="s">
        <v>8</v>
      </c>
      <c r="C167" s="182"/>
      <c r="D167" s="71">
        <f>SUM(E167:I167)</f>
        <v>0</v>
      </c>
      <c r="E167" s="72">
        <v>0</v>
      </c>
      <c r="F167" s="72">
        <v>0</v>
      </c>
      <c r="G167" s="74">
        <v>0</v>
      </c>
      <c r="H167" s="72">
        <v>0</v>
      </c>
      <c r="I167" s="73">
        <v>0</v>
      </c>
      <c r="J167" s="30"/>
    </row>
    <row r="168" spans="1:10" ht="45.75" customHeight="1">
      <c r="A168" s="183"/>
      <c r="B168" s="44" t="s">
        <v>17</v>
      </c>
      <c r="C168" s="182"/>
      <c r="D168" s="71">
        <f>SUM(E168:I168)</f>
        <v>7000</v>
      </c>
      <c r="E168" s="72">
        <v>0</v>
      </c>
      <c r="F168" s="72">
        <v>7000</v>
      </c>
      <c r="G168" s="74">
        <v>0</v>
      </c>
      <c r="H168" s="72">
        <v>0</v>
      </c>
      <c r="I168" s="73">
        <v>0</v>
      </c>
      <c r="J168" s="30"/>
    </row>
    <row r="169" spans="1:10" ht="18.75" customHeight="1">
      <c r="A169" s="183"/>
      <c r="B169" s="44" t="s">
        <v>67</v>
      </c>
      <c r="C169" s="181"/>
      <c r="D169" s="71">
        <f>SUM(E169:I169)</f>
        <v>0</v>
      </c>
      <c r="E169" s="72">
        <v>0</v>
      </c>
      <c r="F169" s="72">
        <v>0</v>
      </c>
      <c r="G169" s="74">
        <v>0</v>
      </c>
      <c r="H169" s="72">
        <v>0</v>
      </c>
      <c r="I169" s="73">
        <v>0</v>
      </c>
      <c r="J169" s="30"/>
    </row>
    <row r="170" spans="1:10" ht="98.25" customHeight="1">
      <c r="A170" s="60" t="s">
        <v>108</v>
      </c>
      <c r="B170" s="29"/>
      <c r="C170" s="29"/>
      <c r="D170" s="30"/>
      <c r="E170" s="30"/>
      <c r="F170" s="166"/>
      <c r="G170" s="30"/>
      <c r="H170" s="30"/>
      <c r="I170" s="30"/>
      <c r="J170" s="30"/>
    </row>
    <row r="171" spans="1:10" ht="19.5" customHeight="1">
      <c r="A171" s="183" t="s">
        <v>107</v>
      </c>
      <c r="B171" s="44" t="s">
        <v>3</v>
      </c>
      <c r="C171" s="180" t="s">
        <v>24</v>
      </c>
      <c r="D171" s="71">
        <f>SUM(E171:I171)</f>
        <v>0</v>
      </c>
      <c r="E171" s="71">
        <f>SUM(E172:E175)</f>
        <v>0</v>
      </c>
      <c r="F171" s="119">
        <f>SUM(F172:F175)</f>
        <v>0</v>
      </c>
      <c r="G171" s="71">
        <f>SUM(G172:G175)</f>
        <v>0</v>
      </c>
      <c r="H171" s="71">
        <f>SUM(H172:H175)</f>
        <v>0</v>
      </c>
      <c r="I171" s="71">
        <f>SUM(I172:I175)</f>
        <v>0</v>
      </c>
      <c r="J171" s="30"/>
    </row>
    <row r="172" spans="1:10" ht="31.5" customHeight="1">
      <c r="A172" s="183"/>
      <c r="B172" s="44" t="s">
        <v>1</v>
      </c>
      <c r="C172" s="182"/>
      <c r="D172" s="71">
        <f>SUM(E172:I172)</f>
        <v>0</v>
      </c>
      <c r="E172" s="72">
        <v>0</v>
      </c>
      <c r="F172" s="72">
        <v>0</v>
      </c>
      <c r="G172" s="74">
        <v>0</v>
      </c>
      <c r="H172" s="72">
        <v>0</v>
      </c>
      <c r="I172" s="73">
        <v>0</v>
      </c>
      <c r="J172" s="30"/>
    </row>
    <row r="173" spans="1:10" ht="30.75" customHeight="1">
      <c r="A173" s="183"/>
      <c r="B173" s="44" t="s">
        <v>8</v>
      </c>
      <c r="C173" s="182"/>
      <c r="D173" s="71">
        <f>SUM(E173:I173)</f>
        <v>0</v>
      </c>
      <c r="E173" s="72">
        <v>0</v>
      </c>
      <c r="F173" s="72">
        <v>0</v>
      </c>
      <c r="G173" s="74">
        <v>0</v>
      </c>
      <c r="H173" s="72">
        <v>0</v>
      </c>
      <c r="I173" s="73">
        <v>0</v>
      </c>
      <c r="J173" s="30"/>
    </row>
    <row r="174" spans="1:10" ht="45.75" customHeight="1">
      <c r="A174" s="183"/>
      <c r="B174" s="44" t="s">
        <v>17</v>
      </c>
      <c r="C174" s="182"/>
      <c r="D174" s="71">
        <f>SUM(E174:I174)</f>
        <v>0</v>
      </c>
      <c r="E174" s="72">
        <v>0</v>
      </c>
      <c r="F174" s="72">
        <v>0</v>
      </c>
      <c r="G174" s="74">
        <v>0</v>
      </c>
      <c r="H174" s="72">
        <v>0</v>
      </c>
      <c r="I174" s="73">
        <v>0</v>
      </c>
      <c r="J174" s="30"/>
    </row>
    <row r="175" spans="1:10" ht="18.75" customHeight="1">
      <c r="A175" s="183"/>
      <c r="B175" s="44" t="s">
        <v>67</v>
      </c>
      <c r="C175" s="181"/>
      <c r="D175" s="71">
        <f>SUM(E175:I175)</f>
        <v>0</v>
      </c>
      <c r="E175" s="72">
        <v>0</v>
      </c>
      <c r="F175" s="72">
        <v>0</v>
      </c>
      <c r="G175" s="74">
        <v>0</v>
      </c>
      <c r="H175" s="72">
        <v>0</v>
      </c>
      <c r="I175" s="73">
        <v>0</v>
      </c>
      <c r="J175" s="30"/>
    </row>
    <row r="176" spans="1:10" ht="84.75" customHeight="1">
      <c r="A176" s="60" t="s">
        <v>109</v>
      </c>
      <c r="B176" s="44"/>
      <c r="C176" s="86"/>
      <c r="D176" s="74"/>
      <c r="E176" s="72"/>
      <c r="F176" s="72"/>
      <c r="G176" s="73"/>
      <c r="H176" s="72"/>
      <c r="I176" s="73"/>
      <c r="J176" s="30"/>
    </row>
    <row r="177" spans="1:10" ht="19.5" customHeight="1">
      <c r="A177" s="183" t="s">
        <v>110</v>
      </c>
      <c r="B177" s="44" t="s">
        <v>3</v>
      </c>
      <c r="C177" s="180" t="s">
        <v>24</v>
      </c>
      <c r="D177" s="71">
        <f aca="true" t="shared" si="23" ref="D177:I177">SUM(D178:D181)</f>
        <v>0</v>
      </c>
      <c r="E177" s="71">
        <f t="shared" si="23"/>
        <v>0</v>
      </c>
      <c r="F177" s="119">
        <f t="shared" si="23"/>
        <v>0</v>
      </c>
      <c r="G177" s="71">
        <f t="shared" si="23"/>
        <v>0</v>
      </c>
      <c r="H177" s="71">
        <f t="shared" si="23"/>
        <v>0</v>
      </c>
      <c r="I177" s="71">
        <f t="shared" si="23"/>
        <v>0</v>
      </c>
      <c r="J177" s="30"/>
    </row>
    <row r="178" spans="1:10" ht="31.5" customHeight="1">
      <c r="A178" s="183"/>
      <c r="B178" s="44" t="s">
        <v>1</v>
      </c>
      <c r="C178" s="182"/>
      <c r="D178" s="71">
        <f>SUM(E178:I178)</f>
        <v>0</v>
      </c>
      <c r="E178" s="72">
        <v>0</v>
      </c>
      <c r="F178" s="72">
        <v>0</v>
      </c>
      <c r="G178" s="74">
        <v>0</v>
      </c>
      <c r="H178" s="72">
        <v>0</v>
      </c>
      <c r="I178" s="73">
        <v>0</v>
      </c>
      <c r="J178" s="30"/>
    </row>
    <row r="179" spans="1:10" ht="30.75" customHeight="1">
      <c r="A179" s="183"/>
      <c r="B179" s="44" t="s">
        <v>8</v>
      </c>
      <c r="C179" s="182"/>
      <c r="D179" s="71">
        <f>SUM(E179:I179)</f>
        <v>0</v>
      </c>
      <c r="E179" s="72">
        <v>0</v>
      </c>
      <c r="F179" s="72">
        <v>0</v>
      </c>
      <c r="G179" s="74">
        <v>0</v>
      </c>
      <c r="H179" s="72">
        <v>0</v>
      </c>
      <c r="I179" s="73">
        <v>0</v>
      </c>
      <c r="J179" s="30"/>
    </row>
    <row r="180" spans="1:10" ht="45.75" customHeight="1">
      <c r="A180" s="183"/>
      <c r="B180" s="44" t="s">
        <v>17</v>
      </c>
      <c r="C180" s="182"/>
      <c r="D180" s="71">
        <f>SUM(E180:I180)</f>
        <v>0</v>
      </c>
      <c r="E180" s="72">
        <v>0</v>
      </c>
      <c r="F180" s="72">
        <v>0</v>
      </c>
      <c r="G180" s="74">
        <v>0</v>
      </c>
      <c r="H180" s="72">
        <v>0</v>
      </c>
      <c r="I180" s="73">
        <v>0</v>
      </c>
      <c r="J180" s="30"/>
    </row>
    <row r="181" spans="1:10" ht="18.75" customHeight="1">
      <c r="A181" s="183"/>
      <c r="B181" s="44" t="s">
        <v>67</v>
      </c>
      <c r="C181" s="181"/>
      <c r="D181" s="71">
        <f>SUM(E181:I181)</f>
        <v>0</v>
      </c>
      <c r="E181" s="72">
        <v>0</v>
      </c>
      <c r="F181" s="72">
        <v>0</v>
      </c>
      <c r="G181" s="74">
        <v>0</v>
      </c>
      <c r="H181" s="72">
        <v>0</v>
      </c>
      <c r="I181" s="73">
        <v>0</v>
      </c>
      <c r="J181" s="30"/>
    </row>
    <row r="182" spans="1:10" ht="19.5" customHeight="1">
      <c r="A182" s="183" t="s">
        <v>111</v>
      </c>
      <c r="B182" s="44" t="s">
        <v>3</v>
      </c>
      <c r="C182" s="180" t="s">
        <v>24</v>
      </c>
      <c r="D182" s="71">
        <f aca="true" t="shared" si="24" ref="D182:I182">SUM(D183:D186)</f>
        <v>0</v>
      </c>
      <c r="E182" s="71">
        <f t="shared" si="24"/>
        <v>0</v>
      </c>
      <c r="F182" s="119">
        <f t="shared" si="24"/>
        <v>0</v>
      </c>
      <c r="G182" s="71">
        <f t="shared" si="24"/>
        <v>0</v>
      </c>
      <c r="H182" s="71">
        <f t="shared" si="24"/>
        <v>0</v>
      </c>
      <c r="I182" s="71">
        <f t="shared" si="24"/>
        <v>0</v>
      </c>
      <c r="J182" s="30"/>
    </row>
    <row r="183" spans="1:10" ht="31.5" customHeight="1">
      <c r="A183" s="183"/>
      <c r="B183" s="44" t="s">
        <v>1</v>
      </c>
      <c r="C183" s="182"/>
      <c r="D183" s="71">
        <f>SUM(E183:I183)</f>
        <v>0</v>
      </c>
      <c r="E183" s="72">
        <v>0</v>
      </c>
      <c r="F183" s="72">
        <v>0</v>
      </c>
      <c r="G183" s="74">
        <v>0</v>
      </c>
      <c r="H183" s="72">
        <v>0</v>
      </c>
      <c r="I183" s="73">
        <v>0</v>
      </c>
      <c r="J183" s="30"/>
    </row>
    <row r="184" spans="1:10" ht="30.75" customHeight="1">
      <c r="A184" s="183"/>
      <c r="B184" s="44" t="s">
        <v>8</v>
      </c>
      <c r="C184" s="182"/>
      <c r="D184" s="71">
        <f>SUM(E184:I184)</f>
        <v>0</v>
      </c>
      <c r="E184" s="72">
        <v>0</v>
      </c>
      <c r="F184" s="72">
        <v>0</v>
      </c>
      <c r="G184" s="74">
        <v>0</v>
      </c>
      <c r="H184" s="72">
        <v>0</v>
      </c>
      <c r="I184" s="73">
        <v>0</v>
      </c>
      <c r="J184" s="30"/>
    </row>
    <row r="185" spans="1:10" ht="45.75" customHeight="1">
      <c r="A185" s="183"/>
      <c r="B185" s="44" t="s">
        <v>17</v>
      </c>
      <c r="C185" s="182"/>
      <c r="D185" s="71">
        <f>SUM(E185:I185)</f>
        <v>0</v>
      </c>
      <c r="E185" s="72">
        <v>0</v>
      </c>
      <c r="F185" s="72">
        <v>0</v>
      </c>
      <c r="G185" s="74">
        <v>0</v>
      </c>
      <c r="H185" s="72">
        <v>0</v>
      </c>
      <c r="I185" s="73">
        <v>0</v>
      </c>
      <c r="J185" s="30"/>
    </row>
    <row r="186" spans="1:10" ht="18.75" customHeight="1">
      <c r="A186" s="183"/>
      <c r="B186" s="44" t="s">
        <v>67</v>
      </c>
      <c r="C186" s="181"/>
      <c r="D186" s="71">
        <f>SUM(E186:I186)</f>
        <v>0</v>
      </c>
      <c r="E186" s="72">
        <v>0</v>
      </c>
      <c r="F186" s="72">
        <v>0</v>
      </c>
      <c r="G186" s="74">
        <v>0</v>
      </c>
      <c r="H186" s="72">
        <v>0</v>
      </c>
      <c r="I186" s="73">
        <v>0</v>
      </c>
      <c r="J186" s="30"/>
    </row>
    <row r="187" spans="1:10" ht="19.5" customHeight="1">
      <c r="A187" s="183" t="s">
        <v>112</v>
      </c>
      <c r="B187" s="44" t="s">
        <v>3</v>
      </c>
      <c r="C187" s="180" t="s">
        <v>24</v>
      </c>
      <c r="D187" s="71">
        <f aca="true" t="shared" si="25" ref="D187:I187">SUM(D188:D191)</f>
        <v>0</v>
      </c>
      <c r="E187" s="71">
        <f t="shared" si="25"/>
        <v>0</v>
      </c>
      <c r="F187" s="119">
        <f t="shared" si="25"/>
        <v>0</v>
      </c>
      <c r="G187" s="71">
        <f t="shared" si="25"/>
        <v>0</v>
      </c>
      <c r="H187" s="71">
        <f t="shared" si="25"/>
        <v>0</v>
      </c>
      <c r="I187" s="71">
        <f t="shared" si="25"/>
        <v>0</v>
      </c>
      <c r="J187" s="30"/>
    </row>
    <row r="188" spans="1:10" ht="31.5" customHeight="1">
      <c r="A188" s="183"/>
      <c r="B188" s="44" t="s">
        <v>1</v>
      </c>
      <c r="C188" s="182"/>
      <c r="D188" s="71">
        <f>SUM(E188:I188)</f>
        <v>0</v>
      </c>
      <c r="E188" s="72">
        <v>0</v>
      </c>
      <c r="F188" s="72">
        <v>0</v>
      </c>
      <c r="G188" s="74">
        <v>0</v>
      </c>
      <c r="H188" s="72">
        <v>0</v>
      </c>
      <c r="I188" s="73">
        <v>0</v>
      </c>
      <c r="J188" s="30"/>
    </row>
    <row r="189" spans="1:10" ht="30.75" customHeight="1">
      <c r="A189" s="183"/>
      <c r="B189" s="44" t="s">
        <v>8</v>
      </c>
      <c r="C189" s="182"/>
      <c r="D189" s="71">
        <f>SUM(E189:I189)</f>
        <v>0</v>
      </c>
      <c r="E189" s="72">
        <v>0</v>
      </c>
      <c r="F189" s="72">
        <v>0</v>
      </c>
      <c r="G189" s="74">
        <v>0</v>
      </c>
      <c r="H189" s="72">
        <v>0</v>
      </c>
      <c r="I189" s="73">
        <v>0</v>
      </c>
      <c r="J189" s="30"/>
    </row>
    <row r="190" spans="1:10" ht="45.75" customHeight="1">
      <c r="A190" s="183"/>
      <c r="B190" s="44" t="s">
        <v>17</v>
      </c>
      <c r="C190" s="182"/>
      <c r="D190" s="71">
        <f>SUM(E190:I190)</f>
        <v>0</v>
      </c>
      <c r="E190" s="72">
        <v>0</v>
      </c>
      <c r="F190" s="72">
        <v>0</v>
      </c>
      <c r="G190" s="74">
        <v>0</v>
      </c>
      <c r="H190" s="72">
        <v>0</v>
      </c>
      <c r="I190" s="73">
        <v>0</v>
      </c>
      <c r="J190" s="30"/>
    </row>
    <row r="191" spans="1:10" ht="18.75" customHeight="1">
      <c r="A191" s="183"/>
      <c r="B191" s="44" t="s">
        <v>67</v>
      </c>
      <c r="C191" s="181"/>
      <c r="D191" s="71">
        <f>SUM(E191:I191)</f>
        <v>0</v>
      </c>
      <c r="E191" s="72">
        <v>0</v>
      </c>
      <c r="F191" s="72">
        <v>0</v>
      </c>
      <c r="G191" s="74">
        <v>0</v>
      </c>
      <c r="H191" s="72">
        <v>0</v>
      </c>
      <c r="I191" s="73">
        <v>0</v>
      </c>
      <c r="J191" s="30"/>
    </row>
    <row r="192" spans="1:10" ht="19.5" customHeight="1">
      <c r="A192" s="183" t="s">
        <v>113</v>
      </c>
      <c r="B192" s="44" t="s">
        <v>3</v>
      </c>
      <c r="C192" s="180" t="s">
        <v>24</v>
      </c>
      <c r="D192" s="71">
        <f aca="true" t="shared" si="26" ref="D192:I192">SUM(D193:D196)</f>
        <v>0</v>
      </c>
      <c r="E192" s="71">
        <f t="shared" si="26"/>
        <v>0</v>
      </c>
      <c r="F192" s="119">
        <f t="shared" si="26"/>
        <v>0</v>
      </c>
      <c r="G192" s="71">
        <f t="shared" si="26"/>
        <v>0</v>
      </c>
      <c r="H192" s="71">
        <f t="shared" si="26"/>
        <v>0</v>
      </c>
      <c r="I192" s="71">
        <f t="shared" si="26"/>
        <v>0</v>
      </c>
      <c r="J192" s="30"/>
    </row>
    <row r="193" spans="1:10" ht="31.5" customHeight="1">
      <c r="A193" s="183"/>
      <c r="B193" s="44" t="s">
        <v>1</v>
      </c>
      <c r="C193" s="182"/>
      <c r="D193" s="71">
        <f>SUM(E193:I193)</f>
        <v>0</v>
      </c>
      <c r="E193" s="72">
        <v>0</v>
      </c>
      <c r="F193" s="72">
        <v>0</v>
      </c>
      <c r="G193" s="74">
        <v>0</v>
      </c>
      <c r="H193" s="72">
        <v>0</v>
      </c>
      <c r="I193" s="73">
        <v>0</v>
      </c>
      <c r="J193" s="30"/>
    </row>
    <row r="194" spans="1:10" ht="30.75" customHeight="1">
      <c r="A194" s="183"/>
      <c r="B194" s="44" t="s">
        <v>8</v>
      </c>
      <c r="C194" s="182"/>
      <c r="D194" s="71">
        <f>SUM(E194:I194)</f>
        <v>0</v>
      </c>
      <c r="E194" s="72">
        <v>0</v>
      </c>
      <c r="F194" s="72">
        <v>0</v>
      </c>
      <c r="G194" s="74">
        <v>0</v>
      </c>
      <c r="H194" s="72">
        <v>0</v>
      </c>
      <c r="I194" s="73">
        <v>0</v>
      </c>
      <c r="J194" s="30"/>
    </row>
    <row r="195" spans="1:10" ht="45.75" customHeight="1">
      <c r="A195" s="183"/>
      <c r="B195" s="44" t="s">
        <v>17</v>
      </c>
      <c r="C195" s="182"/>
      <c r="D195" s="71">
        <f>SUM(E195:I195)</f>
        <v>0</v>
      </c>
      <c r="E195" s="72">
        <v>0</v>
      </c>
      <c r="F195" s="72">
        <v>0</v>
      </c>
      <c r="G195" s="74">
        <v>0</v>
      </c>
      <c r="H195" s="72">
        <v>0</v>
      </c>
      <c r="I195" s="73">
        <v>0</v>
      </c>
      <c r="J195" s="30"/>
    </row>
    <row r="196" spans="1:10" ht="18.75" customHeight="1">
      <c r="A196" s="183"/>
      <c r="B196" s="44" t="s">
        <v>67</v>
      </c>
      <c r="C196" s="181"/>
      <c r="D196" s="71">
        <f>SUM(E196:I196)</f>
        <v>0</v>
      </c>
      <c r="E196" s="72">
        <v>0</v>
      </c>
      <c r="F196" s="72">
        <v>0</v>
      </c>
      <c r="G196" s="74">
        <v>0</v>
      </c>
      <c r="H196" s="72">
        <v>0</v>
      </c>
      <c r="I196" s="73">
        <v>0</v>
      </c>
      <c r="J196" s="30"/>
    </row>
    <row r="197" spans="1:10" ht="15" customHeight="1">
      <c r="A197" s="183" t="s">
        <v>114</v>
      </c>
      <c r="B197" s="44" t="s">
        <v>3</v>
      </c>
      <c r="C197" s="180" t="s">
        <v>24</v>
      </c>
      <c r="D197" s="71">
        <f aca="true" t="shared" si="27" ref="D197:I197">SUM(D198:D201)</f>
        <v>0</v>
      </c>
      <c r="E197" s="71">
        <f t="shared" si="27"/>
        <v>0</v>
      </c>
      <c r="F197" s="119">
        <f t="shared" si="27"/>
        <v>0</v>
      </c>
      <c r="G197" s="71">
        <f t="shared" si="27"/>
        <v>0</v>
      </c>
      <c r="H197" s="71">
        <f t="shared" si="27"/>
        <v>0</v>
      </c>
      <c r="I197" s="71">
        <f t="shared" si="27"/>
        <v>0</v>
      </c>
      <c r="J197" s="30"/>
    </row>
    <row r="198" spans="1:10" ht="31.5" customHeight="1">
      <c r="A198" s="183"/>
      <c r="B198" s="44" t="s">
        <v>1</v>
      </c>
      <c r="C198" s="182"/>
      <c r="D198" s="71">
        <f>SUM(E198:I198)</f>
        <v>0</v>
      </c>
      <c r="E198" s="72">
        <v>0</v>
      </c>
      <c r="F198" s="72">
        <v>0</v>
      </c>
      <c r="G198" s="74">
        <v>0</v>
      </c>
      <c r="H198" s="72">
        <v>0</v>
      </c>
      <c r="I198" s="73">
        <v>0</v>
      </c>
      <c r="J198" s="30"/>
    </row>
    <row r="199" spans="1:10" ht="30.75" customHeight="1">
      <c r="A199" s="183"/>
      <c r="B199" s="44" t="s">
        <v>8</v>
      </c>
      <c r="C199" s="182"/>
      <c r="D199" s="71">
        <f>SUM(E199:I199)</f>
        <v>0</v>
      </c>
      <c r="E199" s="72">
        <v>0</v>
      </c>
      <c r="F199" s="72">
        <v>0</v>
      </c>
      <c r="G199" s="74">
        <v>0</v>
      </c>
      <c r="H199" s="72">
        <v>0</v>
      </c>
      <c r="I199" s="73">
        <v>0</v>
      </c>
      <c r="J199" s="30"/>
    </row>
    <row r="200" spans="1:10" ht="45.75" customHeight="1">
      <c r="A200" s="183"/>
      <c r="B200" s="44" t="s">
        <v>17</v>
      </c>
      <c r="C200" s="182"/>
      <c r="D200" s="71">
        <f>SUM(E200:I200)</f>
        <v>0</v>
      </c>
      <c r="E200" s="72">
        <v>0</v>
      </c>
      <c r="F200" s="72">
        <v>0</v>
      </c>
      <c r="G200" s="74">
        <v>0</v>
      </c>
      <c r="H200" s="72">
        <v>0</v>
      </c>
      <c r="I200" s="73">
        <v>0</v>
      </c>
      <c r="J200" s="30"/>
    </row>
    <row r="201" spans="1:10" ht="18.75" customHeight="1">
      <c r="A201" s="183"/>
      <c r="B201" s="44" t="s">
        <v>67</v>
      </c>
      <c r="C201" s="181"/>
      <c r="D201" s="71">
        <f>SUM(E201:I201)</f>
        <v>0</v>
      </c>
      <c r="E201" s="72">
        <v>0</v>
      </c>
      <c r="F201" s="72">
        <v>0</v>
      </c>
      <c r="G201" s="74">
        <v>0</v>
      </c>
      <c r="H201" s="72">
        <v>0</v>
      </c>
      <c r="I201" s="73">
        <v>0</v>
      </c>
      <c r="J201" s="30"/>
    </row>
    <row r="202" spans="1:10" ht="14.25" customHeight="1">
      <c r="A202" s="183" t="s">
        <v>115</v>
      </c>
      <c r="B202" s="44" t="s">
        <v>3</v>
      </c>
      <c r="C202" s="180" t="s">
        <v>24</v>
      </c>
      <c r="D202" s="71">
        <f aca="true" t="shared" si="28" ref="D202:I202">SUM(D203:D206)</f>
        <v>0</v>
      </c>
      <c r="E202" s="71">
        <f t="shared" si="28"/>
        <v>0</v>
      </c>
      <c r="F202" s="119">
        <f t="shared" si="28"/>
        <v>0</v>
      </c>
      <c r="G202" s="71">
        <f t="shared" si="28"/>
        <v>0</v>
      </c>
      <c r="H202" s="71">
        <f t="shared" si="28"/>
        <v>0</v>
      </c>
      <c r="I202" s="71">
        <f t="shared" si="28"/>
        <v>0</v>
      </c>
      <c r="J202" s="30"/>
    </row>
    <row r="203" spans="1:10" ht="31.5" customHeight="1">
      <c r="A203" s="183"/>
      <c r="B203" s="44" t="s">
        <v>1</v>
      </c>
      <c r="C203" s="182"/>
      <c r="D203" s="71">
        <f>SUM(E203:I203)</f>
        <v>0</v>
      </c>
      <c r="E203" s="72">
        <v>0</v>
      </c>
      <c r="F203" s="72">
        <v>0</v>
      </c>
      <c r="G203" s="74">
        <v>0</v>
      </c>
      <c r="H203" s="72">
        <v>0</v>
      </c>
      <c r="I203" s="73">
        <v>0</v>
      </c>
      <c r="J203" s="30"/>
    </row>
    <row r="204" spans="1:10" ht="30.75" customHeight="1">
      <c r="A204" s="183"/>
      <c r="B204" s="44" t="s">
        <v>8</v>
      </c>
      <c r="C204" s="182"/>
      <c r="D204" s="71">
        <f>SUM(E204:I204)</f>
        <v>0</v>
      </c>
      <c r="E204" s="72">
        <v>0</v>
      </c>
      <c r="F204" s="72">
        <v>0</v>
      </c>
      <c r="G204" s="74">
        <v>0</v>
      </c>
      <c r="H204" s="72">
        <v>0</v>
      </c>
      <c r="I204" s="73">
        <v>0</v>
      </c>
      <c r="J204" s="30"/>
    </row>
    <row r="205" spans="1:10" ht="45.75" customHeight="1">
      <c r="A205" s="183"/>
      <c r="B205" s="44" t="s">
        <v>17</v>
      </c>
      <c r="C205" s="182"/>
      <c r="D205" s="71">
        <f>SUM(E205:I205)</f>
        <v>0</v>
      </c>
      <c r="E205" s="72">
        <v>0</v>
      </c>
      <c r="F205" s="72">
        <v>0</v>
      </c>
      <c r="G205" s="74">
        <v>0</v>
      </c>
      <c r="H205" s="72">
        <v>0</v>
      </c>
      <c r="I205" s="73">
        <v>0</v>
      </c>
      <c r="J205" s="30"/>
    </row>
    <row r="206" spans="1:10" ht="18.75" customHeight="1">
      <c r="A206" s="183"/>
      <c r="B206" s="44" t="s">
        <v>67</v>
      </c>
      <c r="C206" s="181"/>
      <c r="D206" s="71">
        <f>SUM(E206:I206)</f>
        <v>0</v>
      </c>
      <c r="E206" s="72">
        <v>0</v>
      </c>
      <c r="F206" s="72">
        <v>0</v>
      </c>
      <c r="G206" s="74">
        <v>0</v>
      </c>
      <c r="H206" s="72">
        <v>0</v>
      </c>
      <c r="I206" s="73">
        <v>0</v>
      </c>
      <c r="J206" s="30"/>
    </row>
    <row r="207" spans="1:10" ht="19.5" customHeight="1">
      <c r="A207" s="183" t="s">
        <v>116</v>
      </c>
      <c r="B207" s="44" t="s">
        <v>3</v>
      </c>
      <c r="C207" s="180" t="s">
        <v>24</v>
      </c>
      <c r="D207" s="71">
        <f aca="true" t="shared" si="29" ref="D207:I207">SUM(D208:D211)</f>
        <v>0</v>
      </c>
      <c r="E207" s="71">
        <f t="shared" si="29"/>
        <v>0</v>
      </c>
      <c r="F207" s="119">
        <f t="shared" si="29"/>
        <v>0</v>
      </c>
      <c r="G207" s="71">
        <f t="shared" si="29"/>
        <v>0</v>
      </c>
      <c r="H207" s="71">
        <f t="shared" si="29"/>
        <v>0</v>
      </c>
      <c r="I207" s="71">
        <f t="shared" si="29"/>
        <v>0</v>
      </c>
      <c r="J207" s="30"/>
    </row>
    <row r="208" spans="1:10" ht="31.5" customHeight="1">
      <c r="A208" s="183"/>
      <c r="B208" s="44" t="s">
        <v>1</v>
      </c>
      <c r="C208" s="182"/>
      <c r="D208" s="71">
        <f>SUM(E208:I208)</f>
        <v>0</v>
      </c>
      <c r="E208" s="72">
        <v>0</v>
      </c>
      <c r="F208" s="72">
        <v>0</v>
      </c>
      <c r="G208" s="74">
        <v>0</v>
      </c>
      <c r="H208" s="72">
        <v>0</v>
      </c>
      <c r="I208" s="73">
        <v>0</v>
      </c>
      <c r="J208" s="30"/>
    </row>
    <row r="209" spans="1:10" ht="30.75" customHeight="1">
      <c r="A209" s="183"/>
      <c r="B209" s="44" t="s">
        <v>8</v>
      </c>
      <c r="C209" s="182"/>
      <c r="D209" s="71">
        <f>SUM(E209:I209)</f>
        <v>0</v>
      </c>
      <c r="E209" s="72">
        <v>0</v>
      </c>
      <c r="F209" s="72">
        <v>0</v>
      </c>
      <c r="G209" s="74">
        <v>0</v>
      </c>
      <c r="H209" s="72">
        <v>0</v>
      </c>
      <c r="I209" s="73">
        <v>0</v>
      </c>
      <c r="J209" s="30"/>
    </row>
    <row r="210" spans="1:10" ht="45.75" customHeight="1">
      <c r="A210" s="183"/>
      <c r="B210" s="44" t="s">
        <v>17</v>
      </c>
      <c r="C210" s="182"/>
      <c r="D210" s="71">
        <f>SUM(E210:I210)</f>
        <v>0</v>
      </c>
      <c r="E210" s="72">
        <v>0</v>
      </c>
      <c r="F210" s="72">
        <v>0</v>
      </c>
      <c r="G210" s="74">
        <v>0</v>
      </c>
      <c r="H210" s="72">
        <v>0</v>
      </c>
      <c r="I210" s="73">
        <v>0</v>
      </c>
      <c r="J210" s="30"/>
    </row>
    <row r="211" spans="1:10" ht="18.75" customHeight="1">
      <c r="A211" s="183"/>
      <c r="B211" s="44" t="s">
        <v>67</v>
      </c>
      <c r="C211" s="181"/>
      <c r="D211" s="71">
        <f>SUM(E211:I211)</f>
        <v>0</v>
      </c>
      <c r="E211" s="72">
        <v>0</v>
      </c>
      <c r="F211" s="72">
        <v>0</v>
      </c>
      <c r="G211" s="74">
        <v>0</v>
      </c>
      <c r="H211" s="72">
        <v>0</v>
      </c>
      <c r="I211" s="73">
        <v>0</v>
      </c>
      <c r="J211" s="30"/>
    </row>
  </sheetData>
  <sheetProtection/>
  <mergeCells count="85">
    <mergeCell ref="C121:C125"/>
    <mergeCell ref="A78:A82"/>
    <mergeCell ref="C78:C82"/>
    <mergeCell ref="A111:A115"/>
    <mergeCell ref="C111:C115"/>
    <mergeCell ref="A116:A120"/>
    <mergeCell ref="C116:C120"/>
    <mergeCell ref="A96:A100"/>
    <mergeCell ref="A85:A89"/>
    <mergeCell ref="C62:C66"/>
    <mergeCell ref="A207:A211"/>
    <mergeCell ref="C207:C211"/>
    <mergeCell ref="A187:A191"/>
    <mergeCell ref="C187:C191"/>
    <mergeCell ref="A192:A196"/>
    <mergeCell ref="C197:C201"/>
    <mergeCell ref="A197:A201"/>
    <mergeCell ref="C91:C95"/>
    <mergeCell ref="A121:A125"/>
    <mergeCell ref="A202:A206"/>
    <mergeCell ref="C202:C206"/>
    <mergeCell ref="C192:C196"/>
    <mergeCell ref="A153:A157"/>
    <mergeCell ref="A132:A136"/>
    <mergeCell ref="A182:A186"/>
    <mergeCell ref="C182:C186"/>
    <mergeCell ref="C142:C146"/>
    <mergeCell ref="A147:A151"/>
    <mergeCell ref="C147:C151"/>
    <mergeCell ref="C127:C131"/>
    <mergeCell ref="A177:A181"/>
    <mergeCell ref="A158:A162"/>
    <mergeCell ref="C158:C162"/>
    <mergeCell ref="C177:C181"/>
    <mergeCell ref="C165:C169"/>
    <mergeCell ref="A165:A169"/>
    <mergeCell ref="C132:C136"/>
    <mergeCell ref="C153:C157"/>
    <mergeCell ref="A142:A146"/>
    <mergeCell ref="A8:J8"/>
    <mergeCell ref="C52:C56"/>
    <mergeCell ref="A101:A105"/>
    <mergeCell ref="C101:C105"/>
    <mergeCell ref="A10:A11"/>
    <mergeCell ref="E7:H7"/>
    <mergeCell ref="C15:C19"/>
    <mergeCell ref="A13:J13"/>
    <mergeCell ref="A83:J83"/>
    <mergeCell ref="A15:A19"/>
    <mergeCell ref="J10:J11"/>
    <mergeCell ref="C171:C175"/>
    <mergeCell ref="A171:A175"/>
    <mergeCell ref="A52:A56"/>
    <mergeCell ref="A37:A41"/>
    <mergeCell ref="A163:J163"/>
    <mergeCell ref="A137:A141"/>
    <mergeCell ref="C137:C141"/>
    <mergeCell ref="C68:C72"/>
    <mergeCell ref="D10:I10"/>
    <mergeCell ref="A35:J35"/>
    <mergeCell ref="A30:A34"/>
    <mergeCell ref="C30:C34"/>
    <mergeCell ref="A25:A29"/>
    <mergeCell ref="C25:C29"/>
    <mergeCell ref="C37:C41"/>
    <mergeCell ref="A42:A46"/>
    <mergeCell ref="A106:A110"/>
    <mergeCell ref="C106:C110"/>
    <mergeCell ref="C85:C89"/>
    <mergeCell ref="C73:C77"/>
    <mergeCell ref="C47:C51"/>
    <mergeCell ref="A47:A51"/>
    <mergeCell ref="C96:C100"/>
    <mergeCell ref="A91:A95"/>
    <mergeCell ref="A62:A66"/>
    <mergeCell ref="B10:B11"/>
    <mergeCell ref="C10:C11"/>
    <mergeCell ref="C42:C46"/>
    <mergeCell ref="A127:A131"/>
    <mergeCell ref="A57:A61"/>
    <mergeCell ref="C57:C61"/>
    <mergeCell ref="A20:A24"/>
    <mergeCell ref="C20:C24"/>
    <mergeCell ref="A73:A77"/>
    <mergeCell ref="A68:A72"/>
  </mergeCells>
  <printOptions/>
  <pageMargins left="0.38" right="0.17" top="0.17" bottom="0.27" header="0.17" footer="0.17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8"/>
  <sheetViews>
    <sheetView zoomScaleSheetLayoutView="95" workbookViewId="0" topLeftCell="A1">
      <selection activeCell="R13" sqref="R13"/>
    </sheetView>
  </sheetViews>
  <sheetFormatPr defaultColWidth="9.140625" defaultRowHeight="12.75"/>
  <cols>
    <col min="1" max="1" width="6.00390625" style="137" customWidth="1"/>
    <col min="2" max="2" width="31.28125" style="34" customWidth="1"/>
    <col min="3" max="3" width="13.00390625" style="138" customWidth="1"/>
    <col min="4" max="4" width="15.8515625" style="134" customWidth="1"/>
    <col min="5" max="5" width="13.00390625" style="139" customWidth="1"/>
    <col min="6" max="6" width="13.00390625" style="140" customWidth="1"/>
    <col min="7" max="10" width="11.8515625" style="140" customWidth="1"/>
    <col min="11" max="11" width="13.421875" style="140" customWidth="1"/>
    <col min="12" max="12" width="22.8515625" style="138" customWidth="1"/>
    <col min="13" max="13" width="17.421875" style="144" customWidth="1"/>
    <col min="14" max="16384" width="9.140625" style="34" customWidth="1"/>
  </cols>
  <sheetData>
    <row r="1" spans="7:13" ht="15">
      <c r="G1" s="141"/>
      <c r="I1" s="142" t="s">
        <v>35</v>
      </c>
      <c r="K1" s="143"/>
      <c r="L1" s="144"/>
      <c r="M1" s="34"/>
    </row>
    <row r="2" spans="7:13" ht="15">
      <c r="G2" s="141"/>
      <c r="I2" s="142" t="s">
        <v>36</v>
      </c>
      <c r="K2" s="143"/>
      <c r="L2" s="144"/>
      <c r="M2" s="34"/>
    </row>
    <row r="3" spans="7:13" ht="15">
      <c r="G3" s="141"/>
      <c r="I3" s="131" t="s">
        <v>45</v>
      </c>
      <c r="J3" s="131"/>
      <c r="K3" s="131"/>
      <c r="L3" s="56"/>
      <c r="M3" s="145"/>
    </row>
    <row r="4" spans="7:13" ht="15">
      <c r="G4" s="141"/>
      <c r="I4" s="131" t="s">
        <v>46</v>
      </c>
      <c r="J4" s="131"/>
      <c r="K4" s="131"/>
      <c r="L4" s="56"/>
      <c r="M4" s="145"/>
    </row>
    <row r="5" spans="7:13" ht="15">
      <c r="G5" s="141"/>
      <c r="I5" s="131" t="s">
        <v>47</v>
      </c>
      <c r="J5" s="131"/>
      <c r="K5" s="131"/>
      <c r="L5" s="56"/>
      <c r="M5" s="145"/>
    </row>
    <row r="6" spans="7:13" ht="15">
      <c r="G6" s="141"/>
      <c r="I6" s="131" t="s">
        <v>28</v>
      </c>
      <c r="J6" s="131"/>
      <c r="K6" s="131"/>
      <c r="L6" s="56"/>
      <c r="M6" s="145"/>
    </row>
    <row r="7" spans="7:13" ht="15" customHeight="1">
      <c r="G7" s="141"/>
      <c r="I7" s="236" t="s">
        <v>222</v>
      </c>
      <c r="J7" s="236"/>
      <c r="K7" s="236"/>
      <c r="L7" s="236"/>
      <c r="M7" s="146"/>
    </row>
    <row r="8" spans="7:13" ht="12.75">
      <c r="G8" s="141"/>
      <c r="J8" s="141"/>
      <c r="L8" s="147"/>
      <c r="M8" s="148"/>
    </row>
    <row r="9" spans="1:13" s="149" customFormat="1" ht="15.75" customHeight="1">
      <c r="A9" s="237" t="s">
        <v>38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</row>
    <row r="10" spans="1:13" s="149" customFormat="1" ht="15.75" customHeight="1">
      <c r="A10" s="231" t="s">
        <v>44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</row>
    <row r="11" spans="1:13" s="149" customFormat="1" ht="10.5" customHeight="1">
      <c r="A11" s="150"/>
      <c r="B11" s="151"/>
      <c r="C11" s="151"/>
      <c r="D11" s="151"/>
      <c r="E11" s="152"/>
      <c r="F11" s="153"/>
      <c r="G11" s="153"/>
      <c r="H11" s="153"/>
      <c r="I11" s="153"/>
      <c r="J11" s="153"/>
      <c r="K11" s="153"/>
      <c r="L11" s="154"/>
      <c r="M11" s="154"/>
    </row>
    <row r="12" spans="1:13" ht="15" customHeight="1">
      <c r="A12" s="203" t="s">
        <v>5</v>
      </c>
      <c r="B12" s="203" t="s">
        <v>138</v>
      </c>
      <c r="C12" s="203" t="s">
        <v>139</v>
      </c>
      <c r="D12" s="203" t="s">
        <v>9</v>
      </c>
      <c r="E12" s="230" t="s">
        <v>140</v>
      </c>
      <c r="F12" s="232" t="s">
        <v>141</v>
      </c>
      <c r="G12" s="233" t="s">
        <v>10</v>
      </c>
      <c r="H12" s="234"/>
      <c r="I12" s="234"/>
      <c r="J12" s="234"/>
      <c r="K12" s="235"/>
      <c r="L12" s="203" t="s">
        <v>11</v>
      </c>
      <c r="M12" s="212" t="s">
        <v>12</v>
      </c>
    </row>
    <row r="13" spans="1:13" ht="141.75" customHeight="1">
      <c r="A13" s="203"/>
      <c r="B13" s="203"/>
      <c r="C13" s="203"/>
      <c r="D13" s="203"/>
      <c r="E13" s="230"/>
      <c r="F13" s="232"/>
      <c r="G13" s="136" t="s">
        <v>142</v>
      </c>
      <c r="H13" s="136" t="s">
        <v>143</v>
      </c>
      <c r="I13" s="136" t="s">
        <v>144</v>
      </c>
      <c r="J13" s="136" t="s">
        <v>145</v>
      </c>
      <c r="K13" s="136" t="s">
        <v>146</v>
      </c>
      <c r="L13" s="203"/>
      <c r="M13" s="214"/>
    </row>
    <row r="14" spans="1:13" ht="15">
      <c r="A14" s="135">
        <v>1</v>
      </c>
      <c r="B14" s="135">
        <v>2</v>
      </c>
      <c r="C14" s="135">
        <v>3</v>
      </c>
      <c r="D14" s="135">
        <v>4</v>
      </c>
      <c r="E14" s="170">
        <v>5</v>
      </c>
      <c r="F14" s="170">
        <v>6</v>
      </c>
      <c r="G14" s="170">
        <v>7</v>
      </c>
      <c r="H14" s="170">
        <v>8</v>
      </c>
      <c r="I14" s="170">
        <v>9</v>
      </c>
      <c r="J14" s="170">
        <v>10</v>
      </c>
      <c r="K14" s="170">
        <v>11</v>
      </c>
      <c r="L14" s="135">
        <v>12</v>
      </c>
      <c r="M14" s="135">
        <v>13</v>
      </c>
    </row>
    <row r="15" spans="1:13" ht="18" customHeight="1">
      <c r="A15" s="238" t="s">
        <v>48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</row>
    <row r="16" spans="1:13" s="157" customFormat="1" ht="15">
      <c r="A16" s="219" t="s">
        <v>117</v>
      </c>
      <c r="B16" s="220" t="s">
        <v>52</v>
      </c>
      <c r="C16" s="215" t="s">
        <v>40</v>
      </c>
      <c r="D16" s="155" t="s">
        <v>3</v>
      </c>
      <c r="E16" s="156">
        <f>E21+E26+E31+E36</f>
        <v>5500</v>
      </c>
      <c r="F16" s="156">
        <f>G16+H16+I16+J16+K16</f>
        <v>18383</v>
      </c>
      <c r="G16" s="156">
        <f>G21+G26+G31+G36</f>
        <v>5500</v>
      </c>
      <c r="H16" s="156">
        <f>H21+H26+H31+H36</f>
        <v>1883</v>
      </c>
      <c r="I16" s="156">
        <f>I21+I26+I31+I36</f>
        <v>5500</v>
      </c>
      <c r="J16" s="156">
        <f>J21+J26+J31+J36</f>
        <v>5500</v>
      </c>
      <c r="K16" s="156">
        <f>K21+K26+K31+K36</f>
        <v>0</v>
      </c>
      <c r="L16" s="215"/>
      <c r="M16" s="224" t="s">
        <v>209</v>
      </c>
    </row>
    <row r="17" spans="1:13" s="157" customFormat="1" ht="48.75" customHeight="1">
      <c r="A17" s="219"/>
      <c r="B17" s="220"/>
      <c r="C17" s="215"/>
      <c r="D17" s="155" t="s">
        <v>1</v>
      </c>
      <c r="E17" s="156">
        <f aca="true" t="shared" si="0" ref="E17:K17">E22+E27+E32+E37</f>
        <v>0</v>
      </c>
      <c r="F17" s="156">
        <f>G17+H17+I17+J17+K17</f>
        <v>0</v>
      </c>
      <c r="G17" s="156">
        <f t="shared" si="0"/>
        <v>0</v>
      </c>
      <c r="H17" s="156">
        <f t="shared" si="0"/>
        <v>0</v>
      </c>
      <c r="I17" s="156">
        <f t="shared" si="0"/>
        <v>0</v>
      </c>
      <c r="J17" s="156">
        <f t="shared" si="0"/>
        <v>0</v>
      </c>
      <c r="K17" s="156">
        <f t="shared" si="0"/>
        <v>0</v>
      </c>
      <c r="L17" s="215"/>
      <c r="M17" s="225"/>
    </row>
    <row r="18" spans="1:13" s="157" customFormat="1" ht="59.25" customHeight="1">
      <c r="A18" s="219"/>
      <c r="B18" s="220"/>
      <c r="C18" s="215"/>
      <c r="D18" s="155" t="s">
        <v>8</v>
      </c>
      <c r="E18" s="156">
        <f aca="true" t="shared" si="1" ref="E18:K18">E23+E28+E33+E38</f>
        <v>0</v>
      </c>
      <c r="F18" s="156">
        <f>G18+H18+I18+J18+K18</f>
        <v>0</v>
      </c>
      <c r="G18" s="156">
        <f t="shared" si="1"/>
        <v>0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215"/>
      <c r="M18" s="225"/>
    </row>
    <row r="19" spans="1:13" s="157" customFormat="1" ht="77.25" customHeight="1">
      <c r="A19" s="219"/>
      <c r="B19" s="220"/>
      <c r="C19" s="215"/>
      <c r="D19" s="155" t="s">
        <v>17</v>
      </c>
      <c r="E19" s="156">
        <f aca="true" t="shared" si="2" ref="E19:K19">E24+E29+E34+E39</f>
        <v>5500</v>
      </c>
      <c r="F19" s="156">
        <f>G19+H19+I19+J19+K19</f>
        <v>18383</v>
      </c>
      <c r="G19" s="156">
        <f t="shared" si="2"/>
        <v>5500</v>
      </c>
      <c r="H19" s="156">
        <f t="shared" si="2"/>
        <v>1883</v>
      </c>
      <c r="I19" s="156">
        <f t="shared" si="2"/>
        <v>5500</v>
      </c>
      <c r="J19" s="156">
        <f t="shared" si="2"/>
        <v>5500</v>
      </c>
      <c r="K19" s="156">
        <f t="shared" si="2"/>
        <v>0</v>
      </c>
      <c r="L19" s="215"/>
      <c r="M19" s="225"/>
    </row>
    <row r="20" spans="1:13" s="157" customFormat="1" ht="30.75" customHeight="1">
      <c r="A20" s="219"/>
      <c r="B20" s="220"/>
      <c r="C20" s="215"/>
      <c r="D20" s="155" t="s">
        <v>67</v>
      </c>
      <c r="E20" s="156">
        <f aca="true" t="shared" si="3" ref="E20:K20">E25+E30+E35+E40</f>
        <v>0</v>
      </c>
      <c r="F20" s="156">
        <f t="shared" si="3"/>
        <v>0</v>
      </c>
      <c r="G20" s="156">
        <f t="shared" si="3"/>
        <v>0</v>
      </c>
      <c r="H20" s="156">
        <f t="shared" si="3"/>
        <v>0</v>
      </c>
      <c r="I20" s="156">
        <f t="shared" si="3"/>
        <v>0</v>
      </c>
      <c r="J20" s="156">
        <f t="shared" si="3"/>
        <v>0</v>
      </c>
      <c r="K20" s="156">
        <f t="shared" si="3"/>
        <v>0</v>
      </c>
      <c r="L20" s="215"/>
      <c r="M20" s="226"/>
    </row>
    <row r="21" spans="1:13" ht="15" customHeight="1">
      <c r="A21" s="202" t="s">
        <v>19</v>
      </c>
      <c r="B21" s="209" t="s">
        <v>87</v>
      </c>
      <c r="C21" s="203" t="s">
        <v>40</v>
      </c>
      <c r="D21" s="129" t="s">
        <v>3</v>
      </c>
      <c r="E21" s="132">
        <f>SUM(E22:E25)</f>
        <v>0</v>
      </c>
      <c r="F21" s="132">
        <f aca="true" t="shared" si="4" ref="F21:K21">SUM(F22:F25)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203" t="s">
        <v>39</v>
      </c>
      <c r="M21" s="204"/>
    </row>
    <row r="22" spans="1:13" ht="46.5" customHeight="1">
      <c r="A22" s="202"/>
      <c r="B22" s="210"/>
      <c r="C22" s="203"/>
      <c r="D22" s="129" t="s">
        <v>1</v>
      </c>
      <c r="E22" s="132">
        <v>0</v>
      </c>
      <c r="F22" s="132">
        <f>SUM(G22:K22)</f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203"/>
      <c r="M22" s="204"/>
    </row>
    <row r="23" spans="1:13" ht="60.75" customHeight="1">
      <c r="A23" s="202"/>
      <c r="B23" s="210"/>
      <c r="C23" s="203"/>
      <c r="D23" s="129" t="s">
        <v>8</v>
      </c>
      <c r="E23" s="132">
        <v>0</v>
      </c>
      <c r="F23" s="132">
        <f>SUM(G23:K23)</f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203"/>
      <c r="M23" s="204"/>
    </row>
    <row r="24" spans="1:13" ht="75" customHeight="1">
      <c r="A24" s="202"/>
      <c r="B24" s="210"/>
      <c r="C24" s="203"/>
      <c r="D24" s="129" t="s">
        <v>17</v>
      </c>
      <c r="E24" s="132">
        <v>0</v>
      </c>
      <c r="F24" s="132">
        <f>SUM(G24:K24)</f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203"/>
      <c r="M24" s="204"/>
    </row>
    <row r="25" spans="1:13" ht="28.5" customHeight="1">
      <c r="A25" s="202"/>
      <c r="B25" s="211"/>
      <c r="C25" s="203"/>
      <c r="D25" s="129" t="s">
        <v>67</v>
      </c>
      <c r="E25" s="132">
        <v>0</v>
      </c>
      <c r="F25" s="132">
        <f>SUM(G25:K25)</f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203"/>
      <c r="M25" s="204"/>
    </row>
    <row r="26" spans="1:13" ht="18.75" customHeight="1">
      <c r="A26" s="221" t="s">
        <v>41</v>
      </c>
      <c r="B26" s="209" t="s">
        <v>88</v>
      </c>
      <c r="C26" s="212" t="s">
        <v>40</v>
      </c>
      <c r="D26" s="129" t="s">
        <v>3</v>
      </c>
      <c r="E26" s="132">
        <f aca="true" t="shared" si="5" ref="E26:K26">SUM(E27:E30)</f>
        <v>0</v>
      </c>
      <c r="F26" s="132">
        <f t="shared" si="5"/>
        <v>0</v>
      </c>
      <c r="G26" s="132">
        <f t="shared" si="5"/>
        <v>0</v>
      </c>
      <c r="H26" s="132">
        <f t="shared" si="5"/>
        <v>0</v>
      </c>
      <c r="I26" s="132">
        <f t="shared" si="5"/>
        <v>0</v>
      </c>
      <c r="J26" s="132">
        <f t="shared" si="5"/>
        <v>0</v>
      </c>
      <c r="K26" s="132">
        <f t="shared" si="5"/>
        <v>0</v>
      </c>
      <c r="L26" s="203" t="s">
        <v>39</v>
      </c>
      <c r="M26" s="227"/>
    </row>
    <row r="27" spans="1:13" ht="48.75" customHeight="1">
      <c r="A27" s="222"/>
      <c r="B27" s="210"/>
      <c r="C27" s="213"/>
      <c r="D27" s="129" t="s">
        <v>1</v>
      </c>
      <c r="E27" s="132">
        <v>0</v>
      </c>
      <c r="F27" s="132">
        <f>SUM(G27:K27)</f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203"/>
      <c r="M27" s="228"/>
    </row>
    <row r="28" spans="1:13" ht="63" customHeight="1">
      <c r="A28" s="222"/>
      <c r="B28" s="210"/>
      <c r="C28" s="213"/>
      <c r="D28" s="129" t="s">
        <v>8</v>
      </c>
      <c r="E28" s="132">
        <v>0</v>
      </c>
      <c r="F28" s="132">
        <f>SUM(G28:K28)</f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203"/>
      <c r="M28" s="228"/>
    </row>
    <row r="29" spans="1:13" ht="75.75" customHeight="1">
      <c r="A29" s="222"/>
      <c r="B29" s="210"/>
      <c r="C29" s="213"/>
      <c r="D29" s="129" t="s">
        <v>17</v>
      </c>
      <c r="E29" s="132">
        <v>0</v>
      </c>
      <c r="F29" s="132">
        <f>SUM(G29:K29)</f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203"/>
      <c r="M29" s="228"/>
    </row>
    <row r="30" spans="1:13" ht="40.5" customHeight="1">
      <c r="A30" s="223"/>
      <c r="B30" s="211"/>
      <c r="C30" s="214"/>
      <c r="D30" s="129" t="s">
        <v>67</v>
      </c>
      <c r="E30" s="132">
        <v>0</v>
      </c>
      <c r="F30" s="132">
        <f>SUM(G30:K30)</f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203"/>
      <c r="M30" s="229"/>
    </row>
    <row r="31" spans="1:13" ht="15.75" customHeight="1">
      <c r="A31" s="221" t="s">
        <v>42</v>
      </c>
      <c r="B31" s="209" t="s">
        <v>89</v>
      </c>
      <c r="C31" s="212" t="s">
        <v>40</v>
      </c>
      <c r="D31" s="129" t="s">
        <v>3</v>
      </c>
      <c r="E31" s="132">
        <f aca="true" t="shared" si="6" ref="E31:K31">SUM(E32:E35)</f>
        <v>0</v>
      </c>
      <c r="F31" s="132">
        <f t="shared" si="6"/>
        <v>0</v>
      </c>
      <c r="G31" s="132">
        <f t="shared" si="6"/>
        <v>0</v>
      </c>
      <c r="H31" s="132">
        <f t="shared" si="6"/>
        <v>0</v>
      </c>
      <c r="I31" s="132">
        <f t="shared" si="6"/>
        <v>0</v>
      </c>
      <c r="J31" s="132">
        <f t="shared" si="6"/>
        <v>0</v>
      </c>
      <c r="K31" s="132">
        <f t="shared" si="6"/>
        <v>0</v>
      </c>
      <c r="L31" s="203" t="s">
        <v>39</v>
      </c>
      <c r="M31" s="204"/>
    </row>
    <row r="32" spans="1:13" ht="47.25" customHeight="1">
      <c r="A32" s="222"/>
      <c r="B32" s="210"/>
      <c r="C32" s="213"/>
      <c r="D32" s="129" t="s">
        <v>1</v>
      </c>
      <c r="E32" s="132">
        <v>0</v>
      </c>
      <c r="F32" s="132">
        <f>SUM(G32:K32)</f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203"/>
      <c r="M32" s="204"/>
    </row>
    <row r="33" spans="1:13" ht="60" customHeight="1">
      <c r="A33" s="222"/>
      <c r="B33" s="210"/>
      <c r="C33" s="213"/>
      <c r="D33" s="129" t="s">
        <v>8</v>
      </c>
      <c r="E33" s="132">
        <v>0</v>
      </c>
      <c r="F33" s="132">
        <f>SUM(G33:K33)</f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203"/>
      <c r="M33" s="204"/>
    </row>
    <row r="34" spans="1:13" ht="74.25" customHeight="1">
      <c r="A34" s="222"/>
      <c r="B34" s="210"/>
      <c r="C34" s="213"/>
      <c r="D34" s="129" t="s">
        <v>17</v>
      </c>
      <c r="E34" s="132">
        <v>0</v>
      </c>
      <c r="F34" s="132">
        <f>SUM(G34:K34)</f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203"/>
      <c r="M34" s="204"/>
    </row>
    <row r="35" spans="1:13" ht="30" customHeight="1">
      <c r="A35" s="223"/>
      <c r="B35" s="211"/>
      <c r="C35" s="214"/>
      <c r="D35" s="129" t="s">
        <v>67</v>
      </c>
      <c r="E35" s="132">
        <v>0</v>
      </c>
      <c r="F35" s="132">
        <f>SUM(G35:K35)</f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203"/>
      <c r="M35" s="204"/>
    </row>
    <row r="36" spans="1:13" ht="15" customHeight="1">
      <c r="A36" s="221" t="s">
        <v>118</v>
      </c>
      <c r="B36" s="241" t="s">
        <v>60</v>
      </c>
      <c r="C36" s="212" t="s">
        <v>40</v>
      </c>
      <c r="D36" s="129" t="s">
        <v>3</v>
      </c>
      <c r="E36" s="132">
        <f aca="true" t="shared" si="7" ref="E36:K36">SUM(E37:E40)</f>
        <v>5500</v>
      </c>
      <c r="F36" s="132">
        <f t="shared" si="7"/>
        <v>18383</v>
      </c>
      <c r="G36" s="132">
        <f t="shared" si="7"/>
        <v>5500</v>
      </c>
      <c r="H36" s="132">
        <f t="shared" si="7"/>
        <v>1883</v>
      </c>
      <c r="I36" s="132">
        <f t="shared" si="7"/>
        <v>5500</v>
      </c>
      <c r="J36" s="132">
        <f t="shared" si="7"/>
        <v>5500</v>
      </c>
      <c r="K36" s="132">
        <f t="shared" si="7"/>
        <v>0</v>
      </c>
      <c r="L36" s="203" t="s">
        <v>39</v>
      </c>
      <c r="M36" s="227"/>
    </row>
    <row r="37" spans="1:13" ht="42.75" customHeight="1">
      <c r="A37" s="222"/>
      <c r="B37" s="242"/>
      <c r="C37" s="213"/>
      <c r="D37" s="129" t="s">
        <v>1</v>
      </c>
      <c r="E37" s="132">
        <v>0</v>
      </c>
      <c r="F37" s="132">
        <f>SUM(G37:K37)</f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203"/>
      <c r="M37" s="228"/>
    </row>
    <row r="38" spans="1:13" ht="61.5" customHeight="1">
      <c r="A38" s="222"/>
      <c r="B38" s="242"/>
      <c r="C38" s="213"/>
      <c r="D38" s="129" t="s">
        <v>8</v>
      </c>
      <c r="E38" s="132">
        <v>0</v>
      </c>
      <c r="F38" s="132">
        <f>SUM(G38:K38)</f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203"/>
      <c r="M38" s="228"/>
    </row>
    <row r="39" spans="1:13" ht="76.5" customHeight="1">
      <c r="A39" s="222"/>
      <c r="B39" s="242"/>
      <c r="C39" s="213"/>
      <c r="D39" s="129" t="s">
        <v>17</v>
      </c>
      <c r="E39" s="132">
        <v>5500</v>
      </c>
      <c r="F39" s="132">
        <f>SUM(G39:K39)</f>
        <v>18383</v>
      </c>
      <c r="G39" s="130">
        <v>5500</v>
      </c>
      <c r="H39" s="130">
        <v>1883</v>
      </c>
      <c r="I39" s="130">
        <v>5500</v>
      </c>
      <c r="J39" s="130">
        <v>5500</v>
      </c>
      <c r="K39" s="130">
        <v>0</v>
      </c>
      <c r="L39" s="203"/>
      <c r="M39" s="228"/>
    </row>
    <row r="40" spans="1:13" ht="30" customHeight="1">
      <c r="A40" s="223"/>
      <c r="B40" s="243"/>
      <c r="C40" s="214"/>
      <c r="D40" s="129" t="s">
        <v>67</v>
      </c>
      <c r="E40" s="132">
        <v>0</v>
      </c>
      <c r="F40" s="132">
        <f>SUM(G40:K40)</f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203"/>
      <c r="M40" s="229"/>
    </row>
    <row r="41" spans="1:13" ht="15" customHeight="1">
      <c r="A41" s="205"/>
      <c r="B41" s="206" t="s">
        <v>29</v>
      </c>
      <c r="C41" s="206"/>
      <c r="D41" s="158" t="s">
        <v>3</v>
      </c>
      <c r="E41" s="159">
        <f>E16</f>
        <v>5500</v>
      </c>
      <c r="F41" s="159">
        <f>G41+H41+I41+J41+K41</f>
        <v>18383</v>
      </c>
      <c r="G41" s="159">
        <f>G16</f>
        <v>5500</v>
      </c>
      <c r="H41" s="159">
        <f>H16</f>
        <v>1883</v>
      </c>
      <c r="I41" s="159">
        <f>I16</f>
        <v>5500</v>
      </c>
      <c r="J41" s="159">
        <f>J16</f>
        <v>5500</v>
      </c>
      <c r="K41" s="159">
        <f>K16</f>
        <v>0</v>
      </c>
      <c r="L41" s="207"/>
      <c r="M41" s="207"/>
    </row>
    <row r="42" spans="1:13" ht="46.5" customHeight="1">
      <c r="A42" s="205"/>
      <c r="B42" s="206"/>
      <c r="C42" s="206"/>
      <c r="D42" s="158" t="s">
        <v>1</v>
      </c>
      <c r="E42" s="159">
        <f aca="true" t="shared" si="8" ref="E42:K42">E17</f>
        <v>0</v>
      </c>
      <c r="F42" s="159">
        <f>G42+H42+I42+J42+K42</f>
        <v>0</v>
      </c>
      <c r="G42" s="159">
        <f t="shared" si="8"/>
        <v>0</v>
      </c>
      <c r="H42" s="159">
        <f t="shared" si="8"/>
        <v>0</v>
      </c>
      <c r="I42" s="159">
        <f t="shared" si="8"/>
        <v>0</v>
      </c>
      <c r="J42" s="159">
        <f t="shared" si="8"/>
        <v>0</v>
      </c>
      <c r="K42" s="159">
        <f t="shared" si="8"/>
        <v>0</v>
      </c>
      <c r="L42" s="207"/>
      <c r="M42" s="207"/>
    </row>
    <row r="43" spans="1:13" ht="58.5" customHeight="1">
      <c r="A43" s="205"/>
      <c r="B43" s="206"/>
      <c r="C43" s="206"/>
      <c r="D43" s="158" t="s">
        <v>8</v>
      </c>
      <c r="E43" s="159">
        <f aca="true" t="shared" si="9" ref="E43:K43">E18</f>
        <v>0</v>
      </c>
      <c r="F43" s="159">
        <f>G43+H43+I43+J43+K43</f>
        <v>0</v>
      </c>
      <c r="G43" s="159">
        <f t="shared" si="9"/>
        <v>0</v>
      </c>
      <c r="H43" s="159">
        <f t="shared" si="9"/>
        <v>0</v>
      </c>
      <c r="I43" s="159">
        <f t="shared" si="9"/>
        <v>0</v>
      </c>
      <c r="J43" s="159">
        <f t="shared" si="9"/>
        <v>0</v>
      </c>
      <c r="K43" s="159">
        <f t="shared" si="9"/>
        <v>0</v>
      </c>
      <c r="L43" s="207"/>
      <c r="M43" s="207"/>
    </row>
    <row r="44" spans="1:13" ht="72" customHeight="1">
      <c r="A44" s="205"/>
      <c r="B44" s="206"/>
      <c r="C44" s="206"/>
      <c r="D44" s="158" t="s">
        <v>17</v>
      </c>
      <c r="E44" s="159">
        <f aca="true" t="shared" si="10" ref="E44:K44">E19</f>
        <v>5500</v>
      </c>
      <c r="F44" s="159">
        <f>G44+H44+I44+J44+K44</f>
        <v>18383</v>
      </c>
      <c r="G44" s="159">
        <f t="shared" si="10"/>
        <v>5500</v>
      </c>
      <c r="H44" s="159">
        <f t="shared" si="10"/>
        <v>1883</v>
      </c>
      <c r="I44" s="159">
        <f t="shared" si="10"/>
        <v>5500</v>
      </c>
      <c r="J44" s="159">
        <f t="shared" si="10"/>
        <v>5500</v>
      </c>
      <c r="K44" s="159">
        <f t="shared" si="10"/>
        <v>0</v>
      </c>
      <c r="L44" s="207"/>
      <c r="M44" s="207"/>
    </row>
    <row r="45" spans="1:13" ht="31.5" customHeight="1">
      <c r="A45" s="205"/>
      <c r="B45" s="206"/>
      <c r="C45" s="206"/>
      <c r="D45" s="158" t="s">
        <v>67</v>
      </c>
      <c r="E45" s="159">
        <f aca="true" t="shared" si="11" ref="E45:K45">E20</f>
        <v>0</v>
      </c>
      <c r="F45" s="159">
        <f t="shared" si="11"/>
        <v>0</v>
      </c>
      <c r="G45" s="159">
        <f t="shared" si="11"/>
        <v>0</v>
      </c>
      <c r="H45" s="159">
        <f t="shared" si="11"/>
        <v>0</v>
      </c>
      <c r="I45" s="159">
        <f t="shared" si="11"/>
        <v>0</v>
      </c>
      <c r="J45" s="159">
        <f t="shared" si="11"/>
        <v>0</v>
      </c>
      <c r="K45" s="159">
        <f t="shared" si="11"/>
        <v>0</v>
      </c>
      <c r="L45" s="207"/>
      <c r="M45" s="207"/>
    </row>
    <row r="46" spans="1:13" ht="23.25" customHeight="1">
      <c r="A46" s="216" t="s">
        <v>49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8"/>
    </row>
    <row r="47" spans="1:13" s="157" customFormat="1" ht="13.5" customHeight="1">
      <c r="A47" s="219" t="s">
        <v>117</v>
      </c>
      <c r="B47" s="220" t="s">
        <v>53</v>
      </c>
      <c r="C47" s="215" t="s">
        <v>40</v>
      </c>
      <c r="D47" s="155" t="s">
        <v>3</v>
      </c>
      <c r="E47" s="159">
        <f>E52+E57+E62+E67+E72</f>
        <v>50799</v>
      </c>
      <c r="F47" s="159">
        <f>G47+H47+I47+J47+K47</f>
        <v>137179.90000000002</v>
      </c>
      <c r="G47" s="159">
        <f>G52+G57+G62+G67+G72+G77</f>
        <v>85079.90000000001</v>
      </c>
      <c r="H47" s="159">
        <f>H52+H57+H62+H67+H72+H77</f>
        <v>52100</v>
      </c>
      <c r="I47" s="159">
        <f>I52+I57+I62+I67+I72+I77</f>
        <v>0</v>
      </c>
      <c r="J47" s="159">
        <f>J52+J57+J62+J67+J72</f>
        <v>0</v>
      </c>
      <c r="K47" s="159">
        <f>K52+K57+K62+K67+K72</f>
        <v>0</v>
      </c>
      <c r="L47" s="215"/>
      <c r="M47" s="224" t="s">
        <v>148</v>
      </c>
    </row>
    <row r="48" spans="1:13" s="157" customFormat="1" ht="45.75" customHeight="1">
      <c r="A48" s="219"/>
      <c r="B48" s="220"/>
      <c r="C48" s="215"/>
      <c r="D48" s="155" t="s">
        <v>1</v>
      </c>
      <c r="E48" s="159">
        <f>E53+E58+E63+E68+E73+E78</f>
        <v>0</v>
      </c>
      <c r="F48" s="159">
        <f aca="true" t="shared" si="12" ref="F48:K48">F53+F58+F63+F68+F73+F78</f>
        <v>0</v>
      </c>
      <c r="G48" s="159">
        <f t="shared" si="12"/>
        <v>0</v>
      </c>
      <c r="H48" s="159">
        <f t="shared" si="12"/>
        <v>0</v>
      </c>
      <c r="I48" s="159">
        <f t="shared" si="12"/>
        <v>0</v>
      </c>
      <c r="J48" s="159">
        <f t="shared" si="12"/>
        <v>0</v>
      </c>
      <c r="K48" s="159">
        <f t="shared" si="12"/>
        <v>0</v>
      </c>
      <c r="L48" s="215"/>
      <c r="M48" s="225"/>
    </row>
    <row r="49" spans="1:13" s="157" customFormat="1" ht="60" customHeight="1">
      <c r="A49" s="219"/>
      <c r="B49" s="220"/>
      <c r="C49" s="215"/>
      <c r="D49" s="155" t="s">
        <v>8</v>
      </c>
      <c r="E49" s="159">
        <f aca="true" t="shared" si="13" ref="E49:K51">E54+E59+E64+E69+E74+E79</f>
        <v>0</v>
      </c>
      <c r="F49" s="159">
        <f t="shared" si="13"/>
        <v>0</v>
      </c>
      <c r="G49" s="159">
        <f t="shared" si="13"/>
        <v>0</v>
      </c>
      <c r="H49" s="159">
        <f t="shared" si="13"/>
        <v>0</v>
      </c>
      <c r="I49" s="159">
        <f t="shared" si="13"/>
        <v>0</v>
      </c>
      <c r="J49" s="159">
        <f t="shared" si="13"/>
        <v>0</v>
      </c>
      <c r="K49" s="159">
        <f t="shared" si="13"/>
        <v>0</v>
      </c>
      <c r="L49" s="215"/>
      <c r="M49" s="225"/>
    </row>
    <row r="50" spans="1:13" s="157" customFormat="1" ht="44.25" customHeight="1">
      <c r="A50" s="219"/>
      <c r="B50" s="220"/>
      <c r="C50" s="215"/>
      <c r="D50" s="155" t="s">
        <v>17</v>
      </c>
      <c r="E50" s="159">
        <f t="shared" si="13"/>
        <v>27000</v>
      </c>
      <c r="F50" s="159">
        <f>G50+H50+I50+J50+K50</f>
        <v>137179.90000000002</v>
      </c>
      <c r="G50" s="159">
        <f t="shared" si="13"/>
        <v>85079.90000000001</v>
      </c>
      <c r="H50" s="159">
        <f t="shared" si="13"/>
        <v>52100</v>
      </c>
      <c r="I50" s="159">
        <f t="shared" si="13"/>
        <v>0</v>
      </c>
      <c r="J50" s="159">
        <f t="shared" si="13"/>
        <v>0</v>
      </c>
      <c r="K50" s="159">
        <f t="shared" si="13"/>
        <v>0</v>
      </c>
      <c r="L50" s="215"/>
      <c r="M50" s="225"/>
    </row>
    <row r="51" spans="1:13" s="157" customFormat="1" ht="30" customHeight="1">
      <c r="A51" s="219"/>
      <c r="B51" s="220"/>
      <c r="C51" s="215"/>
      <c r="D51" s="155" t="s">
        <v>67</v>
      </c>
      <c r="E51" s="159">
        <f t="shared" si="13"/>
        <v>23799</v>
      </c>
      <c r="F51" s="159">
        <f t="shared" si="13"/>
        <v>0</v>
      </c>
      <c r="G51" s="159">
        <f t="shared" si="13"/>
        <v>0</v>
      </c>
      <c r="H51" s="159">
        <f t="shared" si="13"/>
        <v>0</v>
      </c>
      <c r="I51" s="159">
        <f t="shared" si="13"/>
        <v>0</v>
      </c>
      <c r="J51" s="159">
        <f t="shared" si="13"/>
        <v>0</v>
      </c>
      <c r="K51" s="159">
        <f t="shared" si="13"/>
        <v>0</v>
      </c>
      <c r="L51" s="215"/>
      <c r="M51" s="226"/>
    </row>
    <row r="52" spans="1:13" ht="17.25" customHeight="1">
      <c r="A52" s="202" t="s">
        <v>19</v>
      </c>
      <c r="B52" s="184" t="s">
        <v>57</v>
      </c>
      <c r="C52" s="203" t="s">
        <v>40</v>
      </c>
      <c r="D52" s="129" t="s">
        <v>3</v>
      </c>
      <c r="E52" s="132">
        <f aca="true" t="shared" si="14" ref="E52:K52">SUM(E53:E56)</f>
        <v>0</v>
      </c>
      <c r="F52" s="132">
        <f t="shared" si="14"/>
        <v>111707.1</v>
      </c>
      <c r="G52" s="132">
        <f t="shared" si="14"/>
        <v>62907.1</v>
      </c>
      <c r="H52" s="132">
        <f t="shared" si="14"/>
        <v>48800</v>
      </c>
      <c r="I52" s="132">
        <f t="shared" si="14"/>
        <v>0</v>
      </c>
      <c r="J52" s="132">
        <f t="shared" si="14"/>
        <v>0</v>
      </c>
      <c r="K52" s="132">
        <f t="shared" si="14"/>
        <v>0</v>
      </c>
      <c r="L52" s="203" t="s">
        <v>39</v>
      </c>
      <c r="M52" s="204"/>
    </row>
    <row r="53" spans="1:13" ht="45.75" customHeight="1">
      <c r="A53" s="202"/>
      <c r="B53" s="184"/>
      <c r="C53" s="203"/>
      <c r="D53" s="129" t="s">
        <v>1</v>
      </c>
      <c r="E53" s="132">
        <v>0</v>
      </c>
      <c r="F53" s="132">
        <f>SUM(G53:K53)</f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203"/>
      <c r="M53" s="204"/>
    </row>
    <row r="54" spans="1:13" ht="60" customHeight="1">
      <c r="A54" s="202"/>
      <c r="B54" s="184"/>
      <c r="C54" s="203"/>
      <c r="D54" s="129" t="s">
        <v>8</v>
      </c>
      <c r="E54" s="132">
        <v>0</v>
      </c>
      <c r="F54" s="132">
        <f>SUM(G54:K54)</f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203"/>
      <c r="M54" s="204"/>
    </row>
    <row r="55" spans="1:13" ht="74.25" customHeight="1">
      <c r="A55" s="202"/>
      <c r="B55" s="184"/>
      <c r="C55" s="203"/>
      <c r="D55" s="129" t="s">
        <v>17</v>
      </c>
      <c r="E55" s="132">
        <v>0</v>
      </c>
      <c r="F55" s="132">
        <f>SUM(G55:K55)</f>
        <v>111707.1</v>
      </c>
      <c r="G55" s="130">
        <v>62907.1</v>
      </c>
      <c r="H55" s="130">
        <v>48800</v>
      </c>
      <c r="I55" s="130">
        <v>0</v>
      </c>
      <c r="J55" s="130">
        <v>0</v>
      </c>
      <c r="K55" s="130">
        <v>0</v>
      </c>
      <c r="L55" s="203"/>
      <c r="M55" s="204"/>
    </row>
    <row r="56" spans="1:13" ht="31.5" customHeight="1">
      <c r="A56" s="202"/>
      <c r="B56" s="184"/>
      <c r="C56" s="203"/>
      <c r="D56" s="129" t="s">
        <v>67</v>
      </c>
      <c r="E56" s="132">
        <v>0</v>
      </c>
      <c r="F56" s="132">
        <f>SUM(G56:K56)</f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203"/>
      <c r="M56" s="204"/>
    </row>
    <row r="57" spans="1:13" ht="17.25" customHeight="1">
      <c r="A57" s="202" t="s">
        <v>41</v>
      </c>
      <c r="B57" s="209" t="s">
        <v>90</v>
      </c>
      <c r="C57" s="203" t="s">
        <v>40</v>
      </c>
      <c r="D57" s="129" t="s">
        <v>3</v>
      </c>
      <c r="E57" s="132">
        <f aca="true" t="shared" si="15" ref="E57:K57">SUM(E58:E61)</f>
        <v>0</v>
      </c>
      <c r="F57" s="132">
        <f t="shared" si="15"/>
        <v>0</v>
      </c>
      <c r="G57" s="132">
        <f t="shared" si="15"/>
        <v>0</v>
      </c>
      <c r="H57" s="132">
        <f t="shared" si="15"/>
        <v>0</v>
      </c>
      <c r="I57" s="132">
        <f t="shared" si="15"/>
        <v>0</v>
      </c>
      <c r="J57" s="132">
        <f t="shared" si="15"/>
        <v>0</v>
      </c>
      <c r="K57" s="132">
        <f t="shared" si="15"/>
        <v>0</v>
      </c>
      <c r="L57" s="203" t="s">
        <v>39</v>
      </c>
      <c r="M57" s="204"/>
    </row>
    <row r="58" spans="1:13" ht="45.75" customHeight="1">
      <c r="A58" s="202"/>
      <c r="B58" s="210"/>
      <c r="C58" s="203"/>
      <c r="D58" s="129" t="s">
        <v>1</v>
      </c>
      <c r="E58" s="132">
        <v>0</v>
      </c>
      <c r="F58" s="132">
        <f>SUM(G58:K58)</f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203"/>
      <c r="M58" s="204"/>
    </row>
    <row r="59" spans="1:13" ht="60" customHeight="1">
      <c r="A59" s="202"/>
      <c r="B59" s="210"/>
      <c r="C59" s="203"/>
      <c r="D59" s="129" t="s">
        <v>8</v>
      </c>
      <c r="E59" s="132">
        <v>0</v>
      </c>
      <c r="F59" s="132">
        <f>SUM(G59:K59)</f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203"/>
      <c r="M59" s="204"/>
    </row>
    <row r="60" spans="1:13" ht="74.25" customHeight="1">
      <c r="A60" s="202"/>
      <c r="B60" s="210"/>
      <c r="C60" s="203"/>
      <c r="D60" s="129" t="s">
        <v>17</v>
      </c>
      <c r="E60" s="132">
        <v>0</v>
      </c>
      <c r="F60" s="132">
        <f>SUM(G60:K60)</f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203"/>
      <c r="M60" s="204"/>
    </row>
    <row r="61" spans="1:13" ht="31.5" customHeight="1">
      <c r="A61" s="202"/>
      <c r="B61" s="211"/>
      <c r="C61" s="203"/>
      <c r="D61" s="129" t="s">
        <v>67</v>
      </c>
      <c r="E61" s="132">
        <v>0</v>
      </c>
      <c r="F61" s="132">
        <f>SUM(G61:K61)</f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203"/>
      <c r="M61" s="204"/>
    </row>
    <row r="62" spans="1:13" ht="31.5" customHeight="1">
      <c r="A62" s="202" t="s">
        <v>42</v>
      </c>
      <c r="B62" s="209" t="s">
        <v>91</v>
      </c>
      <c r="C62" s="203" t="s">
        <v>40</v>
      </c>
      <c r="D62" s="129" t="s">
        <v>3</v>
      </c>
      <c r="E62" s="132">
        <f aca="true" t="shared" si="16" ref="E62:K62">SUM(E63:E66)</f>
        <v>0</v>
      </c>
      <c r="F62" s="132">
        <f t="shared" si="16"/>
        <v>0</v>
      </c>
      <c r="G62" s="132">
        <f t="shared" si="16"/>
        <v>0</v>
      </c>
      <c r="H62" s="132">
        <f t="shared" si="16"/>
        <v>0</v>
      </c>
      <c r="I62" s="132">
        <f t="shared" si="16"/>
        <v>0</v>
      </c>
      <c r="J62" s="132">
        <f t="shared" si="16"/>
        <v>0</v>
      </c>
      <c r="K62" s="132">
        <f t="shared" si="16"/>
        <v>0</v>
      </c>
      <c r="L62" s="203" t="s">
        <v>39</v>
      </c>
      <c r="M62" s="204"/>
    </row>
    <row r="63" spans="1:13" ht="31.5" customHeight="1">
      <c r="A63" s="202"/>
      <c r="B63" s="210"/>
      <c r="C63" s="203"/>
      <c r="D63" s="129" t="s">
        <v>1</v>
      </c>
      <c r="E63" s="132">
        <v>0</v>
      </c>
      <c r="F63" s="132">
        <f>SUM(G63:K63)</f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203"/>
      <c r="M63" s="204"/>
    </row>
    <row r="64" spans="1:13" ht="31.5" customHeight="1">
      <c r="A64" s="202"/>
      <c r="B64" s="210"/>
      <c r="C64" s="203"/>
      <c r="D64" s="129" t="s">
        <v>8</v>
      </c>
      <c r="E64" s="132">
        <v>0</v>
      </c>
      <c r="F64" s="132">
        <f>SUM(G64:K64)</f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203"/>
      <c r="M64" s="204"/>
    </row>
    <row r="65" spans="1:13" ht="31.5" customHeight="1">
      <c r="A65" s="202"/>
      <c r="B65" s="210"/>
      <c r="C65" s="203"/>
      <c r="D65" s="129" t="s">
        <v>17</v>
      </c>
      <c r="E65" s="132">
        <v>0</v>
      </c>
      <c r="F65" s="132">
        <f>SUM(G65:K65)</f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203"/>
      <c r="M65" s="204"/>
    </row>
    <row r="66" spans="1:13" ht="31.5" customHeight="1">
      <c r="A66" s="202"/>
      <c r="B66" s="211"/>
      <c r="C66" s="203"/>
      <c r="D66" s="129" t="s">
        <v>67</v>
      </c>
      <c r="E66" s="132">
        <v>0</v>
      </c>
      <c r="F66" s="132">
        <f>SUM(G66:K66)</f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203"/>
      <c r="M66" s="204"/>
    </row>
    <row r="67" spans="1:13" ht="31.5" customHeight="1">
      <c r="A67" s="202" t="s">
        <v>118</v>
      </c>
      <c r="B67" s="184" t="s">
        <v>61</v>
      </c>
      <c r="C67" s="203" t="s">
        <v>40</v>
      </c>
      <c r="D67" s="129" t="s">
        <v>3</v>
      </c>
      <c r="E67" s="132">
        <f aca="true" t="shared" si="17" ref="E67:K67">SUM(E68:E71)</f>
        <v>22799</v>
      </c>
      <c r="F67" s="132">
        <f t="shared" si="17"/>
        <v>8799</v>
      </c>
      <c r="G67" s="132">
        <f t="shared" si="17"/>
        <v>8799</v>
      </c>
      <c r="H67" s="132">
        <f t="shared" si="17"/>
        <v>0</v>
      </c>
      <c r="I67" s="132">
        <f t="shared" si="17"/>
        <v>0</v>
      </c>
      <c r="J67" s="132">
        <f t="shared" si="17"/>
        <v>0</v>
      </c>
      <c r="K67" s="132">
        <f t="shared" si="17"/>
        <v>0</v>
      </c>
      <c r="L67" s="203" t="s">
        <v>39</v>
      </c>
      <c r="M67" s="204"/>
    </row>
    <row r="68" spans="1:13" ht="45" customHeight="1">
      <c r="A68" s="202"/>
      <c r="B68" s="184"/>
      <c r="C68" s="203"/>
      <c r="D68" s="129" t="s">
        <v>1</v>
      </c>
      <c r="E68" s="132">
        <v>0</v>
      </c>
      <c r="F68" s="132">
        <f>SUM(G68:K68)</f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203"/>
      <c r="M68" s="204"/>
    </row>
    <row r="69" spans="1:13" ht="65.25" customHeight="1">
      <c r="A69" s="202"/>
      <c r="B69" s="184"/>
      <c r="C69" s="203"/>
      <c r="D69" s="129" t="s">
        <v>8</v>
      </c>
      <c r="E69" s="132">
        <v>0</v>
      </c>
      <c r="F69" s="132">
        <f>SUM(G69:K69)</f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203"/>
      <c r="M69" s="204"/>
    </row>
    <row r="70" spans="1:13" ht="76.5" customHeight="1">
      <c r="A70" s="202"/>
      <c r="B70" s="184"/>
      <c r="C70" s="203"/>
      <c r="D70" s="129" t="s">
        <v>17</v>
      </c>
      <c r="E70" s="132">
        <v>7000</v>
      </c>
      <c r="F70" s="132">
        <f>SUM(G70:K70)</f>
        <v>8799</v>
      </c>
      <c r="G70" s="130">
        <v>8799</v>
      </c>
      <c r="H70" s="130">
        <v>0</v>
      </c>
      <c r="I70" s="130">
        <v>0</v>
      </c>
      <c r="J70" s="130">
        <v>0</v>
      </c>
      <c r="K70" s="130">
        <v>0</v>
      </c>
      <c r="L70" s="203"/>
      <c r="M70" s="204"/>
    </row>
    <row r="71" spans="1:13" ht="31.5" customHeight="1">
      <c r="A71" s="202"/>
      <c r="B71" s="184"/>
      <c r="C71" s="203"/>
      <c r="D71" s="129" t="s">
        <v>67</v>
      </c>
      <c r="E71" s="132">
        <v>15799</v>
      </c>
      <c r="F71" s="132">
        <f>SUM(G71:K71)</f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203"/>
      <c r="M71" s="204"/>
    </row>
    <row r="72" spans="1:13" ht="31.5" customHeight="1">
      <c r="A72" s="202" t="s">
        <v>176</v>
      </c>
      <c r="B72" s="184" t="s">
        <v>177</v>
      </c>
      <c r="C72" s="203">
        <v>2018</v>
      </c>
      <c r="D72" s="129" t="s">
        <v>3</v>
      </c>
      <c r="E72" s="132">
        <f aca="true" t="shared" si="18" ref="E72:K72">SUM(E73:E76)</f>
        <v>28000</v>
      </c>
      <c r="F72" s="132">
        <f t="shared" si="18"/>
        <v>12273.8</v>
      </c>
      <c r="G72" s="132">
        <f t="shared" si="18"/>
        <v>12273.8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203" t="s">
        <v>39</v>
      </c>
      <c r="M72" s="204"/>
    </row>
    <row r="73" spans="1:13" ht="45" customHeight="1">
      <c r="A73" s="202"/>
      <c r="B73" s="184"/>
      <c r="C73" s="203"/>
      <c r="D73" s="129" t="s">
        <v>1</v>
      </c>
      <c r="E73" s="132">
        <v>0</v>
      </c>
      <c r="F73" s="132">
        <f>SUM(G73:K73)</f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203"/>
      <c r="M73" s="204"/>
    </row>
    <row r="74" spans="1:13" ht="65.25" customHeight="1">
      <c r="A74" s="202"/>
      <c r="B74" s="184"/>
      <c r="C74" s="203"/>
      <c r="D74" s="129" t="s">
        <v>8</v>
      </c>
      <c r="E74" s="132">
        <v>0</v>
      </c>
      <c r="F74" s="132">
        <f>SUM(G74:K74)</f>
        <v>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203"/>
      <c r="M74" s="204"/>
    </row>
    <row r="75" spans="1:13" ht="76.5" customHeight="1">
      <c r="A75" s="202"/>
      <c r="B75" s="184"/>
      <c r="C75" s="203"/>
      <c r="D75" s="129" t="s">
        <v>17</v>
      </c>
      <c r="E75" s="132">
        <v>20000</v>
      </c>
      <c r="F75" s="132">
        <f>SUM(G75:K75)</f>
        <v>12273.8</v>
      </c>
      <c r="G75" s="130">
        <v>12273.8</v>
      </c>
      <c r="H75" s="130">
        <v>0</v>
      </c>
      <c r="I75" s="130">
        <v>0</v>
      </c>
      <c r="J75" s="130">
        <v>0</v>
      </c>
      <c r="K75" s="130">
        <v>0</v>
      </c>
      <c r="L75" s="203"/>
      <c r="M75" s="204"/>
    </row>
    <row r="76" spans="1:13" ht="31.5" customHeight="1">
      <c r="A76" s="202"/>
      <c r="B76" s="184"/>
      <c r="C76" s="203"/>
      <c r="D76" s="129" t="s">
        <v>67</v>
      </c>
      <c r="E76" s="132">
        <v>8000</v>
      </c>
      <c r="F76" s="132">
        <f>SUM(G76:K76)</f>
        <v>0</v>
      </c>
      <c r="G76" s="130">
        <v>0</v>
      </c>
      <c r="H76" s="130">
        <v>0</v>
      </c>
      <c r="I76" s="130">
        <v>0</v>
      </c>
      <c r="J76" s="130">
        <v>0</v>
      </c>
      <c r="K76" s="130">
        <v>0</v>
      </c>
      <c r="L76" s="203"/>
      <c r="M76" s="204"/>
    </row>
    <row r="77" spans="1:13" ht="31.5" customHeight="1">
      <c r="A77" s="202" t="s">
        <v>188</v>
      </c>
      <c r="B77" s="184" t="s">
        <v>187</v>
      </c>
      <c r="C77" s="203">
        <v>2018</v>
      </c>
      <c r="D77" s="129" t="s">
        <v>3</v>
      </c>
      <c r="E77" s="132">
        <f aca="true" t="shared" si="19" ref="E77:K77">SUM(E78:E81)</f>
        <v>0</v>
      </c>
      <c r="F77" s="132">
        <f t="shared" si="19"/>
        <v>4400</v>
      </c>
      <c r="G77" s="132">
        <f t="shared" si="19"/>
        <v>1100</v>
      </c>
      <c r="H77" s="132">
        <f t="shared" si="19"/>
        <v>3300</v>
      </c>
      <c r="I77" s="132">
        <f t="shared" si="19"/>
        <v>0</v>
      </c>
      <c r="J77" s="132">
        <f t="shared" si="19"/>
        <v>0</v>
      </c>
      <c r="K77" s="132">
        <f t="shared" si="19"/>
        <v>0</v>
      </c>
      <c r="L77" s="203" t="s">
        <v>39</v>
      </c>
      <c r="M77" s="204"/>
    </row>
    <row r="78" spans="1:13" ht="45" customHeight="1">
      <c r="A78" s="202"/>
      <c r="B78" s="184"/>
      <c r="C78" s="203"/>
      <c r="D78" s="129" t="s">
        <v>1</v>
      </c>
      <c r="E78" s="132">
        <v>0</v>
      </c>
      <c r="F78" s="132">
        <f>SUM(G78:K78)</f>
        <v>0</v>
      </c>
      <c r="G78" s="130">
        <v>0</v>
      </c>
      <c r="H78" s="130">
        <v>0</v>
      </c>
      <c r="I78" s="130">
        <v>0</v>
      </c>
      <c r="J78" s="130">
        <v>0</v>
      </c>
      <c r="K78" s="130">
        <v>0</v>
      </c>
      <c r="L78" s="203"/>
      <c r="M78" s="204"/>
    </row>
    <row r="79" spans="1:13" ht="65.25" customHeight="1">
      <c r="A79" s="202"/>
      <c r="B79" s="184"/>
      <c r="C79" s="203"/>
      <c r="D79" s="129" t="s">
        <v>8</v>
      </c>
      <c r="E79" s="132">
        <v>0</v>
      </c>
      <c r="F79" s="132">
        <f>SUM(G79:K79)</f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203"/>
      <c r="M79" s="204"/>
    </row>
    <row r="80" spans="1:13" ht="76.5" customHeight="1">
      <c r="A80" s="202"/>
      <c r="B80" s="184"/>
      <c r="C80" s="203"/>
      <c r="D80" s="129" t="s">
        <v>17</v>
      </c>
      <c r="E80" s="132">
        <v>0</v>
      </c>
      <c r="F80" s="132">
        <f>SUM(G80:K80)</f>
        <v>4400</v>
      </c>
      <c r="G80" s="130">
        <v>1100</v>
      </c>
      <c r="H80" s="130">
        <v>3300</v>
      </c>
      <c r="I80" s="130">
        <v>0</v>
      </c>
      <c r="J80" s="130">
        <v>0</v>
      </c>
      <c r="K80" s="130">
        <v>0</v>
      </c>
      <c r="L80" s="203"/>
      <c r="M80" s="204"/>
    </row>
    <row r="81" spans="1:13" ht="31.5" customHeight="1">
      <c r="A81" s="202"/>
      <c r="B81" s="184"/>
      <c r="C81" s="203"/>
      <c r="D81" s="129" t="s">
        <v>67</v>
      </c>
      <c r="E81" s="132">
        <v>0</v>
      </c>
      <c r="F81" s="132">
        <f>SUM(G81:K81)</f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203"/>
      <c r="M81" s="204"/>
    </row>
    <row r="82" spans="1:13" s="157" customFormat="1" ht="13.5" customHeight="1">
      <c r="A82" s="219" t="s">
        <v>119</v>
      </c>
      <c r="B82" s="220" t="s">
        <v>92</v>
      </c>
      <c r="C82" s="215" t="s">
        <v>40</v>
      </c>
      <c r="D82" s="155" t="s">
        <v>3</v>
      </c>
      <c r="E82" s="156">
        <f>E87+E92</f>
        <v>0</v>
      </c>
      <c r="F82" s="156">
        <f>G82+H82+I82+J82+K82</f>
        <v>53668</v>
      </c>
      <c r="G82" s="156">
        <f>G87+G92</f>
        <v>18668</v>
      </c>
      <c r="H82" s="156">
        <f>H87+H92+H97</f>
        <v>35000</v>
      </c>
      <c r="I82" s="156">
        <f>I87+I92</f>
        <v>0</v>
      </c>
      <c r="J82" s="156">
        <f>J87+J92</f>
        <v>0</v>
      </c>
      <c r="K82" s="156">
        <f>K87+K92</f>
        <v>0</v>
      </c>
      <c r="L82" s="215"/>
      <c r="M82" s="224" t="s">
        <v>147</v>
      </c>
    </row>
    <row r="83" spans="1:13" s="157" customFormat="1" ht="45.75" customHeight="1">
      <c r="A83" s="219"/>
      <c r="B83" s="220"/>
      <c r="C83" s="215"/>
      <c r="D83" s="155" t="s">
        <v>1</v>
      </c>
      <c r="E83" s="156">
        <f aca="true" t="shared" si="20" ref="E83:K83">E88+E93</f>
        <v>0</v>
      </c>
      <c r="F83" s="156">
        <f t="shared" si="20"/>
        <v>0</v>
      </c>
      <c r="G83" s="156">
        <f t="shared" si="20"/>
        <v>0</v>
      </c>
      <c r="H83" s="156">
        <f t="shared" si="20"/>
        <v>0</v>
      </c>
      <c r="I83" s="156">
        <f t="shared" si="20"/>
        <v>0</v>
      </c>
      <c r="J83" s="156">
        <f t="shared" si="20"/>
        <v>0</v>
      </c>
      <c r="K83" s="156">
        <f t="shared" si="20"/>
        <v>0</v>
      </c>
      <c r="L83" s="215"/>
      <c r="M83" s="225"/>
    </row>
    <row r="84" spans="1:13" s="157" customFormat="1" ht="60" customHeight="1">
      <c r="A84" s="219"/>
      <c r="B84" s="220"/>
      <c r="C84" s="215"/>
      <c r="D84" s="155" t="s">
        <v>8</v>
      </c>
      <c r="E84" s="156">
        <f aca="true" t="shared" si="21" ref="E84:K84">E89+E94</f>
        <v>0</v>
      </c>
      <c r="F84" s="156">
        <f t="shared" si="21"/>
        <v>0</v>
      </c>
      <c r="G84" s="156">
        <f t="shared" si="21"/>
        <v>0</v>
      </c>
      <c r="H84" s="156">
        <f t="shared" si="21"/>
        <v>0</v>
      </c>
      <c r="I84" s="156">
        <f t="shared" si="21"/>
        <v>0</v>
      </c>
      <c r="J84" s="156">
        <f t="shared" si="21"/>
        <v>0</v>
      </c>
      <c r="K84" s="156">
        <f t="shared" si="21"/>
        <v>0</v>
      </c>
      <c r="L84" s="215"/>
      <c r="M84" s="225"/>
    </row>
    <row r="85" spans="1:13" s="157" customFormat="1" ht="44.25" customHeight="1">
      <c r="A85" s="219"/>
      <c r="B85" s="220"/>
      <c r="C85" s="215"/>
      <c r="D85" s="155" t="s">
        <v>17</v>
      </c>
      <c r="E85" s="156">
        <f aca="true" t="shared" si="22" ref="E85:K85">E90+E95</f>
        <v>0</v>
      </c>
      <c r="F85" s="156">
        <f>G85+H85+I85+J85+K85</f>
        <v>53668</v>
      </c>
      <c r="G85" s="156">
        <f t="shared" si="22"/>
        <v>18668</v>
      </c>
      <c r="H85" s="156">
        <f>H90+H95+H100</f>
        <v>35000</v>
      </c>
      <c r="I85" s="156">
        <f t="shared" si="22"/>
        <v>0</v>
      </c>
      <c r="J85" s="156">
        <f t="shared" si="22"/>
        <v>0</v>
      </c>
      <c r="K85" s="156">
        <f t="shared" si="22"/>
        <v>0</v>
      </c>
      <c r="L85" s="215"/>
      <c r="M85" s="225"/>
    </row>
    <row r="86" spans="1:13" s="157" customFormat="1" ht="30" customHeight="1">
      <c r="A86" s="219"/>
      <c r="B86" s="220"/>
      <c r="C86" s="215"/>
      <c r="D86" s="155" t="s">
        <v>67</v>
      </c>
      <c r="E86" s="156">
        <f aca="true" t="shared" si="23" ref="E86:K86">E91+E96</f>
        <v>0</v>
      </c>
      <c r="F86" s="156">
        <f t="shared" si="23"/>
        <v>0</v>
      </c>
      <c r="G86" s="156">
        <f t="shared" si="23"/>
        <v>0</v>
      </c>
      <c r="H86" s="156">
        <f t="shared" si="23"/>
        <v>0</v>
      </c>
      <c r="I86" s="156">
        <f t="shared" si="23"/>
        <v>0</v>
      </c>
      <c r="J86" s="156">
        <f t="shared" si="23"/>
        <v>0</v>
      </c>
      <c r="K86" s="156">
        <f t="shared" si="23"/>
        <v>0</v>
      </c>
      <c r="L86" s="215"/>
      <c r="M86" s="226"/>
    </row>
    <row r="87" spans="1:13" ht="17.25" customHeight="1">
      <c r="A87" s="202" t="s">
        <v>74</v>
      </c>
      <c r="B87" s="184" t="s">
        <v>56</v>
      </c>
      <c r="C87" s="203" t="s">
        <v>40</v>
      </c>
      <c r="D87" s="129" t="s">
        <v>3</v>
      </c>
      <c r="E87" s="132">
        <f aca="true" t="shared" si="24" ref="E87:K87">SUM(E88:E91)</f>
        <v>0</v>
      </c>
      <c r="F87" s="132">
        <f t="shared" si="24"/>
        <v>18668</v>
      </c>
      <c r="G87" s="132">
        <f t="shared" si="24"/>
        <v>18668</v>
      </c>
      <c r="H87" s="132">
        <f t="shared" si="24"/>
        <v>0</v>
      </c>
      <c r="I87" s="132">
        <f t="shared" si="24"/>
        <v>0</v>
      </c>
      <c r="J87" s="132">
        <f t="shared" si="24"/>
        <v>0</v>
      </c>
      <c r="K87" s="132">
        <f t="shared" si="24"/>
        <v>0</v>
      </c>
      <c r="L87" s="203" t="s">
        <v>39</v>
      </c>
      <c r="M87" s="204"/>
    </row>
    <row r="88" spans="1:13" ht="45.75" customHeight="1">
      <c r="A88" s="202"/>
      <c r="B88" s="184"/>
      <c r="C88" s="203"/>
      <c r="D88" s="129" t="s">
        <v>1</v>
      </c>
      <c r="E88" s="132">
        <v>0</v>
      </c>
      <c r="F88" s="132">
        <f>SUM(G88:K88)</f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203"/>
      <c r="M88" s="204"/>
    </row>
    <row r="89" spans="1:13" ht="60" customHeight="1">
      <c r="A89" s="202"/>
      <c r="B89" s="184"/>
      <c r="C89" s="203"/>
      <c r="D89" s="129" t="s">
        <v>8</v>
      </c>
      <c r="E89" s="132">
        <v>0</v>
      </c>
      <c r="F89" s="132">
        <f>SUM(G89:K89)</f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  <c r="L89" s="203"/>
      <c r="M89" s="204"/>
    </row>
    <row r="90" spans="1:13" ht="74.25" customHeight="1">
      <c r="A90" s="202"/>
      <c r="B90" s="184"/>
      <c r="C90" s="203"/>
      <c r="D90" s="129" t="s">
        <v>17</v>
      </c>
      <c r="E90" s="132">
        <v>0</v>
      </c>
      <c r="F90" s="132">
        <f>SUM(G90:K90)</f>
        <v>18668</v>
      </c>
      <c r="G90" s="130">
        <v>18668</v>
      </c>
      <c r="H90" s="130">
        <v>0</v>
      </c>
      <c r="I90" s="130">
        <v>0</v>
      </c>
      <c r="J90" s="130">
        <v>0</v>
      </c>
      <c r="K90" s="130">
        <v>0</v>
      </c>
      <c r="L90" s="203"/>
      <c r="M90" s="204"/>
    </row>
    <row r="91" spans="1:13" ht="31.5" customHeight="1">
      <c r="A91" s="202"/>
      <c r="B91" s="184"/>
      <c r="C91" s="203"/>
      <c r="D91" s="129" t="s">
        <v>67</v>
      </c>
      <c r="E91" s="132">
        <v>0</v>
      </c>
      <c r="F91" s="132">
        <f>SUM(G91:K91)</f>
        <v>0</v>
      </c>
      <c r="G91" s="130">
        <v>0</v>
      </c>
      <c r="H91" s="130">
        <v>0</v>
      </c>
      <c r="I91" s="130">
        <v>0</v>
      </c>
      <c r="J91" s="130">
        <v>0</v>
      </c>
      <c r="K91" s="130">
        <v>0</v>
      </c>
      <c r="L91" s="203"/>
      <c r="M91" s="204"/>
    </row>
    <row r="92" spans="1:13" ht="17.25" customHeight="1">
      <c r="A92" s="202" t="s">
        <v>75</v>
      </c>
      <c r="B92" s="184" t="s">
        <v>93</v>
      </c>
      <c r="C92" s="203" t="s">
        <v>40</v>
      </c>
      <c r="D92" s="129" t="s">
        <v>3</v>
      </c>
      <c r="E92" s="132">
        <f aca="true" t="shared" si="25" ref="E92:K92">SUM(E93:E96)</f>
        <v>0</v>
      </c>
      <c r="F92" s="132">
        <f t="shared" si="25"/>
        <v>0</v>
      </c>
      <c r="G92" s="132">
        <f t="shared" si="25"/>
        <v>0</v>
      </c>
      <c r="H92" s="132">
        <f t="shared" si="25"/>
        <v>0</v>
      </c>
      <c r="I92" s="132">
        <f t="shared" si="25"/>
        <v>0</v>
      </c>
      <c r="J92" s="132">
        <f t="shared" si="25"/>
        <v>0</v>
      </c>
      <c r="K92" s="132">
        <f t="shared" si="25"/>
        <v>0</v>
      </c>
      <c r="L92" s="203" t="s">
        <v>39</v>
      </c>
      <c r="M92" s="204"/>
    </row>
    <row r="93" spans="1:13" ht="45.75" customHeight="1">
      <c r="A93" s="202"/>
      <c r="B93" s="184"/>
      <c r="C93" s="203"/>
      <c r="D93" s="129" t="s">
        <v>1</v>
      </c>
      <c r="E93" s="132">
        <v>0</v>
      </c>
      <c r="F93" s="132">
        <f>SUM(G93:K93)</f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203"/>
      <c r="M93" s="204"/>
    </row>
    <row r="94" spans="1:13" ht="60" customHeight="1">
      <c r="A94" s="202"/>
      <c r="B94" s="184"/>
      <c r="C94" s="203"/>
      <c r="D94" s="129" t="s">
        <v>8</v>
      </c>
      <c r="E94" s="132">
        <v>0</v>
      </c>
      <c r="F94" s="132">
        <f>SUM(G94:K94)</f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0</v>
      </c>
      <c r="L94" s="203"/>
      <c r="M94" s="204"/>
    </row>
    <row r="95" spans="1:13" ht="74.25" customHeight="1">
      <c r="A95" s="202"/>
      <c r="B95" s="184"/>
      <c r="C95" s="203"/>
      <c r="D95" s="129" t="s">
        <v>17</v>
      </c>
      <c r="E95" s="132">
        <v>0</v>
      </c>
      <c r="F95" s="132">
        <f>SUM(G95:K95)</f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203"/>
      <c r="M95" s="204"/>
    </row>
    <row r="96" spans="1:13" ht="31.5" customHeight="1">
      <c r="A96" s="202"/>
      <c r="B96" s="184"/>
      <c r="C96" s="203"/>
      <c r="D96" s="129" t="s">
        <v>67</v>
      </c>
      <c r="E96" s="132">
        <v>0</v>
      </c>
      <c r="F96" s="132">
        <f>SUM(G96:K96)</f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203"/>
      <c r="M96" s="204"/>
    </row>
    <row r="97" spans="1:13" ht="31.5" customHeight="1">
      <c r="A97" s="202" t="s">
        <v>192</v>
      </c>
      <c r="B97" s="184" t="s">
        <v>191</v>
      </c>
      <c r="C97" s="203">
        <v>2018</v>
      </c>
      <c r="D97" s="129" t="s">
        <v>3</v>
      </c>
      <c r="E97" s="132">
        <f aca="true" t="shared" si="26" ref="E97:K97">SUM(E98:E101)</f>
        <v>0</v>
      </c>
      <c r="F97" s="132">
        <f t="shared" si="26"/>
        <v>35000</v>
      </c>
      <c r="G97" s="132">
        <f t="shared" si="26"/>
        <v>0</v>
      </c>
      <c r="H97" s="132">
        <f t="shared" si="26"/>
        <v>35000</v>
      </c>
      <c r="I97" s="132">
        <f t="shared" si="26"/>
        <v>0</v>
      </c>
      <c r="J97" s="132">
        <f t="shared" si="26"/>
        <v>0</v>
      </c>
      <c r="K97" s="132">
        <f t="shared" si="26"/>
        <v>0</v>
      </c>
      <c r="L97" s="203" t="s">
        <v>39</v>
      </c>
      <c r="M97" s="204"/>
    </row>
    <row r="98" spans="1:13" ht="45" customHeight="1">
      <c r="A98" s="202"/>
      <c r="B98" s="184"/>
      <c r="C98" s="203"/>
      <c r="D98" s="129" t="s">
        <v>1</v>
      </c>
      <c r="E98" s="132">
        <v>0</v>
      </c>
      <c r="F98" s="132">
        <f>SUM(G98:K98)</f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203"/>
      <c r="M98" s="204"/>
    </row>
    <row r="99" spans="1:13" ht="65.25" customHeight="1">
      <c r="A99" s="202"/>
      <c r="B99" s="184"/>
      <c r="C99" s="203"/>
      <c r="D99" s="129" t="s">
        <v>8</v>
      </c>
      <c r="E99" s="132">
        <v>0</v>
      </c>
      <c r="F99" s="132">
        <f>SUM(G99:K99)</f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203"/>
      <c r="M99" s="204"/>
    </row>
    <row r="100" spans="1:13" ht="76.5" customHeight="1">
      <c r="A100" s="202"/>
      <c r="B100" s="184"/>
      <c r="C100" s="203"/>
      <c r="D100" s="129" t="s">
        <v>17</v>
      </c>
      <c r="E100" s="132">
        <v>0</v>
      </c>
      <c r="F100" s="132">
        <f>SUM(G100:K100)</f>
        <v>35000</v>
      </c>
      <c r="G100" s="130">
        <v>0</v>
      </c>
      <c r="H100" s="130">
        <v>35000</v>
      </c>
      <c r="I100" s="130">
        <v>0</v>
      </c>
      <c r="J100" s="130">
        <v>0</v>
      </c>
      <c r="K100" s="130">
        <v>0</v>
      </c>
      <c r="L100" s="203"/>
      <c r="M100" s="204"/>
    </row>
    <row r="101" spans="1:13" ht="31.5" customHeight="1">
      <c r="A101" s="202"/>
      <c r="B101" s="184"/>
      <c r="C101" s="203"/>
      <c r="D101" s="129" t="s">
        <v>67</v>
      </c>
      <c r="E101" s="132">
        <v>0</v>
      </c>
      <c r="F101" s="132">
        <f>SUM(G101:K101)</f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203"/>
      <c r="M101" s="204"/>
    </row>
    <row r="102" spans="1:13" ht="15" customHeight="1">
      <c r="A102" s="205"/>
      <c r="B102" s="206" t="s">
        <v>30</v>
      </c>
      <c r="C102" s="206"/>
      <c r="D102" s="160" t="s">
        <v>3</v>
      </c>
      <c r="E102" s="159">
        <f aca="true" t="shared" si="27" ref="E102:K106">E47+E82</f>
        <v>50799</v>
      </c>
      <c r="F102" s="159">
        <f>G102+H102+I102+J102+K102</f>
        <v>190847.90000000002</v>
      </c>
      <c r="G102" s="159">
        <f t="shared" si="27"/>
        <v>103747.90000000001</v>
      </c>
      <c r="H102" s="159">
        <f t="shared" si="27"/>
        <v>87100</v>
      </c>
      <c r="I102" s="159">
        <f t="shared" si="27"/>
        <v>0</v>
      </c>
      <c r="J102" s="159">
        <f t="shared" si="27"/>
        <v>0</v>
      </c>
      <c r="K102" s="159">
        <f t="shared" si="27"/>
        <v>0</v>
      </c>
      <c r="L102" s="207"/>
      <c r="M102" s="207"/>
    </row>
    <row r="103" spans="1:13" ht="46.5" customHeight="1">
      <c r="A103" s="205"/>
      <c r="B103" s="206"/>
      <c r="C103" s="206"/>
      <c r="D103" s="160" t="s">
        <v>1</v>
      </c>
      <c r="E103" s="159">
        <f t="shared" si="27"/>
        <v>0</v>
      </c>
      <c r="F103" s="159">
        <f t="shared" si="27"/>
        <v>0</v>
      </c>
      <c r="G103" s="159">
        <f t="shared" si="27"/>
        <v>0</v>
      </c>
      <c r="H103" s="159">
        <f t="shared" si="27"/>
        <v>0</v>
      </c>
      <c r="I103" s="159">
        <f t="shared" si="27"/>
        <v>0</v>
      </c>
      <c r="J103" s="159">
        <f t="shared" si="27"/>
        <v>0</v>
      </c>
      <c r="K103" s="159">
        <f t="shared" si="27"/>
        <v>0</v>
      </c>
      <c r="L103" s="207"/>
      <c r="M103" s="207"/>
    </row>
    <row r="104" spans="1:13" ht="58.5" customHeight="1">
      <c r="A104" s="205"/>
      <c r="B104" s="206"/>
      <c r="C104" s="206"/>
      <c r="D104" s="160" t="s">
        <v>8</v>
      </c>
      <c r="E104" s="159">
        <f t="shared" si="27"/>
        <v>0</v>
      </c>
      <c r="F104" s="159">
        <f t="shared" si="27"/>
        <v>0</v>
      </c>
      <c r="G104" s="159">
        <f t="shared" si="27"/>
        <v>0</v>
      </c>
      <c r="H104" s="159">
        <f t="shared" si="27"/>
        <v>0</v>
      </c>
      <c r="I104" s="159">
        <f t="shared" si="27"/>
        <v>0</v>
      </c>
      <c r="J104" s="159">
        <f t="shared" si="27"/>
        <v>0</v>
      </c>
      <c r="K104" s="159">
        <f t="shared" si="27"/>
        <v>0</v>
      </c>
      <c r="L104" s="207"/>
      <c r="M104" s="207"/>
    </row>
    <row r="105" spans="1:13" ht="72" customHeight="1">
      <c r="A105" s="205"/>
      <c r="B105" s="206"/>
      <c r="C105" s="206"/>
      <c r="D105" s="160" t="s">
        <v>17</v>
      </c>
      <c r="E105" s="159">
        <f t="shared" si="27"/>
        <v>27000</v>
      </c>
      <c r="F105" s="159">
        <f>G105+H105+I105+J105+K105</f>
        <v>190847.90000000002</v>
      </c>
      <c r="G105" s="159">
        <f t="shared" si="27"/>
        <v>103747.90000000001</v>
      </c>
      <c r="H105" s="159">
        <f t="shared" si="27"/>
        <v>87100</v>
      </c>
      <c r="I105" s="159">
        <f t="shared" si="27"/>
        <v>0</v>
      </c>
      <c r="J105" s="159">
        <f t="shared" si="27"/>
        <v>0</v>
      </c>
      <c r="K105" s="159">
        <f t="shared" si="27"/>
        <v>0</v>
      </c>
      <c r="L105" s="207"/>
      <c r="M105" s="207"/>
    </row>
    <row r="106" spans="1:13" ht="31.5" customHeight="1">
      <c r="A106" s="205"/>
      <c r="B106" s="206"/>
      <c r="C106" s="206"/>
      <c r="D106" s="160" t="s">
        <v>67</v>
      </c>
      <c r="E106" s="159">
        <f t="shared" si="27"/>
        <v>23799</v>
      </c>
      <c r="F106" s="159">
        <f t="shared" si="27"/>
        <v>0</v>
      </c>
      <c r="G106" s="159">
        <f t="shared" si="27"/>
        <v>0</v>
      </c>
      <c r="H106" s="159">
        <f t="shared" si="27"/>
        <v>0</v>
      </c>
      <c r="I106" s="159">
        <f t="shared" si="27"/>
        <v>0</v>
      </c>
      <c r="J106" s="159">
        <f t="shared" si="27"/>
        <v>0</v>
      </c>
      <c r="K106" s="159">
        <f t="shared" si="27"/>
        <v>0</v>
      </c>
      <c r="L106" s="207"/>
      <c r="M106" s="207"/>
    </row>
    <row r="107" spans="1:13" ht="28.5" customHeight="1">
      <c r="A107" s="216" t="s">
        <v>50</v>
      </c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8"/>
    </row>
    <row r="108" spans="1:13" s="157" customFormat="1" ht="15">
      <c r="A108" s="219" t="s">
        <v>117</v>
      </c>
      <c r="B108" s="220" t="s">
        <v>94</v>
      </c>
      <c r="C108" s="215" t="s">
        <v>40</v>
      </c>
      <c r="D108" s="155" t="s">
        <v>3</v>
      </c>
      <c r="E108" s="156">
        <f>E113</f>
        <v>0</v>
      </c>
      <c r="F108" s="156">
        <f aca="true" t="shared" si="28" ref="F108:K108">F113</f>
        <v>0</v>
      </c>
      <c r="G108" s="156">
        <f t="shared" si="28"/>
        <v>0</v>
      </c>
      <c r="H108" s="156">
        <f t="shared" si="28"/>
        <v>0</v>
      </c>
      <c r="I108" s="156">
        <f t="shared" si="28"/>
        <v>0</v>
      </c>
      <c r="J108" s="156">
        <f t="shared" si="28"/>
        <v>0</v>
      </c>
      <c r="K108" s="156">
        <f t="shared" si="28"/>
        <v>0</v>
      </c>
      <c r="L108" s="215"/>
      <c r="M108" s="208" t="s">
        <v>150</v>
      </c>
    </row>
    <row r="109" spans="1:13" s="157" customFormat="1" ht="48.75" customHeight="1">
      <c r="A109" s="219"/>
      <c r="B109" s="220"/>
      <c r="C109" s="215"/>
      <c r="D109" s="155" t="s">
        <v>1</v>
      </c>
      <c r="E109" s="156">
        <f aca="true" t="shared" si="29" ref="E109:K109">E114</f>
        <v>0</v>
      </c>
      <c r="F109" s="156">
        <f t="shared" si="29"/>
        <v>0</v>
      </c>
      <c r="G109" s="156">
        <f t="shared" si="29"/>
        <v>0</v>
      </c>
      <c r="H109" s="156">
        <f t="shared" si="29"/>
        <v>0</v>
      </c>
      <c r="I109" s="156">
        <f t="shared" si="29"/>
        <v>0</v>
      </c>
      <c r="J109" s="156">
        <f t="shared" si="29"/>
        <v>0</v>
      </c>
      <c r="K109" s="156">
        <f t="shared" si="29"/>
        <v>0</v>
      </c>
      <c r="L109" s="215"/>
      <c r="M109" s="208"/>
    </row>
    <row r="110" spans="1:13" s="157" customFormat="1" ht="59.25" customHeight="1">
      <c r="A110" s="219"/>
      <c r="B110" s="220"/>
      <c r="C110" s="215"/>
      <c r="D110" s="155" t="s">
        <v>8</v>
      </c>
      <c r="E110" s="156">
        <f aca="true" t="shared" si="30" ref="E110:K110">E115</f>
        <v>0</v>
      </c>
      <c r="F110" s="156">
        <f t="shared" si="30"/>
        <v>0</v>
      </c>
      <c r="G110" s="156">
        <f t="shared" si="30"/>
        <v>0</v>
      </c>
      <c r="H110" s="156">
        <f t="shared" si="30"/>
        <v>0</v>
      </c>
      <c r="I110" s="156">
        <f t="shared" si="30"/>
        <v>0</v>
      </c>
      <c r="J110" s="156">
        <f t="shared" si="30"/>
        <v>0</v>
      </c>
      <c r="K110" s="156">
        <f t="shared" si="30"/>
        <v>0</v>
      </c>
      <c r="L110" s="215"/>
      <c r="M110" s="208"/>
    </row>
    <row r="111" spans="1:13" s="157" customFormat="1" ht="77.25" customHeight="1">
      <c r="A111" s="219"/>
      <c r="B111" s="220"/>
      <c r="C111" s="215"/>
      <c r="D111" s="155" t="s">
        <v>17</v>
      </c>
      <c r="E111" s="156">
        <f aca="true" t="shared" si="31" ref="E111:K111">E116</f>
        <v>0</v>
      </c>
      <c r="F111" s="156">
        <f t="shared" si="31"/>
        <v>0</v>
      </c>
      <c r="G111" s="156">
        <f t="shared" si="31"/>
        <v>0</v>
      </c>
      <c r="H111" s="156">
        <f t="shared" si="31"/>
        <v>0</v>
      </c>
      <c r="I111" s="156">
        <f t="shared" si="31"/>
        <v>0</v>
      </c>
      <c r="J111" s="156">
        <f t="shared" si="31"/>
        <v>0</v>
      </c>
      <c r="K111" s="156">
        <f t="shared" si="31"/>
        <v>0</v>
      </c>
      <c r="L111" s="215"/>
      <c r="M111" s="208"/>
    </row>
    <row r="112" spans="1:13" s="157" customFormat="1" ht="30.75" customHeight="1">
      <c r="A112" s="219"/>
      <c r="B112" s="220"/>
      <c r="C112" s="215"/>
      <c r="D112" s="155" t="s">
        <v>67</v>
      </c>
      <c r="E112" s="156">
        <f aca="true" t="shared" si="32" ref="E112:K112">E117</f>
        <v>0</v>
      </c>
      <c r="F112" s="156">
        <f t="shared" si="32"/>
        <v>0</v>
      </c>
      <c r="G112" s="156">
        <f t="shared" si="32"/>
        <v>0</v>
      </c>
      <c r="H112" s="156">
        <f t="shared" si="32"/>
        <v>0</v>
      </c>
      <c r="I112" s="156">
        <f t="shared" si="32"/>
        <v>0</v>
      </c>
      <c r="J112" s="156">
        <f t="shared" si="32"/>
        <v>0</v>
      </c>
      <c r="K112" s="156">
        <f t="shared" si="32"/>
        <v>0</v>
      </c>
      <c r="L112" s="215"/>
      <c r="M112" s="208"/>
    </row>
    <row r="113" spans="1:13" ht="15" customHeight="1">
      <c r="A113" s="202" t="s">
        <v>19</v>
      </c>
      <c r="B113" s="184" t="s">
        <v>95</v>
      </c>
      <c r="C113" s="203" t="s">
        <v>40</v>
      </c>
      <c r="D113" s="129" t="s">
        <v>3</v>
      </c>
      <c r="E113" s="132">
        <f aca="true" t="shared" si="33" ref="E113:K113">SUM(E114:E117)</f>
        <v>0</v>
      </c>
      <c r="F113" s="132">
        <f t="shared" si="33"/>
        <v>0</v>
      </c>
      <c r="G113" s="132">
        <f t="shared" si="33"/>
        <v>0</v>
      </c>
      <c r="H113" s="132">
        <f t="shared" si="33"/>
        <v>0</v>
      </c>
      <c r="I113" s="132">
        <f t="shared" si="33"/>
        <v>0</v>
      </c>
      <c r="J113" s="132">
        <f t="shared" si="33"/>
        <v>0</v>
      </c>
      <c r="K113" s="132">
        <f t="shared" si="33"/>
        <v>0</v>
      </c>
      <c r="L113" s="203" t="s">
        <v>39</v>
      </c>
      <c r="M113" s="204"/>
    </row>
    <row r="114" spans="1:13" ht="46.5" customHeight="1">
      <c r="A114" s="202"/>
      <c r="B114" s="184"/>
      <c r="C114" s="203"/>
      <c r="D114" s="129" t="s">
        <v>1</v>
      </c>
      <c r="E114" s="132">
        <v>0</v>
      </c>
      <c r="F114" s="132">
        <f>SUM(G114:K114)</f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203"/>
      <c r="M114" s="204"/>
    </row>
    <row r="115" spans="1:13" ht="60.75" customHeight="1">
      <c r="A115" s="202"/>
      <c r="B115" s="184"/>
      <c r="C115" s="203"/>
      <c r="D115" s="129" t="s">
        <v>8</v>
      </c>
      <c r="E115" s="132">
        <v>0</v>
      </c>
      <c r="F115" s="132">
        <f>SUM(G115:K115)</f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203"/>
      <c r="M115" s="204"/>
    </row>
    <row r="116" spans="1:13" ht="75" customHeight="1">
      <c r="A116" s="202"/>
      <c r="B116" s="184"/>
      <c r="C116" s="203"/>
      <c r="D116" s="129" t="s">
        <v>17</v>
      </c>
      <c r="E116" s="132">
        <v>0</v>
      </c>
      <c r="F116" s="132">
        <f>SUM(G116:K116)</f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203"/>
      <c r="M116" s="204"/>
    </row>
    <row r="117" spans="1:13" ht="28.5" customHeight="1">
      <c r="A117" s="202"/>
      <c r="B117" s="184"/>
      <c r="C117" s="203"/>
      <c r="D117" s="129" t="s">
        <v>67</v>
      </c>
      <c r="E117" s="132">
        <v>0</v>
      </c>
      <c r="F117" s="132">
        <f>SUM(G117:K117)</f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203"/>
      <c r="M117" s="204"/>
    </row>
    <row r="118" spans="1:13" s="157" customFormat="1" ht="15">
      <c r="A118" s="219" t="s">
        <v>119</v>
      </c>
      <c r="B118" s="220" t="s">
        <v>96</v>
      </c>
      <c r="C118" s="215" t="s">
        <v>40</v>
      </c>
      <c r="D118" s="155" t="s">
        <v>3</v>
      </c>
      <c r="E118" s="156">
        <f>E123+E128+E133+E138</f>
        <v>174922.8</v>
      </c>
      <c r="F118" s="156">
        <f>G118+H118+I118+J118+K118</f>
        <v>759267.3</v>
      </c>
      <c r="G118" s="156">
        <f>G123+G128+G133+G138</f>
        <v>174922.8</v>
      </c>
      <c r="H118" s="156">
        <f>H123+H128+H133+H138+H143+H148+H153</f>
        <v>254605.8</v>
      </c>
      <c r="I118" s="156">
        <f>I123+I128+I133+I138</f>
        <v>325738.7</v>
      </c>
      <c r="J118" s="156">
        <f>J123+J128+J133+J138</f>
        <v>4000</v>
      </c>
      <c r="K118" s="156">
        <f>K123+K128+K133+K138</f>
        <v>0</v>
      </c>
      <c r="L118" s="215"/>
      <c r="M118" s="208" t="s">
        <v>149</v>
      </c>
    </row>
    <row r="119" spans="1:13" s="157" customFormat="1" ht="48.75" customHeight="1">
      <c r="A119" s="219"/>
      <c r="B119" s="220"/>
      <c r="C119" s="215"/>
      <c r="D119" s="155" t="s">
        <v>1</v>
      </c>
      <c r="E119" s="156">
        <f aca="true" t="shared" si="34" ref="E119:K119">E124+E129+E134+E139</f>
        <v>0</v>
      </c>
      <c r="F119" s="156">
        <f>G119+H119+I119+J119+K119</f>
        <v>0</v>
      </c>
      <c r="G119" s="156">
        <f t="shared" si="34"/>
        <v>0</v>
      </c>
      <c r="H119" s="156">
        <f t="shared" si="34"/>
        <v>0</v>
      </c>
      <c r="I119" s="156">
        <f t="shared" si="34"/>
        <v>0</v>
      </c>
      <c r="J119" s="156">
        <f t="shared" si="34"/>
        <v>0</v>
      </c>
      <c r="K119" s="156">
        <f t="shared" si="34"/>
        <v>0</v>
      </c>
      <c r="L119" s="215"/>
      <c r="M119" s="208"/>
    </row>
    <row r="120" spans="1:13" s="157" customFormat="1" ht="59.25" customHeight="1">
      <c r="A120" s="219"/>
      <c r="B120" s="220"/>
      <c r="C120" s="215"/>
      <c r="D120" s="155" t="s">
        <v>8</v>
      </c>
      <c r="E120" s="156">
        <f aca="true" t="shared" si="35" ref="E120:K120">E125+E130+E135+E140</f>
        <v>0</v>
      </c>
      <c r="F120" s="156">
        <f>G120+H120+I120+J120+K120</f>
        <v>0</v>
      </c>
      <c r="G120" s="156">
        <f t="shared" si="35"/>
        <v>0</v>
      </c>
      <c r="H120" s="156">
        <f t="shared" si="35"/>
        <v>0</v>
      </c>
      <c r="I120" s="156">
        <f t="shared" si="35"/>
        <v>0</v>
      </c>
      <c r="J120" s="156">
        <f t="shared" si="35"/>
        <v>0</v>
      </c>
      <c r="K120" s="156">
        <f t="shared" si="35"/>
        <v>0</v>
      </c>
      <c r="L120" s="215"/>
      <c r="M120" s="208"/>
    </row>
    <row r="121" spans="1:13" s="157" customFormat="1" ht="77.25" customHeight="1">
      <c r="A121" s="219"/>
      <c r="B121" s="220"/>
      <c r="C121" s="215"/>
      <c r="D121" s="155" t="s">
        <v>17</v>
      </c>
      <c r="E121" s="156">
        <f aca="true" t="shared" si="36" ref="E121:K121">E126+E131+E136+E141</f>
        <v>174922.8</v>
      </c>
      <c r="F121" s="156">
        <f>G121+H121+I121+J121+K121</f>
        <v>677467.3</v>
      </c>
      <c r="G121" s="156">
        <f t="shared" si="36"/>
        <v>174922.8</v>
      </c>
      <c r="H121" s="156">
        <f>H126+H131+H136+H141+H145+H150+H155</f>
        <v>172805.8</v>
      </c>
      <c r="I121" s="156">
        <f t="shared" si="36"/>
        <v>325738.7</v>
      </c>
      <c r="J121" s="156">
        <f t="shared" si="36"/>
        <v>4000</v>
      </c>
      <c r="K121" s="156">
        <f t="shared" si="36"/>
        <v>0</v>
      </c>
      <c r="L121" s="215"/>
      <c r="M121" s="208"/>
    </row>
    <row r="122" spans="1:13" s="157" customFormat="1" ht="30.75" customHeight="1">
      <c r="A122" s="219"/>
      <c r="B122" s="220"/>
      <c r="C122" s="215"/>
      <c r="D122" s="155" t="s">
        <v>67</v>
      </c>
      <c r="E122" s="156">
        <f aca="true" t="shared" si="37" ref="E122:K122">E127+E132+E137+E142</f>
        <v>0</v>
      </c>
      <c r="F122" s="156">
        <f t="shared" si="37"/>
        <v>0</v>
      </c>
      <c r="G122" s="156">
        <f t="shared" si="37"/>
        <v>0</v>
      </c>
      <c r="H122" s="156">
        <f t="shared" si="37"/>
        <v>0</v>
      </c>
      <c r="I122" s="156">
        <f t="shared" si="37"/>
        <v>0</v>
      </c>
      <c r="J122" s="156">
        <f t="shared" si="37"/>
        <v>0</v>
      </c>
      <c r="K122" s="156">
        <f t="shared" si="37"/>
        <v>0</v>
      </c>
      <c r="L122" s="215"/>
      <c r="M122" s="208"/>
    </row>
    <row r="123" spans="1:13" ht="15" customHeight="1">
      <c r="A123" s="202" t="s">
        <v>74</v>
      </c>
      <c r="B123" s="184" t="s">
        <v>58</v>
      </c>
      <c r="C123" s="203" t="s">
        <v>40</v>
      </c>
      <c r="D123" s="129" t="s">
        <v>3</v>
      </c>
      <c r="E123" s="132">
        <f aca="true" t="shared" si="38" ref="E123:K123">SUM(E124:E127)</f>
        <v>170922.8</v>
      </c>
      <c r="F123" s="132">
        <f t="shared" si="38"/>
        <v>663584.3</v>
      </c>
      <c r="G123" s="132">
        <f t="shared" si="38"/>
        <v>170922.8</v>
      </c>
      <c r="H123" s="132">
        <f t="shared" si="38"/>
        <v>170922.8</v>
      </c>
      <c r="I123" s="132">
        <f t="shared" si="38"/>
        <v>321738.7</v>
      </c>
      <c r="J123" s="132">
        <f t="shared" si="38"/>
        <v>0</v>
      </c>
      <c r="K123" s="132">
        <f t="shared" si="38"/>
        <v>0</v>
      </c>
      <c r="L123" s="203" t="s">
        <v>39</v>
      </c>
      <c r="M123" s="204"/>
    </row>
    <row r="124" spans="1:13" ht="46.5" customHeight="1">
      <c r="A124" s="202"/>
      <c r="B124" s="184"/>
      <c r="C124" s="203"/>
      <c r="D124" s="129" t="s">
        <v>1</v>
      </c>
      <c r="E124" s="132">
        <v>0</v>
      </c>
      <c r="F124" s="132">
        <f>SUM(G124:K124)</f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203"/>
      <c r="M124" s="204"/>
    </row>
    <row r="125" spans="1:13" ht="60.75" customHeight="1">
      <c r="A125" s="202"/>
      <c r="B125" s="184"/>
      <c r="C125" s="203"/>
      <c r="D125" s="129" t="s">
        <v>8</v>
      </c>
      <c r="E125" s="132">
        <v>0</v>
      </c>
      <c r="F125" s="132">
        <f>SUM(G125:K125)</f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203"/>
      <c r="M125" s="204"/>
    </row>
    <row r="126" spans="1:13" ht="75" customHeight="1">
      <c r="A126" s="202"/>
      <c r="B126" s="184"/>
      <c r="C126" s="203"/>
      <c r="D126" s="129" t="s">
        <v>17</v>
      </c>
      <c r="E126" s="132">
        <v>170922.8</v>
      </c>
      <c r="F126" s="132">
        <f>SUM(G126:K126)</f>
        <v>663584.3</v>
      </c>
      <c r="G126" s="130">
        <v>170922.8</v>
      </c>
      <c r="H126" s="130">
        <v>170922.8</v>
      </c>
      <c r="I126" s="130">
        <v>321738.7</v>
      </c>
      <c r="J126" s="130">
        <v>0</v>
      </c>
      <c r="K126" s="130">
        <v>0</v>
      </c>
      <c r="L126" s="203"/>
      <c r="M126" s="204"/>
    </row>
    <row r="127" spans="1:13" ht="28.5" customHeight="1">
      <c r="A127" s="202"/>
      <c r="B127" s="184"/>
      <c r="C127" s="203"/>
      <c r="D127" s="129" t="s">
        <v>67</v>
      </c>
      <c r="E127" s="132">
        <v>0</v>
      </c>
      <c r="F127" s="132">
        <f>SUM(G127:K127)</f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203"/>
      <c r="M127" s="204"/>
    </row>
    <row r="128" spans="1:13" ht="15" customHeight="1">
      <c r="A128" s="202" t="s">
        <v>75</v>
      </c>
      <c r="B128" s="184" t="s">
        <v>97</v>
      </c>
      <c r="C128" s="203" t="s">
        <v>40</v>
      </c>
      <c r="D128" s="129" t="s">
        <v>3</v>
      </c>
      <c r="E128" s="132">
        <f aca="true" t="shared" si="39" ref="E128:K128">SUM(E129:E132)</f>
        <v>0</v>
      </c>
      <c r="F128" s="132">
        <f t="shared" si="39"/>
        <v>0</v>
      </c>
      <c r="G128" s="132">
        <f t="shared" si="39"/>
        <v>0</v>
      </c>
      <c r="H128" s="132">
        <f t="shared" si="39"/>
        <v>0</v>
      </c>
      <c r="I128" s="132">
        <f t="shared" si="39"/>
        <v>0</v>
      </c>
      <c r="J128" s="132">
        <f t="shared" si="39"/>
        <v>0</v>
      </c>
      <c r="K128" s="132">
        <f t="shared" si="39"/>
        <v>0</v>
      </c>
      <c r="L128" s="203" t="s">
        <v>39</v>
      </c>
      <c r="M128" s="204"/>
    </row>
    <row r="129" spans="1:13" ht="46.5" customHeight="1">
      <c r="A129" s="202"/>
      <c r="B129" s="184"/>
      <c r="C129" s="203"/>
      <c r="D129" s="129" t="s">
        <v>1</v>
      </c>
      <c r="E129" s="132">
        <v>0</v>
      </c>
      <c r="F129" s="132">
        <f>SUM(G129:K129)</f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203"/>
      <c r="M129" s="204"/>
    </row>
    <row r="130" spans="1:13" ht="60.75" customHeight="1">
      <c r="A130" s="202"/>
      <c r="B130" s="184"/>
      <c r="C130" s="203"/>
      <c r="D130" s="129" t="s">
        <v>8</v>
      </c>
      <c r="E130" s="132">
        <v>0</v>
      </c>
      <c r="F130" s="132">
        <f>SUM(G130:K130)</f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203"/>
      <c r="M130" s="204"/>
    </row>
    <row r="131" spans="1:13" ht="75" customHeight="1">
      <c r="A131" s="202"/>
      <c r="B131" s="184"/>
      <c r="C131" s="203"/>
      <c r="D131" s="129" t="s">
        <v>17</v>
      </c>
      <c r="E131" s="132">
        <v>0</v>
      </c>
      <c r="F131" s="132">
        <f>SUM(G131:K131)</f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203"/>
      <c r="M131" s="204"/>
    </row>
    <row r="132" spans="1:13" ht="28.5" customHeight="1">
      <c r="A132" s="202"/>
      <c r="B132" s="184"/>
      <c r="C132" s="203"/>
      <c r="D132" s="129" t="s">
        <v>67</v>
      </c>
      <c r="E132" s="132">
        <v>0</v>
      </c>
      <c r="F132" s="132">
        <f>SUM(G132:K132)</f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203"/>
      <c r="M132" s="204"/>
    </row>
    <row r="133" spans="1:13" ht="28.5" customHeight="1">
      <c r="A133" s="202" t="s">
        <v>120</v>
      </c>
      <c r="B133" s="184" t="s">
        <v>121</v>
      </c>
      <c r="C133" s="203" t="s">
        <v>40</v>
      </c>
      <c r="D133" s="129" t="s">
        <v>3</v>
      </c>
      <c r="E133" s="132">
        <f aca="true" t="shared" si="40" ref="E133:K133">SUM(E134:E137)</f>
        <v>0</v>
      </c>
      <c r="F133" s="132">
        <f t="shared" si="40"/>
        <v>0</v>
      </c>
      <c r="G133" s="132">
        <f t="shared" si="40"/>
        <v>0</v>
      </c>
      <c r="H133" s="132">
        <f t="shared" si="40"/>
        <v>0</v>
      </c>
      <c r="I133" s="132">
        <f t="shared" si="40"/>
        <v>0</v>
      </c>
      <c r="J133" s="132">
        <f t="shared" si="40"/>
        <v>0</v>
      </c>
      <c r="K133" s="132">
        <f t="shared" si="40"/>
        <v>0</v>
      </c>
      <c r="L133" s="203" t="s">
        <v>39</v>
      </c>
      <c r="M133" s="204"/>
    </row>
    <row r="134" spans="1:13" ht="46.5" customHeight="1">
      <c r="A134" s="202"/>
      <c r="B134" s="184"/>
      <c r="C134" s="203"/>
      <c r="D134" s="129" t="s">
        <v>1</v>
      </c>
      <c r="E134" s="132">
        <v>0</v>
      </c>
      <c r="F134" s="132">
        <f>SUM(G134:K134)</f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203"/>
      <c r="M134" s="204"/>
    </row>
    <row r="135" spans="1:13" ht="61.5" customHeight="1">
      <c r="A135" s="202"/>
      <c r="B135" s="184"/>
      <c r="C135" s="203"/>
      <c r="D135" s="129" t="s">
        <v>8</v>
      </c>
      <c r="E135" s="132">
        <v>0</v>
      </c>
      <c r="F135" s="132">
        <f>SUM(G135:K135)</f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203"/>
      <c r="M135" s="204"/>
    </row>
    <row r="136" spans="1:13" ht="63.75" customHeight="1">
      <c r="A136" s="202"/>
      <c r="B136" s="184"/>
      <c r="C136" s="203"/>
      <c r="D136" s="129" t="s">
        <v>17</v>
      </c>
      <c r="E136" s="132">
        <v>0</v>
      </c>
      <c r="F136" s="132">
        <f>SUM(G136:K136)</f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203"/>
      <c r="M136" s="204"/>
    </row>
    <row r="137" spans="1:13" ht="30" customHeight="1">
      <c r="A137" s="202"/>
      <c r="B137" s="184"/>
      <c r="C137" s="203"/>
      <c r="D137" s="129" t="s">
        <v>67</v>
      </c>
      <c r="E137" s="132">
        <v>0</v>
      </c>
      <c r="F137" s="132">
        <f>SUM(G137:K137)</f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203"/>
      <c r="M137" s="204"/>
    </row>
    <row r="138" spans="1:13" ht="28.5" customHeight="1">
      <c r="A138" s="202" t="s">
        <v>122</v>
      </c>
      <c r="B138" s="184" t="s">
        <v>59</v>
      </c>
      <c r="C138" s="203" t="s">
        <v>40</v>
      </c>
      <c r="D138" s="129" t="s">
        <v>3</v>
      </c>
      <c r="E138" s="132">
        <f aca="true" t="shared" si="41" ref="E138:K138">SUM(E139:E142)</f>
        <v>4000</v>
      </c>
      <c r="F138" s="132">
        <f t="shared" si="41"/>
        <v>13883</v>
      </c>
      <c r="G138" s="132">
        <f t="shared" si="41"/>
        <v>4000</v>
      </c>
      <c r="H138" s="132">
        <f t="shared" si="41"/>
        <v>1883</v>
      </c>
      <c r="I138" s="132">
        <f t="shared" si="41"/>
        <v>4000</v>
      </c>
      <c r="J138" s="132">
        <f t="shared" si="41"/>
        <v>4000</v>
      </c>
      <c r="K138" s="132">
        <f t="shared" si="41"/>
        <v>0</v>
      </c>
      <c r="L138" s="203" t="s">
        <v>39</v>
      </c>
      <c r="M138" s="204"/>
    </row>
    <row r="139" spans="1:13" ht="47.25" customHeight="1">
      <c r="A139" s="202"/>
      <c r="B139" s="184"/>
      <c r="C139" s="203"/>
      <c r="D139" s="129" t="s">
        <v>1</v>
      </c>
      <c r="E139" s="132">
        <v>0</v>
      </c>
      <c r="F139" s="132">
        <f>SUM(G139:K139)</f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203"/>
      <c r="M139" s="204"/>
    </row>
    <row r="140" spans="1:13" ht="59.25" customHeight="1">
      <c r="A140" s="202"/>
      <c r="B140" s="184"/>
      <c r="C140" s="203"/>
      <c r="D140" s="129" t="s">
        <v>8</v>
      </c>
      <c r="E140" s="132">
        <v>0</v>
      </c>
      <c r="F140" s="132">
        <f>SUM(G140:K140)</f>
        <v>0</v>
      </c>
      <c r="G140" s="130">
        <v>0</v>
      </c>
      <c r="H140" s="130">
        <v>0</v>
      </c>
      <c r="I140" s="130">
        <v>0</v>
      </c>
      <c r="J140" s="130">
        <v>0</v>
      </c>
      <c r="K140" s="130">
        <v>0</v>
      </c>
      <c r="L140" s="203"/>
      <c r="M140" s="204"/>
    </row>
    <row r="141" spans="1:13" ht="62.25" customHeight="1">
      <c r="A141" s="202"/>
      <c r="B141" s="184"/>
      <c r="C141" s="203"/>
      <c r="D141" s="129" t="s">
        <v>17</v>
      </c>
      <c r="E141" s="132">
        <v>4000</v>
      </c>
      <c r="F141" s="132">
        <f>SUM(G141:K141)</f>
        <v>13883</v>
      </c>
      <c r="G141" s="130">
        <v>4000</v>
      </c>
      <c r="H141" s="130">
        <v>1883</v>
      </c>
      <c r="I141" s="130">
        <v>4000</v>
      </c>
      <c r="J141" s="130">
        <v>4000</v>
      </c>
      <c r="K141" s="130">
        <v>0</v>
      </c>
      <c r="L141" s="203"/>
      <c r="M141" s="204"/>
    </row>
    <row r="142" spans="1:13" ht="28.5" customHeight="1">
      <c r="A142" s="202"/>
      <c r="B142" s="184"/>
      <c r="C142" s="203"/>
      <c r="D142" s="129" t="s">
        <v>67</v>
      </c>
      <c r="E142" s="132">
        <v>0</v>
      </c>
      <c r="F142" s="132">
        <f>SUM(G142:K142)</f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203"/>
      <c r="M142" s="204"/>
    </row>
    <row r="143" spans="1:13" ht="28.5" customHeight="1">
      <c r="A143" s="202" t="s">
        <v>193</v>
      </c>
      <c r="B143" s="184" t="s">
        <v>197</v>
      </c>
      <c r="C143" s="203" t="s">
        <v>40</v>
      </c>
      <c r="D143" s="129" t="s">
        <v>3</v>
      </c>
      <c r="E143" s="132">
        <f aca="true" t="shared" si="42" ref="E143:K143">SUM(E144:E147)</f>
        <v>4000</v>
      </c>
      <c r="F143" s="132">
        <f t="shared" si="42"/>
        <v>40800</v>
      </c>
      <c r="G143" s="132">
        <f t="shared" si="42"/>
        <v>0</v>
      </c>
      <c r="H143" s="132">
        <f t="shared" si="42"/>
        <v>40800</v>
      </c>
      <c r="I143" s="132">
        <f t="shared" si="42"/>
        <v>0</v>
      </c>
      <c r="J143" s="132">
        <f t="shared" si="42"/>
        <v>0</v>
      </c>
      <c r="K143" s="132">
        <f t="shared" si="42"/>
        <v>0</v>
      </c>
      <c r="L143" s="203" t="s">
        <v>39</v>
      </c>
      <c r="M143" s="204"/>
    </row>
    <row r="144" spans="1:13" ht="47.25" customHeight="1">
      <c r="A144" s="202"/>
      <c r="B144" s="184"/>
      <c r="C144" s="203"/>
      <c r="D144" s="129" t="s">
        <v>1</v>
      </c>
      <c r="E144" s="132">
        <v>0</v>
      </c>
      <c r="F144" s="132">
        <f>SUM(G144:K144)</f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203"/>
      <c r="M144" s="204"/>
    </row>
    <row r="145" spans="1:13" ht="59.25" customHeight="1">
      <c r="A145" s="202"/>
      <c r="B145" s="184"/>
      <c r="C145" s="203"/>
      <c r="D145" s="129" t="s">
        <v>8</v>
      </c>
      <c r="E145" s="132">
        <v>0</v>
      </c>
      <c r="F145" s="132">
        <f>SUM(G145:K145)</f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203"/>
      <c r="M145" s="204"/>
    </row>
    <row r="146" spans="1:13" ht="62.25" customHeight="1">
      <c r="A146" s="202"/>
      <c r="B146" s="184"/>
      <c r="C146" s="203"/>
      <c r="D146" s="129" t="s">
        <v>17</v>
      </c>
      <c r="E146" s="132">
        <v>4000</v>
      </c>
      <c r="F146" s="132">
        <f>SUM(G146:K146)</f>
        <v>40800</v>
      </c>
      <c r="G146" s="130">
        <v>0</v>
      </c>
      <c r="H146" s="130">
        <v>40800</v>
      </c>
      <c r="I146" s="130">
        <v>0</v>
      </c>
      <c r="J146" s="130">
        <v>0</v>
      </c>
      <c r="K146" s="130">
        <v>0</v>
      </c>
      <c r="L146" s="203"/>
      <c r="M146" s="204"/>
    </row>
    <row r="147" spans="1:13" ht="28.5" customHeight="1">
      <c r="A147" s="202"/>
      <c r="B147" s="184"/>
      <c r="C147" s="203"/>
      <c r="D147" s="129" t="s">
        <v>67</v>
      </c>
      <c r="E147" s="132">
        <v>0</v>
      </c>
      <c r="F147" s="132">
        <f>SUM(G147:K147)</f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203"/>
      <c r="M147" s="204"/>
    </row>
    <row r="148" spans="1:13" ht="28.5" customHeight="1">
      <c r="A148" s="202" t="s">
        <v>194</v>
      </c>
      <c r="B148" s="184" t="s">
        <v>198</v>
      </c>
      <c r="C148" s="203" t="s">
        <v>40</v>
      </c>
      <c r="D148" s="129" t="s">
        <v>3</v>
      </c>
      <c r="E148" s="132">
        <f aca="true" t="shared" si="43" ref="E148:K148">SUM(E149:E152)</f>
        <v>4000</v>
      </c>
      <c r="F148" s="132">
        <f t="shared" si="43"/>
        <v>31000</v>
      </c>
      <c r="G148" s="132">
        <f t="shared" si="43"/>
        <v>0</v>
      </c>
      <c r="H148" s="132">
        <f t="shared" si="43"/>
        <v>31000</v>
      </c>
      <c r="I148" s="132">
        <f t="shared" si="43"/>
        <v>0</v>
      </c>
      <c r="J148" s="132">
        <f t="shared" si="43"/>
        <v>0</v>
      </c>
      <c r="K148" s="132">
        <f t="shared" si="43"/>
        <v>0</v>
      </c>
      <c r="L148" s="203" t="s">
        <v>39</v>
      </c>
      <c r="M148" s="204"/>
    </row>
    <row r="149" spans="1:13" ht="47.25" customHeight="1">
      <c r="A149" s="202"/>
      <c r="B149" s="184"/>
      <c r="C149" s="203"/>
      <c r="D149" s="129" t="s">
        <v>1</v>
      </c>
      <c r="E149" s="132">
        <v>0</v>
      </c>
      <c r="F149" s="132">
        <f>SUM(G149:K149)</f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203"/>
      <c r="M149" s="204"/>
    </row>
    <row r="150" spans="1:13" ht="59.25" customHeight="1">
      <c r="A150" s="202"/>
      <c r="B150" s="184"/>
      <c r="C150" s="203"/>
      <c r="D150" s="129" t="s">
        <v>8</v>
      </c>
      <c r="E150" s="132">
        <v>0</v>
      </c>
      <c r="F150" s="132">
        <f>SUM(G150:K150)</f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203"/>
      <c r="M150" s="204"/>
    </row>
    <row r="151" spans="1:13" ht="62.25" customHeight="1">
      <c r="A151" s="202"/>
      <c r="B151" s="184"/>
      <c r="C151" s="203"/>
      <c r="D151" s="129" t="s">
        <v>17</v>
      </c>
      <c r="E151" s="132">
        <v>4000</v>
      </c>
      <c r="F151" s="132">
        <f>SUM(G151:K151)</f>
        <v>31000</v>
      </c>
      <c r="G151" s="130">
        <v>0</v>
      </c>
      <c r="H151" s="130">
        <v>31000</v>
      </c>
      <c r="I151" s="130">
        <v>0</v>
      </c>
      <c r="J151" s="130">
        <v>0</v>
      </c>
      <c r="K151" s="130">
        <v>0</v>
      </c>
      <c r="L151" s="203"/>
      <c r="M151" s="204"/>
    </row>
    <row r="152" spans="1:13" ht="28.5" customHeight="1">
      <c r="A152" s="202"/>
      <c r="B152" s="184"/>
      <c r="C152" s="203"/>
      <c r="D152" s="129" t="s">
        <v>67</v>
      </c>
      <c r="E152" s="132">
        <v>0</v>
      </c>
      <c r="F152" s="132">
        <f>SUM(G152:K152)</f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203"/>
      <c r="M152" s="204"/>
    </row>
    <row r="153" spans="1:13" ht="28.5" customHeight="1">
      <c r="A153" s="202" t="s">
        <v>195</v>
      </c>
      <c r="B153" s="184" t="s">
        <v>196</v>
      </c>
      <c r="C153" s="203" t="s">
        <v>40</v>
      </c>
      <c r="D153" s="129" t="s">
        <v>3</v>
      </c>
      <c r="E153" s="132">
        <f aca="true" t="shared" si="44" ref="E153:K153">SUM(E154:E157)</f>
        <v>4000</v>
      </c>
      <c r="F153" s="132">
        <f t="shared" si="44"/>
        <v>10000</v>
      </c>
      <c r="G153" s="132">
        <f t="shared" si="44"/>
        <v>0</v>
      </c>
      <c r="H153" s="132">
        <f t="shared" si="44"/>
        <v>10000</v>
      </c>
      <c r="I153" s="132">
        <f t="shared" si="44"/>
        <v>0</v>
      </c>
      <c r="J153" s="132">
        <f t="shared" si="44"/>
        <v>0</v>
      </c>
      <c r="K153" s="132">
        <f t="shared" si="44"/>
        <v>0</v>
      </c>
      <c r="L153" s="203" t="s">
        <v>39</v>
      </c>
      <c r="M153" s="204"/>
    </row>
    <row r="154" spans="1:13" ht="47.25" customHeight="1">
      <c r="A154" s="202"/>
      <c r="B154" s="184"/>
      <c r="C154" s="203"/>
      <c r="D154" s="129" t="s">
        <v>1</v>
      </c>
      <c r="E154" s="132">
        <v>0</v>
      </c>
      <c r="F154" s="132">
        <f>SUM(G154:K154)</f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203"/>
      <c r="M154" s="204"/>
    </row>
    <row r="155" spans="1:13" ht="59.25" customHeight="1">
      <c r="A155" s="202"/>
      <c r="B155" s="184"/>
      <c r="C155" s="203"/>
      <c r="D155" s="129" t="s">
        <v>8</v>
      </c>
      <c r="E155" s="132">
        <v>0</v>
      </c>
      <c r="F155" s="132">
        <f>SUM(G155:K155)</f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203"/>
      <c r="M155" s="204"/>
    </row>
    <row r="156" spans="1:13" ht="62.25" customHeight="1">
      <c r="A156" s="202"/>
      <c r="B156" s="184"/>
      <c r="C156" s="203"/>
      <c r="D156" s="129" t="s">
        <v>17</v>
      </c>
      <c r="E156" s="132">
        <v>4000</v>
      </c>
      <c r="F156" s="132">
        <f>SUM(G156:K156)</f>
        <v>10000</v>
      </c>
      <c r="G156" s="130">
        <v>0</v>
      </c>
      <c r="H156" s="130">
        <v>10000</v>
      </c>
      <c r="I156" s="130">
        <v>0</v>
      </c>
      <c r="J156" s="130">
        <v>0</v>
      </c>
      <c r="K156" s="130">
        <v>0</v>
      </c>
      <c r="L156" s="203"/>
      <c r="M156" s="204"/>
    </row>
    <row r="157" spans="1:13" ht="28.5" customHeight="1">
      <c r="A157" s="202"/>
      <c r="B157" s="184"/>
      <c r="C157" s="203"/>
      <c r="D157" s="129" t="s">
        <v>67</v>
      </c>
      <c r="E157" s="132">
        <v>0</v>
      </c>
      <c r="F157" s="132">
        <f>SUM(G157:K157)</f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203"/>
      <c r="M157" s="204"/>
    </row>
    <row r="158" spans="1:13" ht="31.5" customHeight="1">
      <c r="A158" s="219" t="s">
        <v>123</v>
      </c>
      <c r="B158" s="220" t="s">
        <v>98</v>
      </c>
      <c r="C158" s="215" t="s">
        <v>40</v>
      </c>
      <c r="D158" s="155" t="s">
        <v>3</v>
      </c>
      <c r="E158" s="156">
        <f>E163+E168+E173</f>
        <v>0</v>
      </c>
      <c r="F158" s="159">
        <f>SUM(G158:K158)</f>
        <v>42820.1</v>
      </c>
      <c r="G158" s="156">
        <f>G163+G168+G173</f>
        <v>0</v>
      </c>
      <c r="H158" s="156">
        <f>H163+H168+H173+H178+H183</f>
        <v>6102</v>
      </c>
      <c r="I158" s="156">
        <f>I163+I168+I173</f>
        <v>36718.1</v>
      </c>
      <c r="J158" s="156">
        <f>J163+J168+J173</f>
        <v>0</v>
      </c>
      <c r="K158" s="156">
        <f>K163+K168+K173</f>
        <v>0</v>
      </c>
      <c r="L158" s="215"/>
      <c r="M158" s="244" t="s">
        <v>217</v>
      </c>
    </row>
    <row r="159" spans="1:13" ht="44.25" customHeight="1">
      <c r="A159" s="219"/>
      <c r="B159" s="220"/>
      <c r="C159" s="215"/>
      <c r="D159" s="155" t="s">
        <v>1</v>
      </c>
      <c r="E159" s="156">
        <f aca="true" t="shared" si="45" ref="E159:K159">E164+E169+E174</f>
        <v>0</v>
      </c>
      <c r="F159" s="156">
        <f t="shared" si="45"/>
        <v>0</v>
      </c>
      <c r="G159" s="156">
        <f t="shared" si="45"/>
        <v>0</v>
      </c>
      <c r="H159" s="156">
        <f t="shared" si="45"/>
        <v>0</v>
      </c>
      <c r="I159" s="156">
        <f t="shared" si="45"/>
        <v>0</v>
      </c>
      <c r="J159" s="156">
        <f t="shared" si="45"/>
        <v>0</v>
      </c>
      <c r="K159" s="156">
        <f t="shared" si="45"/>
        <v>0</v>
      </c>
      <c r="L159" s="215"/>
      <c r="M159" s="244"/>
    </row>
    <row r="160" spans="1:13" ht="63.75" customHeight="1">
      <c r="A160" s="219"/>
      <c r="B160" s="220"/>
      <c r="C160" s="215"/>
      <c r="D160" s="155" t="s">
        <v>8</v>
      </c>
      <c r="E160" s="156">
        <f aca="true" t="shared" si="46" ref="E160:K160">E165+E170+E175</f>
        <v>0</v>
      </c>
      <c r="F160" s="159">
        <f>SUM(G160:K160)</f>
        <v>34882.2</v>
      </c>
      <c r="G160" s="156">
        <f t="shared" si="46"/>
        <v>0</v>
      </c>
      <c r="H160" s="156">
        <f t="shared" si="46"/>
        <v>0</v>
      </c>
      <c r="I160" s="156">
        <f t="shared" si="46"/>
        <v>34882.2</v>
      </c>
      <c r="J160" s="156">
        <f t="shared" si="46"/>
        <v>0</v>
      </c>
      <c r="K160" s="156">
        <f t="shared" si="46"/>
        <v>0</v>
      </c>
      <c r="L160" s="215"/>
      <c r="M160" s="244"/>
    </row>
    <row r="161" spans="1:13" ht="75.75" customHeight="1">
      <c r="A161" s="219"/>
      <c r="B161" s="220"/>
      <c r="C161" s="215"/>
      <c r="D161" s="155" t="s">
        <v>17</v>
      </c>
      <c r="E161" s="156">
        <f aca="true" t="shared" si="47" ref="E161:K161">E166+E171+E176</f>
        <v>0</v>
      </c>
      <c r="F161" s="159">
        <f>SUM(G161:K161)</f>
        <v>7937.9</v>
      </c>
      <c r="G161" s="156">
        <f t="shared" si="47"/>
        <v>0</v>
      </c>
      <c r="H161" s="156">
        <f>H166+H171+H176+H181+H186</f>
        <v>6102</v>
      </c>
      <c r="I161" s="156">
        <f t="shared" si="47"/>
        <v>1835.9</v>
      </c>
      <c r="J161" s="156">
        <f t="shared" si="47"/>
        <v>0</v>
      </c>
      <c r="K161" s="156">
        <f t="shared" si="47"/>
        <v>0</v>
      </c>
      <c r="L161" s="215"/>
      <c r="M161" s="244"/>
    </row>
    <row r="162" spans="1:13" ht="31.5" customHeight="1">
      <c r="A162" s="219"/>
      <c r="B162" s="220"/>
      <c r="C162" s="215"/>
      <c r="D162" s="155" t="s">
        <v>67</v>
      </c>
      <c r="E162" s="156">
        <f aca="true" t="shared" si="48" ref="E162:K162">E167+E172+E177</f>
        <v>0</v>
      </c>
      <c r="F162" s="156">
        <f t="shared" si="48"/>
        <v>0</v>
      </c>
      <c r="G162" s="156">
        <f t="shared" si="48"/>
        <v>0</v>
      </c>
      <c r="H162" s="156">
        <f t="shared" si="48"/>
        <v>0</v>
      </c>
      <c r="I162" s="156">
        <f t="shared" si="48"/>
        <v>0</v>
      </c>
      <c r="J162" s="156">
        <f t="shared" si="48"/>
        <v>0</v>
      </c>
      <c r="K162" s="156">
        <f t="shared" si="48"/>
        <v>0</v>
      </c>
      <c r="L162" s="215"/>
      <c r="M162" s="244"/>
    </row>
    <row r="163" spans="1:13" s="134" customFormat="1" ht="31.5" customHeight="1">
      <c r="A163" s="202" t="s">
        <v>76</v>
      </c>
      <c r="B163" s="184" t="s">
        <v>99</v>
      </c>
      <c r="C163" s="203" t="s">
        <v>40</v>
      </c>
      <c r="D163" s="129" t="s">
        <v>3</v>
      </c>
      <c r="E163" s="132">
        <f aca="true" t="shared" si="49" ref="E163:K163">SUM(E164:E167)</f>
        <v>0</v>
      </c>
      <c r="F163" s="132">
        <f t="shared" si="49"/>
        <v>38554.1</v>
      </c>
      <c r="G163" s="132">
        <f t="shared" si="49"/>
        <v>0</v>
      </c>
      <c r="H163" s="132">
        <f t="shared" si="49"/>
        <v>1836</v>
      </c>
      <c r="I163" s="132">
        <f t="shared" si="49"/>
        <v>36718.1</v>
      </c>
      <c r="J163" s="132">
        <f t="shared" si="49"/>
        <v>0</v>
      </c>
      <c r="K163" s="132">
        <f t="shared" si="49"/>
        <v>0</v>
      </c>
      <c r="L163" s="203" t="s">
        <v>39</v>
      </c>
      <c r="M163" s="204"/>
    </row>
    <row r="164" spans="1:13" s="134" customFormat="1" ht="47.25" customHeight="1">
      <c r="A164" s="202"/>
      <c r="B164" s="184"/>
      <c r="C164" s="203"/>
      <c r="D164" s="129" t="s">
        <v>1</v>
      </c>
      <c r="E164" s="132">
        <v>0</v>
      </c>
      <c r="F164" s="132">
        <f>SUM(G164:K164)</f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203"/>
      <c r="M164" s="204"/>
    </row>
    <row r="165" spans="1:13" s="134" customFormat="1" ht="60.75" customHeight="1">
      <c r="A165" s="202"/>
      <c r="B165" s="184"/>
      <c r="C165" s="203"/>
      <c r="D165" s="129" t="s">
        <v>8</v>
      </c>
      <c r="E165" s="132">
        <v>0</v>
      </c>
      <c r="F165" s="132">
        <f>SUM(G165:K165)</f>
        <v>34882.2</v>
      </c>
      <c r="G165" s="130">
        <v>0</v>
      </c>
      <c r="H165" s="130">
        <v>0</v>
      </c>
      <c r="I165" s="130">
        <v>34882.2</v>
      </c>
      <c r="J165" s="130">
        <v>0</v>
      </c>
      <c r="K165" s="130">
        <v>0</v>
      </c>
      <c r="L165" s="203"/>
      <c r="M165" s="204"/>
    </row>
    <row r="166" spans="1:13" s="134" customFormat="1" ht="61.5" customHeight="1">
      <c r="A166" s="202"/>
      <c r="B166" s="184"/>
      <c r="C166" s="203"/>
      <c r="D166" s="129" t="s">
        <v>17</v>
      </c>
      <c r="E166" s="132">
        <v>0</v>
      </c>
      <c r="F166" s="132">
        <f>SUM(G166:K166)</f>
        <v>3671.9</v>
      </c>
      <c r="G166" s="130">
        <v>0</v>
      </c>
      <c r="H166" s="130">
        <v>1836</v>
      </c>
      <c r="I166" s="130">
        <v>1835.9</v>
      </c>
      <c r="J166" s="130">
        <v>0</v>
      </c>
      <c r="K166" s="130">
        <v>0</v>
      </c>
      <c r="L166" s="203"/>
      <c r="M166" s="204"/>
    </row>
    <row r="167" spans="1:13" s="134" customFormat="1" ht="31.5" customHeight="1">
      <c r="A167" s="202"/>
      <c r="B167" s="184"/>
      <c r="C167" s="203"/>
      <c r="D167" s="129" t="s">
        <v>67</v>
      </c>
      <c r="E167" s="132">
        <v>0</v>
      </c>
      <c r="F167" s="132">
        <f>SUM(G167:K167)</f>
        <v>0</v>
      </c>
      <c r="G167" s="130">
        <v>0</v>
      </c>
      <c r="H167" s="130">
        <v>0</v>
      </c>
      <c r="I167" s="130">
        <v>0</v>
      </c>
      <c r="J167" s="130">
        <v>0</v>
      </c>
      <c r="K167" s="130">
        <v>0</v>
      </c>
      <c r="L167" s="203"/>
      <c r="M167" s="204"/>
    </row>
    <row r="168" spans="1:13" ht="31.5" customHeight="1">
      <c r="A168" s="202" t="s">
        <v>77</v>
      </c>
      <c r="B168" s="184" t="s">
        <v>100</v>
      </c>
      <c r="C168" s="203" t="s">
        <v>40</v>
      </c>
      <c r="D168" s="129" t="s">
        <v>3</v>
      </c>
      <c r="E168" s="132">
        <f aca="true" t="shared" si="50" ref="E168:K168">SUM(E169:E172)</f>
        <v>0</v>
      </c>
      <c r="F168" s="132">
        <f t="shared" si="50"/>
        <v>0</v>
      </c>
      <c r="G168" s="132">
        <f t="shared" si="50"/>
        <v>0</v>
      </c>
      <c r="H168" s="132">
        <f t="shared" si="50"/>
        <v>0</v>
      </c>
      <c r="I168" s="132">
        <f t="shared" si="50"/>
        <v>0</v>
      </c>
      <c r="J168" s="132">
        <f t="shared" si="50"/>
        <v>0</v>
      </c>
      <c r="K168" s="132">
        <f t="shared" si="50"/>
        <v>0</v>
      </c>
      <c r="L168" s="203" t="s">
        <v>39</v>
      </c>
      <c r="M168" s="204"/>
    </row>
    <row r="169" spans="1:13" ht="48" customHeight="1">
      <c r="A169" s="202"/>
      <c r="B169" s="184"/>
      <c r="C169" s="203"/>
      <c r="D169" s="129" t="s">
        <v>1</v>
      </c>
      <c r="E169" s="132">
        <v>0</v>
      </c>
      <c r="F169" s="132">
        <f>SUM(G169:K169)</f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0</v>
      </c>
      <c r="L169" s="203"/>
      <c r="M169" s="204"/>
    </row>
    <row r="170" spans="1:13" ht="60" customHeight="1">
      <c r="A170" s="202"/>
      <c r="B170" s="184"/>
      <c r="C170" s="203"/>
      <c r="D170" s="129" t="s">
        <v>8</v>
      </c>
      <c r="E170" s="132">
        <v>0</v>
      </c>
      <c r="F170" s="132">
        <f>SUM(G170:K170)</f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203"/>
      <c r="M170" s="204"/>
    </row>
    <row r="171" spans="1:13" ht="64.5" customHeight="1">
      <c r="A171" s="202"/>
      <c r="B171" s="184"/>
      <c r="C171" s="203"/>
      <c r="D171" s="129" t="s">
        <v>17</v>
      </c>
      <c r="E171" s="132">
        <v>0</v>
      </c>
      <c r="F171" s="132">
        <f>SUM(G171:K171)</f>
        <v>0</v>
      </c>
      <c r="G171" s="130">
        <v>0</v>
      </c>
      <c r="H171" s="130">
        <v>0</v>
      </c>
      <c r="I171" s="130">
        <v>0</v>
      </c>
      <c r="J171" s="130">
        <v>0</v>
      </c>
      <c r="K171" s="130">
        <v>0</v>
      </c>
      <c r="L171" s="203"/>
      <c r="M171" s="204"/>
    </row>
    <row r="172" spans="1:13" ht="31.5" customHeight="1">
      <c r="A172" s="202"/>
      <c r="B172" s="184"/>
      <c r="C172" s="203"/>
      <c r="D172" s="129" t="s">
        <v>67</v>
      </c>
      <c r="E172" s="132">
        <v>0</v>
      </c>
      <c r="F172" s="132">
        <f>SUM(G172:K172)</f>
        <v>0</v>
      </c>
      <c r="G172" s="130">
        <v>0</v>
      </c>
      <c r="H172" s="130">
        <v>0</v>
      </c>
      <c r="I172" s="130">
        <v>0</v>
      </c>
      <c r="J172" s="130">
        <v>0</v>
      </c>
      <c r="K172" s="130">
        <v>0</v>
      </c>
      <c r="L172" s="203"/>
      <c r="M172" s="204"/>
    </row>
    <row r="173" spans="1:13" ht="31.5" customHeight="1">
      <c r="A173" s="202" t="s">
        <v>78</v>
      </c>
      <c r="B173" s="184" t="s">
        <v>101</v>
      </c>
      <c r="C173" s="203" t="s">
        <v>40</v>
      </c>
      <c r="D173" s="129" t="s">
        <v>3</v>
      </c>
      <c r="E173" s="132">
        <f aca="true" t="shared" si="51" ref="E173:K173">SUM(E174:E177)</f>
        <v>0</v>
      </c>
      <c r="F173" s="132">
        <f t="shared" si="51"/>
        <v>0</v>
      </c>
      <c r="G173" s="132">
        <f t="shared" si="51"/>
        <v>0</v>
      </c>
      <c r="H173" s="132">
        <f t="shared" si="51"/>
        <v>0</v>
      </c>
      <c r="I173" s="132">
        <f t="shared" si="51"/>
        <v>0</v>
      </c>
      <c r="J173" s="132">
        <f t="shared" si="51"/>
        <v>0</v>
      </c>
      <c r="K173" s="132">
        <f t="shared" si="51"/>
        <v>0</v>
      </c>
      <c r="L173" s="203" t="s">
        <v>39</v>
      </c>
      <c r="M173" s="204"/>
    </row>
    <row r="174" spans="1:13" ht="45.75" customHeight="1">
      <c r="A174" s="202"/>
      <c r="B174" s="184"/>
      <c r="C174" s="203"/>
      <c r="D174" s="129" t="s">
        <v>1</v>
      </c>
      <c r="E174" s="132">
        <v>0</v>
      </c>
      <c r="F174" s="132">
        <f>SUM(G174:K174)</f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203"/>
      <c r="M174" s="204"/>
    </row>
    <row r="175" spans="1:13" ht="62.25" customHeight="1">
      <c r="A175" s="202"/>
      <c r="B175" s="184"/>
      <c r="C175" s="203"/>
      <c r="D175" s="129" t="s">
        <v>8</v>
      </c>
      <c r="E175" s="132">
        <v>0</v>
      </c>
      <c r="F175" s="132">
        <f>SUM(G175:K175)</f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203"/>
      <c r="M175" s="204"/>
    </row>
    <row r="176" spans="1:13" ht="62.25" customHeight="1">
      <c r="A176" s="202"/>
      <c r="B176" s="184"/>
      <c r="C176" s="203"/>
      <c r="D176" s="129" t="s">
        <v>17</v>
      </c>
      <c r="E176" s="132">
        <v>0</v>
      </c>
      <c r="F176" s="132">
        <f>SUM(G176:K176)</f>
        <v>0</v>
      </c>
      <c r="G176" s="130">
        <v>0</v>
      </c>
      <c r="H176" s="130">
        <v>0</v>
      </c>
      <c r="I176" s="130">
        <v>0</v>
      </c>
      <c r="J176" s="130">
        <v>0</v>
      </c>
      <c r="K176" s="130">
        <v>0</v>
      </c>
      <c r="L176" s="203"/>
      <c r="M176" s="204"/>
    </row>
    <row r="177" spans="1:13" ht="32.25" customHeight="1">
      <c r="A177" s="202"/>
      <c r="B177" s="184"/>
      <c r="C177" s="203"/>
      <c r="D177" s="129" t="s">
        <v>67</v>
      </c>
      <c r="E177" s="132">
        <v>0</v>
      </c>
      <c r="F177" s="132">
        <f>SUM(G177:K177)</f>
        <v>0</v>
      </c>
      <c r="G177" s="130">
        <v>0</v>
      </c>
      <c r="H177" s="130">
        <v>0</v>
      </c>
      <c r="I177" s="130">
        <v>0</v>
      </c>
      <c r="J177" s="130">
        <v>0</v>
      </c>
      <c r="K177" s="130">
        <v>0</v>
      </c>
      <c r="L177" s="203"/>
      <c r="M177" s="204"/>
    </row>
    <row r="178" spans="1:13" ht="31.5" customHeight="1">
      <c r="A178" s="202" t="s">
        <v>79</v>
      </c>
      <c r="B178" s="184" t="s">
        <v>206</v>
      </c>
      <c r="C178" s="203" t="s">
        <v>40</v>
      </c>
      <c r="D178" s="129" t="s">
        <v>3</v>
      </c>
      <c r="E178" s="132">
        <f aca="true" t="shared" si="52" ref="E178:K178">SUM(E179:E182)</f>
        <v>0</v>
      </c>
      <c r="F178" s="132">
        <f t="shared" si="52"/>
        <v>3766</v>
      </c>
      <c r="G178" s="132">
        <f t="shared" si="52"/>
        <v>0</v>
      </c>
      <c r="H178" s="132">
        <f t="shared" si="52"/>
        <v>3766</v>
      </c>
      <c r="I178" s="132">
        <f t="shared" si="52"/>
        <v>0</v>
      </c>
      <c r="J178" s="132">
        <f t="shared" si="52"/>
        <v>0</v>
      </c>
      <c r="K178" s="132">
        <f t="shared" si="52"/>
        <v>0</v>
      </c>
      <c r="L178" s="203" t="s">
        <v>39</v>
      </c>
      <c r="M178" s="204"/>
    </row>
    <row r="179" spans="1:13" ht="45.75" customHeight="1">
      <c r="A179" s="202"/>
      <c r="B179" s="184"/>
      <c r="C179" s="203"/>
      <c r="D179" s="129" t="s">
        <v>1</v>
      </c>
      <c r="E179" s="132">
        <v>0</v>
      </c>
      <c r="F179" s="132">
        <f>SUM(G179:K179)</f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203"/>
      <c r="M179" s="204"/>
    </row>
    <row r="180" spans="1:13" ht="62.25" customHeight="1">
      <c r="A180" s="202"/>
      <c r="B180" s="184"/>
      <c r="C180" s="203"/>
      <c r="D180" s="129" t="s">
        <v>8</v>
      </c>
      <c r="E180" s="132">
        <v>0</v>
      </c>
      <c r="F180" s="132">
        <f>SUM(G180:K180)</f>
        <v>0</v>
      </c>
      <c r="G180" s="130">
        <v>0</v>
      </c>
      <c r="H180" s="130">
        <v>0</v>
      </c>
      <c r="I180" s="130">
        <v>0</v>
      </c>
      <c r="J180" s="130">
        <v>0</v>
      </c>
      <c r="K180" s="130">
        <v>0</v>
      </c>
      <c r="L180" s="203"/>
      <c r="M180" s="204"/>
    </row>
    <row r="181" spans="1:13" ht="62.25" customHeight="1">
      <c r="A181" s="202"/>
      <c r="B181" s="184"/>
      <c r="C181" s="203"/>
      <c r="D181" s="129" t="s">
        <v>17</v>
      </c>
      <c r="E181" s="132">
        <v>0</v>
      </c>
      <c r="F181" s="132">
        <f>SUM(G181:K181)</f>
        <v>3766</v>
      </c>
      <c r="G181" s="130">
        <v>0</v>
      </c>
      <c r="H181" s="130">
        <v>3766</v>
      </c>
      <c r="I181" s="130">
        <v>0</v>
      </c>
      <c r="J181" s="130">
        <v>0</v>
      </c>
      <c r="K181" s="130">
        <v>0</v>
      </c>
      <c r="L181" s="203"/>
      <c r="M181" s="204"/>
    </row>
    <row r="182" spans="1:13" ht="31.5" customHeight="1">
      <c r="A182" s="202"/>
      <c r="B182" s="184"/>
      <c r="C182" s="203"/>
      <c r="D182" s="129" t="s">
        <v>67</v>
      </c>
      <c r="E182" s="132">
        <v>0</v>
      </c>
      <c r="F182" s="132">
        <f>SUM(G182:K182)</f>
        <v>0</v>
      </c>
      <c r="G182" s="130">
        <v>0</v>
      </c>
      <c r="H182" s="130">
        <v>0</v>
      </c>
      <c r="I182" s="130">
        <v>0</v>
      </c>
      <c r="J182" s="130">
        <v>0</v>
      </c>
      <c r="K182" s="130">
        <v>0</v>
      </c>
      <c r="L182" s="203"/>
      <c r="M182" s="204"/>
    </row>
    <row r="183" spans="1:13" ht="31.5" customHeight="1">
      <c r="A183" s="202" t="s">
        <v>125</v>
      </c>
      <c r="B183" s="184" t="s">
        <v>207</v>
      </c>
      <c r="C183" s="203" t="s">
        <v>40</v>
      </c>
      <c r="D183" s="129" t="s">
        <v>3</v>
      </c>
      <c r="E183" s="132">
        <f aca="true" t="shared" si="53" ref="E183:K183">SUM(E184:E187)</f>
        <v>0</v>
      </c>
      <c r="F183" s="132">
        <f t="shared" si="53"/>
        <v>500</v>
      </c>
      <c r="G183" s="132">
        <f t="shared" si="53"/>
        <v>0</v>
      </c>
      <c r="H183" s="132">
        <f t="shared" si="53"/>
        <v>500</v>
      </c>
      <c r="I183" s="132">
        <f t="shared" si="53"/>
        <v>0</v>
      </c>
      <c r="J183" s="132">
        <f t="shared" si="53"/>
        <v>0</v>
      </c>
      <c r="K183" s="132">
        <f t="shared" si="53"/>
        <v>0</v>
      </c>
      <c r="L183" s="203" t="s">
        <v>39</v>
      </c>
      <c r="M183" s="204"/>
    </row>
    <row r="184" spans="1:13" ht="45.75" customHeight="1">
      <c r="A184" s="202"/>
      <c r="B184" s="184"/>
      <c r="C184" s="203"/>
      <c r="D184" s="129" t="s">
        <v>1</v>
      </c>
      <c r="E184" s="132">
        <v>0</v>
      </c>
      <c r="F184" s="132">
        <f>SUM(G184:K184)</f>
        <v>0</v>
      </c>
      <c r="G184" s="130">
        <v>0</v>
      </c>
      <c r="H184" s="130">
        <v>0</v>
      </c>
      <c r="I184" s="130">
        <v>0</v>
      </c>
      <c r="J184" s="130">
        <v>0</v>
      </c>
      <c r="K184" s="130">
        <v>0</v>
      </c>
      <c r="L184" s="203"/>
      <c r="M184" s="204"/>
    </row>
    <row r="185" spans="1:13" ht="62.25" customHeight="1">
      <c r="A185" s="202"/>
      <c r="B185" s="184"/>
      <c r="C185" s="203"/>
      <c r="D185" s="129" t="s">
        <v>8</v>
      </c>
      <c r="E185" s="132">
        <v>0</v>
      </c>
      <c r="F185" s="132">
        <f>SUM(G185:K185)</f>
        <v>0</v>
      </c>
      <c r="G185" s="130">
        <v>0</v>
      </c>
      <c r="H185" s="130">
        <v>0</v>
      </c>
      <c r="I185" s="130">
        <v>0</v>
      </c>
      <c r="J185" s="130">
        <v>0</v>
      </c>
      <c r="K185" s="130">
        <v>0</v>
      </c>
      <c r="L185" s="203"/>
      <c r="M185" s="204"/>
    </row>
    <row r="186" spans="1:13" ht="62.25" customHeight="1">
      <c r="A186" s="202"/>
      <c r="B186" s="184"/>
      <c r="C186" s="203"/>
      <c r="D186" s="129" t="s">
        <v>17</v>
      </c>
      <c r="E186" s="132">
        <v>0</v>
      </c>
      <c r="F186" s="132">
        <f>SUM(G186:K186)</f>
        <v>500</v>
      </c>
      <c r="G186" s="130">
        <v>0</v>
      </c>
      <c r="H186" s="130">
        <v>500</v>
      </c>
      <c r="I186" s="130">
        <v>0</v>
      </c>
      <c r="J186" s="130">
        <v>0</v>
      </c>
      <c r="K186" s="130">
        <v>0</v>
      </c>
      <c r="L186" s="203"/>
      <c r="M186" s="204"/>
    </row>
    <row r="187" spans="1:13" ht="31.5" customHeight="1">
      <c r="A187" s="202"/>
      <c r="B187" s="184"/>
      <c r="C187" s="203"/>
      <c r="D187" s="129" t="s">
        <v>67</v>
      </c>
      <c r="E187" s="132">
        <v>0</v>
      </c>
      <c r="F187" s="132">
        <f>SUM(G187:K187)</f>
        <v>0</v>
      </c>
      <c r="G187" s="130">
        <v>0</v>
      </c>
      <c r="H187" s="130">
        <v>0</v>
      </c>
      <c r="I187" s="130">
        <v>0</v>
      </c>
      <c r="J187" s="130">
        <v>0</v>
      </c>
      <c r="K187" s="130">
        <v>0</v>
      </c>
      <c r="L187" s="203"/>
      <c r="M187" s="204"/>
    </row>
    <row r="188" spans="1:13" ht="51.75" customHeight="1">
      <c r="A188" s="219" t="s">
        <v>124</v>
      </c>
      <c r="B188" s="220" t="s">
        <v>102</v>
      </c>
      <c r="C188" s="215" t="s">
        <v>40</v>
      </c>
      <c r="D188" s="155" t="s">
        <v>3</v>
      </c>
      <c r="E188" s="156">
        <f aca="true" t="shared" si="54" ref="E188:K188">E193+E198</f>
        <v>0</v>
      </c>
      <c r="F188" s="156">
        <f t="shared" si="54"/>
        <v>0</v>
      </c>
      <c r="G188" s="156">
        <f t="shared" si="54"/>
        <v>0</v>
      </c>
      <c r="H188" s="156">
        <f t="shared" si="54"/>
        <v>0</v>
      </c>
      <c r="I188" s="156">
        <f t="shared" si="54"/>
        <v>0</v>
      </c>
      <c r="J188" s="156">
        <f t="shared" si="54"/>
        <v>0</v>
      </c>
      <c r="K188" s="156">
        <f t="shared" si="54"/>
        <v>0</v>
      </c>
      <c r="L188" s="215"/>
      <c r="M188" s="240" t="s">
        <v>219</v>
      </c>
    </row>
    <row r="189" spans="1:13" ht="75.75" customHeight="1">
      <c r="A189" s="219"/>
      <c r="B189" s="220"/>
      <c r="C189" s="215"/>
      <c r="D189" s="155" t="s">
        <v>1</v>
      </c>
      <c r="E189" s="156">
        <f aca="true" t="shared" si="55" ref="E189:K189">E194+E199</f>
        <v>0</v>
      </c>
      <c r="F189" s="156">
        <f t="shared" si="55"/>
        <v>0</v>
      </c>
      <c r="G189" s="156">
        <f t="shared" si="55"/>
        <v>0</v>
      </c>
      <c r="H189" s="156">
        <f t="shared" si="55"/>
        <v>0</v>
      </c>
      <c r="I189" s="156">
        <f t="shared" si="55"/>
        <v>0</v>
      </c>
      <c r="J189" s="156">
        <f t="shared" si="55"/>
        <v>0</v>
      </c>
      <c r="K189" s="156">
        <f t="shared" si="55"/>
        <v>0</v>
      </c>
      <c r="L189" s="215"/>
      <c r="M189" s="240"/>
    </row>
    <row r="190" spans="1:13" ht="82.5" customHeight="1">
      <c r="A190" s="219"/>
      <c r="B190" s="220"/>
      <c r="C190" s="215"/>
      <c r="D190" s="155" t="s">
        <v>8</v>
      </c>
      <c r="E190" s="156">
        <f aca="true" t="shared" si="56" ref="E190:K190">E195+E200</f>
        <v>0</v>
      </c>
      <c r="F190" s="156">
        <f t="shared" si="56"/>
        <v>0</v>
      </c>
      <c r="G190" s="156">
        <f t="shared" si="56"/>
        <v>0</v>
      </c>
      <c r="H190" s="156">
        <f t="shared" si="56"/>
        <v>0</v>
      </c>
      <c r="I190" s="156">
        <f t="shared" si="56"/>
        <v>0</v>
      </c>
      <c r="J190" s="156">
        <f t="shared" si="56"/>
        <v>0</v>
      </c>
      <c r="K190" s="156">
        <f t="shared" si="56"/>
        <v>0</v>
      </c>
      <c r="L190" s="215"/>
      <c r="M190" s="240"/>
    </row>
    <row r="191" spans="1:13" ht="82.5" customHeight="1">
      <c r="A191" s="219"/>
      <c r="B191" s="220"/>
      <c r="C191" s="215"/>
      <c r="D191" s="155" t="s">
        <v>17</v>
      </c>
      <c r="E191" s="156">
        <f aca="true" t="shared" si="57" ref="E191:K191">E196+E201</f>
        <v>0</v>
      </c>
      <c r="F191" s="156">
        <f t="shared" si="57"/>
        <v>0</v>
      </c>
      <c r="G191" s="156">
        <f t="shared" si="57"/>
        <v>0</v>
      </c>
      <c r="H191" s="156">
        <f t="shared" si="57"/>
        <v>0</v>
      </c>
      <c r="I191" s="156">
        <f t="shared" si="57"/>
        <v>0</v>
      </c>
      <c r="J191" s="156">
        <f t="shared" si="57"/>
        <v>0</v>
      </c>
      <c r="K191" s="156">
        <f t="shared" si="57"/>
        <v>0</v>
      </c>
      <c r="L191" s="215"/>
      <c r="M191" s="240"/>
    </row>
    <row r="192" spans="1:13" ht="69.75" customHeight="1">
      <c r="A192" s="219"/>
      <c r="B192" s="220"/>
      <c r="C192" s="215"/>
      <c r="D192" s="155" t="s">
        <v>67</v>
      </c>
      <c r="E192" s="156">
        <f aca="true" t="shared" si="58" ref="E192:K192">E197+E202</f>
        <v>0</v>
      </c>
      <c r="F192" s="156">
        <f t="shared" si="58"/>
        <v>0</v>
      </c>
      <c r="G192" s="156">
        <f t="shared" si="58"/>
        <v>0</v>
      </c>
      <c r="H192" s="156">
        <f t="shared" si="58"/>
        <v>0</v>
      </c>
      <c r="I192" s="156">
        <f t="shared" si="58"/>
        <v>0</v>
      </c>
      <c r="J192" s="156">
        <f t="shared" si="58"/>
        <v>0</v>
      </c>
      <c r="K192" s="156">
        <f t="shared" si="58"/>
        <v>0</v>
      </c>
      <c r="L192" s="215"/>
      <c r="M192" s="240"/>
    </row>
    <row r="193" spans="1:13" ht="31.5" customHeight="1">
      <c r="A193" s="202" t="s">
        <v>81</v>
      </c>
      <c r="B193" s="184" t="s">
        <v>103</v>
      </c>
      <c r="C193" s="203" t="s">
        <v>40</v>
      </c>
      <c r="D193" s="129" t="s">
        <v>3</v>
      </c>
      <c r="E193" s="132">
        <f aca="true" t="shared" si="59" ref="E193:K193">SUM(E194:E197)</f>
        <v>0</v>
      </c>
      <c r="F193" s="132">
        <f t="shared" si="59"/>
        <v>0</v>
      </c>
      <c r="G193" s="132">
        <f t="shared" si="59"/>
        <v>0</v>
      </c>
      <c r="H193" s="132">
        <f t="shared" si="59"/>
        <v>0</v>
      </c>
      <c r="I193" s="132">
        <f t="shared" si="59"/>
        <v>0</v>
      </c>
      <c r="J193" s="132">
        <f t="shared" si="59"/>
        <v>0</v>
      </c>
      <c r="K193" s="132">
        <f t="shared" si="59"/>
        <v>0</v>
      </c>
      <c r="L193" s="203" t="s">
        <v>39</v>
      </c>
      <c r="M193" s="204"/>
    </row>
    <row r="194" spans="1:13" ht="44.25" customHeight="1">
      <c r="A194" s="202"/>
      <c r="B194" s="184"/>
      <c r="C194" s="203"/>
      <c r="D194" s="129" t="s">
        <v>1</v>
      </c>
      <c r="E194" s="132">
        <v>0</v>
      </c>
      <c r="F194" s="132">
        <f>SUM(G194:K194)</f>
        <v>0</v>
      </c>
      <c r="G194" s="130">
        <v>0</v>
      </c>
      <c r="H194" s="130">
        <v>0</v>
      </c>
      <c r="I194" s="130">
        <v>0</v>
      </c>
      <c r="J194" s="130">
        <v>0</v>
      </c>
      <c r="K194" s="130">
        <v>0</v>
      </c>
      <c r="L194" s="203"/>
      <c r="M194" s="204"/>
    </row>
    <row r="195" spans="1:13" ht="62.25" customHeight="1">
      <c r="A195" s="202"/>
      <c r="B195" s="184"/>
      <c r="C195" s="203"/>
      <c r="D195" s="129" t="s">
        <v>8</v>
      </c>
      <c r="E195" s="132">
        <v>0</v>
      </c>
      <c r="F195" s="132">
        <f>SUM(G195:K195)</f>
        <v>0</v>
      </c>
      <c r="G195" s="130">
        <v>0</v>
      </c>
      <c r="H195" s="130">
        <v>0</v>
      </c>
      <c r="I195" s="130">
        <v>0</v>
      </c>
      <c r="J195" s="130">
        <v>0</v>
      </c>
      <c r="K195" s="130">
        <v>0</v>
      </c>
      <c r="L195" s="203"/>
      <c r="M195" s="204"/>
    </row>
    <row r="196" spans="1:13" ht="77.25" customHeight="1">
      <c r="A196" s="202"/>
      <c r="B196" s="184"/>
      <c r="C196" s="203"/>
      <c r="D196" s="129" t="s">
        <v>17</v>
      </c>
      <c r="E196" s="132">
        <v>0</v>
      </c>
      <c r="F196" s="132">
        <f>SUM(G196:K196)</f>
        <v>0</v>
      </c>
      <c r="G196" s="130">
        <v>0</v>
      </c>
      <c r="H196" s="130">
        <v>0</v>
      </c>
      <c r="I196" s="130">
        <v>0</v>
      </c>
      <c r="J196" s="130">
        <v>0</v>
      </c>
      <c r="K196" s="130">
        <v>0</v>
      </c>
      <c r="L196" s="203"/>
      <c r="M196" s="204"/>
    </row>
    <row r="197" spans="1:13" ht="31.5" customHeight="1">
      <c r="A197" s="202"/>
      <c r="B197" s="184"/>
      <c r="C197" s="203"/>
      <c r="D197" s="129" t="s">
        <v>67</v>
      </c>
      <c r="E197" s="132">
        <v>0</v>
      </c>
      <c r="F197" s="132">
        <f>SUM(G197:K197)</f>
        <v>0</v>
      </c>
      <c r="G197" s="130">
        <v>0</v>
      </c>
      <c r="H197" s="130">
        <v>0</v>
      </c>
      <c r="I197" s="130">
        <v>0</v>
      </c>
      <c r="J197" s="130">
        <v>0</v>
      </c>
      <c r="K197" s="130">
        <v>0</v>
      </c>
      <c r="L197" s="203"/>
      <c r="M197" s="204"/>
    </row>
    <row r="198" spans="1:13" ht="31.5" customHeight="1">
      <c r="A198" s="202" t="s">
        <v>82</v>
      </c>
      <c r="B198" s="184" t="s">
        <v>104</v>
      </c>
      <c r="C198" s="203" t="s">
        <v>40</v>
      </c>
      <c r="D198" s="129" t="s">
        <v>3</v>
      </c>
      <c r="E198" s="132">
        <f aca="true" t="shared" si="60" ref="E198:K198">SUM(E199:E202)</f>
        <v>0</v>
      </c>
      <c r="F198" s="132">
        <f t="shared" si="60"/>
        <v>0</v>
      </c>
      <c r="G198" s="132">
        <f t="shared" si="60"/>
        <v>0</v>
      </c>
      <c r="H198" s="132">
        <f t="shared" si="60"/>
        <v>0</v>
      </c>
      <c r="I198" s="132">
        <f t="shared" si="60"/>
        <v>0</v>
      </c>
      <c r="J198" s="132">
        <f t="shared" si="60"/>
        <v>0</v>
      </c>
      <c r="K198" s="132">
        <f t="shared" si="60"/>
        <v>0</v>
      </c>
      <c r="L198" s="203" t="s">
        <v>39</v>
      </c>
      <c r="M198" s="204"/>
    </row>
    <row r="199" spans="1:13" ht="43.5" customHeight="1">
      <c r="A199" s="202"/>
      <c r="B199" s="184"/>
      <c r="C199" s="203"/>
      <c r="D199" s="129" t="s">
        <v>1</v>
      </c>
      <c r="E199" s="132">
        <v>0</v>
      </c>
      <c r="F199" s="132">
        <f>SUM(G199:K199)</f>
        <v>0</v>
      </c>
      <c r="G199" s="130">
        <v>0</v>
      </c>
      <c r="H199" s="130">
        <v>0</v>
      </c>
      <c r="I199" s="130">
        <v>0</v>
      </c>
      <c r="J199" s="130">
        <v>0</v>
      </c>
      <c r="K199" s="130">
        <v>0</v>
      </c>
      <c r="L199" s="203"/>
      <c r="M199" s="204"/>
    </row>
    <row r="200" spans="1:13" ht="57.75" customHeight="1">
      <c r="A200" s="202"/>
      <c r="B200" s="184"/>
      <c r="C200" s="203"/>
      <c r="D200" s="129" t="s">
        <v>8</v>
      </c>
      <c r="E200" s="132">
        <v>0</v>
      </c>
      <c r="F200" s="132">
        <f>SUM(G200:K200)</f>
        <v>0</v>
      </c>
      <c r="G200" s="130">
        <v>0</v>
      </c>
      <c r="H200" s="130">
        <v>0</v>
      </c>
      <c r="I200" s="130">
        <v>0</v>
      </c>
      <c r="J200" s="130">
        <v>0</v>
      </c>
      <c r="K200" s="130">
        <v>0</v>
      </c>
      <c r="L200" s="203"/>
      <c r="M200" s="204"/>
    </row>
    <row r="201" spans="1:13" ht="73.5" customHeight="1">
      <c r="A201" s="202"/>
      <c r="B201" s="184"/>
      <c r="C201" s="203"/>
      <c r="D201" s="129" t="s">
        <v>17</v>
      </c>
      <c r="E201" s="132">
        <v>0</v>
      </c>
      <c r="F201" s="132">
        <f>SUM(G201:K201)</f>
        <v>0</v>
      </c>
      <c r="G201" s="130">
        <v>0</v>
      </c>
      <c r="H201" s="130">
        <v>0</v>
      </c>
      <c r="I201" s="130">
        <v>0</v>
      </c>
      <c r="J201" s="130">
        <v>0</v>
      </c>
      <c r="K201" s="130">
        <v>0</v>
      </c>
      <c r="L201" s="203"/>
      <c r="M201" s="204"/>
    </row>
    <row r="202" spans="1:13" ht="31.5" customHeight="1">
      <c r="A202" s="202"/>
      <c r="B202" s="184"/>
      <c r="C202" s="203"/>
      <c r="D202" s="129" t="s">
        <v>67</v>
      </c>
      <c r="E202" s="132">
        <v>0</v>
      </c>
      <c r="F202" s="132">
        <f>SUM(G202:K202)</f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203"/>
      <c r="M202" s="204"/>
    </row>
    <row r="203" spans="1:13" ht="31.5" customHeight="1">
      <c r="A203" s="205"/>
      <c r="B203" s="206" t="s">
        <v>31</v>
      </c>
      <c r="C203" s="206"/>
      <c r="D203" s="158" t="s">
        <v>3</v>
      </c>
      <c r="E203" s="159">
        <f>E108+E118+E158+E188</f>
        <v>174922.8</v>
      </c>
      <c r="F203" s="159">
        <f>G203+H203+I203+J203+K203</f>
        <v>802087.3999999999</v>
      </c>
      <c r="G203" s="159">
        <f aca="true" t="shared" si="61" ref="G203:K207">G108+G118+G158+G188</f>
        <v>174922.8</v>
      </c>
      <c r="H203" s="159">
        <f t="shared" si="61"/>
        <v>260707.8</v>
      </c>
      <c r="I203" s="159">
        <f t="shared" si="61"/>
        <v>362456.8</v>
      </c>
      <c r="J203" s="159">
        <f t="shared" si="61"/>
        <v>4000</v>
      </c>
      <c r="K203" s="159">
        <f t="shared" si="61"/>
        <v>0</v>
      </c>
      <c r="L203" s="207"/>
      <c r="M203" s="207"/>
    </row>
    <row r="204" spans="1:13" ht="40.5" customHeight="1">
      <c r="A204" s="205"/>
      <c r="B204" s="206"/>
      <c r="C204" s="206"/>
      <c r="D204" s="158" t="s">
        <v>1</v>
      </c>
      <c r="E204" s="159">
        <f>E109+E119+E159+E189</f>
        <v>0</v>
      </c>
      <c r="F204" s="159">
        <f>G204+H204+I204+J204+K204</f>
        <v>0</v>
      </c>
      <c r="G204" s="159">
        <f t="shared" si="61"/>
        <v>0</v>
      </c>
      <c r="H204" s="159">
        <f t="shared" si="61"/>
        <v>0</v>
      </c>
      <c r="I204" s="159">
        <f t="shared" si="61"/>
        <v>0</v>
      </c>
      <c r="J204" s="159">
        <f t="shared" si="61"/>
        <v>0</v>
      </c>
      <c r="K204" s="159">
        <f t="shared" si="61"/>
        <v>0</v>
      </c>
      <c r="L204" s="207"/>
      <c r="M204" s="207"/>
    </row>
    <row r="205" spans="1:13" ht="57" customHeight="1">
      <c r="A205" s="205"/>
      <c r="B205" s="206"/>
      <c r="C205" s="206"/>
      <c r="D205" s="158" t="s">
        <v>8</v>
      </c>
      <c r="E205" s="159">
        <f>E110+E120+E160+E190</f>
        <v>0</v>
      </c>
      <c r="F205" s="159">
        <f>G205+H205+I205+J205+K205</f>
        <v>34882.2</v>
      </c>
      <c r="G205" s="159">
        <f t="shared" si="61"/>
        <v>0</v>
      </c>
      <c r="H205" s="159">
        <f t="shared" si="61"/>
        <v>0</v>
      </c>
      <c r="I205" s="159">
        <f t="shared" si="61"/>
        <v>34882.2</v>
      </c>
      <c r="J205" s="159">
        <f t="shared" si="61"/>
        <v>0</v>
      </c>
      <c r="K205" s="159">
        <f t="shared" si="61"/>
        <v>0</v>
      </c>
      <c r="L205" s="207"/>
      <c r="M205" s="207"/>
    </row>
    <row r="206" spans="1:13" ht="75.75" customHeight="1">
      <c r="A206" s="205"/>
      <c r="B206" s="206"/>
      <c r="C206" s="206"/>
      <c r="D206" s="158" t="s">
        <v>17</v>
      </c>
      <c r="E206" s="159">
        <f>E111+E121+E161+E191</f>
        <v>174922.8</v>
      </c>
      <c r="F206" s="159">
        <f>G206+H206+I206+J206+K206</f>
        <v>685405.2</v>
      </c>
      <c r="G206" s="159">
        <f t="shared" si="61"/>
        <v>174922.8</v>
      </c>
      <c r="H206" s="159">
        <f t="shared" si="61"/>
        <v>178907.8</v>
      </c>
      <c r="I206" s="159">
        <f t="shared" si="61"/>
        <v>327574.60000000003</v>
      </c>
      <c r="J206" s="159">
        <f t="shared" si="61"/>
        <v>4000</v>
      </c>
      <c r="K206" s="159">
        <f t="shared" si="61"/>
        <v>0</v>
      </c>
      <c r="L206" s="207"/>
      <c r="M206" s="207"/>
    </row>
    <row r="207" spans="1:13" ht="31.5" customHeight="1">
      <c r="A207" s="205"/>
      <c r="B207" s="206"/>
      <c r="C207" s="206"/>
      <c r="D207" s="155" t="s">
        <v>67</v>
      </c>
      <c r="E207" s="159">
        <f>E112+E122+E162+E192</f>
        <v>0</v>
      </c>
      <c r="F207" s="159">
        <f>F112+F122+F162+F192</f>
        <v>0</v>
      </c>
      <c r="G207" s="159">
        <f t="shared" si="61"/>
        <v>0</v>
      </c>
      <c r="H207" s="159">
        <f t="shared" si="61"/>
        <v>0</v>
      </c>
      <c r="I207" s="159">
        <f t="shared" si="61"/>
        <v>0</v>
      </c>
      <c r="J207" s="159">
        <f t="shared" si="61"/>
        <v>0</v>
      </c>
      <c r="K207" s="159">
        <f t="shared" si="61"/>
        <v>0</v>
      </c>
      <c r="L207" s="207"/>
      <c r="M207" s="207"/>
    </row>
    <row r="208" spans="1:13" ht="28.5" customHeight="1">
      <c r="A208" s="216" t="s">
        <v>51</v>
      </c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8"/>
    </row>
    <row r="209" spans="1:13" s="157" customFormat="1" ht="15">
      <c r="A209" s="219" t="s">
        <v>117</v>
      </c>
      <c r="B209" s="220" t="s">
        <v>105</v>
      </c>
      <c r="C209" s="215" t="s">
        <v>40</v>
      </c>
      <c r="D209" s="155" t="s">
        <v>3</v>
      </c>
      <c r="E209" s="156">
        <f>E214</f>
        <v>0</v>
      </c>
      <c r="F209" s="156">
        <f aca="true" t="shared" si="62" ref="F209:K209">F214</f>
        <v>7000</v>
      </c>
      <c r="G209" s="156">
        <f t="shared" si="62"/>
        <v>0</v>
      </c>
      <c r="H209" s="156">
        <f t="shared" si="62"/>
        <v>7000</v>
      </c>
      <c r="I209" s="156">
        <f t="shared" si="62"/>
        <v>0</v>
      </c>
      <c r="J209" s="156">
        <f t="shared" si="62"/>
        <v>0</v>
      </c>
      <c r="K209" s="156">
        <f t="shared" si="62"/>
        <v>0</v>
      </c>
      <c r="L209" s="215"/>
      <c r="M209" s="224" t="s">
        <v>218</v>
      </c>
    </row>
    <row r="210" spans="1:13" s="157" customFormat="1" ht="48.75" customHeight="1">
      <c r="A210" s="219"/>
      <c r="B210" s="220"/>
      <c r="C210" s="215"/>
      <c r="D210" s="155" t="s">
        <v>1</v>
      </c>
      <c r="E210" s="156">
        <f aca="true" t="shared" si="63" ref="E210:K210">E215</f>
        <v>0</v>
      </c>
      <c r="F210" s="156">
        <f t="shared" si="63"/>
        <v>0</v>
      </c>
      <c r="G210" s="156">
        <f t="shared" si="63"/>
        <v>0</v>
      </c>
      <c r="H210" s="156">
        <f t="shared" si="63"/>
        <v>0</v>
      </c>
      <c r="I210" s="156">
        <f t="shared" si="63"/>
        <v>0</v>
      </c>
      <c r="J210" s="156">
        <f t="shared" si="63"/>
        <v>0</v>
      </c>
      <c r="K210" s="156">
        <f t="shared" si="63"/>
        <v>0</v>
      </c>
      <c r="L210" s="215"/>
      <c r="M210" s="225"/>
    </row>
    <row r="211" spans="1:13" s="157" customFormat="1" ht="59.25" customHeight="1">
      <c r="A211" s="219"/>
      <c r="B211" s="220"/>
      <c r="C211" s="215"/>
      <c r="D211" s="155" t="s">
        <v>8</v>
      </c>
      <c r="E211" s="156">
        <f aca="true" t="shared" si="64" ref="E211:K211">E216</f>
        <v>0</v>
      </c>
      <c r="F211" s="156">
        <f t="shared" si="64"/>
        <v>0</v>
      </c>
      <c r="G211" s="156">
        <f t="shared" si="64"/>
        <v>0</v>
      </c>
      <c r="H211" s="156">
        <f t="shared" si="64"/>
        <v>0</v>
      </c>
      <c r="I211" s="156">
        <f t="shared" si="64"/>
        <v>0</v>
      </c>
      <c r="J211" s="156">
        <f t="shared" si="64"/>
        <v>0</v>
      </c>
      <c r="K211" s="156">
        <f t="shared" si="64"/>
        <v>0</v>
      </c>
      <c r="L211" s="215"/>
      <c r="M211" s="225"/>
    </row>
    <row r="212" spans="1:13" s="157" customFormat="1" ht="77.25" customHeight="1">
      <c r="A212" s="219"/>
      <c r="B212" s="220"/>
      <c r="C212" s="215"/>
      <c r="D212" s="155" t="s">
        <v>17</v>
      </c>
      <c r="E212" s="156">
        <f aca="true" t="shared" si="65" ref="E212:K212">E217</f>
        <v>0</v>
      </c>
      <c r="F212" s="156">
        <f t="shared" si="65"/>
        <v>7000</v>
      </c>
      <c r="G212" s="156">
        <f t="shared" si="65"/>
        <v>0</v>
      </c>
      <c r="H212" s="156">
        <f t="shared" si="65"/>
        <v>7000</v>
      </c>
      <c r="I212" s="156">
        <f t="shared" si="65"/>
        <v>0</v>
      </c>
      <c r="J212" s="156">
        <f t="shared" si="65"/>
        <v>0</v>
      </c>
      <c r="K212" s="156">
        <f t="shared" si="65"/>
        <v>0</v>
      </c>
      <c r="L212" s="215"/>
      <c r="M212" s="225"/>
    </row>
    <row r="213" spans="1:13" s="157" customFormat="1" ht="30.75" customHeight="1">
      <c r="A213" s="219"/>
      <c r="B213" s="220"/>
      <c r="C213" s="215"/>
      <c r="D213" s="155" t="s">
        <v>67</v>
      </c>
      <c r="E213" s="156">
        <f aca="true" t="shared" si="66" ref="E213:K213">E218</f>
        <v>0</v>
      </c>
      <c r="F213" s="156">
        <f t="shared" si="66"/>
        <v>0</v>
      </c>
      <c r="G213" s="156">
        <f t="shared" si="66"/>
        <v>0</v>
      </c>
      <c r="H213" s="156">
        <f t="shared" si="66"/>
        <v>0</v>
      </c>
      <c r="I213" s="156">
        <f t="shared" si="66"/>
        <v>0</v>
      </c>
      <c r="J213" s="156">
        <f t="shared" si="66"/>
        <v>0</v>
      </c>
      <c r="K213" s="156">
        <f t="shared" si="66"/>
        <v>0</v>
      </c>
      <c r="L213" s="215"/>
      <c r="M213" s="226"/>
    </row>
    <row r="214" spans="1:13" s="157" customFormat="1" ht="15" customHeight="1">
      <c r="A214" s="202" t="s">
        <v>19</v>
      </c>
      <c r="B214" s="184" t="s">
        <v>106</v>
      </c>
      <c r="C214" s="203" t="s">
        <v>40</v>
      </c>
      <c r="D214" s="129" t="s">
        <v>3</v>
      </c>
      <c r="E214" s="132">
        <f aca="true" t="shared" si="67" ref="E214:K214">SUM(E215:E218)</f>
        <v>0</v>
      </c>
      <c r="F214" s="132">
        <f t="shared" si="67"/>
        <v>7000</v>
      </c>
      <c r="G214" s="132">
        <f t="shared" si="67"/>
        <v>0</v>
      </c>
      <c r="H214" s="132">
        <f t="shared" si="67"/>
        <v>7000</v>
      </c>
      <c r="I214" s="132">
        <f t="shared" si="67"/>
        <v>0</v>
      </c>
      <c r="J214" s="132">
        <f t="shared" si="67"/>
        <v>0</v>
      </c>
      <c r="K214" s="132">
        <f t="shared" si="67"/>
        <v>0</v>
      </c>
      <c r="L214" s="203" t="s">
        <v>39</v>
      </c>
      <c r="M214" s="204"/>
    </row>
    <row r="215" spans="1:13" s="157" customFormat="1" ht="46.5" customHeight="1">
      <c r="A215" s="202"/>
      <c r="B215" s="184"/>
      <c r="C215" s="203"/>
      <c r="D215" s="129" t="s">
        <v>1</v>
      </c>
      <c r="E215" s="132">
        <v>0</v>
      </c>
      <c r="F215" s="132">
        <f>SUM(G215:K215)</f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203"/>
      <c r="M215" s="204"/>
    </row>
    <row r="216" spans="1:13" s="157" customFormat="1" ht="63" customHeight="1">
      <c r="A216" s="202"/>
      <c r="B216" s="184"/>
      <c r="C216" s="203"/>
      <c r="D216" s="129" t="s">
        <v>8</v>
      </c>
      <c r="E216" s="132">
        <v>0</v>
      </c>
      <c r="F216" s="132">
        <f>SUM(G216:K216)</f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203"/>
      <c r="M216" s="204"/>
    </row>
    <row r="217" spans="1:13" s="157" customFormat="1" ht="77.25" customHeight="1">
      <c r="A217" s="202"/>
      <c r="B217" s="184"/>
      <c r="C217" s="203"/>
      <c r="D217" s="129" t="s">
        <v>17</v>
      </c>
      <c r="E217" s="132">
        <v>0</v>
      </c>
      <c r="F217" s="132">
        <f>SUM(G217:K217)</f>
        <v>7000</v>
      </c>
      <c r="G217" s="130">
        <v>0</v>
      </c>
      <c r="H217" s="130">
        <v>7000</v>
      </c>
      <c r="I217" s="130">
        <v>0</v>
      </c>
      <c r="J217" s="130">
        <v>0</v>
      </c>
      <c r="K217" s="130">
        <v>0</v>
      </c>
      <c r="L217" s="203"/>
      <c r="M217" s="204"/>
    </row>
    <row r="218" spans="1:13" s="157" customFormat="1" ht="30.75" customHeight="1">
      <c r="A218" s="202"/>
      <c r="B218" s="184"/>
      <c r="C218" s="203"/>
      <c r="D218" s="129" t="s">
        <v>67</v>
      </c>
      <c r="E218" s="132">
        <v>0</v>
      </c>
      <c r="F218" s="132">
        <f>SUM(G218:K218)</f>
        <v>0</v>
      </c>
      <c r="G218" s="130">
        <v>0</v>
      </c>
      <c r="H218" s="130">
        <v>0</v>
      </c>
      <c r="I218" s="130">
        <v>0</v>
      </c>
      <c r="J218" s="130">
        <v>0</v>
      </c>
      <c r="K218" s="130">
        <v>0</v>
      </c>
      <c r="L218" s="203"/>
      <c r="M218" s="204"/>
    </row>
    <row r="219" spans="1:13" s="157" customFormat="1" ht="15">
      <c r="A219" s="219" t="s">
        <v>119</v>
      </c>
      <c r="B219" s="220" t="s">
        <v>108</v>
      </c>
      <c r="C219" s="215" t="s">
        <v>40</v>
      </c>
      <c r="D219" s="155" t="s">
        <v>3</v>
      </c>
      <c r="E219" s="156">
        <f>E224</f>
        <v>0</v>
      </c>
      <c r="F219" s="156">
        <f aca="true" t="shared" si="68" ref="F219:K219">F224</f>
        <v>0</v>
      </c>
      <c r="G219" s="156">
        <f t="shared" si="68"/>
        <v>0</v>
      </c>
      <c r="H219" s="156">
        <f t="shared" si="68"/>
        <v>0</v>
      </c>
      <c r="I219" s="156">
        <f t="shared" si="68"/>
        <v>0</v>
      </c>
      <c r="J219" s="156">
        <f t="shared" si="68"/>
        <v>0</v>
      </c>
      <c r="K219" s="156">
        <f t="shared" si="68"/>
        <v>0</v>
      </c>
      <c r="L219" s="215"/>
      <c r="M219" s="208" t="s">
        <v>152</v>
      </c>
    </row>
    <row r="220" spans="1:13" s="157" customFormat="1" ht="48.75" customHeight="1">
      <c r="A220" s="219"/>
      <c r="B220" s="220"/>
      <c r="C220" s="215"/>
      <c r="D220" s="155" t="s">
        <v>1</v>
      </c>
      <c r="E220" s="156">
        <f aca="true" t="shared" si="69" ref="E220:K220">E225</f>
        <v>0</v>
      </c>
      <c r="F220" s="156">
        <f t="shared" si="69"/>
        <v>0</v>
      </c>
      <c r="G220" s="156">
        <f t="shared" si="69"/>
        <v>0</v>
      </c>
      <c r="H220" s="156">
        <f t="shared" si="69"/>
        <v>0</v>
      </c>
      <c r="I220" s="156">
        <f t="shared" si="69"/>
        <v>0</v>
      </c>
      <c r="J220" s="156">
        <f t="shared" si="69"/>
        <v>0</v>
      </c>
      <c r="K220" s="156">
        <f t="shared" si="69"/>
        <v>0</v>
      </c>
      <c r="L220" s="215"/>
      <c r="M220" s="208"/>
    </row>
    <row r="221" spans="1:13" s="157" customFormat="1" ht="59.25" customHeight="1">
      <c r="A221" s="219"/>
      <c r="B221" s="220"/>
      <c r="C221" s="215"/>
      <c r="D221" s="155" t="s">
        <v>8</v>
      </c>
      <c r="E221" s="156">
        <f aca="true" t="shared" si="70" ref="E221:K221">E226</f>
        <v>0</v>
      </c>
      <c r="F221" s="156">
        <f t="shared" si="70"/>
        <v>0</v>
      </c>
      <c r="G221" s="156">
        <f t="shared" si="70"/>
        <v>0</v>
      </c>
      <c r="H221" s="156">
        <f t="shared" si="70"/>
        <v>0</v>
      </c>
      <c r="I221" s="156">
        <f t="shared" si="70"/>
        <v>0</v>
      </c>
      <c r="J221" s="156">
        <f t="shared" si="70"/>
        <v>0</v>
      </c>
      <c r="K221" s="156">
        <f t="shared" si="70"/>
        <v>0</v>
      </c>
      <c r="L221" s="215"/>
      <c r="M221" s="208"/>
    </row>
    <row r="222" spans="1:13" s="157" customFormat="1" ht="77.25" customHeight="1">
      <c r="A222" s="219"/>
      <c r="B222" s="220"/>
      <c r="C222" s="215"/>
      <c r="D222" s="155" t="s">
        <v>17</v>
      </c>
      <c r="E222" s="156">
        <f aca="true" t="shared" si="71" ref="E222:K222">E227</f>
        <v>0</v>
      </c>
      <c r="F222" s="156">
        <f t="shared" si="71"/>
        <v>0</v>
      </c>
      <c r="G222" s="156">
        <f t="shared" si="71"/>
        <v>0</v>
      </c>
      <c r="H222" s="156">
        <f t="shared" si="71"/>
        <v>0</v>
      </c>
      <c r="I222" s="156">
        <f t="shared" si="71"/>
        <v>0</v>
      </c>
      <c r="J222" s="156">
        <f t="shared" si="71"/>
        <v>0</v>
      </c>
      <c r="K222" s="156">
        <f t="shared" si="71"/>
        <v>0</v>
      </c>
      <c r="L222" s="215"/>
      <c r="M222" s="208"/>
    </row>
    <row r="223" spans="1:13" s="157" customFormat="1" ht="30.75" customHeight="1">
      <c r="A223" s="219"/>
      <c r="B223" s="220"/>
      <c r="C223" s="215"/>
      <c r="D223" s="155" t="s">
        <v>67</v>
      </c>
      <c r="E223" s="156">
        <f aca="true" t="shared" si="72" ref="E223:K223">E228</f>
        <v>0</v>
      </c>
      <c r="F223" s="156">
        <f t="shared" si="72"/>
        <v>0</v>
      </c>
      <c r="G223" s="156">
        <f t="shared" si="72"/>
        <v>0</v>
      </c>
      <c r="H223" s="156">
        <f t="shared" si="72"/>
        <v>0</v>
      </c>
      <c r="I223" s="156">
        <f t="shared" si="72"/>
        <v>0</v>
      </c>
      <c r="J223" s="156">
        <f t="shared" si="72"/>
        <v>0</v>
      </c>
      <c r="K223" s="156">
        <f t="shared" si="72"/>
        <v>0</v>
      </c>
      <c r="L223" s="215"/>
      <c r="M223" s="208"/>
    </row>
    <row r="224" spans="1:13" s="157" customFormat="1" ht="15" customHeight="1">
      <c r="A224" s="202" t="s">
        <v>74</v>
      </c>
      <c r="B224" s="184" t="s">
        <v>107</v>
      </c>
      <c r="C224" s="203" t="s">
        <v>40</v>
      </c>
      <c r="D224" s="129" t="s">
        <v>3</v>
      </c>
      <c r="E224" s="132">
        <f aca="true" t="shared" si="73" ref="E224:K224">SUM(E225:E228)</f>
        <v>0</v>
      </c>
      <c r="F224" s="132">
        <f t="shared" si="73"/>
        <v>0</v>
      </c>
      <c r="G224" s="132">
        <f t="shared" si="73"/>
        <v>0</v>
      </c>
      <c r="H224" s="132">
        <f t="shared" si="73"/>
        <v>0</v>
      </c>
      <c r="I224" s="132">
        <f t="shared" si="73"/>
        <v>0</v>
      </c>
      <c r="J224" s="132">
        <f t="shared" si="73"/>
        <v>0</v>
      </c>
      <c r="K224" s="132">
        <f t="shared" si="73"/>
        <v>0</v>
      </c>
      <c r="L224" s="203" t="s">
        <v>39</v>
      </c>
      <c r="M224" s="204"/>
    </row>
    <row r="225" spans="1:13" s="157" customFormat="1" ht="46.5" customHeight="1">
      <c r="A225" s="202"/>
      <c r="B225" s="184"/>
      <c r="C225" s="203"/>
      <c r="D225" s="129" t="s">
        <v>1</v>
      </c>
      <c r="E225" s="132">
        <v>0</v>
      </c>
      <c r="F225" s="132">
        <f>SUM(G225:K225)</f>
        <v>0</v>
      </c>
      <c r="G225" s="130">
        <v>0</v>
      </c>
      <c r="H225" s="130">
        <v>0</v>
      </c>
      <c r="I225" s="130">
        <v>0</v>
      </c>
      <c r="J225" s="130">
        <v>0</v>
      </c>
      <c r="K225" s="130">
        <v>0</v>
      </c>
      <c r="L225" s="203"/>
      <c r="M225" s="204"/>
    </row>
    <row r="226" spans="1:13" s="157" customFormat="1" ht="63" customHeight="1">
      <c r="A226" s="202"/>
      <c r="B226" s="184"/>
      <c r="C226" s="203"/>
      <c r="D226" s="129" t="s">
        <v>8</v>
      </c>
      <c r="E226" s="132">
        <v>0</v>
      </c>
      <c r="F226" s="132">
        <f>SUM(G226:K226)</f>
        <v>0</v>
      </c>
      <c r="G226" s="130">
        <v>0</v>
      </c>
      <c r="H226" s="130">
        <v>0</v>
      </c>
      <c r="I226" s="130">
        <v>0</v>
      </c>
      <c r="J226" s="130">
        <v>0</v>
      </c>
      <c r="K226" s="130">
        <v>0</v>
      </c>
      <c r="L226" s="203"/>
      <c r="M226" s="204"/>
    </row>
    <row r="227" spans="1:13" s="157" customFormat="1" ht="77.25" customHeight="1">
      <c r="A227" s="202"/>
      <c r="B227" s="184"/>
      <c r="C227" s="203"/>
      <c r="D227" s="129" t="s">
        <v>17</v>
      </c>
      <c r="E227" s="132">
        <v>0</v>
      </c>
      <c r="F227" s="132">
        <f>SUM(G227:K227)</f>
        <v>0</v>
      </c>
      <c r="G227" s="130">
        <v>0</v>
      </c>
      <c r="H227" s="130">
        <v>0</v>
      </c>
      <c r="I227" s="130">
        <v>0</v>
      </c>
      <c r="J227" s="130">
        <v>0</v>
      </c>
      <c r="K227" s="130">
        <v>0</v>
      </c>
      <c r="L227" s="203"/>
      <c r="M227" s="204"/>
    </row>
    <row r="228" spans="1:13" s="157" customFormat="1" ht="30.75" customHeight="1">
      <c r="A228" s="202"/>
      <c r="B228" s="184"/>
      <c r="C228" s="203"/>
      <c r="D228" s="129" t="s">
        <v>67</v>
      </c>
      <c r="E228" s="132">
        <v>0</v>
      </c>
      <c r="F228" s="132">
        <f>SUM(G228:K228)</f>
        <v>0</v>
      </c>
      <c r="G228" s="130">
        <v>0</v>
      </c>
      <c r="H228" s="130">
        <v>0</v>
      </c>
      <c r="I228" s="130">
        <v>0</v>
      </c>
      <c r="J228" s="130">
        <v>0</v>
      </c>
      <c r="K228" s="130">
        <v>0</v>
      </c>
      <c r="L228" s="203"/>
      <c r="M228" s="204"/>
    </row>
    <row r="229" spans="1:13" s="157" customFormat="1" ht="28.5" customHeight="1">
      <c r="A229" s="219" t="s">
        <v>123</v>
      </c>
      <c r="B229" s="220" t="s">
        <v>109</v>
      </c>
      <c r="C229" s="215" t="s">
        <v>40</v>
      </c>
      <c r="D229" s="155" t="s">
        <v>3</v>
      </c>
      <c r="E229" s="156">
        <f>E234+E239+E244+E249+E254+E259+E264</f>
        <v>0</v>
      </c>
      <c r="F229" s="156">
        <f aca="true" t="shared" si="74" ref="F229:K229">F234+F239+F244+F249+F254+F259+F264</f>
        <v>0</v>
      </c>
      <c r="G229" s="156">
        <f t="shared" si="74"/>
        <v>0</v>
      </c>
      <c r="H229" s="156">
        <f t="shared" si="74"/>
        <v>0</v>
      </c>
      <c r="I229" s="156">
        <f t="shared" si="74"/>
        <v>0</v>
      </c>
      <c r="J229" s="156">
        <f t="shared" si="74"/>
        <v>0</v>
      </c>
      <c r="K229" s="156">
        <f t="shared" si="74"/>
        <v>0</v>
      </c>
      <c r="L229" s="215"/>
      <c r="M229" s="204" t="s">
        <v>220</v>
      </c>
    </row>
    <row r="230" spans="1:13" s="157" customFormat="1" ht="48.75" customHeight="1">
      <c r="A230" s="219"/>
      <c r="B230" s="220"/>
      <c r="C230" s="215"/>
      <c r="D230" s="155" t="s">
        <v>1</v>
      </c>
      <c r="E230" s="156">
        <f aca="true" t="shared" si="75" ref="E230:K230">E235+E240+E245+E250+E255+E260+E265</f>
        <v>0</v>
      </c>
      <c r="F230" s="156">
        <f t="shared" si="75"/>
        <v>0</v>
      </c>
      <c r="G230" s="156">
        <f t="shared" si="75"/>
        <v>0</v>
      </c>
      <c r="H230" s="156">
        <f t="shared" si="75"/>
        <v>0</v>
      </c>
      <c r="I230" s="156">
        <f t="shared" si="75"/>
        <v>0</v>
      </c>
      <c r="J230" s="156">
        <f t="shared" si="75"/>
        <v>0</v>
      </c>
      <c r="K230" s="156">
        <f t="shared" si="75"/>
        <v>0</v>
      </c>
      <c r="L230" s="215"/>
      <c r="M230" s="204"/>
    </row>
    <row r="231" spans="1:13" s="157" customFormat="1" ht="74.25" customHeight="1">
      <c r="A231" s="219"/>
      <c r="B231" s="220"/>
      <c r="C231" s="215"/>
      <c r="D231" s="155" t="s">
        <v>8</v>
      </c>
      <c r="E231" s="156">
        <f aca="true" t="shared" si="76" ref="E231:K231">E236+E241+E246+E251+E256+E261+E266</f>
        <v>0</v>
      </c>
      <c r="F231" s="156">
        <f t="shared" si="76"/>
        <v>0</v>
      </c>
      <c r="G231" s="156">
        <f t="shared" si="76"/>
        <v>0</v>
      </c>
      <c r="H231" s="156">
        <f t="shared" si="76"/>
        <v>0</v>
      </c>
      <c r="I231" s="156">
        <f t="shared" si="76"/>
        <v>0</v>
      </c>
      <c r="J231" s="156">
        <f t="shared" si="76"/>
        <v>0</v>
      </c>
      <c r="K231" s="156">
        <f t="shared" si="76"/>
        <v>0</v>
      </c>
      <c r="L231" s="215"/>
      <c r="M231" s="204"/>
    </row>
    <row r="232" spans="1:13" s="157" customFormat="1" ht="78.75" customHeight="1">
      <c r="A232" s="219"/>
      <c r="B232" s="220"/>
      <c r="C232" s="215"/>
      <c r="D232" s="155" t="s">
        <v>17</v>
      </c>
      <c r="E232" s="156">
        <f aca="true" t="shared" si="77" ref="E232:K232">E237+E242+E247+E252+E257+E262+E267</f>
        <v>0</v>
      </c>
      <c r="F232" s="156">
        <f t="shared" si="77"/>
        <v>0</v>
      </c>
      <c r="G232" s="156">
        <f t="shared" si="77"/>
        <v>0</v>
      </c>
      <c r="H232" s="156">
        <f t="shared" si="77"/>
        <v>0</v>
      </c>
      <c r="I232" s="156">
        <f t="shared" si="77"/>
        <v>0</v>
      </c>
      <c r="J232" s="156">
        <f t="shared" si="77"/>
        <v>0</v>
      </c>
      <c r="K232" s="156">
        <f t="shared" si="77"/>
        <v>0</v>
      </c>
      <c r="L232" s="215"/>
      <c r="M232" s="204"/>
    </row>
    <row r="233" spans="1:13" s="157" customFormat="1" ht="107.25" customHeight="1">
      <c r="A233" s="219"/>
      <c r="B233" s="220"/>
      <c r="C233" s="215"/>
      <c r="D233" s="155" t="s">
        <v>67</v>
      </c>
      <c r="E233" s="156">
        <f aca="true" t="shared" si="78" ref="E233:K233">E238+E243+E248+E253+E258+E263+E268</f>
        <v>0</v>
      </c>
      <c r="F233" s="156">
        <f t="shared" si="78"/>
        <v>0</v>
      </c>
      <c r="G233" s="156">
        <f t="shared" si="78"/>
        <v>0</v>
      </c>
      <c r="H233" s="156">
        <f t="shared" si="78"/>
        <v>0</v>
      </c>
      <c r="I233" s="156">
        <f t="shared" si="78"/>
        <v>0</v>
      </c>
      <c r="J233" s="156">
        <f t="shared" si="78"/>
        <v>0</v>
      </c>
      <c r="K233" s="156">
        <f t="shared" si="78"/>
        <v>0</v>
      </c>
      <c r="L233" s="215"/>
      <c r="M233" s="204"/>
    </row>
    <row r="234" spans="1:13" s="157" customFormat="1" ht="15" customHeight="1">
      <c r="A234" s="202" t="s">
        <v>76</v>
      </c>
      <c r="B234" s="184" t="s">
        <v>110</v>
      </c>
      <c r="C234" s="203" t="s">
        <v>40</v>
      </c>
      <c r="D234" s="129" t="s">
        <v>3</v>
      </c>
      <c r="E234" s="132">
        <f aca="true" t="shared" si="79" ref="E234:K234">SUM(E235:E238)</f>
        <v>0</v>
      </c>
      <c r="F234" s="132">
        <f t="shared" si="79"/>
        <v>0</v>
      </c>
      <c r="G234" s="132">
        <f t="shared" si="79"/>
        <v>0</v>
      </c>
      <c r="H234" s="132">
        <f t="shared" si="79"/>
        <v>0</v>
      </c>
      <c r="I234" s="132">
        <f t="shared" si="79"/>
        <v>0</v>
      </c>
      <c r="J234" s="132">
        <f t="shared" si="79"/>
        <v>0</v>
      </c>
      <c r="K234" s="132">
        <f t="shared" si="79"/>
        <v>0</v>
      </c>
      <c r="L234" s="203" t="s">
        <v>39</v>
      </c>
      <c r="M234" s="204"/>
    </row>
    <row r="235" spans="1:13" s="157" customFormat="1" ht="46.5" customHeight="1">
      <c r="A235" s="202"/>
      <c r="B235" s="184"/>
      <c r="C235" s="203"/>
      <c r="D235" s="129" t="s">
        <v>1</v>
      </c>
      <c r="E235" s="132">
        <v>0</v>
      </c>
      <c r="F235" s="132">
        <f>SUM(G235:K235)</f>
        <v>0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203"/>
      <c r="M235" s="204"/>
    </row>
    <row r="236" spans="1:13" s="157" customFormat="1" ht="63" customHeight="1">
      <c r="A236" s="202"/>
      <c r="B236" s="184"/>
      <c r="C236" s="203"/>
      <c r="D236" s="129" t="s">
        <v>8</v>
      </c>
      <c r="E236" s="132">
        <v>0</v>
      </c>
      <c r="F236" s="132">
        <f>SUM(G236:K236)</f>
        <v>0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203"/>
      <c r="M236" s="204"/>
    </row>
    <row r="237" spans="1:13" s="157" customFormat="1" ht="77.25" customHeight="1">
      <c r="A237" s="202"/>
      <c r="B237" s="184"/>
      <c r="C237" s="203"/>
      <c r="D237" s="129" t="s">
        <v>17</v>
      </c>
      <c r="E237" s="132">
        <v>0</v>
      </c>
      <c r="F237" s="132">
        <f>SUM(G237:K237)</f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203"/>
      <c r="M237" s="204"/>
    </row>
    <row r="238" spans="1:13" s="157" customFormat="1" ht="30.75" customHeight="1">
      <c r="A238" s="202"/>
      <c r="B238" s="184"/>
      <c r="C238" s="203"/>
      <c r="D238" s="129" t="s">
        <v>67</v>
      </c>
      <c r="E238" s="132">
        <v>0</v>
      </c>
      <c r="F238" s="132">
        <f>SUM(G238:K238)</f>
        <v>0</v>
      </c>
      <c r="G238" s="130">
        <v>0</v>
      </c>
      <c r="H238" s="130">
        <v>0</v>
      </c>
      <c r="I238" s="130">
        <v>0</v>
      </c>
      <c r="J238" s="130">
        <v>0</v>
      </c>
      <c r="K238" s="130">
        <v>0</v>
      </c>
      <c r="L238" s="203"/>
      <c r="M238" s="204"/>
    </row>
    <row r="239" spans="1:13" s="157" customFormat="1" ht="15" customHeight="1">
      <c r="A239" s="202" t="s">
        <v>77</v>
      </c>
      <c r="B239" s="184" t="s">
        <v>111</v>
      </c>
      <c r="C239" s="203" t="s">
        <v>40</v>
      </c>
      <c r="D239" s="129" t="s">
        <v>3</v>
      </c>
      <c r="E239" s="132">
        <f aca="true" t="shared" si="80" ref="E239:K239">SUM(E240:E243)</f>
        <v>0</v>
      </c>
      <c r="F239" s="132">
        <f t="shared" si="80"/>
        <v>0</v>
      </c>
      <c r="G239" s="132">
        <f t="shared" si="80"/>
        <v>0</v>
      </c>
      <c r="H239" s="132">
        <f t="shared" si="80"/>
        <v>0</v>
      </c>
      <c r="I239" s="132">
        <f t="shared" si="80"/>
        <v>0</v>
      </c>
      <c r="J239" s="132">
        <f t="shared" si="80"/>
        <v>0</v>
      </c>
      <c r="K239" s="132">
        <f t="shared" si="80"/>
        <v>0</v>
      </c>
      <c r="L239" s="203" t="s">
        <v>39</v>
      </c>
      <c r="M239" s="204"/>
    </row>
    <row r="240" spans="1:13" s="157" customFormat="1" ht="46.5" customHeight="1">
      <c r="A240" s="202"/>
      <c r="B240" s="184"/>
      <c r="C240" s="203"/>
      <c r="D240" s="129" t="s">
        <v>1</v>
      </c>
      <c r="E240" s="132">
        <v>0</v>
      </c>
      <c r="F240" s="132">
        <f>SUM(G240:K240)</f>
        <v>0</v>
      </c>
      <c r="G240" s="130">
        <v>0</v>
      </c>
      <c r="H240" s="130">
        <v>0</v>
      </c>
      <c r="I240" s="130">
        <v>0</v>
      </c>
      <c r="J240" s="130">
        <v>0</v>
      </c>
      <c r="K240" s="130">
        <v>0</v>
      </c>
      <c r="L240" s="203"/>
      <c r="M240" s="204"/>
    </row>
    <row r="241" spans="1:13" s="157" customFormat="1" ht="63" customHeight="1">
      <c r="A241" s="202"/>
      <c r="B241" s="184"/>
      <c r="C241" s="203"/>
      <c r="D241" s="129" t="s">
        <v>8</v>
      </c>
      <c r="E241" s="132">
        <v>0</v>
      </c>
      <c r="F241" s="132">
        <f>SUM(G241:K241)</f>
        <v>0</v>
      </c>
      <c r="G241" s="130">
        <v>0</v>
      </c>
      <c r="H241" s="130">
        <v>0</v>
      </c>
      <c r="I241" s="130">
        <v>0</v>
      </c>
      <c r="J241" s="130">
        <v>0</v>
      </c>
      <c r="K241" s="130">
        <v>0</v>
      </c>
      <c r="L241" s="203"/>
      <c r="M241" s="204"/>
    </row>
    <row r="242" spans="1:13" s="157" customFormat="1" ht="77.25" customHeight="1">
      <c r="A242" s="202"/>
      <c r="B242" s="184"/>
      <c r="C242" s="203"/>
      <c r="D242" s="129" t="s">
        <v>17</v>
      </c>
      <c r="E242" s="132">
        <v>0</v>
      </c>
      <c r="F242" s="132">
        <f>SUM(G242:K242)</f>
        <v>0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203"/>
      <c r="M242" s="204"/>
    </row>
    <row r="243" spans="1:13" s="157" customFormat="1" ht="30.75" customHeight="1">
      <c r="A243" s="202"/>
      <c r="B243" s="184"/>
      <c r="C243" s="203"/>
      <c r="D243" s="129" t="s">
        <v>67</v>
      </c>
      <c r="E243" s="132">
        <v>0</v>
      </c>
      <c r="F243" s="132">
        <f>SUM(G243:K243)</f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203"/>
      <c r="M243" s="204"/>
    </row>
    <row r="244" spans="1:13" s="157" customFormat="1" ht="15" customHeight="1">
      <c r="A244" s="202" t="s">
        <v>78</v>
      </c>
      <c r="B244" s="184" t="s">
        <v>112</v>
      </c>
      <c r="C244" s="203" t="s">
        <v>40</v>
      </c>
      <c r="D244" s="129" t="s">
        <v>3</v>
      </c>
      <c r="E244" s="132">
        <f aca="true" t="shared" si="81" ref="E244:K244">SUM(E245:E248)</f>
        <v>0</v>
      </c>
      <c r="F244" s="132">
        <f t="shared" si="81"/>
        <v>0</v>
      </c>
      <c r="G244" s="132">
        <f t="shared" si="81"/>
        <v>0</v>
      </c>
      <c r="H244" s="132">
        <f t="shared" si="81"/>
        <v>0</v>
      </c>
      <c r="I244" s="132">
        <f t="shared" si="81"/>
        <v>0</v>
      </c>
      <c r="J244" s="132">
        <f t="shared" si="81"/>
        <v>0</v>
      </c>
      <c r="K244" s="132">
        <f t="shared" si="81"/>
        <v>0</v>
      </c>
      <c r="L244" s="203" t="s">
        <v>39</v>
      </c>
      <c r="M244" s="204"/>
    </row>
    <row r="245" spans="1:13" s="157" customFormat="1" ht="46.5" customHeight="1">
      <c r="A245" s="202"/>
      <c r="B245" s="184"/>
      <c r="C245" s="203"/>
      <c r="D245" s="129" t="s">
        <v>1</v>
      </c>
      <c r="E245" s="132">
        <v>0</v>
      </c>
      <c r="F245" s="132">
        <f>SUM(G245:K245)</f>
        <v>0</v>
      </c>
      <c r="G245" s="130">
        <v>0</v>
      </c>
      <c r="H245" s="130">
        <v>0</v>
      </c>
      <c r="I245" s="130">
        <v>0</v>
      </c>
      <c r="J245" s="130">
        <v>0</v>
      </c>
      <c r="K245" s="130">
        <v>0</v>
      </c>
      <c r="L245" s="203"/>
      <c r="M245" s="204"/>
    </row>
    <row r="246" spans="1:13" s="157" customFormat="1" ht="63" customHeight="1">
      <c r="A246" s="202"/>
      <c r="B246" s="184"/>
      <c r="C246" s="203"/>
      <c r="D246" s="129" t="s">
        <v>8</v>
      </c>
      <c r="E246" s="132">
        <v>0</v>
      </c>
      <c r="F246" s="132">
        <f>SUM(G246:K246)</f>
        <v>0</v>
      </c>
      <c r="G246" s="130">
        <v>0</v>
      </c>
      <c r="H246" s="130">
        <v>0</v>
      </c>
      <c r="I246" s="130">
        <v>0</v>
      </c>
      <c r="J246" s="130">
        <v>0</v>
      </c>
      <c r="K246" s="130">
        <v>0</v>
      </c>
      <c r="L246" s="203"/>
      <c r="M246" s="204"/>
    </row>
    <row r="247" spans="1:13" s="157" customFormat="1" ht="77.25" customHeight="1">
      <c r="A247" s="202"/>
      <c r="B247" s="184"/>
      <c r="C247" s="203"/>
      <c r="D247" s="129" t="s">
        <v>17</v>
      </c>
      <c r="E247" s="132">
        <v>0</v>
      </c>
      <c r="F247" s="132">
        <f>SUM(G247:K247)</f>
        <v>0</v>
      </c>
      <c r="G247" s="130">
        <v>0</v>
      </c>
      <c r="H247" s="130">
        <v>0</v>
      </c>
      <c r="I247" s="130">
        <v>0</v>
      </c>
      <c r="J247" s="130">
        <v>0</v>
      </c>
      <c r="K247" s="130">
        <v>0</v>
      </c>
      <c r="L247" s="203"/>
      <c r="M247" s="204"/>
    </row>
    <row r="248" spans="1:13" s="157" customFormat="1" ht="30.75" customHeight="1">
      <c r="A248" s="202"/>
      <c r="B248" s="184"/>
      <c r="C248" s="203"/>
      <c r="D248" s="129" t="s">
        <v>67</v>
      </c>
      <c r="E248" s="132">
        <v>0</v>
      </c>
      <c r="F248" s="132">
        <f>SUM(G248:K248)</f>
        <v>0</v>
      </c>
      <c r="G248" s="130">
        <v>0</v>
      </c>
      <c r="H248" s="130">
        <v>0</v>
      </c>
      <c r="I248" s="130">
        <v>0</v>
      </c>
      <c r="J248" s="130">
        <v>0</v>
      </c>
      <c r="K248" s="130">
        <v>0</v>
      </c>
      <c r="L248" s="203"/>
      <c r="M248" s="204"/>
    </row>
    <row r="249" spans="1:13" s="157" customFormat="1" ht="15" customHeight="1">
      <c r="A249" s="202" t="s">
        <v>79</v>
      </c>
      <c r="B249" s="184" t="s">
        <v>113</v>
      </c>
      <c r="C249" s="203" t="s">
        <v>40</v>
      </c>
      <c r="D249" s="129" t="s">
        <v>3</v>
      </c>
      <c r="E249" s="132">
        <f aca="true" t="shared" si="82" ref="E249:K249">SUM(E250:E253)</f>
        <v>0</v>
      </c>
      <c r="F249" s="132">
        <f t="shared" si="82"/>
        <v>0</v>
      </c>
      <c r="G249" s="132">
        <f t="shared" si="82"/>
        <v>0</v>
      </c>
      <c r="H249" s="132">
        <f t="shared" si="82"/>
        <v>0</v>
      </c>
      <c r="I249" s="132">
        <f t="shared" si="82"/>
        <v>0</v>
      </c>
      <c r="J249" s="132">
        <f t="shared" si="82"/>
        <v>0</v>
      </c>
      <c r="K249" s="132">
        <f t="shared" si="82"/>
        <v>0</v>
      </c>
      <c r="L249" s="203" t="s">
        <v>39</v>
      </c>
      <c r="M249" s="204"/>
    </row>
    <row r="250" spans="1:13" s="157" customFormat="1" ht="46.5" customHeight="1">
      <c r="A250" s="202"/>
      <c r="B250" s="184"/>
      <c r="C250" s="203"/>
      <c r="D250" s="129" t="s">
        <v>1</v>
      </c>
      <c r="E250" s="132">
        <v>0</v>
      </c>
      <c r="F250" s="132">
        <f>SUM(G250:K250)</f>
        <v>0</v>
      </c>
      <c r="G250" s="130">
        <v>0</v>
      </c>
      <c r="H250" s="130">
        <v>0</v>
      </c>
      <c r="I250" s="130">
        <v>0</v>
      </c>
      <c r="J250" s="130">
        <v>0</v>
      </c>
      <c r="K250" s="130">
        <v>0</v>
      </c>
      <c r="L250" s="203"/>
      <c r="M250" s="204"/>
    </row>
    <row r="251" spans="1:13" s="157" customFormat="1" ht="63" customHeight="1">
      <c r="A251" s="202"/>
      <c r="B251" s="184"/>
      <c r="C251" s="203"/>
      <c r="D251" s="129" t="s">
        <v>8</v>
      </c>
      <c r="E251" s="132">
        <v>0</v>
      </c>
      <c r="F251" s="132">
        <f>SUM(G251:K251)</f>
        <v>0</v>
      </c>
      <c r="G251" s="130">
        <v>0</v>
      </c>
      <c r="H251" s="130">
        <v>0</v>
      </c>
      <c r="I251" s="130">
        <v>0</v>
      </c>
      <c r="J251" s="130">
        <v>0</v>
      </c>
      <c r="K251" s="130">
        <v>0</v>
      </c>
      <c r="L251" s="203"/>
      <c r="M251" s="204"/>
    </row>
    <row r="252" spans="1:13" s="157" customFormat="1" ht="77.25" customHeight="1">
      <c r="A252" s="202"/>
      <c r="B252" s="184"/>
      <c r="C252" s="203"/>
      <c r="D252" s="129" t="s">
        <v>17</v>
      </c>
      <c r="E252" s="132">
        <v>0</v>
      </c>
      <c r="F252" s="132">
        <f>SUM(G252:K252)</f>
        <v>0</v>
      </c>
      <c r="G252" s="130">
        <v>0</v>
      </c>
      <c r="H252" s="130">
        <v>0</v>
      </c>
      <c r="I252" s="130">
        <v>0</v>
      </c>
      <c r="J252" s="130">
        <v>0</v>
      </c>
      <c r="K252" s="130">
        <v>0</v>
      </c>
      <c r="L252" s="203"/>
      <c r="M252" s="204"/>
    </row>
    <row r="253" spans="1:13" s="157" customFormat="1" ht="30.75" customHeight="1">
      <c r="A253" s="202"/>
      <c r="B253" s="184"/>
      <c r="C253" s="203"/>
      <c r="D253" s="129" t="s">
        <v>67</v>
      </c>
      <c r="E253" s="132">
        <v>0</v>
      </c>
      <c r="F253" s="132">
        <f>SUM(G253:K253)</f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203"/>
      <c r="M253" s="204"/>
    </row>
    <row r="254" spans="1:13" s="157" customFormat="1" ht="15" customHeight="1">
      <c r="A254" s="202" t="s">
        <v>125</v>
      </c>
      <c r="B254" s="184" t="s">
        <v>114</v>
      </c>
      <c r="C254" s="203" t="s">
        <v>40</v>
      </c>
      <c r="D254" s="129" t="s">
        <v>3</v>
      </c>
      <c r="E254" s="132">
        <f aca="true" t="shared" si="83" ref="E254:K254">SUM(E255:E258)</f>
        <v>0</v>
      </c>
      <c r="F254" s="132">
        <f t="shared" si="83"/>
        <v>0</v>
      </c>
      <c r="G254" s="132">
        <f t="shared" si="83"/>
        <v>0</v>
      </c>
      <c r="H254" s="132">
        <f t="shared" si="83"/>
        <v>0</v>
      </c>
      <c r="I254" s="132">
        <f t="shared" si="83"/>
        <v>0</v>
      </c>
      <c r="J254" s="132">
        <f t="shared" si="83"/>
        <v>0</v>
      </c>
      <c r="K254" s="132">
        <f t="shared" si="83"/>
        <v>0</v>
      </c>
      <c r="L254" s="203" t="s">
        <v>39</v>
      </c>
      <c r="M254" s="204"/>
    </row>
    <row r="255" spans="1:13" s="157" customFormat="1" ht="46.5" customHeight="1">
      <c r="A255" s="202"/>
      <c r="B255" s="184"/>
      <c r="C255" s="203"/>
      <c r="D255" s="129" t="s">
        <v>1</v>
      </c>
      <c r="E255" s="132">
        <v>0</v>
      </c>
      <c r="F255" s="132">
        <f>SUM(G255:K255)</f>
        <v>0</v>
      </c>
      <c r="G255" s="130">
        <v>0</v>
      </c>
      <c r="H255" s="130">
        <v>0</v>
      </c>
      <c r="I255" s="130">
        <v>0</v>
      </c>
      <c r="J255" s="130">
        <v>0</v>
      </c>
      <c r="K255" s="130">
        <v>0</v>
      </c>
      <c r="L255" s="203"/>
      <c r="M255" s="204"/>
    </row>
    <row r="256" spans="1:13" s="157" customFormat="1" ht="63" customHeight="1">
      <c r="A256" s="202"/>
      <c r="B256" s="184"/>
      <c r="C256" s="203"/>
      <c r="D256" s="129" t="s">
        <v>8</v>
      </c>
      <c r="E256" s="132">
        <v>0</v>
      </c>
      <c r="F256" s="132">
        <f>SUM(G256:K256)</f>
        <v>0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  <c r="L256" s="203"/>
      <c r="M256" s="204"/>
    </row>
    <row r="257" spans="1:13" s="157" customFormat="1" ht="77.25" customHeight="1">
      <c r="A257" s="202"/>
      <c r="B257" s="184"/>
      <c r="C257" s="203"/>
      <c r="D257" s="129" t="s">
        <v>17</v>
      </c>
      <c r="E257" s="132">
        <v>0</v>
      </c>
      <c r="F257" s="132">
        <f>SUM(G257:K257)</f>
        <v>0</v>
      </c>
      <c r="G257" s="130">
        <v>0</v>
      </c>
      <c r="H257" s="130">
        <v>0</v>
      </c>
      <c r="I257" s="130">
        <v>0</v>
      </c>
      <c r="J257" s="130">
        <v>0</v>
      </c>
      <c r="K257" s="130">
        <v>0</v>
      </c>
      <c r="L257" s="203"/>
      <c r="M257" s="204"/>
    </row>
    <row r="258" spans="1:13" s="157" customFormat="1" ht="30.75" customHeight="1">
      <c r="A258" s="202"/>
      <c r="B258" s="184"/>
      <c r="C258" s="203"/>
      <c r="D258" s="129" t="s">
        <v>67</v>
      </c>
      <c r="E258" s="132">
        <v>0</v>
      </c>
      <c r="F258" s="132">
        <f>SUM(G258:K258)</f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203"/>
      <c r="M258" s="204"/>
    </row>
    <row r="259" spans="1:13" s="157" customFormat="1" ht="15" customHeight="1">
      <c r="A259" s="202" t="s">
        <v>126</v>
      </c>
      <c r="B259" s="184" t="s">
        <v>115</v>
      </c>
      <c r="C259" s="203" t="s">
        <v>40</v>
      </c>
      <c r="D259" s="129" t="s">
        <v>3</v>
      </c>
      <c r="E259" s="132">
        <f aca="true" t="shared" si="84" ref="E259:K259">SUM(E260:E263)</f>
        <v>0</v>
      </c>
      <c r="F259" s="132">
        <f t="shared" si="84"/>
        <v>0</v>
      </c>
      <c r="G259" s="132">
        <f t="shared" si="84"/>
        <v>0</v>
      </c>
      <c r="H259" s="132">
        <f t="shared" si="84"/>
        <v>0</v>
      </c>
      <c r="I259" s="132">
        <f t="shared" si="84"/>
        <v>0</v>
      </c>
      <c r="J259" s="132">
        <f t="shared" si="84"/>
        <v>0</v>
      </c>
      <c r="K259" s="132">
        <f t="shared" si="84"/>
        <v>0</v>
      </c>
      <c r="L259" s="203" t="s">
        <v>39</v>
      </c>
      <c r="M259" s="204"/>
    </row>
    <row r="260" spans="1:13" s="157" customFormat="1" ht="46.5" customHeight="1">
      <c r="A260" s="202"/>
      <c r="B260" s="184"/>
      <c r="C260" s="203"/>
      <c r="D260" s="129" t="s">
        <v>1</v>
      </c>
      <c r="E260" s="132">
        <v>0</v>
      </c>
      <c r="F260" s="132">
        <f>SUM(G260:K260)</f>
        <v>0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203"/>
      <c r="M260" s="204"/>
    </row>
    <row r="261" spans="1:13" s="157" customFormat="1" ht="63" customHeight="1">
      <c r="A261" s="202"/>
      <c r="B261" s="184"/>
      <c r="C261" s="203"/>
      <c r="D261" s="129" t="s">
        <v>8</v>
      </c>
      <c r="E261" s="132">
        <v>0</v>
      </c>
      <c r="F261" s="132">
        <f>SUM(G261:K261)</f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203"/>
      <c r="M261" s="204"/>
    </row>
    <row r="262" spans="1:13" s="157" customFormat="1" ht="77.25" customHeight="1">
      <c r="A262" s="202"/>
      <c r="B262" s="184"/>
      <c r="C262" s="203"/>
      <c r="D262" s="129" t="s">
        <v>17</v>
      </c>
      <c r="E262" s="132">
        <v>0</v>
      </c>
      <c r="F262" s="132">
        <f>SUM(G262:K262)</f>
        <v>0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203"/>
      <c r="M262" s="204"/>
    </row>
    <row r="263" spans="1:13" s="157" customFormat="1" ht="30.75" customHeight="1">
      <c r="A263" s="202"/>
      <c r="B263" s="184"/>
      <c r="C263" s="203"/>
      <c r="D263" s="129" t="s">
        <v>67</v>
      </c>
      <c r="E263" s="132">
        <v>0</v>
      </c>
      <c r="F263" s="132">
        <f>SUM(G263:K263)</f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203"/>
      <c r="M263" s="204"/>
    </row>
    <row r="264" spans="1:13" s="157" customFormat="1" ht="15" customHeight="1">
      <c r="A264" s="202" t="s">
        <v>127</v>
      </c>
      <c r="B264" s="184" t="s">
        <v>116</v>
      </c>
      <c r="C264" s="203" t="s">
        <v>40</v>
      </c>
      <c r="D264" s="129" t="s">
        <v>3</v>
      </c>
      <c r="E264" s="132">
        <f aca="true" t="shared" si="85" ref="E264:K264">SUM(E265:E268)</f>
        <v>0</v>
      </c>
      <c r="F264" s="132">
        <f t="shared" si="85"/>
        <v>0</v>
      </c>
      <c r="G264" s="132">
        <f t="shared" si="85"/>
        <v>0</v>
      </c>
      <c r="H264" s="132">
        <f t="shared" si="85"/>
        <v>0</v>
      </c>
      <c r="I264" s="132">
        <f t="shared" si="85"/>
        <v>0</v>
      </c>
      <c r="J264" s="132">
        <f t="shared" si="85"/>
        <v>0</v>
      </c>
      <c r="K264" s="132">
        <f t="shared" si="85"/>
        <v>0</v>
      </c>
      <c r="L264" s="203" t="s">
        <v>39</v>
      </c>
      <c r="M264" s="204"/>
    </row>
    <row r="265" spans="1:13" s="157" customFormat="1" ht="46.5" customHeight="1">
      <c r="A265" s="202"/>
      <c r="B265" s="184"/>
      <c r="C265" s="203"/>
      <c r="D265" s="129" t="s">
        <v>1</v>
      </c>
      <c r="E265" s="132">
        <v>0</v>
      </c>
      <c r="F265" s="132">
        <f>SUM(G265:K265)</f>
        <v>0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203"/>
      <c r="M265" s="204"/>
    </row>
    <row r="266" spans="1:13" s="157" customFormat="1" ht="63" customHeight="1">
      <c r="A266" s="202"/>
      <c r="B266" s="184"/>
      <c r="C266" s="203"/>
      <c r="D266" s="129" t="s">
        <v>8</v>
      </c>
      <c r="E266" s="132">
        <v>0</v>
      </c>
      <c r="F266" s="132">
        <f>SUM(G266:K266)</f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203"/>
      <c r="M266" s="204"/>
    </row>
    <row r="267" spans="1:13" s="157" customFormat="1" ht="77.25" customHeight="1">
      <c r="A267" s="202"/>
      <c r="B267" s="184"/>
      <c r="C267" s="203"/>
      <c r="D267" s="129" t="s">
        <v>17</v>
      </c>
      <c r="E267" s="132">
        <v>0</v>
      </c>
      <c r="F267" s="132">
        <f>SUM(G267:K267)</f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203"/>
      <c r="M267" s="204"/>
    </row>
    <row r="268" spans="1:13" s="157" customFormat="1" ht="30.75" customHeight="1">
      <c r="A268" s="202"/>
      <c r="B268" s="184"/>
      <c r="C268" s="203"/>
      <c r="D268" s="129" t="s">
        <v>67</v>
      </c>
      <c r="E268" s="132">
        <v>0</v>
      </c>
      <c r="F268" s="132">
        <f>SUM(G268:K268)</f>
        <v>0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203"/>
      <c r="M268" s="204"/>
    </row>
    <row r="269" spans="1:13" ht="15" customHeight="1">
      <c r="A269" s="205"/>
      <c r="B269" s="206" t="s">
        <v>54</v>
      </c>
      <c r="C269" s="206"/>
      <c r="D269" s="158" t="s">
        <v>3</v>
      </c>
      <c r="E269" s="159">
        <f aca="true" t="shared" si="86" ref="E269:K273">E209+E219+E229</f>
        <v>0</v>
      </c>
      <c r="F269" s="159">
        <f t="shared" si="86"/>
        <v>7000</v>
      </c>
      <c r="G269" s="159">
        <f t="shared" si="86"/>
        <v>0</v>
      </c>
      <c r="H269" s="159">
        <f t="shared" si="86"/>
        <v>7000</v>
      </c>
      <c r="I269" s="159">
        <f t="shared" si="86"/>
        <v>0</v>
      </c>
      <c r="J269" s="159">
        <f t="shared" si="86"/>
        <v>0</v>
      </c>
      <c r="K269" s="159">
        <f t="shared" si="86"/>
        <v>0</v>
      </c>
      <c r="L269" s="207"/>
      <c r="M269" s="207"/>
    </row>
    <row r="270" spans="1:13" ht="46.5" customHeight="1">
      <c r="A270" s="205"/>
      <c r="B270" s="206"/>
      <c r="C270" s="206"/>
      <c r="D270" s="158" t="s">
        <v>1</v>
      </c>
      <c r="E270" s="159">
        <f t="shared" si="86"/>
        <v>0</v>
      </c>
      <c r="F270" s="159">
        <f t="shared" si="86"/>
        <v>0</v>
      </c>
      <c r="G270" s="159">
        <f t="shared" si="86"/>
        <v>0</v>
      </c>
      <c r="H270" s="159">
        <f t="shared" si="86"/>
        <v>0</v>
      </c>
      <c r="I270" s="159">
        <f t="shared" si="86"/>
        <v>0</v>
      </c>
      <c r="J270" s="159">
        <f t="shared" si="86"/>
        <v>0</v>
      </c>
      <c r="K270" s="159">
        <f t="shared" si="86"/>
        <v>0</v>
      </c>
      <c r="L270" s="207"/>
      <c r="M270" s="207"/>
    </row>
    <row r="271" spans="1:13" ht="58.5" customHeight="1">
      <c r="A271" s="205"/>
      <c r="B271" s="206"/>
      <c r="C271" s="206"/>
      <c r="D271" s="158" t="s">
        <v>8</v>
      </c>
      <c r="E271" s="159">
        <f t="shared" si="86"/>
        <v>0</v>
      </c>
      <c r="F271" s="159">
        <f t="shared" si="86"/>
        <v>0</v>
      </c>
      <c r="G271" s="159">
        <f t="shared" si="86"/>
        <v>0</v>
      </c>
      <c r="H271" s="159">
        <f t="shared" si="86"/>
        <v>0</v>
      </c>
      <c r="I271" s="159">
        <f t="shared" si="86"/>
        <v>0</v>
      </c>
      <c r="J271" s="159">
        <f t="shared" si="86"/>
        <v>0</v>
      </c>
      <c r="K271" s="159">
        <f t="shared" si="86"/>
        <v>0</v>
      </c>
      <c r="L271" s="207"/>
      <c r="M271" s="207"/>
    </row>
    <row r="272" spans="1:13" ht="72" customHeight="1">
      <c r="A272" s="205"/>
      <c r="B272" s="206"/>
      <c r="C272" s="206"/>
      <c r="D272" s="158" t="s">
        <v>17</v>
      </c>
      <c r="E272" s="159">
        <f t="shared" si="86"/>
        <v>0</v>
      </c>
      <c r="F272" s="159">
        <f t="shared" si="86"/>
        <v>7000</v>
      </c>
      <c r="G272" s="159">
        <f t="shared" si="86"/>
        <v>0</v>
      </c>
      <c r="H272" s="159">
        <f t="shared" si="86"/>
        <v>7000</v>
      </c>
      <c r="I272" s="159">
        <f t="shared" si="86"/>
        <v>0</v>
      </c>
      <c r="J272" s="159">
        <f t="shared" si="86"/>
        <v>0</v>
      </c>
      <c r="K272" s="159">
        <f t="shared" si="86"/>
        <v>0</v>
      </c>
      <c r="L272" s="207"/>
      <c r="M272" s="207"/>
    </row>
    <row r="273" spans="1:13" ht="31.5" customHeight="1">
      <c r="A273" s="205"/>
      <c r="B273" s="206"/>
      <c r="C273" s="206"/>
      <c r="D273" s="155" t="s">
        <v>67</v>
      </c>
      <c r="E273" s="159">
        <f t="shared" si="86"/>
        <v>0</v>
      </c>
      <c r="F273" s="159">
        <f t="shared" si="86"/>
        <v>0</v>
      </c>
      <c r="G273" s="159">
        <f t="shared" si="86"/>
        <v>0</v>
      </c>
      <c r="H273" s="159">
        <f t="shared" si="86"/>
        <v>0</v>
      </c>
      <c r="I273" s="159">
        <f t="shared" si="86"/>
        <v>0</v>
      </c>
      <c r="J273" s="159">
        <f t="shared" si="86"/>
        <v>0</v>
      </c>
      <c r="K273" s="159">
        <f t="shared" si="86"/>
        <v>0</v>
      </c>
      <c r="L273" s="207"/>
      <c r="M273" s="207"/>
    </row>
    <row r="274" spans="1:13" ht="15" customHeight="1">
      <c r="A274" s="205"/>
      <c r="B274" s="206" t="s">
        <v>25</v>
      </c>
      <c r="C274" s="206"/>
      <c r="D274" s="158" t="s">
        <v>3</v>
      </c>
      <c r="E274" s="159">
        <f>E41+E102+E203+E269</f>
        <v>231221.8</v>
      </c>
      <c r="F274" s="159">
        <f>G274+H274+I274+J274+K274</f>
        <v>1018318.3</v>
      </c>
      <c r="G274" s="159">
        <f aca="true" t="shared" si="87" ref="G274:K278">G41+G102+G203+G269</f>
        <v>284170.7</v>
      </c>
      <c r="H274" s="159">
        <f t="shared" si="87"/>
        <v>356690.8</v>
      </c>
      <c r="I274" s="159">
        <f t="shared" si="87"/>
        <v>367956.8</v>
      </c>
      <c r="J274" s="159">
        <f t="shared" si="87"/>
        <v>9500</v>
      </c>
      <c r="K274" s="159">
        <f t="shared" si="87"/>
        <v>0</v>
      </c>
      <c r="L274" s="207"/>
      <c r="M274" s="207"/>
    </row>
    <row r="275" spans="1:13" ht="46.5" customHeight="1">
      <c r="A275" s="205"/>
      <c r="B275" s="206"/>
      <c r="C275" s="206"/>
      <c r="D275" s="158" t="s">
        <v>1</v>
      </c>
      <c r="E275" s="159">
        <f>E42+E103+E204+E270</f>
        <v>0</v>
      </c>
      <c r="F275" s="159">
        <f>G275+H275+I275+J275+K275</f>
        <v>0</v>
      </c>
      <c r="G275" s="159">
        <f t="shared" si="87"/>
        <v>0</v>
      </c>
      <c r="H275" s="159">
        <f t="shared" si="87"/>
        <v>0</v>
      </c>
      <c r="I275" s="159">
        <f t="shared" si="87"/>
        <v>0</v>
      </c>
      <c r="J275" s="159">
        <f t="shared" si="87"/>
        <v>0</v>
      </c>
      <c r="K275" s="159">
        <f t="shared" si="87"/>
        <v>0</v>
      </c>
      <c r="L275" s="207"/>
      <c r="M275" s="207"/>
    </row>
    <row r="276" spans="1:13" ht="58.5" customHeight="1">
      <c r="A276" s="205"/>
      <c r="B276" s="206"/>
      <c r="C276" s="206"/>
      <c r="D276" s="158" t="s">
        <v>8</v>
      </c>
      <c r="E276" s="159">
        <f>E43+E104+E205+E271</f>
        <v>0</v>
      </c>
      <c r="F276" s="159">
        <f>G276+H276+I276+J276+K276</f>
        <v>34882.2</v>
      </c>
      <c r="G276" s="159">
        <f t="shared" si="87"/>
        <v>0</v>
      </c>
      <c r="H276" s="159">
        <f t="shared" si="87"/>
        <v>0</v>
      </c>
      <c r="I276" s="159">
        <f t="shared" si="87"/>
        <v>34882.2</v>
      </c>
      <c r="J276" s="159">
        <f t="shared" si="87"/>
        <v>0</v>
      </c>
      <c r="K276" s="159">
        <f t="shared" si="87"/>
        <v>0</v>
      </c>
      <c r="L276" s="207"/>
      <c r="M276" s="207"/>
    </row>
    <row r="277" spans="1:13" ht="72" customHeight="1">
      <c r="A277" s="205"/>
      <c r="B277" s="206"/>
      <c r="C277" s="206"/>
      <c r="D277" s="158" t="s">
        <v>17</v>
      </c>
      <c r="E277" s="159">
        <f>E44+E105+E206+E272</f>
        <v>207422.8</v>
      </c>
      <c r="F277" s="159">
        <f>G277+H277+I277+J277+K277</f>
        <v>901636.1000000001</v>
      </c>
      <c r="G277" s="159">
        <f t="shared" si="87"/>
        <v>284170.7</v>
      </c>
      <c r="H277" s="159">
        <f t="shared" si="87"/>
        <v>274890.8</v>
      </c>
      <c r="I277" s="159">
        <f t="shared" si="87"/>
        <v>333074.60000000003</v>
      </c>
      <c r="J277" s="159">
        <f t="shared" si="87"/>
        <v>9500</v>
      </c>
      <c r="K277" s="159">
        <f t="shared" si="87"/>
        <v>0</v>
      </c>
      <c r="L277" s="207"/>
      <c r="M277" s="207"/>
    </row>
    <row r="278" spans="1:13" ht="31.5" customHeight="1">
      <c r="A278" s="205"/>
      <c r="B278" s="206"/>
      <c r="C278" s="206"/>
      <c r="D278" s="158" t="s">
        <v>67</v>
      </c>
      <c r="E278" s="159">
        <f>E45+E106+E207+E273</f>
        <v>23799</v>
      </c>
      <c r="F278" s="159">
        <f>F45+F106+F207+F273</f>
        <v>0</v>
      </c>
      <c r="G278" s="159">
        <f t="shared" si="87"/>
        <v>0</v>
      </c>
      <c r="H278" s="159">
        <f t="shared" si="87"/>
        <v>0</v>
      </c>
      <c r="I278" s="159">
        <f t="shared" si="87"/>
        <v>0</v>
      </c>
      <c r="J278" s="159">
        <f t="shared" si="87"/>
        <v>0</v>
      </c>
      <c r="K278" s="159">
        <f t="shared" si="87"/>
        <v>0</v>
      </c>
      <c r="L278" s="207"/>
      <c r="M278" s="207"/>
    </row>
  </sheetData>
  <sheetProtection/>
  <mergeCells count="271">
    <mergeCell ref="A178:A182"/>
    <mergeCell ref="B178:B182"/>
    <mergeCell ref="C178:C182"/>
    <mergeCell ref="L178:L182"/>
    <mergeCell ref="M178:M182"/>
    <mergeCell ref="A183:A187"/>
    <mergeCell ref="B183:B187"/>
    <mergeCell ref="C183:C187"/>
    <mergeCell ref="L183:L187"/>
    <mergeCell ref="M183:M187"/>
    <mergeCell ref="A77:A81"/>
    <mergeCell ref="B77:B81"/>
    <mergeCell ref="C77:C81"/>
    <mergeCell ref="L77:L81"/>
    <mergeCell ref="M77:M81"/>
    <mergeCell ref="A168:A172"/>
    <mergeCell ref="B168:B172"/>
    <mergeCell ref="C168:C172"/>
    <mergeCell ref="L168:L172"/>
    <mergeCell ref="M168:M172"/>
    <mergeCell ref="A173:A177"/>
    <mergeCell ref="B173:B177"/>
    <mergeCell ref="C173:C177"/>
    <mergeCell ref="L173:L177"/>
    <mergeCell ref="M173:M177"/>
    <mergeCell ref="A158:A162"/>
    <mergeCell ref="B158:B162"/>
    <mergeCell ref="C158:C162"/>
    <mergeCell ref="L158:L162"/>
    <mergeCell ref="M158:M162"/>
    <mergeCell ref="A163:A167"/>
    <mergeCell ref="B163:B167"/>
    <mergeCell ref="C163:C167"/>
    <mergeCell ref="L163:L167"/>
    <mergeCell ref="M163:M167"/>
    <mergeCell ref="A133:A137"/>
    <mergeCell ref="B133:B137"/>
    <mergeCell ref="C133:C137"/>
    <mergeCell ref="L133:L137"/>
    <mergeCell ref="M133:M137"/>
    <mergeCell ref="A138:A142"/>
    <mergeCell ref="B138:B142"/>
    <mergeCell ref="C138:C142"/>
    <mergeCell ref="L138:L142"/>
    <mergeCell ref="M138:M142"/>
    <mergeCell ref="A108:A112"/>
    <mergeCell ref="B108:B112"/>
    <mergeCell ref="L108:L112"/>
    <mergeCell ref="L118:L122"/>
    <mergeCell ref="M128:M132"/>
    <mergeCell ref="A36:A40"/>
    <mergeCell ref="B36:B40"/>
    <mergeCell ref="C36:C40"/>
    <mergeCell ref="L36:L40"/>
    <mergeCell ref="A57:A61"/>
    <mergeCell ref="B57:B61"/>
    <mergeCell ref="L57:L61"/>
    <mergeCell ref="M118:M122"/>
    <mergeCell ref="L128:L132"/>
    <mergeCell ref="A128:A132"/>
    <mergeCell ref="A123:A127"/>
    <mergeCell ref="B123:B127"/>
    <mergeCell ref="B128:B132"/>
    <mergeCell ref="C229:C233"/>
    <mergeCell ref="L229:L233"/>
    <mergeCell ref="A203:A207"/>
    <mergeCell ref="B203:C207"/>
    <mergeCell ref="L203:L207"/>
    <mergeCell ref="B219:B223"/>
    <mergeCell ref="A214:A218"/>
    <mergeCell ref="C219:C223"/>
    <mergeCell ref="L219:L223"/>
    <mergeCell ref="M229:M233"/>
    <mergeCell ref="A208:M208"/>
    <mergeCell ref="A209:A213"/>
    <mergeCell ref="B209:B213"/>
    <mergeCell ref="C209:C213"/>
    <mergeCell ref="L209:L213"/>
    <mergeCell ref="M209:M213"/>
    <mergeCell ref="A219:A223"/>
    <mergeCell ref="A229:A233"/>
    <mergeCell ref="B229:B233"/>
    <mergeCell ref="M87:M91"/>
    <mergeCell ref="A113:A117"/>
    <mergeCell ref="C92:C96"/>
    <mergeCell ref="L92:L96"/>
    <mergeCell ref="M92:M96"/>
    <mergeCell ref="A188:A192"/>
    <mergeCell ref="B188:B192"/>
    <mergeCell ref="C188:C192"/>
    <mergeCell ref="L188:L192"/>
    <mergeCell ref="M188:M192"/>
    <mergeCell ref="C67:C71"/>
    <mergeCell ref="L67:L71"/>
    <mergeCell ref="A62:A66"/>
    <mergeCell ref="B62:B66"/>
    <mergeCell ref="C62:C66"/>
    <mergeCell ref="L62:L66"/>
    <mergeCell ref="A67:A71"/>
    <mergeCell ref="A198:A202"/>
    <mergeCell ref="B198:B202"/>
    <mergeCell ref="C198:C202"/>
    <mergeCell ref="L198:L202"/>
    <mergeCell ref="M198:M202"/>
    <mergeCell ref="C108:C112"/>
    <mergeCell ref="M123:M127"/>
    <mergeCell ref="A118:A122"/>
    <mergeCell ref="C123:C127"/>
    <mergeCell ref="C118:C122"/>
    <mergeCell ref="I7:L7"/>
    <mergeCell ref="B26:B30"/>
    <mergeCell ref="A26:A30"/>
    <mergeCell ref="C16:C20"/>
    <mergeCell ref="L16:L20"/>
    <mergeCell ref="L123:L127"/>
    <mergeCell ref="B118:B122"/>
    <mergeCell ref="B113:B117"/>
    <mergeCell ref="A9:M9"/>
    <mergeCell ref="A15:M15"/>
    <mergeCell ref="A274:A278"/>
    <mergeCell ref="B274:C278"/>
    <mergeCell ref="L274:L278"/>
    <mergeCell ref="M274:M278"/>
    <mergeCell ref="M67:M71"/>
    <mergeCell ref="B67:B71"/>
    <mergeCell ref="B102:C106"/>
    <mergeCell ref="A193:A197"/>
    <mergeCell ref="B193:B197"/>
    <mergeCell ref="C193:C197"/>
    <mergeCell ref="M62:M66"/>
    <mergeCell ref="A107:M107"/>
    <mergeCell ref="A92:A96"/>
    <mergeCell ref="C82:C86"/>
    <mergeCell ref="L82:L86"/>
    <mergeCell ref="M82:M86"/>
    <mergeCell ref="A82:A86"/>
    <mergeCell ref="B82:B86"/>
    <mergeCell ref="A87:A91"/>
    <mergeCell ref="B87:B91"/>
    <mergeCell ref="A10:M10"/>
    <mergeCell ref="F12:F13"/>
    <mergeCell ref="C12:C13"/>
    <mergeCell ref="A21:A25"/>
    <mergeCell ref="B21:B25"/>
    <mergeCell ref="M12:M13"/>
    <mergeCell ref="M21:M25"/>
    <mergeCell ref="B12:B13"/>
    <mergeCell ref="L12:L13"/>
    <mergeCell ref="G12:K12"/>
    <mergeCell ref="D12:D13"/>
    <mergeCell ref="E12:E13"/>
    <mergeCell ref="A12:A13"/>
    <mergeCell ref="A16:A20"/>
    <mergeCell ref="B16:B20"/>
    <mergeCell ref="L21:L25"/>
    <mergeCell ref="M57:M61"/>
    <mergeCell ref="A102:A106"/>
    <mergeCell ref="M16:M20"/>
    <mergeCell ref="C21:C25"/>
    <mergeCell ref="M26:M30"/>
    <mergeCell ref="A52:A56"/>
    <mergeCell ref="B52:B56"/>
    <mergeCell ref="C52:C56"/>
    <mergeCell ref="L26:L30"/>
    <mergeCell ref="M102:M106"/>
    <mergeCell ref="M52:M56"/>
    <mergeCell ref="C26:C30"/>
    <mergeCell ref="A41:A45"/>
    <mergeCell ref="L41:L45"/>
    <mergeCell ref="A31:A35"/>
    <mergeCell ref="C47:C51"/>
    <mergeCell ref="L52:L56"/>
    <mergeCell ref="M47:M51"/>
    <mergeCell ref="M36:M40"/>
    <mergeCell ref="M31:M35"/>
    <mergeCell ref="M41:M45"/>
    <mergeCell ref="L47:L51"/>
    <mergeCell ref="B41:C45"/>
    <mergeCell ref="A46:M46"/>
    <mergeCell ref="A47:A51"/>
    <mergeCell ref="B47:B51"/>
    <mergeCell ref="B31:B35"/>
    <mergeCell ref="B214:B218"/>
    <mergeCell ref="C214:C218"/>
    <mergeCell ref="L214:L218"/>
    <mergeCell ref="B92:B96"/>
    <mergeCell ref="C31:C35"/>
    <mergeCell ref="L31:L35"/>
    <mergeCell ref="C57:C61"/>
    <mergeCell ref="C87:C91"/>
    <mergeCell ref="L87:L91"/>
    <mergeCell ref="M214:M218"/>
    <mergeCell ref="L102:L106"/>
    <mergeCell ref="L113:L117"/>
    <mergeCell ref="M113:M117"/>
    <mergeCell ref="C113:C117"/>
    <mergeCell ref="M193:M197"/>
    <mergeCell ref="L193:L197"/>
    <mergeCell ref="M108:M112"/>
    <mergeCell ref="M203:M207"/>
    <mergeCell ref="C128:C132"/>
    <mergeCell ref="B239:B243"/>
    <mergeCell ref="C239:C243"/>
    <mergeCell ref="L239:L243"/>
    <mergeCell ref="M239:M243"/>
    <mergeCell ref="M219:M223"/>
    <mergeCell ref="A224:A228"/>
    <mergeCell ref="B224:B228"/>
    <mergeCell ref="C224:C228"/>
    <mergeCell ref="L224:L228"/>
    <mergeCell ref="M224:M228"/>
    <mergeCell ref="B249:B253"/>
    <mergeCell ref="C249:C253"/>
    <mergeCell ref="L249:L253"/>
    <mergeCell ref="M249:M253"/>
    <mergeCell ref="A234:A238"/>
    <mergeCell ref="B234:B238"/>
    <mergeCell ref="C234:C238"/>
    <mergeCell ref="L234:L238"/>
    <mergeCell ref="M234:M238"/>
    <mergeCell ref="A239:A243"/>
    <mergeCell ref="B259:B263"/>
    <mergeCell ref="C259:C263"/>
    <mergeCell ref="L259:L263"/>
    <mergeCell ref="M259:M263"/>
    <mergeCell ref="A244:A248"/>
    <mergeCell ref="B244:B248"/>
    <mergeCell ref="C244:C248"/>
    <mergeCell ref="L244:L248"/>
    <mergeCell ref="M244:M248"/>
    <mergeCell ref="A249:A253"/>
    <mergeCell ref="B264:B268"/>
    <mergeCell ref="C264:C268"/>
    <mergeCell ref="L264:L268"/>
    <mergeCell ref="M264:M268"/>
    <mergeCell ref="A254:A258"/>
    <mergeCell ref="B254:B258"/>
    <mergeCell ref="C254:C258"/>
    <mergeCell ref="L254:L258"/>
    <mergeCell ref="M254:M258"/>
    <mergeCell ref="A259:A263"/>
    <mergeCell ref="A72:A76"/>
    <mergeCell ref="B72:B76"/>
    <mergeCell ref="C72:C76"/>
    <mergeCell ref="L72:L76"/>
    <mergeCell ref="M72:M76"/>
    <mergeCell ref="A269:A273"/>
    <mergeCell ref="B269:C273"/>
    <mergeCell ref="L269:L273"/>
    <mergeCell ref="M269:M273"/>
    <mergeCell ref="A264:A268"/>
    <mergeCell ref="A148:A152"/>
    <mergeCell ref="B148:B152"/>
    <mergeCell ref="C148:C152"/>
    <mergeCell ref="L148:L152"/>
    <mergeCell ref="M148:M152"/>
    <mergeCell ref="A97:A101"/>
    <mergeCell ref="B97:B101"/>
    <mergeCell ref="C97:C101"/>
    <mergeCell ref="L97:L101"/>
    <mergeCell ref="M97:M101"/>
    <mergeCell ref="A153:A157"/>
    <mergeCell ref="B153:B157"/>
    <mergeCell ref="C153:C157"/>
    <mergeCell ref="L153:L157"/>
    <mergeCell ref="M153:M157"/>
    <mergeCell ref="A143:A147"/>
    <mergeCell ref="B143:B147"/>
    <mergeCell ref="C143:C147"/>
    <mergeCell ref="L143:L147"/>
    <mergeCell ref="M143:M147"/>
  </mergeCells>
  <printOptions/>
  <pageMargins left="0.2362204724409449" right="0.2362204724409449" top="0.55" bottom="0.2" header="0.31496062992125984" footer="0.17"/>
  <pageSetup fitToHeight="0" fitToWidth="1" horizontalDpi="600" verticalDpi="600" orientation="landscape" paperSize="9" scale="75" r:id="rId1"/>
  <ignoredErrors>
    <ignoredError sqref="F67 F7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15.28125" style="0" customWidth="1"/>
    <col min="4" max="4" width="16.8515625" style="0" customWidth="1"/>
    <col min="5" max="6" width="12.8515625" style="0" customWidth="1"/>
    <col min="7" max="7" width="18.140625" style="0" customWidth="1"/>
    <col min="8" max="8" width="13.00390625" style="18" customWidth="1"/>
    <col min="9" max="13" width="11.57421875" style="18" customWidth="1"/>
    <col min="14" max="14" width="15.00390625" style="0" customWidth="1"/>
    <col min="15" max="15" width="14.00390625" style="0" customWidth="1"/>
  </cols>
  <sheetData>
    <row r="1" spans="1:15" ht="15">
      <c r="A1" s="32"/>
      <c r="B1" s="33"/>
      <c r="C1" s="34"/>
      <c r="D1" s="33"/>
      <c r="E1" s="35"/>
      <c r="F1" s="36"/>
      <c r="G1" s="37"/>
      <c r="J1" s="10" t="s">
        <v>26</v>
      </c>
      <c r="K1" s="11"/>
      <c r="M1" s="46"/>
      <c r="N1" s="15"/>
      <c r="O1" s="38"/>
    </row>
    <row r="2" spans="1:15" ht="15">
      <c r="A2" s="32"/>
      <c r="B2" s="33"/>
      <c r="C2" s="34"/>
      <c r="D2" s="33"/>
      <c r="E2" s="35"/>
      <c r="F2" s="36"/>
      <c r="G2" s="37"/>
      <c r="J2" s="67" t="s">
        <v>36</v>
      </c>
      <c r="K2" s="66"/>
      <c r="L2" s="68"/>
      <c r="M2" s="46"/>
      <c r="N2" s="15"/>
      <c r="O2" s="38"/>
    </row>
    <row r="3" spans="1:15" ht="15">
      <c r="A3" s="32"/>
      <c r="B3" s="33"/>
      <c r="C3" s="34"/>
      <c r="D3" s="33"/>
      <c r="E3" s="35"/>
      <c r="F3" s="36"/>
      <c r="G3" s="17"/>
      <c r="J3" s="69" t="s">
        <v>45</v>
      </c>
      <c r="K3" s="69"/>
      <c r="L3" s="69"/>
      <c r="M3" s="56"/>
      <c r="N3" s="16"/>
      <c r="O3" s="16"/>
    </row>
    <row r="4" spans="1:15" ht="15">
      <c r="A4" s="32"/>
      <c r="B4" s="33"/>
      <c r="C4" s="34"/>
      <c r="D4" s="33"/>
      <c r="E4" s="35"/>
      <c r="F4" s="36"/>
      <c r="G4" s="37"/>
      <c r="J4" s="69" t="s">
        <v>46</v>
      </c>
      <c r="K4" s="69"/>
      <c r="L4" s="69"/>
      <c r="M4" s="56"/>
      <c r="N4" s="15"/>
      <c r="O4" s="38"/>
    </row>
    <row r="5" spans="1:15" ht="15" customHeight="1">
      <c r="A5" s="32"/>
      <c r="B5" s="33"/>
      <c r="C5" s="34"/>
      <c r="D5" s="33"/>
      <c r="E5" s="35"/>
      <c r="F5" s="36"/>
      <c r="G5" s="37"/>
      <c r="J5" s="255" t="s">
        <v>47</v>
      </c>
      <c r="K5" s="255"/>
      <c r="L5" s="255"/>
      <c r="M5" s="255"/>
      <c r="N5" s="255"/>
      <c r="O5" s="255"/>
    </row>
    <row r="6" spans="1:15" ht="15" customHeight="1">
      <c r="A6" s="32"/>
      <c r="B6" s="33"/>
      <c r="C6" s="34"/>
      <c r="D6" s="33"/>
      <c r="E6" s="35"/>
      <c r="F6" s="36"/>
      <c r="G6" s="37"/>
      <c r="J6" s="69" t="s">
        <v>28</v>
      </c>
      <c r="K6" s="69"/>
      <c r="L6" s="69"/>
      <c r="M6" s="56"/>
      <c r="N6" s="15"/>
      <c r="O6" s="38"/>
    </row>
    <row r="7" spans="1:15" ht="15.75" customHeight="1">
      <c r="A7" s="32"/>
      <c r="B7" s="39"/>
      <c r="C7" s="14"/>
      <c r="D7" s="39"/>
      <c r="E7" s="14"/>
      <c r="F7" s="36"/>
      <c r="G7" s="17"/>
      <c r="J7" s="200" t="s">
        <v>222</v>
      </c>
      <c r="K7" s="200"/>
      <c r="L7" s="200"/>
      <c r="M7" s="200"/>
      <c r="N7" s="200"/>
      <c r="O7" s="200"/>
    </row>
    <row r="8" spans="6:14" s="2" customFormat="1" ht="9.75" customHeight="1">
      <c r="F8" s="3"/>
      <c r="G8" s="3"/>
      <c r="H8" s="5"/>
      <c r="I8" s="5"/>
      <c r="J8" s="5"/>
      <c r="K8" s="5"/>
      <c r="L8" s="5"/>
      <c r="M8" s="5"/>
      <c r="N8" s="9"/>
    </row>
    <row r="9" spans="1:15" s="4" customFormat="1" ht="57.75" customHeight="1">
      <c r="A9" s="250" t="s">
        <v>161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</row>
    <row r="10" spans="1:14" ht="10.5" customHeight="1">
      <c r="A10" s="19"/>
      <c r="B10" s="19"/>
      <c r="C10" s="19"/>
      <c r="D10" s="19"/>
      <c r="E10" s="19"/>
      <c r="F10" s="19"/>
      <c r="G10" s="19"/>
      <c r="H10" s="40"/>
      <c r="I10" s="40"/>
      <c r="J10" s="40"/>
      <c r="K10" s="40"/>
      <c r="L10" s="40"/>
      <c r="M10" s="40"/>
      <c r="N10" s="19"/>
    </row>
    <row r="11" spans="1:15" ht="60.75" customHeight="1">
      <c r="A11" s="253" t="s">
        <v>13</v>
      </c>
      <c r="B11" s="245" t="s">
        <v>153</v>
      </c>
      <c r="C11" s="245" t="s">
        <v>154</v>
      </c>
      <c r="D11" s="245" t="s">
        <v>155</v>
      </c>
      <c r="E11" s="245" t="s">
        <v>156</v>
      </c>
      <c r="F11" s="245" t="s">
        <v>157</v>
      </c>
      <c r="G11" s="251" t="s">
        <v>9</v>
      </c>
      <c r="H11" s="265" t="s">
        <v>158</v>
      </c>
      <c r="I11" s="266"/>
      <c r="J11" s="266"/>
      <c r="K11" s="266"/>
      <c r="L11" s="266"/>
      <c r="M11" s="267"/>
      <c r="N11" s="253" t="s">
        <v>14</v>
      </c>
      <c r="O11" s="245" t="s">
        <v>159</v>
      </c>
    </row>
    <row r="12" spans="1:15" ht="62.25" customHeight="1">
      <c r="A12" s="253"/>
      <c r="B12" s="246"/>
      <c r="C12" s="246"/>
      <c r="D12" s="246"/>
      <c r="E12" s="246"/>
      <c r="F12" s="246"/>
      <c r="G12" s="252"/>
      <c r="H12" s="7" t="s">
        <v>0</v>
      </c>
      <c r="I12" s="7" t="s">
        <v>27</v>
      </c>
      <c r="J12" s="7" t="s">
        <v>32</v>
      </c>
      <c r="K12" s="7" t="s">
        <v>33</v>
      </c>
      <c r="L12" s="7" t="s">
        <v>34</v>
      </c>
      <c r="M12" s="7" t="s">
        <v>43</v>
      </c>
      <c r="N12" s="253"/>
      <c r="O12" s="246"/>
    </row>
    <row r="13" spans="1:15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13</v>
      </c>
    </row>
    <row r="14" spans="1:15" ht="12.75" customHeight="1">
      <c r="A14" s="253" t="s">
        <v>7</v>
      </c>
      <c r="B14" s="254" t="s">
        <v>63</v>
      </c>
      <c r="C14" s="253" t="s">
        <v>221</v>
      </c>
      <c r="D14" s="253" t="s">
        <v>208</v>
      </c>
      <c r="E14" s="28">
        <f>SUM(E15:E18)</f>
        <v>188222.2</v>
      </c>
      <c r="F14" s="28">
        <f>SUM(F15:F18)</f>
        <v>76515.1</v>
      </c>
      <c r="G14" s="77" t="s">
        <v>3</v>
      </c>
      <c r="H14" s="13">
        <f aca="true" t="shared" si="0" ref="H14:M14">SUM(H15:H18)</f>
        <v>111707.1</v>
      </c>
      <c r="I14" s="13">
        <f t="shared" si="0"/>
        <v>62907.1</v>
      </c>
      <c r="J14" s="13">
        <f t="shared" si="0"/>
        <v>48800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2">
        <f>E14-F14-H14</f>
        <v>0</v>
      </c>
      <c r="O14" s="247" t="s">
        <v>39</v>
      </c>
    </row>
    <row r="15" spans="1:15" ht="42.75" customHeight="1">
      <c r="A15" s="253"/>
      <c r="B15" s="254"/>
      <c r="C15" s="253"/>
      <c r="D15" s="253"/>
      <c r="E15" s="28">
        <v>0</v>
      </c>
      <c r="F15" s="28">
        <v>0</v>
      </c>
      <c r="G15" s="77" t="s">
        <v>1</v>
      </c>
      <c r="H15" s="12">
        <f>SUM(I15:M15)</f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 aca="true" t="shared" si="1" ref="N15:N23">E15-F15-H15</f>
        <v>0</v>
      </c>
      <c r="O15" s="248"/>
    </row>
    <row r="16" spans="1:15" ht="30.75" customHeight="1">
      <c r="A16" s="253"/>
      <c r="B16" s="254"/>
      <c r="C16" s="253"/>
      <c r="D16" s="253"/>
      <c r="E16" s="28">
        <v>0</v>
      </c>
      <c r="F16" s="28">
        <v>0</v>
      </c>
      <c r="G16" s="77" t="s">
        <v>8</v>
      </c>
      <c r="H16" s="12">
        <f>SUM(I16:M16)</f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f t="shared" si="1"/>
        <v>0</v>
      </c>
      <c r="O16" s="248"/>
    </row>
    <row r="17" spans="1:15" ht="38.25" customHeight="1">
      <c r="A17" s="253"/>
      <c r="B17" s="254"/>
      <c r="C17" s="253"/>
      <c r="D17" s="253"/>
      <c r="E17" s="28">
        <f>F17+H17</f>
        <v>188222.2</v>
      </c>
      <c r="F17" s="28">
        <v>76515.1</v>
      </c>
      <c r="G17" s="77" t="s">
        <v>16</v>
      </c>
      <c r="H17" s="12">
        <f>SUM(I17:M17)</f>
        <v>111707.1</v>
      </c>
      <c r="I17" s="12">
        <v>62907.1</v>
      </c>
      <c r="J17" s="130">
        <v>48800</v>
      </c>
      <c r="K17" s="12">
        <v>0</v>
      </c>
      <c r="L17" s="12">
        <v>0</v>
      </c>
      <c r="M17" s="12">
        <v>0</v>
      </c>
      <c r="N17" s="12">
        <f t="shared" si="1"/>
        <v>0</v>
      </c>
      <c r="O17" s="248"/>
    </row>
    <row r="18" spans="1:15" ht="15">
      <c r="A18" s="253"/>
      <c r="B18" s="254"/>
      <c r="C18" s="253"/>
      <c r="D18" s="253"/>
      <c r="E18" s="28">
        <v>0</v>
      </c>
      <c r="F18" s="28">
        <v>0</v>
      </c>
      <c r="G18" s="77" t="s">
        <v>2</v>
      </c>
      <c r="H18" s="12">
        <f>SUM(I18:M18)</f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1"/>
        <v>0</v>
      </c>
      <c r="O18" s="249"/>
    </row>
    <row r="19" spans="1:15" ht="15" customHeight="1">
      <c r="A19" s="256" t="s">
        <v>15</v>
      </c>
      <c r="B19" s="257"/>
      <c r="C19" s="257"/>
      <c r="D19" s="258"/>
      <c r="E19" s="41">
        <f aca="true" t="shared" si="2" ref="E19:F23">E14</f>
        <v>188222.2</v>
      </c>
      <c r="F19" s="41">
        <f t="shared" si="2"/>
        <v>76515.1</v>
      </c>
      <c r="G19" s="45" t="s">
        <v>0</v>
      </c>
      <c r="H19" s="76">
        <f aca="true" t="shared" si="3" ref="H19:M19">H14</f>
        <v>111707.1</v>
      </c>
      <c r="I19" s="76">
        <f t="shared" si="3"/>
        <v>62907.1</v>
      </c>
      <c r="J19" s="76">
        <f t="shared" si="3"/>
        <v>48800</v>
      </c>
      <c r="K19" s="76">
        <f t="shared" si="3"/>
        <v>0</v>
      </c>
      <c r="L19" s="76">
        <f t="shared" si="3"/>
        <v>0</v>
      </c>
      <c r="M19" s="76">
        <f t="shared" si="3"/>
        <v>0</v>
      </c>
      <c r="N19" s="42">
        <f>E19-F19-H19</f>
        <v>0</v>
      </c>
      <c r="O19" s="114"/>
    </row>
    <row r="20" spans="1:15" ht="27.75" customHeight="1">
      <c r="A20" s="259"/>
      <c r="B20" s="260"/>
      <c r="C20" s="260"/>
      <c r="D20" s="261"/>
      <c r="E20" s="41">
        <f t="shared" si="2"/>
        <v>0</v>
      </c>
      <c r="F20" s="41">
        <f t="shared" si="2"/>
        <v>0</v>
      </c>
      <c r="G20" s="45" t="s">
        <v>1</v>
      </c>
      <c r="H20" s="76">
        <f aca="true" t="shared" si="4" ref="H20:M20">H15</f>
        <v>0</v>
      </c>
      <c r="I20" s="76">
        <f t="shared" si="4"/>
        <v>0</v>
      </c>
      <c r="J20" s="76">
        <f t="shared" si="4"/>
        <v>0</v>
      </c>
      <c r="K20" s="76">
        <f t="shared" si="4"/>
        <v>0</v>
      </c>
      <c r="L20" s="76">
        <f t="shared" si="4"/>
        <v>0</v>
      </c>
      <c r="M20" s="76">
        <f t="shared" si="4"/>
        <v>0</v>
      </c>
      <c r="N20" s="42">
        <f t="shared" si="1"/>
        <v>0</v>
      </c>
      <c r="O20" s="114"/>
    </row>
    <row r="21" spans="1:15" ht="28.5" customHeight="1">
      <c r="A21" s="259"/>
      <c r="B21" s="260"/>
      <c r="C21" s="260"/>
      <c r="D21" s="261"/>
      <c r="E21" s="41">
        <f t="shared" si="2"/>
        <v>0</v>
      </c>
      <c r="F21" s="41">
        <f t="shared" si="2"/>
        <v>0</v>
      </c>
      <c r="G21" s="45" t="s">
        <v>8</v>
      </c>
      <c r="H21" s="76">
        <f aca="true" t="shared" si="5" ref="H21:M21">H16</f>
        <v>0</v>
      </c>
      <c r="I21" s="76">
        <f t="shared" si="5"/>
        <v>0</v>
      </c>
      <c r="J21" s="76">
        <f t="shared" si="5"/>
        <v>0</v>
      </c>
      <c r="K21" s="76">
        <f t="shared" si="5"/>
        <v>0</v>
      </c>
      <c r="L21" s="76">
        <f t="shared" si="5"/>
        <v>0</v>
      </c>
      <c r="M21" s="76">
        <f t="shared" si="5"/>
        <v>0</v>
      </c>
      <c r="N21" s="42">
        <f t="shared" si="1"/>
        <v>0</v>
      </c>
      <c r="O21" s="114"/>
    </row>
    <row r="22" spans="1:15" ht="38.25">
      <c r="A22" s="259"/>
      <c r="B22" s="260"/>
      <c r="C22" s="260"/>
      <c r="D22" s="261"/>
      <c r="E22" s="41">
        <f t="shared" si="2"/>
        <v>188222.2</v>
      </c>
      <c r="F22" s="41">
        <f t="shared" si="2"/>
        <v>76515.1</v>
      </c>
      <c r="G22" s="45" t="s">
        <v>16</v>
      </c>
      <c r="H22" s="76">
        <f aca="true" t="shared" si="6" ref="H22:M22">H17</f>
        <v>111707.1</v>
      </c>
      <c r="I22" s="76">
        <f t="shared" si="6"/>
        <v>62907.1</v>
      </c>
      <c r="J22" s="76">
        <f t="shared" si="6"/>
        <v>48800</v>
      </c>
      <c r="K22" s="76">
        <f t="shared" si="6"/>
        <v>0</v>
      </c>
      <c r="L22" s="76">
        <f t="shared" si="6"/>
        <v>0</v>
      </c>
      <c r="M22" s="76">
        <f t="shared" si="6"/>
        <v>0</v>
      </c>
      <c r="N22" s="42">
        <f t="shared" si="1"/>
        <v>0</v>
      </c>
      <c r="O22" s="114"/>
    </row>
    <row r="23" spans="1:15" ht="14.25">
      <c r="A23" s="262"/>
      <c r="B23" s="263"/>
      <c r="C23" s="263"/>
      <c r="D23" s="264"/>
      <c r="E23" s="41">
        <f t="shared" si="2"/>
        <v>0</v>
      </c>
      <c r="F23" s="41">
        <f t="shared" si="2"/>
        <v>0</v>
      </c>
      <c r="G23" s="45" t="s">
        <v>2</v>
      </c>
      <c r="H23" s="76">
        <f aca="true" t="shared" si="7" ref="H23:M23">H18</f>
        <v>0</v>
      </c>
      <c r="I23" s="76">
        <f t="shared" si="7"/>
        <v>0</v>
      </c>
      <c r="J23" s="76">
        <f t="shared" si="7"/>
        <v>0</v>
      </c>
      <c r="K23" s="76">
        <f t="shared" si="7"/>
        <v>0</v>
      </c>
      <c r="L23" s="76">
        <f t="shared" si="7"/>
        <v>0</v>
      </c>
      <c r="M23" s="76">
        <f t="shared" si="7"/>
        <v>0</v>
      </c>
      <c r="N23" s="42">
        <f t="shared" si="1"/>
        <v>0</v>
      </c>
      <c r="O23" s="114"/>
    </row>
  </sheetData>
  <sheetProtection/>
  <mergeCells count="19">
    <mergeCell ref="J7:O7"/>
    <mergeCell ref="J5:O5"/>
    <mergeCell ref="A19:D23"/>
    <mergeCell ref="H11:M11"/>
    <mergeCell ref="C11:C12"/>
    <mergeCell ref="D11:D12"/>
    <mergeCell ref="A14:A18"/>
    <mergeCell ref="A11:A12"/>
    <mergeCell ref="B11:B12"/>
    <mergeCell ref="E11:E12"/>
    <mergeCell ref="O11:O12"/>
    <mergeCell ref="O14:O18"/>
    <mergeCell ref="A9:O9"/>
    <mergeCell ref="F11:F12"/>
    <mergeCell ref="G11:G12"/>
    <mergeCell ref="N11:N12"/>
    <mergeCell ref="B14:B18"/>
    <mergeCell ref="C14:C18"/>
    <mergeCell ref="D14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15.28125" style="0" customWidth="1"/>
    <col min="4" max="4" width="16.8515625" style="0" customWidth="1"/>
    <col min="5" max="6" width="12.8515625" style="0" customWidth="1"/>
    <col min="7" max="7" width="22.140625" style="0" customWidth="1"/>
    <col min="8" max="8" width="13.00390625" style="18" customWidth="1"/>
    <col min="9" max="13" width="11.57421875" style="18" customWidth="1"/>
    <col min="14" max="14" width="15.00390625" style="0" customWidth="1"/>
    <col min="15" max="15" width="14.00390625" style="0" customWidth="1"/>
  </cols>
  <sheetData>
    <row r="1" spans="1:15" ht="15">
      <c r="A1" s="32"/>
      <c r="B1" s="33"/>
      <c r="C1" s="34"/>
      <c r="D1" s="33"/>
      <c r="E1" s="35"/>
      <c r="F1" s="36"/>
      <c r="G1" s="37"/>
      <c r="J1" s="10" t="s">
        <v>160</v>
      </c>
      <c r="K1" s="11"/>
      <c r="M1" s="46"/>
      <c r="N1" s="15"/>
      <c r="O1" s="38"/>
    </row>
    <row r="2" spans="1:15" ht="15">
      <c r="A2" s="32"/>
      <c r="B2" s="33"/>
      <c r="C2" s="34"/>
      <c r="D2" s="33"/>
      <c r="E2" s="35"/>
      <c r="F2" s="36"/>
      <c r="G2" s="37"/>
      <c r="J2" s="67" t="s">
        <v>36</v>
      </c>
      <c r="K2" s="66"/>
      <c r="L2" s="68"/>
      <c r="M2" s="46"/>
      <c r="N2" s="15"/>
      <c r="O2" s="38"/>
    </row>
    <row r="3" spans="1:15" ht="15">
      <c r="A3" s="32"/>
      <c r="B3" s="33"/>
      <c r="C3" s="34"/>
      <c r="D3" s="33"/>
      <c r="E3" s="35"/>
      <c r="F3" s="36"/>
      <c r="G3" s="17"/>
      <c r="J3" s="69" t="s">
        <v>45</v>
      </c>
      <c r="K3" s="69"/>
      <c r="L3" s="69"/>
      <c r="M3" s="56"/>
      <c r="N3" s="16"/>
      <c r="O3" s="16"/>
    </row>
    <row r="4" spans="1:15" ht="15">
      <c r="A4" s="32"/>
      <c r="B4" s="33"/>
      <c r="C4" s="34"/>
      <c r="D4" s="33"/>
      <c r="E4" s="35"/>
      <c r="F4" s="36"/>
      <c r="G4" s="37"/>
      <c r="J4" s="69" t="s">
        <v>46</v>
      </c>
      <c r="K4" s="69"/>
      <c r="L4" s="69"/>
      <c r="M4" s="56"/>
      <c r="N4" s="15"/>
      <c r="O4" s="38"/>
    </row>
    <row r="5" spans="1:15" ht="15" customHeight="1">
      <c r="A5" s="32"/>
      <c r="B5" s="33"/>
      <c r="C5" s="34"/>
      <c r="D5" s="33"/>
      <c r="E5" s="35"/>
      <c r="F5" s="36"/>
      <c r="G5" s="37"/>
      <c r="J5" s="255" t="s">
        <v>47</v>
      </c>
      <c r="K5" s="255"/>
      <c r="L5" s="255"/>
      <c r="M5" s="255"/>
      <c r="N5" s="255"/>
      <c r="O5" s="255"/>
    </row>
    <row r="6" spans="1:15" ht="15" customHeight="1">
      <c r="A6" s="32"/>
      <c r="B6" s="33"/>
      <c r="C6" s="34"/>
      <c r="D6" s="33"/>
      <c r="E6" s="35"/>
      <c r="F6" s="36"/>
      <c r="G6" s="37"/>
      <c r="J6" s="69" t="s">
        <v>28</v>
      </c>
      <c r="K6" s="69"/>
      <c r="L6" s="69"/>
      <c r="M6" s="56"/>
      <c r="N6" s="15"/>
      <c r="O6" s="38"/>
    </row>
    <row r="7" spans="1:15" ht="15.75" customHeight="1">
      <c r="A7" s="32"/>
      <c r="B7" s="39"/>
      <c r="C7" s="14"/>
      <c r="D7" s="39"/>
      <c r="E7" s="14"/>
      <c r="F7" s="36"/>
      <c r="G7" s="17"/>
      <c r="J7" s="200" t="s">
        <v>222</v>
      </c>
      <c r="K7" s="200"/>
      <c r="L7" s="200"/>
      <c r="M7" s="200"/>
      <c r="N7" s="200"/>
      <c r="O7" s="200"/>
    </row>
    <row r="8" spans="6:14" s="2" customFormat="1" ht="9.75" customHeight="1">
      <c r="F8" s="3"/>
      <c r="G8" s="3"/>
      <c r="H8" s="5"/>
      <c r="I8" s="5"/>
      <c r="J8" s="5"/>
      <c r="K8" s="5"/>
      <c r="L8" s="5"/>
      <c r="M8" s="5"/>
      <c r="N8" s="9"/>
    </row>
    <row r="9" spans="1:15" s="4" customFormat="1" ht="57.75" customHeight="1">
      <c r="A9" s="250" t="s">
        <v>162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</row>
    <row r="10" spans="1:14" ht="10.5" customHeight="1">
      <c r="A10" s="19"/>
      <c r="B10" s="19"/>
      <c r="C10" s="19"/>
      <c r="D10" s="19"/>
      <c r="E10" s="19"/>
      <c r="F10" s="19"/>
      <c r="G10" s="19"/>
      <c r="H10" s="40"/>
      <c r="I10" s="40"/>
      <c r="J10" s="40"/>
      <c r="K10" s="40"/>
      <c r="L10" s="40"/>
      <c r="M10" s="40"/>
      <c r="N10" s="19"/>
    </row>
    <row r="11" spans="1:15" ht="60.75" customHeight="1">
      <c r="A11" s="253" t="s">
        <v>13</v>
      </c>
      <c r="B11" s="253" t="s">
        <v>153</v>
      </c>
      <c r="C11" s="253" t="s">
        <v>154</v>
      </c>
      <c r="D11" s="253" t="s">
        <v>155</v>
      </c>
      <c r="E11" s="253" t="s">
        <v>156</v>
      </c>
      <c r="F11" s="253" t="s">
        <v>157</v>
      </c>
      <c r="G11" s="268" t="s">
        <v>9</v>
      </c>
      <c r="H11" s="253" t="s">
        <v>158</v>
      </c>
      <c r="I11" s="253"/>
      <c r="J11" s="253"/>
      <c r="K11" s="253"/>
      <c r="L11" s="253"/>
      <c r="M11" s="253"/>
      <c r="N11" s="253" t="s">
        <v>14</v>
      </c>
      <c r="O11" s="253" t="s">
        <v>159</v>
      </c>
    </row>
    <row r="12" spans="1:15" ht="62.25" customHeight="1">
      <c r="A12" s="253"/>
      <c r="B12" s="253"/>
      <c r="C12" s="253"/>
      <c r="D12" s="253"/>
      <c r="E12" s="253"/>
      <c r="F12" s="253"/>
      <c r="G12" s="268"/>
      <c r="H12" s="7" t="s">
        <v>0</v>
      </c>
      <c r="I12" s="7" t="s">
        <v>27</v>
      </c>
      <c r="J12" s="7" t="s">
        <v>32</v>
      </c>
      <c r="K12" s="7" t="s">
        <v>33</v>
      </c>
      <c r="L12" s="7" t="s">
        <v>34</v>
      </c>
      <c r="M12" s="7" t="s">
        <v>43</v>
      </c>
      <c r="N12" s="253"/>
      <c r="O12" s="253"/>
    </row>
    <row r="13" spans="1:15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13</v>
      </c>
    </row>
    <row r="14" spans="1:15" ht="13.5" customHeight="1">
      <c r="A14" s="253" t="s">
        <v>7</v>
      </c>
      <c r="B14" s="254" t="s">
        <v>56</v>
      </c>
      <c r="C14" s="253">
        <v>2019</v>
      </c>
      <c r="D14" s="253" t="s">
        <v>66</v>
      </c>
      <c r="E14" s="28">
        <f>SUM(E15:E18)</f>
        <v>24511.9</v>
      </c>
      <c r="F14" s="28">
        <f>SUM(F15:F18)</f>
        <v>0</v>
      </c>
      <c r="G14" s="77" t="s">
        <v>3</v>
      </c>
      <c r="H14" s="13">
        <f aca="true" t="shared" si="0" ref="H14:M14">SUM(H15:H18)</f>
        <v>18668</v>
      </c>
      <c r="I14" s="13">
        <f t="shared" si="0"/>
        <v>18668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2">
        <f>E14-F14-H14</f>
        <v>5843.9000000000015</v>
      </c>
      <c r="O14" s="247" t="s">
        <v>39</v>
      </c>
    </row>
    <row r="15" spans="1:15" ht="25.5" customHeight="1">
      <c r="A15" s="253"/>
      <c r="B15" s="254"/>
      <c r="C15" s="253"/>
      <c r="D15" s="253"/>
      <c r="E15" s="28">
        <v>0</v>
      </c>
      <c r="F15" s="28">
        <v>0</v>
      </c>
      <c r="G15" s="77" t="s">
        <v>1</v>
      </c>
      <c r="H15" s="13">
        <f>SUM(I15:M15)</f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>E15-F15-H15</f>
        <v>0</v>
      </c>
      <c r="O15" s="248"/>
    </row>
    <row r="16" spans="1:15" ht="25.5" customHeight="1">
      <c r="A16" s="253"/>
      <c r="B16" s="254"/>
      <c r="C16" s="253"/>
      <c r="D16" s="253"/>
      <c r="E16" s="28">
        <v>0</v>
      </c>
      <c r="F16" s="28">
        <v>0</v>
      </c>
      <c r="G16" s="77" t="s">
        <v>8</v>
      </c>
      <c r="H16" s="13">
        <f>SUM(I16:M16)</f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f>E16-F16-H16</f>
        <v>0</v>
      </c>
      <c r="O16" s="248"/>
    </row>
    <row r="17" spans="1:15" ht="38.25">
      <c r="A17" s="253"/>
      <c r="B17" s="254"/>
      <c r="C17" s="253"/>
      <c r="D17" s="253"/>
      <c r="E17" s="79">
        <v>24511.9</v>
      </c>
      <c r="F17" s="28">
        <v>0</v>
      </c>
      <c r="G17" s="77" t="s">
        <v>16</v>
      </c>
      <c r="H17" s="13">
        <f>SUM(I17:M17)</f>
        <v>18668</v>
      </c>
      <c r="I17" s="12">
        <f>'Приложение 4'!G90</f>
        <v>18668</v>
      </c>
      <c r="J17" s="12">
        <v>0</v>
      </c>
      <c r="K17" s="12">
        <v>0</v>
      </c>
      <c r="L17" s="12">
        <v>0</v>
      </c>
      <c r="M17" s="12">
        <v>0</v>
      </c>
      <c r="N17" s="12">
        <f>E17-F17-H17</f>
        <v>5843.9000000000015</v>
      </c>
      <c r="O17" s="248"/>
    </row>
    <row r="18" spans="1:15" ht="15">
      <c r="A18" s="253"/>
      <c r="B18" s="254"/>
      <c r="C18" s="253"/>
      <c r="D18" s="253"/>
      <c r="E18" s="28">
        <v>0</v>
      </c>
      <c r="F18" s="28">
        <v>0</v>
      </c>
      <c r="G18" s="77" t="s">
        <v>2</v>
      </c>
      <c r="H18" s="13">
        <f>SUM(I18:M18)</f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>E18-F18-H18</f>
        <v>0</v>
      </c>
      <c r="O18" s="249"/>
    </row>
    <row r="19" spans="1:15" ht="15" customHeight="1">
      <c r="A19" s="269" t="s">
        <v>15</v>
      </c>
      <c r="B19" s="269"/>
      <c r="C19" s="269"/>
      <c r="D19" s="269"/>
      <c r="E19" s="41">
        <f>E14</f>
        <v>24511.9</v>
      </c>
      <c r="F19" s="41">
        <f>F14</f>
        <v>0</v>
      </c>
      <c r="G19" s="45" t="s">
        <v>0</v>
      </c>
      <c r="H19" s="76">
        <f aca="true" t="shared" si="1" ref="H19:N19">H14</f>
        <v>18668</v>
      </c>
      <c r="I19" s="76">
        <f t="shared" si="1"/>
        <v>18668</v>
      </c>
      <c r="J19" s="76">
        <f t="shared" si="1"/>
        <v>0</v>
      </c>
      <c r="K19" s="76">
        <f t="shared" si="1"/>
        <v>0</v>
      </c>
      <c r="L19" s="76">
        <f t="shared" si="1"/>
        <v>0</v>
      </c>
      <c r="M19" s="76">
        <f t="shared" si="1"/>
        <v>0</v>
      </c>
      <c r="N19" s="76">
        <f t="shared" si="1"/>
        <v>5843.9000000000015</v>
      </c>
      <c r="O19" s="114"/>
    </row>
    <row r="20" spans="1:15" ht="27.75" customHeight="1">
      <c r="A20" s="269"/>
      <c r="B20" s="269"/>
      <c r="C20" s="269"/>
      <c r="D20" s="269"/>
      <c r="E20" s="41">
        <f aca="true" t="shared" si="2" ref="E20:F23">E15</f>
        <v>0</v>
      </c>
      <c r="F20" s="41">
        <f t="shared" si="2"/>
        <v>0</v>
      </c>
      <c r="G20" s="45" t="s">
        <v>1</v>
      </c>
      <c r="H20" s="76">
        <f aca="true" t="shared" si="3" ref="H20:N20">H15</f>
        <v>0</v>
      </c>
      <c r="I20" s="76">
        <f t="shared" si="3"/>
        <v>0</v>
      </c>
      <c r="J20" s="76">
        <f t="shared" si="3"/>
        <v>0</v>
      </c>
      <c r="K20" s="76">
        <f t="shared" si="3"/>
        <v>0</v>
      </c>
      <c r="L20" s="76">
        <f t="shared" si="3"/>
        <v>0</v>
      </c>
      <c r="M20" s="76">
        <f t="shared" si="3"/>
        <v>0</v>
      </c>
      <c r="N20" s="76">
        <f t="shared" si="3"/>
        <v>0</v>
      </c>
      <c r="O20" s="114"/>
    </row>
    <row r="21" spans="1:15" ht="28.5" customHeight="1">
      <c r="A21" s="269"/>
      <c r="B21" s="269"/>
      <c r="C21" s="269"/>
      <c r="D21" s="269"/>
      <c r="E21" s="41">
        <f t="shared" si="2"/>
        <v>0</v>
      </c>
      <c r="F21" s="41">
        <f t="shared" si="2"/>
        <v>0</v>
      </c>
      <c r="G21" s="45" t="s">
        <v>8</v>
      </c>
      <c r="H21" s="76">
        <f aca="true" t="shared" si="4" ref="H21:N21">H16</f>
        <v>0</v>
      </c>
      <c r="I21" s="76">
        <f t="shared" si="4"/>
        <v>0</v>
      </c>
      <c r="J21" s="76">
        <f t="shared" si="4"/>
        <v>0</v>
      </c>
      <c r="K21" s="76">
        <f t="shared" si="4"/>
        <v>0</v>
      </c>
      <c r="L21" s="76">
        <f t="shared" si="4"/>
        <v>0</v>
      </c>
      <c r="M21" s="76">
        <f t="shared" si="4"/>
        <v>0</v>
      </c>
      <c r="N21" s="76">
        <f t="shared" si="4"/>
        <v>0</v>
      </c>
      <c r="O21" s="114"/>
    </row>
    <row r="22" spans="1:15" ht="38.25">
      <c r="A22" s="269"/>
      <c r="B22" s="269"/>
      <c r="C22" s="269"/>
      <c r="D22" s="269"/>
      <c r="E22" s="41">
        <f t="shared" si="2"/>
        <v>24511.9</v>
      </c>
      <c r="F22" s="41">
        <f t="shared" si="2"/>
        <v>0</v>
      </c>
      <c r="G22" s="45" t="s">
        <v>16</v>
      </c>
      <c r="H22" s="76">
        <f aca="true" t="shared" si="5" ref="H22:N22">H17</f>
        <v>18668</v>
      </c>
      <c r="I22" s="76">
        <f t="shared" si="5"/>
        <v>18668</v>
      </c>
      <c r="J22" s="76">
        <f t="shared" si="5"/>
        <v>0</v>
      </c>
      <c r="K22" s="76">
        <f t="shared" si="5"/>
        <v>0</v>
      </c>
      <c r="L22" s="76">
        <f t="shared" si="5"/>
        <v>0</v>
      </c>
      <c r="M22" s="76">
        <f t="shared" si="5"/>
        <v>0</v>
      </c>
      <c r="N22" s="76">
        <f t="shared" si="5"/>
        <v>5843.9000000000015</v>
      </c>
      <c r="O22" s="114"/>
    </row>
    <row r="23" spans="1:15" ht="14.25">
      <c r="A23" s="269"/>
      <c r="B23" s="269"/>
      <c r="C23" s="269"/>
      <c r="D23" s="269"/>
      <c r="E23" s="41">
        <f t="shared" si="2"/>
        <v>0</v>
      </c>
      <c r="F23" s="41">
        <f t="shared" si="2"/>
        <v>0</v>
      </c>
      <c r="G23" s="45" t="s">
        <v>2</v>
      </c>
      <c r="H23" s="76">
        <f aca="true" t="shared" si="6" ref="H23:N23">H18</f>
        <v>0</v>
      </c>
      <c r="I23" s="76">
        <f t="shared" si="6"/>
        <v>0</v>
      </c>
      <c r="J23" s="76">
        <f t="shared" si="6"/>
        <v>0</v>
      </c>
      <c r="K23" s="76">
        <f t="shared" si="6"/>
        <v>0</v>
      </c>
      <c r="L23" s="76">
        <f t="shared" si="6"/>
        <v>0</v>
      </c>
      <c r="M23" s="76">
        <f t="shared" si="6"/>
        <v>0</v>
      </c>
      <c r="N23" s="76">
        <f t="shared" si="6"/>
        <v>0</v>
      </c>
      <c r="O23" s="114"/>
    </row>
  </sheetData>
  <sheetProtection/>
  <mergeCells count="19">
    <mergeCell ref="J5:O5"/>
    <mergeCell ref="J7:O7"/>
    <mergeCell ref="A9:O9"/>
    <mergeCell ref="O14:O18"/>
    <mergeCell ref="A19:D23"/>
    <mergeCell ref="A14:A18"/>
    <mergeCell ref="B14:B18"/>
    <mergeCell ref="C14:C18"/>
    <mergeCell ref="D14:D18"/>
    <mergeCell ref="N11:N12"/>
    <mergeCell ref="O11:O12"/>
    <mergeCell ref="A11:A12"/>
    <mergeCell ref="B11:B12"/>
    <mergeCell ref="C11:C12"/>
    <mergeCell ref="D11:D12"/>
    <mergeCell ref="E11:E12"/>
    <mergeCell ref="F11:F12"/>
    <mergeCell ref="G11:G12"/>
    <mergeCell ref="H11:M1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J7" sqref="J7:O7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15.28125" style="0" customWidth="1"/>
    <col min="4" max="4" width="16.8515625" style="0" customWidth="1"/>
    <col min="5" max="6" width="12.8515625" style="0" customWidth="1"/>
    <col min="7" max="7" width="22.140625" style="0" customWidth="1"/>
    <col min="8" max="8" width="13.00390625" style="18" customWidth="1"/>
    <col min="9" max="13" width="11.57421875" style="18" customWidth="1"/>
    <col min="14" max="14" width="15.00390625" style="0" customWidth="1"/>
    <col min="15" max="15" width="14.00390625" style="0" customWidth="1"/>
  </cols>
  <sheetData>
    <row r="1" spans="1:15" ht="15">
      <c r="A1" s="32"/>
      <c r="B1" s="33"/>
      <c r="C1" s="34"/>
      <c r="D1" s="33"/>
      <c r="E1" s="35"/>
      <c r="F1" s="36"/>
      <c r="G1" s="37"/>
      <c r="J1" s="10" t="s">
        <v>163</v>
      </c>
      <c r="K1" s="11"/>
      <c r="M1" s="46"/>
      <c r="N1" s="15"/>
      <c r="O1" s="38"/>
    </row>
    <row r="2" spans="1:15" ht="15">
      <c r="A2" s="32"/>
      <c r="B2" s="33"/>
      <c r="C2" s="34"/>
      <c r="D2" s="33"/>
      <c r="E2" s="35"/>
      <c r="F2" s="36"/>
      <c r="G2" s="37"/>
      <c r="J2" s="67" t="s">
        <v>36</v>
      </c>
      <c r="K2" s="66"/>
      <c r="L2" s="68"/>
      <c r="M2" s="46"/>
      <c r="N2" s="15"/>
      <c r="O2" s="38"/>
    </row>
    <row r="3" spans="1:15" ht="15">
      <c r="A3" s="32"/>
      <c r="B3" s="33"/>
      <c r="C3" s="34"/>
      <c r="D3" s="33"/>
      <c r="E3" s="35"/>
      <c r="F3" s="36"/>
      <c r="G3" s="17"/>
      <c r="J3" s="69" t="s">
        <v>45</v>
      </c>
      <c r="K3" s="69"/>
      <c r="L3" s="69"/>
      <c r="M3" s="56"/>
      <c r="N3" s="16"/>
      <c r="O3" s="16"/>
    </row>
    <row r="4" spans="1:15" ht="15">
      <c r="A4" s="32"/>
      <c r="B4" s="33"/>
      <c r="C4" s="34"/>
      <c r="D4" s="33"/>
      <c r="E4" s="35"/>
      <c r="F4" s="36"/>
      <c r="G4" s="37"/>
      <c r="J4" s="69" t="s">
        <v>46</v>
      </c>
      <c r="K4" s="69"/>
      <c r="L4" s="69"/>
      <c r="M4" s="56"/>
      <c r="N4" s="15"/>
      <c r="O4" s="38"/>
    </row>
    <row r="5" spans="1:15" ht="15" customHeight="1">
      <c r="A5" s="32"/>
      <c r="B5" s="33"/>
      <c r="C5" s="34"/>
      <c r="D5" s="33"/>
      <c r="E5" s="35"/>
      <c r="F5" s="36"/>
      <c r="G5" s="37"/>
      <c r="J5" s="255" t="s">
        <v>47</v>
      </c>
      <c r="K5" s="255"/>
      <c r="L5" s="255"/>
      <c r="M5" s="255"/>
      <c r="N5" s="255"/>
      <c r="O5" s="255"/>
    </row>
    <row r="6" spans="1:15" ht="15" customHeight="1">
      <c r="A6" s="32"/>
      <c r="B6" s="33"/>
      <c r="C6" s="34"/>
      <c r="D6" s="33"/>
      <c r="E6" s="35"/>
      <c r="F6" s="36"/>
      <c r="G6" s="37"/>
      <c r="J6" s="69" t="s">
        <v>28</v>
      </c>
      <c r="K6" s="69"/>
      <c r="L6" s="69"/>
      <c r="M6" s="56"/>
      <c r="N6" s="15"/>
      <c r="O6" s="38"/>
    </row>
    <row r="7" spans="1:15" ht="15.75" customHeight="1">
      <c r="A7" s="32"/>
      <c r="B7" s="39"/>
      <c r="C7" s="14"/>
      <c r="D7" s="39"/>
      <c r="E7" s="14"/>
      <c r="F7" s="36"/>
      <c r="G7" s="17"/>
      <c r="J7" s="200" t="s">
        <v>222</v>
      </c>
      <c r="K7" s="200"/>
      <c r="L7" s="200"/>
      <c r="M7" s="200"/>
      <c r="N7" s="200"/>
      <c r="O7" s="200"/>
    </row>
    <row r="8" spans="6:14" s="2" customFormat="1" ht="9.75" customHeight="1">
      <c r="F8" s="3"/>
      <c r="G8" s="3"/>
      <c r="H8" s="5"/>
      <c r="I8" s="5"/>
      <c r="J8" s="5"/>
      <c r="K8" s="5"/>
      <c r="L8" s="5"/>
      <c r="M8" s="5"/>
      <c r="N8" s="9"/>
    </row>
    <row r="9" spans="1:15" s="4" customFormat="1" ht="57.75" customHeight="1">
      <c r="A9" s="250" t="s">
        <v>205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</row>
    <row r="10" spans="1:14" ht="10.5" customHeight="1">
      <c r="A10" s="19"/>
      <c r="B10" s="19"/>
      <c r="C10" s="19"/>
      <c r="D10" s="19"/>
      <c r="E10" s="19"/>
      <c r="F10" s="19"/>
      <c r="G10" s="19"/>
      <c r="H10" s="40"/>
      <c r="I10" s="40"/>
      <c r="J10" s="40"/>
      <c r="K10" s="40"/>
      <c r="L10" s="40"/>
      <c r="M10" s="40"/>
      <c r="N10" s="19"/>
    </row>
    <row r="11" spans="1:15" ht="60.75" customHeight="1">
      <c r="A11" s="253" t="s">
        <v>13</v>
      </c>
      <c r="B11" s="253" t="s">
        <v>153</v>
      </c>
      <c r="C11" s="253" t="s">
        <v>154</v>
      </c>
      <c r="D11" s="253" t="s">
        <v>155</v>
      </c>
      <c r="E11" s="253" t="s">
        <v>156</v>
      </c>
      <c r="F11" s="253" t="s">
        <v>157</v>
      </c>
      <c r="G11" s="268" t="s">
        <v>9</v>
      </c>
      <c r="H11" s="253" t="s">
        <v>158</v>
      </c>
      <c r="I11" s="253"/>
      <c r="J11" s="253"/>
      <c r="K11" s="253"/>
      <c r="L11" s="253"/>
      <c r="M11" s="253"/>
      <c r="N11" s="253" t="s">
        <v>14</v>
      </c>
      <c r="O11" s="253" t="s">
        <v>159</v>
      </c>
    </row>
    <row r="12" spans="1:15" ht="62.25" customHeight="1">
      <c r="A12" s="253"/>
      <c r="B12" s="253"/>
      <c r="C12" s="253"/>
      <c r="D12" s="253"/>
      <c r="E12" s="253"/>
      <c r="F12" s="253"/>
      <c r="G12" s="268"/>
      <c r="H12" s="7" t="s">
        <v>0</v>
      </c>
      <c r="I12" s="7" t="s">
        <v>27</v>
      </c>
      <c r="J12" s="7" t="s">
        <v>32</v>
      </c>
      <c r="K12" s="7" t="s">
        <v>33</v>
      </c>
      <c r="L12" s="7" t="s">
        <v>34</v>
      </c>
      <c r="M12" s="7" t="s">
        <v>43</v>
      </c>
      <c r="N12" s="253"/>
      <c r="O12" s="253"/>
    </row>
    <row r="13" spans="1:15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13</v>
      </c>
    </row>
    <row r="14" spans="1:15" ht="13.5" customHeight="1">
      <c r="A14" s="253" t="s">
        <v>7</v>
      </c>
      <c r="B14" s="254" t="s">
        <v>61</v>
      </c>
      <c r="C14" s="253" t="s">
        <v>62</v>
      </c>
      <c r="D14" s="253" t="s">
        <v>65</v>
      </c>
      <c r="E14" s="28">
        <f>SUM(E15:E18)</f>
        <v>31597.8</v>
      </c>
      <c r="F14" s="28">
        <f>SUM(F15:F18)</f>
        <v>22798.9</v>
      </c>
      <c r="G14" s="77" t="s">
        <v>3</v>
      </c>
      <c r="H14" s="13">
        <f aca="true" t="shared" si="0" ref="H14:M14">SUM(H15:H18)</f>
        <v>8799</v>
      </c>
      <c r="I14" s="13">
        <f t="shared" si="0"/>
        <v>8799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2">
        <v>0</v>
      </c>
      <c r="O14" s="247" t="s">
        <v>39</v>
      </c>
    </row>
    <row r="15" spans="1:15" ht="24" customHeight="1">
      <c r="A15" s="253"/>
      <c r="B15" s="254"/>
      <c r="C15" s="253"/>
      <c r="D15" s="253"/>
      <c r="E15" s="28">
        <v>0</v>
      </c>
      <c r="F15" s="28">
        <v>0</v>
      </c>
      <c r="G15" s="77" t="s">
        <v>1</v>
      </c>
      <c r="H15" s="13">
        <f>SUM(I15:M15)</f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>E15-F15-H15</f>
        <v>0</v>
      </c>
      <c r="O15" s="248"/>
    </row>
    <row r="16" spans="1:15" ht="26.25" customHeight="1">
      <c r="A16" s="253"/>
      <c r="B16" s="254"/>
      <c r="C16" s="253"/>
      <c r="D16" s="253"/>
      <c r="E16" s="28">
        <v>0</v>
      </c>
      <c r="F16" s="28">
        <v>0</v>
      </c>
      <c r="G16" s="77" t="s">
        <v>8</v>
      </c>
      <c r="H16" s="13">
        <f>SUM(I16:M16)</f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f>E16-F16-H16</f>
        <v>0</v>
      </c>
      <c r="O16" s="248"/>
    </row>
    <row r="17" spans="1:15" ht="38.25">
      <c r="A17" s="253"/>
      <c r="B17" s="254"/>
      <c r="C17" s="253"/>
      <c r="D17" s="253"/>
      <c r="E17" s="28">
        <v>15798.9</v>
      </c>
      <c r="F17" s="28">
        <v>7000</v>
      </c>
      <c r="G17" s="77" t="s">
        <v>16</v>
      </c>
      <c r="H17" s="13">
        <f>SUM(I17:M17)</f>
        <v>8799</v>
      </c>
      <c r="I17" s="12">
        <v>8799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248"/>
    </row>
    <row r="18" spans="1:15" ht="15">
      <c r="A18" s="253"/>
      <c r="B18" s="254"/>
      <c r="C18" s="253"/>
      <c r="D18" s="253"/>
      <c r="E18" s="28">
        <v>15798.9</v>
      </c>
      <c r="F18" s="28">
        <v>15798.9</v>
      </c>
      <c r="G18" s="77" t="s">
        <v>2</v>
      </c>
      <c r="H18" s="13">
        <f>SUM(I18:M18)</f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>E18-F18-H18</f>
        <v>0</v>
      </c>
      <c r="O18" s="249"/>
    </row>
    <row r="19" spans="1:15" ht="13.5" customHeight="1">
      <c r="A19" s="253" t="s">
        <v>186</v>
      </c>
      <c r="B19" s="254" t="s">
        <v>177</v>
      </c>
      <c r="C19" s="253">
        <v>2018</v>
      </c>
      <c r="D19" s="253"/>
      <c r="E19" s="112">
        <f>SUM(E20:E23)</f>
        <v>28000</v>
      </c>
      <c r="F19" s="112">
        <f>SUM(F20:F23)</f>
        <v>28000</v>
      </c>
      <c r="G19" s="77" t="s">
        <v>3</v>
      </c>
      <c r="H19" s="71">
        <f aca="true" t="shared" si="1" ref="H19:M19">SUM(H20:H23)</f>
        <v>12273.77</v>
      </c>
      <c r="I19" s="71">
        <f t="shared" si="1"/>
        <v>12273.77</v>
      </c>
      <c r="J19" s="71">
        <f t="shared" si="1"/>
        <v>0</v>
      </c>
      <c r="K19" s="71">
        <f t="shared" si="1"/>
        <v>0</v>
      </c>
      <c r="L19" s="71">
        <f t="shared" si="1"/>
        <v>0</v>
      </c>
      <c r="M19" s="71">
        <f t="shared" si="1"/>
        <v>0</v>
      </c>
      <c r="N19" s="12"/>
      <c r="O19" s="247" t="s">
        <v>39</v>
      </c>
    </row>
    <row r="20" spans="1:15" ht="24" customHeight="1">
      <c r="A20" s="253"/>
      <c r="B20" s="254"/>
      <c r="C20" s="253"/>
      <c r="D20" s="253"/>
      <c r="E20" s="112">
        <v>0</v>
      </c>
      <c r="F20" s="112">
        <v>0</v>
      </c>
      <c r="G20" s="77" t="s">
        <v>1</v>
      </c>
      <c r="H20" s="71">
        <f>SUM(I20:M20)</f>
        <v>0</v>
      </c>
      <c r="I20" s="72">
        <v>0</v>
      </c>
      <c r="J20" s="73">
        <v>0</v>
      </c>
      <c r="K20" s="74">
        <v>0</v>
      </c>
      <c r="L20" s="72">
        <v>0</v>
      </c>
      <c r="M20" s="73">
        <v>0</v>
      </c>
      <c r="N20" s="12"/>
      <c r="O20" s="248"/>
    </row>
    <row r="21" spans="1:15" ht="26.25" customHeight="1">
      <c r="A21" s="253"/>
      <c r="B21" s="254"/>
      <c r="C21" s="253"/>
      <c r="D21" s="253"/>
      <c r="E21" s="112">
        <v>0</v>
      </c>
      <c r="F21" s="112">
        <v>0</v>
      </c>
      <c r="G21" s="77" t="s">
        <v>8</v>
      </c>
      <c r="H21" s="71">
        <f>SUM(I21:M21)</f>
        <v>0</v>
      </c>
      <c r="I21" s="72">
        <v>0</v>
      </c>
      <c r="J21" s="73">
        <v>0</v>
      </c>
      <c r="K21" s="74">
        <v>0</v>
      </c>
      <c r="L21" s="72">
        <v>0</v>
      </c>
      <c r="M21" s="73">
        <v>0</v>
      </c>
      <c r="N21" s="12"/>
      <c r="O21" s="248"/>
    </row>
    <row r="22" spans="1:15" ht="38.25">
      <c r="A22" s="253"/>
      <c r="B22" s="254"/>
      <c r="C22" s="253"/>
      <c r="D22" s="253"/>
      <c r="E22" s="79">
        <v>20000</v>
      </c>
      <c r="F22" s="79">
        <v>20000</v>
      </c>
      <c r="G22" s="77" t="s">
        <v>16</v>
      </c>
      <c r="H22" s="119">
        <f>SUM(I22:M22)</f>
        <v>12273.77</v>
      </c>
      <c r="I22" s="72">
        <v>12273.77</v>
      </c>
      <c r="J22" s="73">
        <v>0</v>
      </c>
      <c r="K22" s="74">
        <v>0</v>
      </c>
      <c r="L22" s="72">
        <v>0</v>
      </c>
      <c r="M22" s="73">
        <v>0</v>
      </c>
      <c r="N22" s="12"/>
      <c r="O22" s="248"/>
    </row>
    <row r="23" spans="1:15" ht="15">
      <c r="A23" s="253"/>
      <c r="B23" s="254"/>
      <c r="C23" s="253"/>
      <c r="D23" s="253"/>
      <c r="E23" s="112">
        <v>8000</v>
      </c>
      <c r="F23" s="112">
        <v>8000</v>
      </c>
      <c r="G23" s="77" t="s">
        <v>2</v>
      </c>
      <c r="H23" s="71">
        <f>SUM(I23:M23)</f>
        <v>0</v>
      </c>
      <c r="I23" s="72">
        <v>0</v>
      </c>
      <c r="J23" s="73">
        <v>0</v>
      </c>
      <c r="K23" s="74">
        <v>0</v>
      </c>
      <c r="L23" s="72">
        <v>0</v>
      </c>
      <c r="M23" s="73">
        <v>0</v>
      </c>
      <c r="N23" s="12"/>
      <c r="O23" s="249"/>
    </row>
    <row r="24" spans="1:15" ht="13.5" customHeight="1">
      <c r="A24" s="253" t="s">
        <v>203</v>
      </c>
      <c r="B24" s="254" t="s">
        <v>187</v>
      </c>
      <c r="C24" s="253" t="s">
        <v>204</v>
      </c>
      <c r="D24" s="253"/>
      <c r="E24" s="112">
        <f>SUM(E25:E28)</f>
        <v>0</v>
      </c>
      <c r="F24" s="112">
        <f>SUM(F25:F28)</f>
        <v>0</v>
      </c>
      <c r="G24" s="77" t="s">
        <v>3</v>
      </c>
      <c r="H24" s="71">
        <f aca="true" t="shared" si="2" ref="H24:M24">SUM(H25:H28)</f>
        <v>4400</v>
      </c>
      <c r="I24" s="71">
        <f t="shared" si="2"/>
        <v>1100</v>
      </c>
      <c r="J24" s="71">
        <f t="shared" si="2"/>
        <v>3300</v>
      </c>
      <c r="K24" s="71">
        <f t="shared" si="2"/>
        <v>0</v>
      </c>
      <c r="L24" s="71">
        <f t="shared" si="2"/>
        <v>0</v>
      </c>
      <c r="M24" s="71">
        <f t="shared" si="2"/>
        <v>0</v>
      </c>
      <c r="N24" s="12"/>
      <c r="O24" s="247" t="s">
        <v>39</v>
      </c>
    </row>
    <row r="25" spans="1:15" ht="24" customHeight="1">
      <c r="A25" s="253"/>
      <c r="B25" s="254"/>
      <c r="C25" s="253"/>
      <c r="D25" s="253"/>
      <c r="E25" s="112">
        <v>0</v>
      </c>
      <c r="F25" s="112">
        <v>0</v>
      </c>
      <c r="G25" s="77" t="s">
        <v>1</v>
      </c>
      <c r="H25" s="71">
        <f>SUM(I25:M25)</f>
        <v>0</v>
      </c>
      <c r="I25" s="72">
        <v>0</v>
      </c>
      <c r="J25" s="73">
        <v>0</v>
      </c>
      <c r="K25" s="74">
        <v>0</v>
      </c>
      <c r="L25" s="72">
        <v>0</v>
      </c>
      <c r="M25" s="73">
        <v>0</v>
      </c>
      <c r="N25" s="12"/>
      <c r="O25" s="248"/>
    </row>
    <row r="26" spans="1:15" ht="26.25" customHeight="1">
      <c r="A26" s="253"/>
      <c r="B26" s="254"/>
      <c r="C26" s="253"/>
      <c r="D26" s="253"/>
      <c r="E26" s="112">
        <v>0</v>
      </c>
      <c r="F26" s="112">
        <v>0</v>
      </c>
      <c r="G26" s="77" t="s">
        <v>8</v>
      </c>
      <c r="H26" s="71">
        <f>SUM(I26:M26)</f>
        <v>0</v>
      </c>
      <c r="I26" s="72">
        <v>0</v>
      </c>
      <c r="J26" s="73">
        <v>0</v>
      </c>
      <c r="K26" s="74">
        <v>0</v>
      </c>
      <c r="L26" s="72">
        <v>0</v>
      </c>
      <c r="M26" s="73">
        <v>0</v>
      </c>
      <c r="N26" s="12"/>
      <c r="O26" s="248"/>
    </row>
    <row r="27" spans="1:15" ht="38.25">
      <c r="A27" s="253"/>
      <c r="B27" s="254"/>
      <c r="C27" s="253"/>
      <c r="D27" s="253"/>
      <c r="E27" s="79">
        <v>0</v>
      </c>
      <c r="F27" s="79">
        <v>0</v>
      </c>
      <c r="G27" s="77" t="s">
        <v>16</v>
      </c>
      <c r="H27" s="119">
        <f>SUM(I27:M27)</f>
        <v>4400</v>
      </c>
      <c r="I27" s="72">
        <v>1100</v>
      </c>
      <c r="J27" s="73">
        <v>3300</v>
      </c>
      <c r="K27" s="74">
        <v>0</v>
      </c>
      <c r="L27" s="72">
        <v>0</v>
      </c>
      <c r="M27" s="73">
        <v>0</v>
      </c>
      <c r="N27" s="12"/>
      <c r="O27" s="248"/>
    </row>
    <row r="28" spans="1:15" ht="15">
      <c r="A28" s="253"/>
      <c r="B28" s="254"/>
      <c r="C28" s="253"/>
      <c r="D28" s="253"/>
      <c r="E28" s="112">
        <v>0</v>
      </c>
      <c r="F28" s="112">
        <v>0</v>
      </c>
      <c r="G28" s="77" t="s">
        <v>2</v>
      </c>
      <c r="H28" s="71">
        <f>SUM(I28:M28)</f>
        <v>0</v>
      </c>
      <c r="I28" s="72">
        <v>0</v>
      </c>
      <c r="J28" s="73">
        <v>0</v>
      </c>
      <c r="K28" s="74">
        <v>0</v>
      </c>
      <c r="L28" s="72">
        <v>0</v>
      </c>
      <c r="M28" s="73">
        <v>0</v>
      </c>
      <c r="N28" s="12"/>
      <c r="O28" s="249"/>
    </row>
    <row r="29" spans="1:15" ht="15" customHeight="1">
      <c r="A29" s="269" t="s">
        <v>15</v>
      </c>
      <c r="B29" s="269"/>
      <c r="C29" s="269"/>
      <c r="D29" s="269"/>
      <c r="E29" s="41">
        <f>E14+E19+E24</f>
        <v>59597.8</v>
      </c>
      <c r="F29" s="41">
        <f>F14+F19+F24</f>
        <v>50798.9</v>
      </c>
      <c r="G29" s="45" t="s">
        <v>0</v>
      </c>
      <c r="H29" s="76">
        <f aca="true" t="shared" si="3" ref="H29:N29">H14+H19+H24</f>
        <v>25472.77</v>
      </c>
      <c r="I29" s="76">
        <f t="shared" si="3"/>
        <v>22172.77</v>
      </c>
      <c r="J29" s="76">
        <f t="shared" si="3"/>
        <v>3300</v>
      </c>
      <c r="K29" s="76">
        <f t="shared" si="3"/>
        <v>0</v>
      </c>
      <c r="L29" s="76">
        <f t="shared" si="3"/>
        <v>0</v>
      </c>
      <c r="M29" s="76">
        <f t="shared" si="3"/>
        <v>0</v>
      </c>
      <c r="N29" s="76">
        <f t="shared" si="3"/>
        <v>0</v>
      </c>
      <c r="O29" s="114"/>
    </row>
    <row r="30" spans="1:15" ht="27.75" customHeight="1">
      <c r="A30" s="269"/>
      <c r="B30" s="269"/>
      <c r="C30" s="269"/>
      <c r="D30" s="269"/>
      <c r="E30" s="41">
        <f>E15+E20</f>
        <v>0</v>
      </c>
      <c r="F30" s="41">
        <f>F15+F20</f>
        <v>0</v>
      </c>
      <c r="G30" s="45" t="s">
        <v>1</v>
      </c>
      <c r="H30" s="76">
        <f aca="true" t="shared" si="4" ref="H30:N30">H15</f>
        <v>0</v>
      </c>
      <c r="I30" s="76">
        <f t="shared" si="4"/>
        <v>0</v>
      </c>
      <c r="J30" s="76">
        <f t="shared" si="4"/>
        <v>0</v>
      </c>
      <c r="K30" s="76">
        <f t="shared" si="4"/>
        <v>0</v>
      </c>
      <c r="L30" s="76">
        <f t="shared" si="4"/>
        <v>0</v>
      </c>
      <c r="M30" s="76">
        <f t="shared" si="4"/>
        <v>0</v>
      </c>
      <c r="N30" s="76">
        <f t="shared" si="4"/>
        <v>0</v>
      </c>
      <c r="O30" s="114"/>
    </row>
    <row r="31" spans="1:15" ht="28.5" customHeight="1">
      <c r="A31" s="269"/>
      <c r="B31" s="269"/>
      <c r="C31" s="269"/>
      <c r="D31" s="269"/>
      <c r="E31" s="41">
        <f>E16+E21</f>
        <v>0</v>
      </c>
      <c r="F31" s="41">
        <f>F16+F21</f>
        <v>0</v>
      </c>
      <c r="G31" s="45" t="s">
        <v>8</v>
      </c>
      <c r="H31" s="76">
        <f aca="true" t="shared" si="5" ref="H31:N31">H16</f>
        <v>0</v>
      </c>
      <c r="I31" s="76">
        <f t="shared" si="5"/>
        <v>0</v>
      </c>
      <c r="J31" s="76">
        <f t="shared" si="5"/>
        <v>0</v>
      </c>
      <c r="K31" s="76">
        <f t="shared" si="5"/>
        <v>0</v>
      </c>
      <c r="L31" s="76">
        <f t="shared" si="5"/>
        <v>0</v>
      </c>
      <c r="M31" s="76">
        <f t="shared" si="5"/>
        <v>0</v>
      </c>
      <c r="N31" s="76">
        <f t="shared" si="5"/>
        <v>0</v>
      </c>
      <c r="O31" s="114"/>
    </row>
    <row r="32" spans="1:15" ht="38.25">
      <c r="A32" s="269"/>
      <c r="B32" s="269"/>
      <c r="C32" s="269"/>
      <c r="D32" s="269"/>
      <c r="E32" s="41">
        <f>E17+E22+E27</f>
        <v>35798.9</v>
      </c>
      <c r="F32" s="41">
        <f>F17+F22+F27</f>
        <v>27000</v>
      </c>
      <c r="G32" s="45" t="s">
        <v>16</v>
      </c>
      <c r="H32" s="76">
        <f aca="true" t="shared" si="6" ref="H32:N32">H17+H22+H27</f>
        <v>25472.77</v>
      </c>
      <c r="I32" s="76">
        <f t="shared" si="6"/>
        <v>22172.77</v>
      </c>
      <c r="J32" s="76">
        <f t="shared" si="6"/>
        <v>3300</v>
      </c>
      <c r="K32" s="76">
        <f t="shared" si="6"/>
        <v>0</v>
      </c>
      <c r="L32" s="76">
        <f t="shared" si="6"/>
        <v>0</v>
      </c>
      <c r="M32" s="76">
        <f t="shared" si="6"/>
        <v>0</v>
      </c>
      <c r="N32" s="76">
        <f t="shared" si="6"/>
        <v>0</v>
      </c>
      <c r="O32" s="114"/>
    </row>
    <row r="33" spans="1:15" ht="14.25">
      <c r="A33" s="269"/>
      <c r="B33" s="269"/>
      <c r="C33" s="269"/>
      <c r="D33" s="269"/>
      <c r="E33" s="41">
        <f>E18+E23+E28</f>
        <v>23798.9</v>
      </c>
      <c r="F33" s="41">
        <f>F18+F23+F28</f>
        <v>23798.9</v>
      </c>
      <c r="G33" s="45" t="s">
        <v>2</v>
      </c>
      <c r="H33" s="76">
        <f aca="true" t="shared" si="7" ref="H33:N33">H18</f>
        <v>0</v>
      </c>
      <c r="I33" s="76">
        <f t="shared" si="7"/>
        <v>0</v>
      </c>
      <c r="J33" s="76">
        <f t="shared" si="7"/>
        <v>0</v>
      </c>
      <c r="K33" s="76">
        <f t="shared" si="7"/>
        <v>0</v>
      </c>
      <c r="L33" s="76">
        <f t="shared" si="7"/>
        <v>0</v>
      </c>
      <c r="M33" s="76">
        <f t="shared" si="7"/>
        <v>0</v>
      </c>
      <c r="N33" s="76">
        <f t="shared" si="7"/>
        <v>0</v>
      </c>
      <c r="O33" s="114"/>
    </row>
  </sheetData>
  <sheetProtection/>
  <mergeCells count="29">
    <mergeCell ref="C24:C28"/>
    <mergeCell ref="N11:N12"/>
    <mergeCell ref="C11:C12"/>
    <mergeCell ref="D11:D12"/>
    <mergeCell ref="E11:E12"/>
    <mergeCell ref="F11:F12"/>
    <mergeCell ref="G11:G12"/>
    <mergeCell ref="H11:M11"/>
    <mergeCell ref="D24:D28"/>
    <mergeCell ref="O11:O12"/>
    <mergeCell ref="A11:A12"/>
    <mergeCell ref="B11:B12"/>
    <mergeCell ref="A29:D33"/>
    <mergeCell ref="A14:A18"/>
    <mergeCell ref="B14:B18"/>
    <mergeCell ref="C14:C18"/>
    <mergeCell ref="D14:D18"/>
    <mergeCell ref="A24:A28"/>
    <mergeCell ref="B24:B28"/>
    <mergeCell ref="O24:O28"/>
    <mergeCell ref="O14:O18"/>
    <mergeCell ref="J5:O5"/>
    <mergeCell ref="J7:O7"/>
    <mergeCell ref="A9:O9"/>
    <mergeCell ref="A19:A23"/>
    <mergeCell ref="B19:B23"/>
    <mergeCell ref="C19:C23"/>
    <mergeCell ref="D19:D23"/>
    <mergeCell ref="O19:O23"/>
  </mergeCells>
  <printOptions/>
  <pageMargins left="0.7" right="0.7" top="0.35" bottom="0.25" header="0.3" footer="0.1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15.28125" style="0" customWidth="1"/>
    <col min="4" max="4" width="16.8515625" style="0" customWidth="1"/>
    <col min="5" max="6" width="12.8515625" style="0" customWidth="1"/>
    <col min="7" max="7" width="22.140625" style="0" customWidth="1"/>
    <col min="8" max="8" width="13.00390625" style="18" customWidth="1"/>
    <col min="9" max="13" width="11.57421875" style="18" customWidth="1"/>
    <col min="14" max="14" width="15.00390625" style="0" customWidth="1"/>
    <col min="15" max="15" width="14.00390625" style="0" customWidth="1"/>
  </cols>
  <sheetData>
    <row r="1" spans="1:15" ht="15">
      <c r="A1" s="32"/>
      <c r="B1" s="33"/>
      <c r="C1" s="34"/>
      <c r="D1" s="33"/>
      <c r="E1" s="35"/>
      <c r="F1" s="36"/>
      <c r="G1" s="37"/>
      <c r="J1" s="10" t="s">
        <v>164</v>
      </c>
      <c r="K1" s="11"/>
      <c r="M1" s="46"/>
      <c r="N1" s="15"/>
      <c r="O1" s="38"/>
    </row>
    <row r="2" spans="1:15" ht="15">
      <c r="A2" s="32"/>
      <c r="B2" s="33"/>
      <c r="C2" s="34"/>
      <c r="D2" s="33"/>
      <c r="E2" s="35"/>
      <c r="F2" s="36"/>
      <c r="G2" s="37"/>
      <c r="J2" s="67" t="s">
        <v>36</v>
      </c>
      <c r="K2" s="66"/>
      <c r="L2" s="68"/>
      <c r="M2" s="46"/>
      <c r="N2" s="15"/>
      <c r="O2" s="38"/>
    </row>
    <row r="3" spans="1:15" ht="15">
      <c r="A3" s="32"/>
      <c r="B3" s="33"/>
      <c r="C3" s="34"/>
      <c r="D3" s="33"/>
      <c r="E3" s="35"/>
      <c r="F3" s="36"/>
      <c r="G3" s="17"/>
      <c r="J3" s="69" t="s">
        <v>45</v>
      </c>
      <c r="K3" s="69"/>
      <c r="L3" s="69"/>
      <c r="M3" s="56"/>
      <c r="N3" s="16"/>
      <c r="O3" s="16"/>
    </row>
    <row r="4" spans="1:15" ht="15">
      <c r="A4" s="32"/>
      <c r="B4" s="33"/>
      <c r="C4" s="34"/>
      <c r="D4" s="33"/>
      <c r="E4" s="35"/>
      <c r="F4" s="36"/>
      <c r="G4" s="37"/>
      <c r="J4" s="69" t="s">
        <v>46</v>
      </c>
      <c r="K4" s="69"/>
      <c r="L4" s="69"/>
      <c r="M4" s="56"/>
      <c r="N4" s="15"/>
      <c r="O4" s="38"/>
    </row>
    <row r="5" spans="1:15" ht="15" customHeight="1">
      <c r="A5" s="32"/>
      <c r="B5" s="33"/>
      <c r="C5" s="34"/>
      <c r="D5" s="33"/>
      <c r="E5" s="35"/>
      <c r="F5" s="36"/>
      <c r="G5" s="37"/>
      <c r="J5" s="255" t="s">
        <v>47</v>
      </c>
      <c r="K5" s="255"/>
      <c r="L5" s="255"/>
      <c r="M5" s="255"/>
      <c r="N5" s="255"/>
      <c r="O5" s="255"/>
    </row>
    <row r="6" spans="1:15" ht="15" customHeight="1">
      <c r="A6" s="32"/>
      <c r="B6" s="33"/>
      <c r="C6" s="34"/>
      <c r="D6" s="33"/>
      <c r="E6" s="35"/>
      <c r="F6" s="36"/>
      <c r="G6" s="37"/>
      <c r="J6" s="69" t="s">
        <v>28</v>
      </c>
      <c r="K6" s="69"/>
      <c r="L6" s="69"/>
      <c r="M6" s="56"/>
      <c r="N6" s="15"/>
      <c r="O6" s="38"/>
    </row>
    <row r="7" spans="1:15" ht="15.75" customHeight="1">
      <c r="A7" s="32"/>
      <c r="B7" s="39"/>
      <c r="C7" s="14"/>
      <c r="D7" s="39"/>
      <c r="E7" s="14"/>
      <c r="F7" s="36"/>
      <c r="G7" s="17"/>
      <c r="J7" s="200" t="s">
        <v>222</v>
      </c>
      <c r="K7" s="200"/>
      <c r="L7" s="200"/>
      <c r="M7" s="200"/>
      <c r="N7" s="200"/>
      <c r="O7" s="200"/>
    </row>
    <row r="8" spans="6:14" s="2" customFormat="1" ht="9.75" customHeight="1">
      <c r="F8" s="3"/>
      <c r="G8" s="3"/>
      <c r="H8" s="5"/>
      <c r="I8" s="5"/>
      <c r="J8" s="5"/>
      <c r="K8" s="5"/>
      <c r="L8" s="5"/>
      <c r="M8" s="5"/>
      <c r="N8" s="9"/>
    </row>
    <row r="9" spans="1:15" s="4" customFormat="1" ht="57.75" customHeight="1">
      <c r="A9" s="250" t="s">
        <v>165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</row>
    <row r="10" spans="1:14" ht="10.5" customHeight="1">
      <c r="A10" s="19"/>
      <c r="B10" s="19"/>
      <c r="C10" s="19"/>
      <c r="D10" s="19"/>
      <c r="E10" s="19"/>
      <c r="F10" s="19"/>
      <c r="G10" s="19"/>
      <c r="H10" s="40"/>
      <c r="I10" s="40"/>
      <c r="J10" s="40"/>
      <c r="K10" s="40"/>
      <c r="L10" s="40"/>
      <c r="M10" s="40"/>
      <c r="N10" s="19"/>
    </row>
    <row r="11" spans="1:15" ht="60.75" customHeight="1">
      <c r="A11" s="253" t="s">
        <v>13</v>
      </c>
      <c r="B11" s="253" t="s">
        <v>153</v>
      </c>
      <c r="C11" s="253" t="s">
        <v>154</v>
      </c>
      <c r="D11" s="253" t="s">
        <v>155</v>
      </c>
      <c r="E11" s="253" t="s">
        <v>156</v>
      </c>
      <c r="F11" s="253" t="s">
        <v>157</v>
      </c>
      <c r="G11" s="268" t="s">
        <v>9</v>
      </c>
      <c r="H11" s="253" t="s">
        <v>158</v>
      </c>
      <c r="I11" s="253"/>
      <c r="J11" s="253"/>
      <c r="K11" s="253"/>
      <c r="L11" s="253"/>
      <c r="M11" s="253"/>
      <c r="N11" s="253" t="s">
        <v>14</v>
      </c>
      <c r="O11" s="253" t="s">
        <v>159</v>
      </c>
    </row>
    <row r="12" spans="1:15" ht="62.25" customHeight="1">
      <c r="A12" s="253"/>
      <c r="B12" s="253"/>
      <c r="C12" s="253"/>
      <c r="D12" s="253"/>
      <c r="E12" s="253"/>
      <c r="F12" s="253"/>
      <c r="G12" s="268"/>
      <c r="H12" s="7" t="s">
        <v>0</v>
      </c>
      <c r="I12" s="7" t="s">
        <v>27</v>
      </c>
      <c r="J12" s="7" t="s">
        <v>32</v>
      </c>
      <c r="K12" s="7" t="s">
        <v>33</v>
      </c>
      <c r="L12" s="7" t="s">
        <v>34</v>
      </c>
      <c r="M12" s="7" t="s">
        <v>43</v>
      </c>
      <c r="N12" s="253"/>
      <c r="O12" s="253"/>
    </row>
    <row r="13" spans="1:15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13</v>
      </c>
    </row>
    <row r="14" spans="1:15" ht="15">
      <c r="A14" s="253" t="s">
        <v>7</v>
      </c>
      <c r="B14" s="253" t="s">
        <v>58</v>
      </c>
      <c r="C14" s="253" t="s">
        <v>215</v>
      </c>
      <c r="D14" s="253" t="s">
        <v>64</v>
      </c>
      <c r="E14" s="28">
        <f>SUM(E15:E18)</f>
        <v>1033959.5</v>
      </c>
      <c r="F14" s="28">
        <f>SUM(F15:F18)</f>
        <v>521191.1</v>
      </c>
      <c r="G14" s="6" t="s">
        <v>3</v>
      </c>
      <c r="H14" s="13">
        <f aca="true" t="shared" si="0" ref="H14:M14">SUM(H15:H18)</f>
        <v>512768.39999999997</v>
      </c>
      <c r="I14" s="13">
        <f t="shared" si="0"/>
        <v>170922.8</v>
      </c>
      <c r="J14" s="13">
        <f t="shared" si="0"/>
        <v>170922.8</v>
      </c>
      <c r="K14" s="13">
        <f t="shared" si="0"/>
        <v>170922.8</v>
      </c>
      <c r="L14" s="13">
        <v>0</v>
      </c>
      <c r="M14" s="13">
        <f t="shared" si="0"/>
        <v>0</v>
      </c>
      <c r="N14" s="12">
        <f>E14-F14-H14</f>
        <v>0</v>
      </c>
      <c r="O14" s="247" t="s">
        <v>39</v>
      </c>
    </row>
    <row r="15" spans="1:15" ht="45">
      <c r="A15" s="253"/>
      <c r="B15" s="253"/>
      <c r="C15" s="253"/>
      <c r="D15" s="253"/>
      <c r="E15" s="28">
        <f>SUM(F15:H15)</f>
        <v>0</v>
      </c>
      <c r="F15" s="28">
        <v>0</v>
      </c>
      <c r="G15" s="6" t="s">
        <v>1</v>
      </c>
      <c r="H15" s="12">
        <f>SUM(I15:M15)</f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 aca="true" t="shared" si="1" ref="N15:N23">E15-F15-H15</f>
        <v>0</v>
      </c>
      <c r="O15" s="248"/>
    </row>
    <row r="16" spans="1:15" ht="30">
      <c r="A16" s="253"/>
      <c r="B16" s="253"/>
      <c r="C16" s="253"/>
      <c r="D16" s="253"/>
      <c r="E16" s="28">
        <f>SUM(F16:H16)</f>
        <v>0</v>
      </c>
      <c r="F16" s="28">
        <v>0</v>
      </c>
      <c r="G16" s="6" t="s">
        <v>8</v>
      </c>
      <c r="H16" s="12">
        <f>SUM(I16:M16)</f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f t="shared" si="1"/>
        <v>0</v>
      </c>
      <c r="O16" s="248"/>
    </row>
    <row r="17" spans="1:15" ht="45">
      <c r="A17" s="253"/>
      <c r="B17" s="253"/>
      <c r="C17" s="253"/>
      <c r="D17" s="253"/>
      <c r="E17" s="28">
        <f>F17+H17</f>
        <v>1033959.5</v>
      </c>
      <c r="F17" s="28">
        <v>521191.1</v>
      </c>
      <c r="G17" s="6" t="s">
        <v>16</v>
      </c>
      <c r="H17" s="12">
        <f>SUM(I17:M17)</f>
        <v>512768.39999999997</v>
      </c>
      <c r="I17" s="12">
        <v>170922.8</v>
      </c>
      <c r="J17" s="12">
        <v>170922.8</v>
      </c>
      <c r="K17" s="12">
        <v>170922.8</v>
      </c>
      <c r="L17" s="12">
        <v>0</v>
      </c>
      <c r="M17" s="12">
        <v>0</v>
      </c>
      <c r="N17" s="12">
        <f t="shared" si="1"/>
        <v>0</v>
      </c>
      <c r="O17" s="248"/>
    </row>
    <row r="18" spans="1:15" ht="15">
      <c r="A18" s="253"/>
      <c r="B18" s="253"/>
      <c r="C18" s="253"/>
      <c r="D18" s="253"/>
      <c r="E18" s="28">
        <f>SUM(F18:H18)</f>
        <v>0</v>
      </c>
      <c r="F18" s="28">
        <v>0</v>
      </c>
      <c r="G18" s="6" t="s">
        <v>2</v>
      </c>
      <c r="H18" s="12">
        <f>SUM(I18:M18)</f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1"/>
        <v>0</v>
      </c>
      <c r="O18" s="249"/>
    </row>
    <row r="19" spans="1:15" ht="14.25">
      <c r="A19" s="269" t="s">
        <v>15</v>
      </c>
      <c r="B19" s="269"/>
      <c r="C19" s="269"/>
      <c r="D19" s="269"/>
      <c r="E19" s="41">
        <f aca="true" t="shared" si="2" ref="E19:F23">E14</f>
        <v>1033959.5</v>
      </c>
      <c r="F19" s="41">
        <f t="shared" si="2"/>
        <v>521191.1</v>
      </c>
      <c r="G19" s="78" t="s">
        <v>0</v>
      </c>
      <c r="H19" s="42">
        <f aca="true" t="shared" si="3" ref="H19:M23">H14</f>
        <v>512768.39999999997</v>
      </c>
      <c r="I19" s="42">
        <f t="shared" si="3"/>
        <v>170922.8</v>
      </c>
      <c r="J19" s="42">
        <f t="shared" si="3"/>
        <v>170922.8</v>
      </c>
      <c r="K19" s="42">
        <f t="shared" si="3"/>
        <v>170922.8</v>
      </c>
      <c r="L19" s="42">
        <f t="shared" si="3"/>
        <v>0</v>
      </c>
      <c r="M19" s="42">
        <f t="shared" si="3"/>
        <v>0</v>
      </c>
      <c r="N19" s="42">
        <f t="shared" si="1"/>
        <v>0</v>
      </c>
      <c r="O19" s="114"/>
    </row>
    <row r="20" spans="1:15" ht="42.75">
      <c r="A20" s="269"/>
      <c r="B20" s="269"/>
      <c r="C20" s="269"/>
      <c r="D20" s="269"/>
      <c r="E20" s="41">
        <f t="shared" si="2"/>
        <v>0</v>
      </c>
      <c r="F20" s="41">
        <f t="shared" si="2"/>
        <v>0</v>
      </c>
      <c r="G20" s="78" t="s">
        <v>1</v>
      </c>
      <c r="H20" s="42">
        <f t="shared" si="3"/>
        <v>0</v>
      </c>
      <c r="I20" s="42">
        <f t="shared" si="3"/>
        <v>0</v>
      </c>
      <c r="J20" s="42">
        <f t="shared" si="3"/>
        <v>0</v>
      </c>
      <c r="K20" s="42">
        <f t="shared" si="3"/>
        <v>0</v>
      </c>
      <c r="L20" s="42">
        <f t="shared" si="3"/>
        <v>0</v>
      </c>
      <c r="M20" s="42">
        <f t="shared" si="3"/>
        <v>0</v>
      </c>
      <c r="N20" s="42">
        <f t="shared" si="1"/>
        <v>0</v>
      </c>
      <c r="O20" s="114"/>
    </row>
    <row r="21" spans="1:15" ht="42.75">
      <c r="A21" s="269"/>
      <c r="B21" s="269"/>
      <c r="C21" s="269"/>
      <c r="D21" s="269"/>
      <c r="E21" s="41">
        <f t="shared" si="2"/>
        <v>0</v>
      </c>
      <c r="F21" s="41">
        <f t="shared" si="2"/>
        <v>0</v>
      </c>
      <c r="G21" s="78" t="s">
        <v>8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  <c r="M21" s="42">
        <f t="shared" si="3"/>
        <v>0</v>
      </c>
      <c r="N21" s="42">
        <f t="shared" si="1"/>
        <v>0</v>
      </c>
      <c r="O21" s="114"/>
    </row>
    <row r="22" spans="1:15" ht="42.75">
      <c r="A22" s="269"/>
      <c r="B22" s="269"/>
      <c r="C22" s="269"/>
      <c r="D22" s="269"/>
      <c r="E22" s="41">
        <f t="shared" si="2"/>
        <v>1033959.5</v>
      </c>
      <c r="F22" s="41">
        <f t="shared" si="2"/>
        <v>521191.1</v>
      </c>
      <c r="G22" s="78" t="s">
        <v>16</v>
      </c>
      <c r="H22" s="42">
        <f t="shared" si="3"/>
        <v>512768.39999999997</v>
      </c>
      <c r="I22" s="42">
        <f t="shared" si="3"/>
        <v>170922.8</v>
      </c>
      <c r="J22" s="42">
        <f t="shared" si="3"/>
        <v>170922.8</v>
      </c>
      <c r="K22" s="42">
        <f t="shared" si="3"/>
        <v>170922.8</v>
      </c>
      <c r="L22" s="42">
        <f t="shared" si="3"/>
        <v>0</v>
      </c>
      <c r="M22" s="42">
        <f t="shared" si="3"/>
        <v>0</v>
      </c>
      <c r="N22" s="42">
        <f t="shared" si="1"/>
        <v>0</v>
      </c>
      <c r="O22" s="114"/>
    </row>
    <row r="23" spans="1:15" ht="14.25">
      <c r="A23" s="269"/>
      <c r="B23" s="269"/>
      <c r="C23" s="269"/>
      <c r="D23" s="269"/>
      <c r="E23" s="41">
        <f t="shared" si="2"/>
        <v>0</v>
      </c>
      <c r="F23" s="41">
        <f t="shared" si="2"/>
        <v>0</v>
      </c>
      <c r="G23" s="78" t="s">
        <v>2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1"/>
        <v>0</v>
      </c>
      <c r="O23" s="114"/>
    </row>
  </sheetData>
  <sheetProtection/>
  <mergeCells count="19">
    <mergeCell ref="O14:O18"/>
    <mergeCell ref="A19:D23"/>
    <mergeCell ref="J5:O5"/>
    <mergeCell ref="J7:O7"/>
    <mergeCell ref="A9:O9"/>
    <mergeCell ref="A14:A18"/>
    <mergeCell ref="B14:B18"/>
    <mergeCell ref="C14:C18"/>
    <mergeCell ref="D14:D18"/>
    <mergeCell ref="N11:N12"/>
    <mergeCell ref="O11:O12"/>
    <mergeCell ref="G11:G12"/>
    <mergeCell ref="H11:M11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 А.А.</cp:lastModifiedBy>
  <cp:lastPrinted>2019-01-18T09:51:35Z</cp:lastPrinted>
  <dcterms:created xsi:type="dcterms:W3CDTF">1996-10-08T23:32:33Z</dcterms:created>
  <dcterms:modified xsi:type="dcterms:W3CDTF">2019-04-05T11:14:56Z</dcterms:modified>
  <cp:category/>
  <cp:version/>
  <cp:contentType/>
  <cp:contentStatus/>
</cp:coreProperties>
</file>