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0" windowWidth="15195" windowHeight="8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'Лист1'!$A$1:$K$56</definedName>
  </definedNames>
  <calcPr fullCalcOnLoad="1"/>
</workbook>
</file>

<file path=xl/sharedStrings.xml><?xml version="1.0" encoding="utf-8"?>
<sst xmlns="http://schemas.openxmlformats.org/spreadsheetml/2006/main" count="114" uniqueCount="61">
  <si>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</si>
  <si>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</si>
  <si>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</si>
  <si>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</si>
  <si>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</si>
  <si>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</si>
  <si>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</si>
  <si>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</si>
  <si>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</si>
  <si>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</si>
  <si>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>Средства бюджета Московской области</t>
  </si>
  <si>
    <t>2020 г.</t>
  </si>
  <si>
    <t>2021 г.</t>
  </si>
  <si>
    <t>2022 г.</t>
  </si>
  <si>
    <t>2023 г.</t>
  </si>
  <si>
    <t>2024 г.</t>
  </si>
  <si>
    <t>«Пассажирский транспорт общего пользования»</t>
  </si>
  <si>
    <t>№ п/п</t>
  </si>
  <si>
    <t>1.</t>
  </si>
  <si>
    <t>1.1</t>
  </si>
  <si>
    <t>1.2</t>
  </si>
  <si>
    <t>«Дороги Подмосковья»</t>
  </si>
  <si>
    <t>2.</t>
  </si>
  <si>
    <t>2.1</t>
  </si>
  <si>
    <t>2.2</t>
  </si>
  <si>
    <t>3.</t>
  </si>
  <si>
    <t>Итого</t>
  </si>
  <si>
    <t>3.1</t>
  </si>
  <si>
    <t>3.2</t>
  </si>
  <si>
    <t>3.3</t>
  </si>
  <si>
    <t>3.4</t>
  </si>
  <si>
    <t>3.5</t>
  </si>
  <si>
    <t>3.6</t>
  </si>
  <si>
    <t>3.7</t>
  </si>
  <si>
    <t>Средства бюджета городского округа Домодедово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</si>
  <si>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</si>
  <si>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</si>
  <si>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Обоснование финансовых ресурсов, необходимых для реализации мероприятий муниципальной программы городского округа Домодедово</t>
  </si>
  <si>
    <t>»</t>
  </si>
  <si>
    <t>Мероприятие 02.01.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</si>
  <si>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Мероприятие 02.03.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</si>
  <si>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02. Строительство и реконструкция автомобильных дорог местного значения</t>
  </si>
  <si>
    <t>Мероприятие 02.01. Софинансирование работ по строительству (реконструкции) объектов дорожного хозяйства местного значения</t>
  </si>
  <si>
    <t>Мероприятие 02.02. Финансирование работ по строительству (реконструкции) объектов дорожного хозяйства местного значения за счет средств местного бюджета</t>
  </si>
  <si>
    <t>Основное мероприятие 05. Ремонт, капитальный ремонт сети автомобильных дорог, мостов и путепроводов местного значения</t>
  </si>
  <si>
    <t>Мероприятие 05.01. Софинансирование работ по капитальному ремонту и ремонту автомобильных дорог общего пользования местного значения</t>
  </si>
  <si>
    <t>Мероприятие 05.02.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</si>
  <si>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05.03.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</si>
  <si>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Мероприятие 05.04. 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</si>
  <si>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Мероприятие 05.05. Дорожная деятельность в отношении автомобильных дорог местного значения в границах городского округа</t>
  </si>
  <si>
    <t>Мероприятие 05.06. Мероприятия по обеспечению безопасности дорожного движения</t>
  </si>
  <si>
    <t>Мероприятие 05.07. Создание и обеспечение функционирования парковок (парковочных мест)</t>
  </si>
  <si>
    <t xml:space="preserve">"Приложение № 3 к муниципальной программе городского округа Домодедово «Развитие и функционирование </t>
  </si>
  <si>
    <t xml:space="preserve"> от 31.10.2019  № 2295"</t>
  </si>
  <si>
    <t>3.8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</si>
  <si>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</si>
  <si>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>3.9</t>
  </si>
  <si>
    <t>Мероприятие 05.08. 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</si>
  <si>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Основное мероприятие 02. Организация транспортного обслуживания населения</t>
  </si>
  <si>
    <t>Приложение №1</t>
  </si>
  <si>
    <t xml:space="preserve">к постановлению Администрации городского округа Домодедово от 04.10.2022  № 2839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</si>
</sst>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2.75"/>
  <cols>
    <col min="1" max="1" width="6.125" style="1" customWidth="1"/>
    <col min="2" max="2" width="36.875" style="1" customWidth="1"/>
    <col min="3" max="3" width="15.00390625" style="1" customWidth="1"/>
    <col min="4" max="4" width="16.625" style="1" customWidth="1"/>
    <col min="5" max="5" width="11.00390625" style="1" customWidth="1"/>
    <col min="6" max="6" width="10.75390625" style="1" customWidth="1"/>
    <col min="7" max="7" width="11.25390625" style="1" customWidth="1"/>
    <col min="8" max="8" width="10.75390625" style="1" customWidth="1"/>
    <col min="9" max="9" width="11.125" style="1" customWidth="1"/>
    <col min="10" max="10" width="10.875" style="1" customWidth="1"/>
    <col min="11" max="11" width="16.125" style="1" customWidth="1"/>
    <col min="15" max="17" width="10.125" style="0" bestFit="1" customWidth="1"/>
  </cols>
  <sheetData>
    <row r="1" spans="4:6" ht="12.75">
      <c r="D1" s="15" t="s">
        <v>59</v>
      </c>
      <c r="F1" s="10"/>
    </row>
    <row r="2" spans="4:6" ht="12.75">
      <c r="D2" s="15" t="s">
        <v>60</v>
      </c>
      <c r="F2" s="10"/>
    </row>
    <row r="3" ht="12.75">
      <c r="D3" s="1" t="s">
        <v>52</v>
      </c>
    </row>
    <row r="4" spans="4:6" ht="12.75">
      <c r="D4" s="15" t="s">
        <v>35</v>
      </c>
      <c r="F4" s="10"/>
    </row>
    <row r="5" spans="4:6" s="1" customFormat="1" ht="12.75">
      <c r="D5" s="15" t="s">
        <v>53</v>
      </c>
      <c r="F5" s="14"/>
    </row>
    <row r="6" spans="2:11" ht="15.75">
      <c r="B6" s="49" t="s">
        <v>37</v>
      </c>
      <c r="C6" s="24"/>
      <c r="D6" s="24"/>
      <c r="E6" s="24"/>
      <c r="F6" s="24"/>
      <c r="G6" s="24"/>
      <c r="H6" s="24"/>
      <c r="I6" s="24"/>
      <c r="J6" s="24"/>
      <c r="K6" s="24"/>
    </row>
    <row r="7" spans="2:11" ht="15.75">
      <c r="B7" s="49" t="s">
        <v>36</v>
      </c>
      <c r="C7" s="24"/>
      <c r="D7" s="24"/>
      <c r="E7" s="24"/>
      <c r="F7" s="24"/>
      <c r="G7" s="24"/>
      <c r="H7" s="24"/>
      <c r="I7" s="24"/>
      <c r="J7" s="24"/>
      <c r="K7" s="24"/>
    </row>
    <row r="8" ht="15.75">
      <c r="B8" s="2"/>
    </row>
    <row r="9" spans="1:11" ht="38.25" customHeight="1">
      <c r="A9" s="44" t="s">
        <v>17</v>
      </c>
      <c r="B9" s="44" t="s">
        <v>0</v>
      </c>
      <c r="C9" s="44" t="s">
        <v>1</v>
      </c>
      <c r="D9" s="44" t="s">
        <v>4</v>
      </c>
      <c r="E9" s="26" t="s">
        <v>8</v>
      </c>
      <c r="F9" s="27"/>
      <c r="G9" s="27"/>
      <c r="H9" s="27"/>
      <c r="I9" s="27"/>
      <c r="J9" s="28"/>
      <c r="K9" s="4"/>
    </row>
    <row r="10" spans="1:11" ht="83.25" customHeight="1">
      <c r="A10" s="45"/>
      <c r="B10" s="45"/>
      <c r="C10" s="45" t="s">
        <v>1</v>
      </c>
      <c r="D10" s="45" t="s">
        <v>4</v>
      </c>
      <c r="E10" s="5" t="s">
        <v>9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  <c r="K10" s="6" t="s">
        <v>5</v>
      </c>
    </row>
    <row r="11" spans="1:11" ht="15">
      <c r="A11" s="18">
        <v>1</v>
      </c>
      <c r="B11" s="7">
        <v>2</v>
      </c>
      <c r="C11" s="7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9">
        <v>11</v>
      </c>
    </row>
    <row r="12" spans="1:11" ht="16.5" customHeight="1">
      <c r="A12" s="46" t="s">
        <v>6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</row>
    <row r="13" spans="1:11" ht="24.75" customHeight="1">
      <c r="A13" s="23" t="s">
        <v>16</v>
      </c>
      <c r="B13" s="24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21" customHeight="1">
      <c r="A14" s="29" t="s">
        <v>18</v>
      </c>
      <c r="B14" s="32" t="s">
        <v>58</v>
      </c>
      <c r="C14" s="3" t="s">
        <v>9</v>
      </c>
      <c r="D14" s="32" t="s">
        <v>2</v>
      </c>
      <c r="E14" s="11">
        <f>SUM(E15:E16)</f>
        <v>507902.2</v>
      </c>
      <c r="F14" s="11">
        <f>F15+F16</f>
        <v>98059</v>
      </c>
      <c r="G14" s="11">
        <f>G15+G16</f>
        <v>104118.7</v>
      </c>
      <c r="H14" s="11">
        <f>H15+H16</f>
        <v>80730.5</v>
      </c>
      <c r="I14" s="11">
        <f>I15+I16</f>
        <v>115153</v>
      </c>
      <c r="J14" s="11">
        <f>J15+J16</f>
        <v>109841</v>
      </c>
      <c r="K14" s="37"/>
    </row>
    <row r="15" spans="1:11" ht="34.5" customHeight="1">
      <c r="A15" s="30"/>
      <c r="B15" s="36"/>
      <c r="C15" s="3" t="s">
        <v>10</v>
      </c>
      <c r="D15" s="36"/>
      <c r="E15" s="11">
        <f aca="true" t="shared" si="0" ref="E15:J15">E18</f>
        <v>208069</v>
      </c>
      <c r="F15" s="11">
        <f t="shared" si="0"/>
        <v>96851</v>
      </c>
      <c r="G15" s="11">
        <f t="shared" si="0"/>
        <v>28166</v>
      </c>
      <c r="H15" s="11">
        <f t="shared" si="0"/>
        <v>19924</v>
      </c>
      <c r="I15" s="11">
        <f t="shared" si="0"/>
        <v>32313</v>
      </c>
      <c r="J15" s="11">
        <f t="shared" si="0"/>
        <v>30815</v>
      </c>
      <c r="K15" s="38"/>
    </row>
    <row r="16" spans="1:11" ht="99.75" customHeight="1">
      <c r="A16" s="31"/>
      <c r="B16" s="33"/>
      <c r="C16" s="3" t="s">
        <v>34</v>
      </c>
      <c r="D16" s="33"/>
      <c r="E16" s="11">
        <f>SUM(F16:J16)</f>
        <v>299833.2</v>
      </c>
      <c r="F16" s="11">
        <f>F19+F21</f>
        <v>1208</v>
      </c>
      <c r="G16" s="11">
        <f>SUM(G19+G21)</f>
        <v>75952.7</v>
      </c>
      <c r="H16" s="11">
        <f>SUM(H19+H21)</f>
        <v>60806.5</v>
      </c>
      <c r="I16" s="11">
        <f>SUM(I19+I21)</f>
        <v>82840</v>
      </c>
      <c r="J16" s="11">
        <f>SUM(J19+J21)</f>
        <v>79026</v>
      </c>
      <c r="K16" s="39"/>
    </row>
    <row r="17" spans="1:11" s="17" customFormat="1" ht="18" customHeight="1">
      <c r="A17" s="34" t="s">
        <v>19</v>
      </c>
      <c r="B17" s="32" t="s">
        <v>39</v>
      </c>
      <c r="C17" s="3" t="s">
        <v>9</v>
      </c>
      <c r="D17" s="32" t="s">
        <v>3</v>
      </c>
      <c r="E17" s="11">
        <f aca="true" t="shared" si="1" ref="E17:J17">SUM(E18:E19)</f>
        <v>500177.7</v>
      </c>
      <c r="F17" s="11">
        <f t="shared" si="1"/>
        <v>97854</v>
      </c>
      <c r="G17" s="11">
        <f t="shared" si="1"/>
        <v>103708.7</v>
      </c>
      <c r="H17" s="11">
        <f>SUM(H18:H19)</f>
        <v>74741</v>
      </c>
      <c r="I17" s="11">
        <f t="shared" si="1"/>
        <v>114593</v>
      </c>
      <c r="J17" s="11">
        <f t="shared" si="1"/>
        <v>109281</v>
      </c>
      <c r="K17" s="37"/>
    </row>
    <row r="18" spans="1:11" s="17" customFormat="1" ht="45.75" customHeight="1">
      <c r="A18" s="35"/>
      <c r="B18" s="36"/>
      <c r="C18" s="3" t="s">
        <v>10</v>
      </c>
      <c r="D18" s="36"/>
      <c r="E18" s="11">
        <f>SUM(F18:J18)</f>
        <v>208069</v>
      </c>
      <c r="F18" s="11">
        <v>96851</v>
      </c>
      <c r="G18" s="11">
        <v>28166</v>
      </c>
      <c r="H18" s="11">
        <v>19924</v>
      </c>
      <c r="I18" s="11">
        <v>32313</v>
      </c>
      <c r="J18" s="11">
        <v>30815</v>
      </c>
      <c r="K18" s="38"/>
    </row>
    <row r="19" spans="1:11" s="17" customFormat="1" ht="54.75" customHeight="1">
      <c r="A19" s="40"/>
      <c r="B19" s="33"/>
      <c r="C19" s="3" t="s">
        <v>34</v>
      </c>
      <c r="D19" s="33"/>
      <c r="E19" s="11">
        <f>SUM(F19:J19)</f>
        <v>292108.7</v>
      </c>
      <c r="F19" s="11">
        <v>1003</v>
      </c>
      <c r="G19" s="11">
        <v>75542.7</v>
      </c>
      <c r="H19" s="11">
        <v>54817</v>
      </c>
      <c r="I19" s="11">
        <v>82280</v>
      </c>
      <c r="J19" s="11">
        <v>78466</v>
      </c>
      <c r="K19" s="39"/>
    </row>
    <row r="20" spans="1:11" ht="14.25" customHeight="1">
      <c r="A20" s="34" t="s">
        <v>20</v>
      </c>
      <c r="B20" s="32" t="s">
        <v>40</v>
      </c>
      <c r="C20" s="3" t="s">
        <v>9</v>
      </c>
      <c r="D20" s="32" t="s">
        <v>3</v>
      </c>
      <c r="E20" s="12">
        <f>SUM(E21:E21)</f>
        <v>7724.5</v>
      </c>
      <c r="F20" s="12">
        <f>SUM(F21)</f>
        <v>205</v>
      </c>
      <c r="G20" s="12">
        <f>SUM(G21)</f>
        <v>410</v>
      </c>
      <c r="H20" s="12">
        <f>SUM(H21)</f>
        <v>5989.5</v>
      </c>
      <c r="I20" s="12">
        <f>SUM(I21)</f>
        <v>560</v>
      </c>
      <c r="J20" s="12">
        <f>SUM(J21)</f>
        <v>560</v>
      </c>
      <c r="K20" s="37"/>
    </row>
    <row r="21" spans="1:11" ht="177.75" customHeight="1">
      <c r="A21" s="35"/>
      <c r="B21" s="33"/>
      <c r="C21" s="3" t="s">
        <v>34</v>
      </c>
      <c r="D21" s="33"/>
      <c r="E21" s="11">
        <f>SUM(F21:J21)</f>
        <v>7724.5</v>
      </c>
      <c r="F21" s="11">
        <v>205</v>
      </c>
      <c r="G21" s="11">
        <v>410</v>
      </c>
      <c r="H21" s="11">
        <v>5989.5</v>
      </c>
      <c r="I21" s="11">
        <v>560</v>
      </c>
      <c r="J21" s="11">
        <v>560</v>
      </c>
      <c r="K21" s="39"/>
    </row>
    <row r="22" spans="1:11" ht="12.75">
      <c r="A22" s="50" t="s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1" ht="24" customHeight="1">
      <c r="A23" s="41" t="s">
        <v>21</v>
      </c>
      <c r="B23" s="42"/>
      <c r="C23" s="42"/>
      <c r="D23" s="42"/>
      <c r="E23" s="42"/>
      <c r="F23" s="42"/>
      <c r="G23" s="42"/>
      <c r="H23" s="42"/>
      <c r="I23" s="42"/>
      <c r="J23" s="42"/>
      <c r="K23" s="43"/>
    </row>
    <row r="24" spans="1:11" ht="12.75" customHeight="1">
      <c r="A24" s="34" t="s">
        <v>22</v>
      </c>
      <c r="B24" s="32" t="s">
        <v>41</v>
      </c>
      <c r="C24" s="3" t="s">
        <v>26</v>
      </c>
      <c r="D24" s="32" t="s">
        <v>3</v>
      </c>
      <c r="E24" s="16">
        <f aca="true" t="shared" si="2" ref="E24:E39">SUM(F24:J24)</f>
        <v>245293.76499999998</v>
      </c>
      <c r="F24" s="11">
        <f>SUM(F26:F26)</f>
        <v>1696</v>
      </c>
      <c r="G24" s="16">
        <f>G25+G26</f>
        <v>59535.524999999994</v>
      </c>
      <c r="H24" s="11">
        <f>H25+H26</f>
        <v>184062.24</v>
      </c>
      <c r="I24" s="11">
        <f>SUM(I26:I26)</f>
        <v>0</v>
      </c>
      <c r="J24" s="11">
        <f>SUM(J26:J26)</f>
        <v>0</v>
      </c>
      <c r="K24" s="37"/>
    </row>
    <row r="25" spans="1:17" ht="42" customHeight="1">
      <c r="A25" s="35"/>
      <c r="B25" s="36"/>
      <c r="C25" s="3" t="s">
        <v>10</v>
      </c>
      <c r="D25" s="36"/>
      <c r="E25" s="16">
        <f t="shared" si="2"/>
        <v>200992.78399999999</v>
      </c>
      <c r="F25" s="11">
        <f>F28</f>
        <v>0</v>
      </c>
      <c r="G25" s="16">
        <f>G28</f>
        <v>46715.028</v>
      </c>
      <c r="H25" s="11">
        <f>H28</f>
        <v>154277.756</v>
      </c>
      <c r="I25" s="11">
        <f>I28</f>
        <v>0</v>
      </c>
      <c r="J25" s="11">
        <f>J28</f>
        <v>0</v>
      </c>
      <c r="K25" s="38"/>
      <c r="O25" s="22"/>
      <c r="P25" s="22"/>
      <c r="Q25" s="22"/>
    </row>
    <row r="26" spans="1:11" ht="59.25" customHeight="1">
      <c r="A26" s="35"/>
      <c r="B26" s="33"/>
      <c r="C26" s="3" t="s">
        <v>34</v>
      </c>
      <c r="D26" s="33"/>
      <c r="E26" s="16">
        <f t="shared" si="2"/>
        <v>44300.981</v>
      </c>
      <c r="F26" s="11">
        <f>F31</f>
        <v>1696</v>
      </c>
      <c r="G26" s="16">
        <f>G29+G31</f>
        <v>12820.497</v>
      </c>
      <c r="H26" s="16">
        <f>H29+H31</f>
        <v>29784.484</v>
      </c>
      <c r="I26" s="11">
        <f>I31</f>
        <v>0</v>
      </c>
      <c r="J26" s="11">
        <f>J31</f>
        <v>0</v>
      </c>
      <c r="K26" s="39"/>
    </row>
    <row r="27" spans="1:11" s="17" customFormat="1" ht="12.75" customHeight="1">
      <c r="A27" s="34" t="s">
        <v>23</v>
      </c>
      <c r="B27" s="32" t="s">
        <v>42</v>
      </c>
      <c r="C27" s="3" t="s">
        <v>26</v>
      </c>
      <c r="D27" s="32" t="s">
        <v>3</v>
      </c>
      <c r="E27" s="16">
        <f t="shared" si="2"/>
        <v>211572.47</v>
      </c>
      <c r="F27" s="11">
        <f>F29</f>
        <v>0</v>
      </c>
      <c r="G27" s="16">
        <f>G28+G29</f>
        <v>49173.714</v>
      </c>
      <c r="H27" s="16">
        <f>H28+H29</f>
        <v>162398.756</v>
      </c>
      <c r="I27" s="11">
        <f>I29</f>
        <v>0</v>
      </c>
      <c r="J27" s="11">
        <f>J29</f>
        <v>0</v>
      </c>
      <c r="K27" s="37"/>
    </row>
    <row r="28" spans="1:11" s="17" customFormat="1" ht="45.75" customHeight="1">
      <c r="A28" s="35"/>
      <c r="B28" s="36"/>
      <c r="C28" s="3" t="s">
        <v>10</v>
      </c>
      <c r="D28" s="36"/>
      <c r="E28" s="16">
        <f t="shared" si="2"/>
        <v>200992.78399999999</v>
      </c>
      <c r="F28" s="11">
        <v>0</v>
      </c>
      <c r="G28" s="16">
        <v>46715.028</v>
      </c>
      <c r="H28" s="16">
        <v>154277.756</v>
      </c>
      <c r="I28" s="11">
        <v>0</v>
      </c>
      <c r="J28" s="11">
        <v>0</v>
      </c>
      <c r="K28" s="38"/>
    </row>
    <row r="29" spans="1:11" s="17" customFormat="1" ht="60" customHeight="1">
      <c r="A29" s="35"/>
      <c r="B29" s="33"/>
      <c r="C29" s="3" t="s">
        <v>34</v>
      </c>
      <c r="D29" s="33"/>
      <c r="E29" s="16">
        <f t="shared" si="2"/>
        <v>10579.686</v>
      </c>
      <c r="F29" s="11">
        <v>0</v>
      </c>
      <c r="G29" s="16">
        <v>2458.686</v>
      </c>
      <c r="H29" s="11">
        <v>8121</v>
      </c>
      <c r="I29" s="11">
        <v>0</v>
      </c>
      <c r="J29" s="11">
        <v>0</v>
      </c>
      <c r="K29" s="39"/>
    </row>
    <row r="30" spans="1:11" s="17" customFormat="1" ht="60" customHeight="1">
      <c r="A30" s="34" t="s">
        <v>24</v>
      </c>
      <c r="B30" s="32" t="s">
        <v>43</v>
      </c>
      <c r="C30" s="3" t="s">
        <v>26</v>
      </c>
      <c r="D30" s="32" t="s">
        <v>3</v>
      </c>
      <c r="E30" s="16">
        <f t="shared" si="2"/>
        <v>33721.295</v>
      </c>
      <c r="F30" s="11">
        <f>F31</f>
        <v>1696</v>
      </c>
      <c r="G30" s="16">
        <f>G31</f>
        <v>10361.811</v>
      </c>
      <c r="H30" s="16">
        <f>H31</f>
        <v>21663.484</v>
      </c>
      <c r="I30" s="11">
        <f>I31</f>
        <v>0</v>
      </c>
      <c r="J30" s="11">
        <f>J31</f>
        <v>0</v>
      </c>
      <c r="K30" s="21"/>
    </row>
    <row r="31" spans="1:11" s="17" customFormat="1" ht="60" customHeight="1">
      <c r="A31" s="35"/>
      <c r="B31" s="33"/>
      <c r="C31" s="3" t="s">
        <v>34</v>
      </c>
      <c r="D31" s="33"/>
      <c r="E31" s="16">
        <f t="shared" si="2"/>
        <v>33721.295</v>
      </c>
      <c r="F31" s="11">
        <v>1696</v>
      </c>
      <c r="G31" s="16">
        <v>10361.811</v>
      </c>
      <c r="H31" s="16">
        <v>21663.484</v>
      </c>
      <c r="I31" s="11">
        <v>0</v>
      </c>
      <c r="J31" s="11">
        <v>0</v>
      </c>
      <c r="K31" s="21"/>
    </row>
    <row r="32" spans="1:11" ht="18.75" customHeight="1">
      <c r="A32" s="34" t="s">
        <v>25</v>
      </c>
      <c r="B32" s="32" t="s">
        <v>44</v>
      </c>
      <c r="C32" s="3" t="s">
        <v>26</v>
      </c>
      <c r="D32" s="32" t="s">
        <v>3</v>
      </c>
      <c r="E32" s="11">
        <f t="shared" si="2"/>
        <v>3134749.0129999993</v>
      </c>
      <c r="F32" s="11">
        <f>F33+F34</f>
        <v>403436.95</v>
      </c>
      <c r="G32" s="11">
        <f>G33+G34</f>
        <v>645302.0999999999</v>
      </c>
      <c r="H32" s="11">
        <f>H33+H34</f>
        <v>863964.3629999999</v>
      </c>
      <c r="I32" s="11">
        <f>I33+I34</f>
        <v>644716.8</v>
      </c>
      <c r="J32" s="11">
        <f>J33+J34</f>
        <v>577328.8</v>
      </c>
      <c r="K32" s="37"/>
    </row>
    <row r="33" spans="1:11" ht="42.75" customHeight="1">
      <c r="A33" s="35"/>
      <c r="B33" s="36"/>
      <c r="C33" s="3" t="s">
        <v>10</v>
      </c>
      <c r="D33" s="36"/>
      <c r="E33" s="11">
        <f t="shared" si="2"/>
        <v>725913</v>
      </c>
      <c r="F33" s="11">
        <f>F36+F41+F52</f>
        <v>53580</v>
      </c>
      <c r="G33" s="11">
        <f>G36+G41+G52</f>
        <v>142998</v>
      </c>
      <c r="H33" s="11">
        <f>H36+H41+H52</f>
        <v>296487</v>
      </c>
      <c r="I33" s="11">
        <f>I36+I41+I52</f>
        <v>153396</v>
      </c>
      <c r="J33" s="11">
        <f>J36+J41+J52</f>
        <v>79452</v>
      </c>
      <c r="K33" s="38"/>
    </row>
    <row r="34" spans="1:11" ht="43.5" customHeight="1">
      <c r="A34" s="35"/>
      <c r="B34" s="33"/>
      <c r="C34" s="3" t="s">
        <v>34</v>
      </c>
      <c r="D34" s="33"/>
      <c r="E34" s="11">
        <f t="shared" si="2"/>
        <v>2408836.013</v>
      </c>
      <c r="F34" s="11">
        <f>F37+F39+F42+F44+F46+F48+F50+F55+F53</f>
        <v>349856.95</v>
      </c>
      <c r="G34" s="11">
        <f>G37+G39+G42+G44+G46+G48+G50+G55+G53</f>
        <v>502304.0999999999</v>
      </c>
      <c r="H34" s="11">
        <f>H37+H39+H42+H44+H46+H48+H50+H55+H53</f>
        <v>567477.3629999999</v>
      </c>
      <c r="I34" s="11">
        <f>I37+I39+I42+I44+I46+I48+I50+I55+I53</f>
        <v>491320.8</v>
      </c>
      <c r="J34" s="11">
        <f>J37+J39+J42+J44+J46+J48+J50+J55+J53</f>
        <v>497876.8</v>
      </c>
      <c r="K34" s="39"/>
    </row>
    <row r="35" spans="1:11" s="17" customFormat="1" ht="18.75" customHeight="1">
      <c r="A35" s="34" t="s">
        <v>27</v>
      </c>
      <c r="B35" s="32" t="s">
        <v>45</v>
      </c>
      <c r="C35" s="3" t="s">
        <v>26</v>
      </c>
      <c r="D35" s="32" t="s">
        <v>3</v>
      </c>
      <c r="E35" s="11">
        <f t="shared" si="2"/>
        <v>511189</v>
      </c>
      <c r="F35" s="11">
        <f>F36+F37</f>
        <v>56400</v>
      </c>
      <c r="G35" s="11">
        <f>G36+G37</f>
        <v>97200</v>
      </c>
      <c r="H35" s="11">
        <f>H36+H37</f>
        <v>130405</v>
      </c>
      <c r="I35" s="11">
        <f>I36+I37</f>
        <v>103233</v>
      </c>
      <c r="J35" s="11">
        <f>J36+J37</f>
        <v>123951</v>
      </c>
      <c r="K35" s="37"/>
    </row>
    <row r="36" spans="1:11" s="17" customFormat="1" ht="42.75" customHeight="1">
      <c r="A36" s="35"/>
      <c r="B36" s="36"/>
      <c r="C36" s="3" t="s">
        <v>10</v>
      </c>
      <c r="D36" s="36"/>
      <c r="E36" s="11">
        <f t="shared" si="2"/>
        <v>415428</v>
      </c>
      <c r="F36" s="11">
        <v>53580</v>
      </c>
      <c r="G36" s="11">
        <v>92340</v>
      </c>
      <c r="H36" s="11">
        <v>123884</v>
      </c>
      <c r="I36" s="11">
        <v>66172</v>
      </c>
      <c r="J36" s="11">
        <v>79452</v>
      </c>
      <c r="K36" s="38"/>
    </row>
    <row r="37" spans="1:11" s="17" customFormat="1" ht="43.5" customHeight="1">
      <c r="A37" s="35"/>
      <c r="B37" s="33"/>
      <c r="C37" s="3" t="s">
        <v>34</v>
      </c>
      <c r="D37" s="33"/>
      <c r="E37" s="11">
        <f t="shared" si="2"/>
        <v>95761</v>
      </c>
      <c r="F37" s="11">
        <v>2820</v>
      </c>
      <c r="G37" s="11">
        <v>4860</v>
      </c>
      <c r="H37" s="11">
        <v>6521</v>
      </c>
      <c r="I37" s="11">
        <v>37061</v>
      </c>
      <c r="J37" s="11">
        <v>44499</v>
      </c>
      <c r="K37" s="39"/>
    </row>
    <row r="38" spans="1:11" ht="18.75" customHeight="1">
      <c r="A38" s="34" t="s">
        <v>28</v>
      </c>
      <c r="B38" s="32" t="s">
        <v>46</v>
      </c>
      <c r="C38" s="3" t="s">
        <v>26</v>
      </c>
      <c r="D38" s="32" t="s">
        <v>3</v>
      </c>
      <c r="E38" s="11">
        <f t="shared" si="2"/>
        <v>340287.48</v>
      </c>
      <c r="F38" s="11">
        <f>F39</f>
        <v>41745</v>
      </c>
      <c r="G38" s="11">
        <f>G39</f>
        <v>73109.85</v>
      </c>
      <c r="H38" s="11">
        <f>H39</f>
        <v>85432.63</v>
      </c>
      <c r="I38" s="11">
        <f>I39</f>
        <v>70000</v>
      </c>
      <c r="J38" s="11">
        <f>J39</f>
        <v>70000</v>
      </c>
      <c r="K38" s="37"/>
    </row>
    <row r="39" spans="1:11" ht="49.5" customHeight="1">
      <c r="A39" s="35"/>
      <c r="B39" s="33"/>
      <c r="C39" s="3" t="s">
        <v>34</v>
      </c>
      <c r="D39" s="33"/>
      <c r="E39" s="11">
        <f t="shared" si="2"/>
        <v>340287.48</v>
      </c>
      <c r="F39" s="13">
        <v>41745</v>
      </c>
      <c r="G39" s="13">
        <v>73109.85</v>
      </c>
      <c r="H39" s="13">
        <v>85432.63</v>
      </c>
      <c r="I39" s="13">
        <v>70000</v>
      </c>
      <c r="J39" s="13">
        <v>70000</v>
      </c>
      <c r="K39" s="39"/>
    </row>
    <row r="40" spans="1:11" s="17" customFormat="1" ht="18.75" customHeight="1">
      <c r="A40" s="34" t="s">
        <v>29</v>
      </c>
      <c r="B40" s="32" t="s">
        <v>47</v>
      </c>
      <c r="C40" s="3" t="s">
        <v>26</v>
      </c>
      <c r="D40" s="32" t="s">
        <v>3</v>
      </c>
      <c r="E40" s="11">
        <f>SUM(E41:E42)</f>
        <v>13351</v>
      </c>
      <c r="F40" s="11">
        <f>F42</f>
        <v>0</v>
      </c>
      <c r="G40" s="11">
        <f>SUM(G41:G42)</f>
        <v>13351</v>
      </c>
      <c r="H40" s="11">
        <f>H41+H42</f>
        <v>0</v>
      </c>
      <c r="I40" s="11">
        <v>0</v>
      </c>
      <c r="J40" s="11">
        <f>J41+J42</f>
        <v>0</v>
      </c>
      <c r="K40" s="37"/>
    </row>
    <row r="41" spans="1:11" s="17" customFormat="1" ht="42.75" customHeight="1">
      <c r="A41" s="35"/>
      <c r="B41" s="36"/>
      <c r="C41" s="3" t="s">
        <v>10</v>
      </c>
      <c r="D41" s="36"/>
      <c r="E41" s="11">
        <f>SUM(F41:J41)</f>
        <v>13217</v>
      </c>
      <c r="F41" s="11">
        <v>0</v>
      </c>
      <c r="G41" s="11">
        <v>13217</v>
      </c>
      <c r="H41" s="11">
        <v>0</v>
      </c>
      <c r="I41" s="11">
        <v>0</v>
      </c>
      <c r="J41" s="11">
        <v>0</v>
      </c>
      <c r="K41" s="38"/>
    </row>
    <row r="42" spans="1:11" s="17" customFormat="1" ht="43.5" customHeight="1">
      <c r="A42" s="35"/>
      <c r="B42" s="33"/>
      <c r="C42" s="3" t="s">
        <v>34</v>
      </c>
      <c r="D42" s="33"/>
      <c r="E42" s="11">
        <f>SUM(F42:J42)</f>
        <v>134</v>
      </c>
      <c r="F42" s="11">
        <v>0</v>
      </c>
      <c r="G42" s="11">
        <v>134</v>
      </c>
      <c r="H42" s="11">
        <v>0</v>
      </c>
      <c r="I42" s="11">
        <v>0</v>
      </c>
      <c r="J42" s="11">
        <v>0</v>
      </c>
      <c r="K42" s="39"/>
    </row>
    <row r="43" spans="1:11" ht="18.75" customHeight="1">
      <c r="A43" s="34" t="s">
        <v>30</v>
      </c>
      <c r="B43" s="32" t="s">
        <v>48</v>
      </c>
      <c r="C43" s="3" t="s">
        <v>26</v>
      </c>
      <c r="D43" s="32" t="s">
        <v>3</v>
      </c>
      <c r="E43" s="11">
        <f>SUM(E44:E44)</f>
        <v>0</v>
      </c>
      <c r="F43" s="11">
        <f>F44</f>
        <v>0</v>
      </c>
      <c r="G43" s="11">
        <f>G44</f>
        <v>0</v>
      </c>
      <c r="H43" s="11">
        <f>H44</f>
        <v>0</v>
      </c>
      <c r="I43" s="11">
        <f>I44</f>
        <v>0</v>
      </c>
      <c r="J43" s="11">
        <f>J44</f>
        <v>0</v>
      </c>
      <c r="K43" s="37"/>
    </row>
    <row r="44" spans="1:11" ht="73.5" customHeight="1">
      <c r="A44" s="35"/>
      <c r="B44" s="33"/>
      <c r="C44" s="3" t="s">
        <v>34</v>
      </c>
      <c r="D44" s="33"/>
      <c r="E44" s="11">
        <f>SUM(F44:J44)</f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39"/>
    </row>
    <row r="45" spans="1:11" s="17" customFormat="1" ht="12.75" customHeight="1">
      <c r="A45" s="34" t="s">
        <v>31</v>
      </c>
      <c r="B45" s="32" t="s">
        <v>49</v>
      </c>
      <c r="C45" s="3" t="s">
        <v>26</v>
      </c>
      <c r="D45" s="32" t="s">
        <v>3</v>
      </c>
      <c r="E45" s="11">
        <f>SUM(F45:J45)</f>
        <v>1619594.33</v>
      </c>
      <c r="F45" s="11">
        <f>F46</f>
        <v>266244.83</v>
      </c>
      <c r="G45" s="11">
        <f>G46</f>
        <v>332502.1</v>
      </c>
      <c r="H45" s="11">
        <f>H46</f>
        <v>384091.8</v>
      </c>
      <c r="I45" s="11">
        <f>I46</f>
        <v>318377.8</v>
      </c>
      <c r="J45" s="11">
        <f>J46</f>
        <v>318377.8</v>
      </c>
      <c r="K45" s="37"/>
    </row>
    <row r="46" spans="1:11" s="17" customFormat="1" ht="108" customHeight="1">
      <c r="A46" s="35"/>
      <c r="B46" s="33"/>
      <c r="C46" s="3" t="s">
        <v>34</v>
      </c>
      <c r="D46" s="33"/>
      <c r="E46" s="11">
        <f>SUM(F46:J46)</f>
        <v>1619594.33</v>
      </c>
      <c r="F46" s="19">
        <v>266244.83</v>
      </c>
      <c r="G46" s="19">
        <v>332502.1</v>
      </c>
      <c r="H46" s="19">
        <v>384091.8</v>
      </c>
      <c r="I46" s="19">
        <v>318377.8</v>
      </c>
      <c r="J46" s="19">
        <v>318377.8</v>
      </c>
      <c r="K46" s="39"/>
    </row>
    <row r="47" spans="1:11" ht="12.75" customHeight="1">
      <c r="A47" s="34" t="s">
        <v>32</v>
      </c>
      <c r="B47" s="32" t="s">
        <v>50</v>
      </c>
      <c r="C47" s="3" t="s">
        <v>26</v>
      </c>
      <c r="D47" s="32" t="s">
        <v>3</v>
      </c>
      <c r="E47" s="11">
        <f>SUM(E48:E48)</f>
        <v>281384.92000000004</v>
      </c>
      <c r="F47" s="11">
        <f>F48</f>
        <v>39047.12</v>
      </c>
      <c r="G47" s="11">
        <f>G48</f>
        <v>78965.3</v>
      </c>
      <c r="H47" s="11">
        <f>H48</f>
        <v>63372.5</v>
      </c>
      <c r="I47" s="11">
        <f>I48</f>
        <v>50000</v>
      </c>
      <c r="J47" s="11">
        <f>J48</f>
        <v>50000</v>
      </c>
      <c r="K47" s="37"/>
    </row>
    <row r="48" spans="1:11" ht="108.75" customHeight="1">
      <c r="A48" s="35"/>
      <c r="B48" s="33"/>
      <c r="C48" s="3" t="s">
        <v>34</v>
      </c>
      <c r="D48" s="33"/>
      <c r="E48" s="11">
        <f>SUM(F48:J48)</f>
        <v>281384.92000000004</v>
      </c>
      <c r="F48" s="11">
        <v>39047.12</v>
      </c>
      <c r="G48" s="11">
        <v>78965.3</v>
      </c>
      <c r="H48" s="11">
        <v>63372.5</v>
      </c>
      <c r="I48" s="11">
        <v>50000</v>
      </c>
      <c r="J48" s="11">
        <v>50000</v>
      </c>
      <c r="K48" s="39"/>
    </row>
    <row r="49" spans="1:11" ht="12.75" customHeight="1">
      <c r="A49" s="34" t="s">
        <v>33</v>
      </c>
      <c r="B49" s="32" t="s">
        <v>51</v>
      </c>
      <c r="C49" s="3" t="s">
        <v>26</v>
      </c>
      <c r="D49" s="32" t="s">
        <v>3</v>
      </c>
      <c r="E49" s="11">
        <f>SUM(E50:E50)</f>
        <v>17300.433</v>
      </c>
      <c r="F49" s="11">
        <f>F50</f>
        <v>0</v>
      </c>
      <c r="G49" s="11">
        <f>G50</f>
        <v>0</v>
      </c>
      <c r="H49" s="11">
        <f>H50</f>
        <v>17300.433</v>
      </c>
      <c r="I49" s="11">
        <f>I50</f>
        <v>0</v>
      </c>
      <c r="J49" s="11">
        <f>J50</f>
        <v>0</v>
      </c>
      <c r="K49" s="37"/>
    </row>
    <row r="50" spans="1:11" ht="105.75" customHeight="1">
      <c r="A50" s="35"/>
      <c r="B50" s="33"/>
      <c r="C50" s="3" t="s">
        <v>34</v>
      </c>
      <c r="D50" s="33"/>
      <c r="E50" s="11">
        <f aca="true" t="shared" si="3" ref="E50:E55">SUM(F50:J50)</f>
        <v>17300.433</v>
      </c>
      <c r="F50" s="11">
        <v>0</v>
      </c>
      <c r="G50" s="11">
        <v>0</v>
      </c>
      <c r="H50" s="11">
        <v>17300.433</v>
      </c>
      <c r="I50" s="11">
        <v>0</v>
      </c>
      <c r="J50" s="11">
        <v>0</v>
      </c>
      <c r="K50" s="39"/>
    </row>
    <row r="51" spans="1:11" s="17" customFormat="1" ht="18.75" customHeight="1">
      <c r="A51" s="34" t="s">
        <v>54</v>
      </c>
      <c r="B51" s="32" t="s">
        <v>57</v>
      </c>
      <c r="C51" s="3" t="s">
        <v>26</v>
      </c>
      <c r="D51" s="32" t="s">
        <v>3</v>
      </c>
      <c r="E51" s="11">
        <f t="shared" si="3"/>
        <v>300288</v>
      </c>
      <c r="F51" s="11">
        <f>F52+F53</f>
        <v>0</v>
      </c>
      <c r="G51" s="11">
        <f>G52+G53</f>
        <v>37820</v>
      </c>
      <c r="H51" s="11">
        <f>H52+H53</f>
        <v>174362</v>
      </c>
      <c r="I51" s="11">
        <f>I52+I53</f>
        <v>88106</v>
      </c>
      <c r="J51" s="11">
        <f>J52+J53</f>
        <v>0</v>
      </c>
      <c r="K51" s="37"/>
    </row>
    <row r="52" spans="1:11" s="17" customFormat="1" ht="42.75" customHeight="1">
      <c r="A52" s="35"/>
      <c r="B52" s="36"/>
      <c r="C52" s="3" t="s">
        <v>10</v>
      </c>
      <c r="D52" s="36"/>
      <c r="E52" s="11">
        <f t="shared" si="3"/>
        <v>297268</v>
      </c>
      <c r="F52" s="11">
        <v>0</v>
      </c>
      <c r="G52" s="11">
        <v>37441</v>
      </c>
      <c r="H52" s="11">
        <v>172603</v>
      </c>
      <c r="I52" s="11">
        <v>87224</v>
      </c>
      <c r="J52" s="11">
        <v>0</v>
      </c>
      <c r="K52" s="38"/>
    </row>
    <row r="53" spans="1:11" s="17" customFormat="1" ht="43.5" customHeight="1">
      <c r="A53" s="35"/>
      <c r="B53" s="33"/>
      <c r="C53" s="3" t="s">
        <v>34</v>
      </c>
      <c r="D53" s="33"/>
      <c r="E53" s="11">
        <f t="shared" si="3"/>
        <v>3020</v>
      </c>
      <c r="F53" s="11">
        <v>0</v>
      </c>
      <c r="G53" s="11">
        <v>379</v>
      </c>
      <c r="H53" s="11">
        <v>1759</v>
      </c>
      <c r="I53" s="11">
        <v>882</v>
      </c>
      <c r="J53" s="11">
        <v>0</v>
      </c>
      <c r="K53" s="39"/>
    </row>
    <row r="54" spans="1:11" s="17" customFormat="1" ht="32.25" customHeight="1">
      <c r="A54" s="34" t="s">
        <v>56</v>
      </c>
      <c r="B54" s="32" t="s">
        <v>55</v>
      </c>
      <c r="C54" s="3" t="s">
        <v>26</v>
      </c>
      <c r="D54" s="32" t="s">
        <v>3</v>
      </c>
      <c r="E54" s="11">
        <f t="shared" si="3"/>
        <v>51353.85</v>
      </c>
      <c r="F54" s="11">
        <v>0</v>
      </c>
      <c r="G54" s="11">
        <f>G55</f>
        <v>12353.85</v>
      </c>
      <c r="H54" s="11">
        <f>H55</f>
        <v>9000</v>
      </c>
      <c r="I54" s="11">
        <f>I55</f>
        <v>15000</v>
      </c>
      <c r="J54" s="11">
        <f>J55</f>
        <v>15000</v>
      </c>
      <c r="K54" s="37"/>
    </row>
    <row r="55" spans="1:11" s="17" customFormat="1" ht="85.5" customHeight="1">
      <c r="A55" s="35"/>
      <c r="B55" s="33"/>
      <c r="C55" s="3" t="s">
        <v>34</v>
      </c>
      <c r="D55" s="33"/>
      <c r="E55" s="11">
        <f t="shared" si="3"/>
        <v>51353.85</v>
      </c>
      <c r="F55" s="11">
        <v>0</v>
      </c>
      <c r="G55" s="11">
        <v>12353.85</v>
      </c>
      <c r="H55" s="11">
        <v>9000</v>
      </c>
      <c r="I55" s="11">
        <v>15000</v>
      </c>
      <c r="J55" s="11">
        <v>15000</v>
      </c>
      <c r="K55" s="39"/>
    </row>
    <row r="56" ht="18.75">
      <c r="K56" s="20" t="s">
        <v>38</v>
      </c>
    </row>
  </sheetData>
  <sheetProtection/>
  <mergeCells count="74">
    <mergeCell ref="D24:D26"/>
    <mergeCell ref="K24:K26"/>
    <mergeCell ref="K27:K29"/>
    <mergeCell ref="K35:K37"/>
    <mergeCell ref="D35:D37"/>
    <mergeCell ref="K45:K46"/>
    <mergeCell ref="K38:K39"/>
    <mergeCell ref="D43:D44"/>
    <mergeCell ref="D49:D50"/>
    <mergeCell ref="K43:K44"/>
    <mergeCell ref="K47:K48"/>
    <mergeCell ref="D45:D46"/>
    <mergeCell ref="K40:K42"/>
    <mergeCell ref="D38:D39"/>
    <mergeCell ref="B6:K6"/>
    <mergeCell ref="B7:K7"/>
    <mergeCell ref="D17:D19"/>
    <mergeCell ref="K17:K19"/>
    <mergeCell ref="A22:K22"/>
    <mergeCell ref="A32:A34"/>
    <mergeCell ref="C9:C10"/>
    <mergeCell ref="D20:D21"/>
    <mergeCell ref="A30:A31"/>
    <mergeCell ref="A24:A26"/>
    <mergeCell ref="B9:B10"/>
    <mergeCell ref="A12:K12"/>
    <mergeCell ref="K14:K16"/>
    <mergeCell ref="D14:D16"/>
    <mergeCell ref="D9:D10"/>
    <mergeCell ref="A20:A21"/>
    <mergeCell ref="B14:B16"/>
    <mergeCell ref="B17:B19"/>
    <mergeCell ref="K20:K21"/>
    <mergeCell ref="A9:A10"/>
    <mergeCell ref="A43:A44"/>
    <mergeCell ref="B43:B44"/>
    <mergeCell ref="B24:B26"/>
    <mergeCell ref="B40:B42"/>
    <mergeCell ref="D32:D34"/>
    <mergeCell ref="D30:D31"/>
    <mergeCell ref="A35:A37"/>
    <mergeCell ref="B35:B37"/>
    <mergeCell ref="A40:A42"/>
    <mergeCell ref="A27:A29"/>
    <mergeCell ref="B45:B46"/>
    <mergeCell ref="A45:A46"/>
    <mergeCell ref="K54:K55"/>
    <mergeCell ref="A54:A55"/>
    <mergeCell ref="B54:B55"/>
    <mergeCell ref="D54:D55"/>
    <mergeCell ref="D47:D48"/>
    <mergeCell ref="A49:A50"/>
    <mergeCell ref="K49:K50"/>
    <mergeCell ref="B49:B50"/>
    <mergeCell ref="A17:A19"/>
    <mergeCell ref="B30:B31"/>
    <mergeCell ref="B20:B21"/>
    <mergeCell ref="D40:D42"/>
    <mergeCell ref="B27:B29"/>
    <mergeCell ref="A38:A39"/>
    <mergeCell ref="B32:B34"/>
    <mergeCell ref="A23:K23"/>
    <mergeCell ref="D27:D29"/>
    <mergeCell ref="B38:B39"/>
    <mergeCell ref="A13:K13"/>
    <mergeCell ref="E9:J9"/>
    <mergeCell ref="A14:A16"/>
    <mergeCell ref="B47:B48"/>
    <mergeCell ref="A51:A53"/>
    <mergeCell ref="B51:B53"/>
    <mergeCell ref="D51:D53"/>
    <mergeCell ref="K51:K53"/>
    <mergeCell ref="K32:K34"/>
    <mergeCell ref="A47:A48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0" r:id="rId1"/>
  <rowBreaks count="3" manualBreakCount="3">
    <brk id="19" max="255" man="1"/>
    <brk id="31" max="255" man="1"/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Борзова А.В.</cp:lastModifiedBy>
  <cp:lastPrinted>2022-07-26T08:41:47Z</cp:lastPrinted>
  <dcterms:created xsi:type="dcterms:W3CDTF">2015-02-04T10:41:06Z</dcterms:created>
  <dcterms:modified xsi:type="dcterms:W3CDTF">2022-10-18T07:49:43Z</dcterms:modified>
  <cp:category/>
  <cp:version/>
  <cp:contentType/>
  <cp:contentStatus/>
</cp:coreProperties>
</file>