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3'!$A$1:$J$216</definedName>
    <definedName name="_xlnm.Print_Area" localSheetId="2">'Приложение 4'!$A$1:$M$306</definedName>
  </definedNames>
  <calcPr calcId="145621"/>
</workbook>
</file>

<file path=xl/calcChain.xml><?xml version="1.0" encoding="utf-8"?>
<calcChain xmlns="http://schemas.openxmlformats.org/spreadsheetml/2006/main">
  <c r="H22" i="2" l="1"/>
  <c r="I25" i="2"/>
  <c r="H25" i="2"/>
  <c r="F123" i="2" l="1"/>
  <c r="F122" i="2"/>
  <c r="F121" i="2"/>
  <c r="F120" i="2"/>
  <c r="K119" i="2"/>
  <c r="J119" i="2"/>
  <c r="H119" i="2"/>
  <c r="G119" i="2"/>
  <c r="F128" i="2"/>
  <c r="F127" i="2"/>
  <c r="F126" i="2"/>
  <c r="F125" i="2"/>
  <c r="K124" i="2"/>
  <c r="J124" i="2"/>
  <c r="H124" i="2"/>
  <c r="G124" i="2"/>
  <c r="D28" i="18"/>
  <c r="D25" i="18"/>
  <c r="F35" i="2"/>
  <c r="K32" i="2"/>
  <c r="J32" i="2"/>
  <c r="I32" i="2"/>
  <c r="G32" i="2"/>
  <c r="F119" i="2" l="1"/>
  <c r="F124" i="2"/>
  <c r="F32" i="2"/>
  <c r="D100" i="18" l="1"/>
  <c r="D99" i="18"/>
  <c r="H97" i="18"/>
  <c r="G97" i="18"/>
  <c r="I53" i="2"/>
  <c r="F138" i="2"/>
  <c r="F137" i="2"/>
  <c r="F136" i="2"/>
  <c r="F135" i="2"/>
  <c r="K134" i="2"/>
  <c r="J134" i="2"/>
  <c r="I134" i="2"/>
  <c r="H134" i="2"/>
  <c r="G134" i="2"/>
  <c r="D97" i="18" l="1"/>
  <c r="F134" i="2"/>
  <c r="D215" i="18"/>
  <c r="H300" i="2"/>
  <c r="H297" i="2"/>
  <c r="D77" i="18" l="1"/>
  <c r="D76" i="18"/>
  <c r="D75" i="18"/>
  <c r="D74" i="18"/>
  <c r="I58" i="18"/>
  <c r="H58" i="18"/>
  <c r="E58" i="18"/>
  <c r="D66" i="18"/>
  <c r="D63" i="18"/>
  <c r="D45" i="18"/>
  <c r="D44" i="18"/>
  <c r="E42" i="18"/>
  <c r="D42" i="18" s="1"/>
  <c r="D35" i="18"/>
  <c r="D32" i="18"/>
  <c r="D58" i="18" l="1"/>
  <c r="J67" i="2" l="1"/>
  <c r="F56" i="2" l="1"/>
  <c r="F296" i="2" l="1"/>
  <c r="F291" i="2" s="1"/>
  <c r="F295" i="2"/>
  <c r="F290" i="2" s="1"/>
  <c r="F294" i="2"/>
  <c r="F289" i="2" s="1"/>
  <c r="F293" i="2"/>
  <c r="E293" i="2" s="1"/>
  <c r="H266" i="2"/>
  <c r="I266" i="2"/>
  <c r="J266" i="2"/>
  <c r="K266" i="2"/>
  <c r="F275" i="2"/>
  <c r="F274" i="2"/>
  <c r="F273" i="2"/>
  <c r="F272" i="2"/>
  <c r="F277" i="2"/>
  <c r="F278" i="2"/>
  <c r="F279" i="2"/>
  <c r="F280" i="2"/>
  <c r="F259" i="2"/>
  <c r="F254" i="2" s="1"/>
  <c r="F258" i="2"/>
  <c r="F253" i="2" s="1"/>
  <c r="F249" i="2"/>
  <c r="F244" i="2" s="1"/>
  <c r="F248" i="2"/>
  <c r="F243" i="2" s="1"/>
  <c r="F247" i="2"/>
  <c r="F242" i="2" s="1"/>
  <c r="F246" i="2"/>
  <c r="F241" i="2" s="1"/>
  <c r="F239" i="2"/>
  <c r="F238" i="2"/>
  <c r="F237" i="2"/>
  <c r="F236" i="2"/>
  <c r="F234" i="2"/>
  <c r="F233" i="2"/>
  <c r="F232" i="2"/>
  <c r="F229" i="2"/>
  <c r="F228" i="2"/>
  <c r="F227" i="2"/>
  <c r="F224" i="2"/>
  <c r="F223" i="2"/>
  <c r="F222" i="2"/>
  <c r="F219" i="2"/>
  <c r="F218" i="2"/>
  <c r="F217" i="2"/>
  <c r="F214" i="2"/>
  <c r="F213" i="2"/>
  <c r="F212" i="2"/>
  <c r="F207" i="2"/>
  <c r="F204" i="2"/>
  <c r="F203" i="2"/>
  <c r="F202" i="2"/>
  <c r="F193" i="2"/>
  <c r="F194" i="2"/>
  <c r="F154" i="2"/>
  <c r="F166" i="2"/>
  <c r="F178" i="2"/>
  <c r="F177" i="2"/>
  <c r="F176" i="2"/>
  <c r="F175" i="2"/>
  <c r="F173" i="2"/>
  <c r="F172" i="2"/>
  <c r="F171" i="2"/>
  <c r="F170" i="2"/>
  <c r="F160" i="2"/>
  <c r="F161" i="2"/>
  <c r="F162" i="2"/>
  <c r="F163" i="2"/>
  <c r="F168" i="2"/>
  <c r="F167" i="2"/>
  <c r="F165" i="2"/>
  <c r="F143" i="2"/>
  <c r="F140" i="2"/>
  <c r="F148" i="2"/>
  <c r="F147" i="2"/>
  <c r="F146" i="2"/>
  <c r="F145" i="2"/>
  <c r="G144" i="2"/>
  <c r="H144" i="2"/>
  <c r="I144" i="2"/>
  <c r="J144" i="2"/>
  <c r="K144" i="2"/>
  <c r="F153" i="2"/>
  <c r="F152" i="2"/>
  <c r="F151" i="2"/>
  <c r="F150" i="2"/>
  <c r="G149" i="2"/>
  <c r="H149" i="2"/>
  <c r="I149" i="2"/>
  <c r="J149" i="2"/>
  <c r="K149" i="2"/>
  <c r="F118" i="2"/>
  <c r="F117" i="2"/>
  <c r="F116" i="2"/>
  <c r="F115" i="2"/>
  <c r="F102" i="2"/>
  <c r="F101" i="2"/>
  <c r="F100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2" i="2"/>
  <c r="I22" i="2"/>
  <c r="G292" i="2"/>
  <c r="H292" i="2"/>
  <c r="I292" i="2"/>
  <c r="J292" i="2"/>
  <c r="K292" i="2"/>
  <c r="G271" i="2"/>
  <c r="H271" i="2"/>
  <c r="I271" i="2"/>
  <c r="J271" i="2"/>
  <c r="K271" i="2"/>
  <c r="G276" i="2"/>
  <c r="H276" i="2"/>
  <c r="I276" i="2"/>
  <c r="J276" i="2"/>
  <c r="K276" i="2"/>
  <c r="G245" i="2"/>
  <c r="H245" i="2"/>
  <c r="I245" i="2"/>
  <c r="J245" i="2"/>
  <c r="K245" i="2"/>
  <c r="G235" i="2"/>
  <c r="H235" i="2"/>
  <c r="I235" i="2"/>
  <c r="J235" i="2"/>
  <c r="K235" i="2"/>
  <c r="G174" i="2"/>
  <c r="H174" i="2"/>
  <c r="I174" i="2"/>
  <c r="J174" i="2"/>
  <c r="K174" i="2"/>
  <c r="G159" i="2"/>
  <c r="H159" i="2"/>
  <c r="I159" i="2"/>
  <c r="J159" i="2"/>
  <c r="K159" i="2"/>
  <c r="G164" i="2"/>
  <c r="H164" i="2"/>
  <c r="I164" i="2"/>
  <c r="J164" i="2"/>
  <c r="K164" i="2"/>
  <c r="G169" i="2"/>
  <c r="H169" i="2"/>
  <c r="I169" i="2"/>
  <c r="J169" i="2"/>
  <c r="K169" i="2"/>
  <c r="G139" i="2"/>
  <c r="H139" i="2"/>
  <c r="K139" i="2"/>
  <c r="G114" i="2"/>
  <c r="H114" i="2"/>
  <c r="I114" i="2"/>
  <c r="J114" i="2"/>
  <c r="K114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3" i="2"/>
  <c r="G93" i="2"/>
  <c r="H93" i="2"/>
  <c r="I93" i="2"/>
  <c r="J93" i="2"/>
  <c r="K93" i="2"/>
  <c r="E98" i="2"/>
  <c r="G99" i="2"/>
  <c r="G98" i="2" s="1"/>
  <c r="H99" i="2"/>
  <c r="H98" i="2" s="1"/>
  <c r="I99" i="2"/>
  <c r="I98" i="2" s="1"/>
  <c r="J99" i="2"/>
  <c r="J98" i="2" s="1"/>
  <c r="K99" i="2"/>
  <c r="K98" i="2" s="1"/>
  <c r="F29" i="2"/>
  <c r="F30" i="2"/>
  <c r="F31" i="2"/>
  <c r="F28" i="2"/>
  <c r="G27" i="2"/>
  <c r="H27" i="2"/>
  <c r="I27" i="2"/>
  <c r="J27" i="2"/>
  <c r="K27" i="2"/>
  <c r="F130" i="2" l="1"/>
  <c r="F149" i="2"/>
  <c r="F53" i="2"/>
  <c r="F58" i="2"/>
  <c r="F67" i="2"/>
  <c r="F156" i="2"/>
  <c r="F169" i="2"/>
  <c r="F235" i="2"/>
  <c r="F292" i="2"/>
  <c r="F66" i="2"/>
  <c r="K37" i="2"/>
  <c r="I37" i="2"/>
  <c r="G37" i="2"/>
  <c r="F98" i="2"/>
  <c r="F114" i="2"/>
  <c r="F159" i="2"/>
  <c r="F276" i="2"/>
  <c r="F27" i="2"/>
  <c r="F88" i="2"/>
  <c r="F144" i="2"/>
  <c r="F157" i="2"/>
  <c r="F155" i="2"/>
  <c r="F267" i="2"/>
  <c r="F269" i="2"/>
  <c r="J37" i="2"/>
  <c r="H37" i="2"/>
  <c r="F83" i="2"/>
  <c r="F164" i="2"/>
  <c r="F174" i="2"/>
  <c r="F245" i="2"/>
  <c r="F271" i="2"/>
  <c r="F158" i="2"/>
  <c r="F268" i="2"/>
  <c r="F270" i="2"/>
  <c r="F65" i="2"/>
  <c r="F99" i="2"/>
  <c r="F131" i="2"/>
  <c r="F288" i="2"/>
  <c r="F64" i="2"/>
  <c r="F68" i="2"/>
  <c r="G268" i="2"/>
  <c r="G269" i="2"/>
  <c r="G270" i="2"/>
  <c r="G267" i="2"/>
  <c r="I291" i="2"/>
  <c r="I290" i="2"/>
  <c r="I289" i="2"/>
  <c r="I288" i="2"/>
  <c r="J291" i="2"/>
  <c r="J290" i="2"/>
  <c r="J289" i="2"/>
  <c r="J288" i="2"/>
  <c r="K289" i="2"/>
  <c r="K290" i="2"/>
  <c r="K291" i="2"/>
  <c r="K288" i="2"/>
  <c r="G283" i="2"/>
  <c r="G284" i="2"/>
  <c r="G285" i="2"/>
  <c r="G282" i="2"/>
  <c r="G183" i="2"/>
  <c r="G182" i="2"/>
  <c r="G181" i="2"/>
  <c r="G180" i="2"/>
  <c r="K181" i="2"/>
  <c r="K182" i="2"/>
  <c r="K183" i="2"/>
  <c r="K180" i="2"/>
  <c r="H133" i="2"/>
  <c r="H132" i="2"/>
  <c r="H131" i="2"/>
  <c r="H130" i="2"/>
  <c r="I133" i="2"/>
  <c r="I132" i="2"/>
  <c r="I182" i="2" s="1"/>
  <c r="I131" i="2"/>
  <c r="I130" i="2"/>
  <c r="J131" i="2"/>
  <c r="J181" i="2" s="1"/>
  <c r="J132" i="2"/>
  <c r="J182" i="2" s="1"/>
  <c r="J133" i="2"/>
  <c r="J183" i="2" s="1"/>
  <c r="J130" i="2"/>
  <c r="J180" i="2" s="1"/>
  <c r="I183" i="2"/>
  <c r="G67" i="2"/>
  <c r="G66" i="2"/>
  <c r="G65" i="2"/>
  <c r="G64" i="2"/>
  <c r="J66" i="2"/>
  <c r="J65" i="2"/>
  <c r="J64" i="2"/>
  <c r="I67" i="2"/>
  <c r="I66" i="2"/>
  <c r="I65" i="2"/>
  <c r="I64" i="2"/>
  <c r="H65" i="2"/>
  <c r="H66" i="2"/>
  <c r="H67" i="2"/>
  <c r="H64" i="2"/>
  <c r="K64" i="2"/>
  <c r="K65" i="2"/>
  <c r="K66" i="2"/>
  <c r="K67" i="2"/>
  <c r="G45" i="2"/>
  <c r="G105" i="2" s="1"/>
  <c r="G46" i="2"/>
  <c r="G47" i="2"/>
  <c r="G44" i="2"/>
  <c r="J53" i="2"/>
  <c r="K53" i="2"/>
  <c r="J48" i="2"/>
  <c r="K48" i="2"/>
  <c r="J47" i="2"/>
  <c r="J46" i="2"/>
  <c r="J45" i="2"/>
  <c r="J44" i="2"/>
  <c r="J104" i="2" s="1"/>
  <c r="K47" i="2"/>
  <c r="K107" i="2" s="1"/>
  <c r="K46" i="2"/>
  <c r="K45" i="2"/>
  <c r="K44" i="2"/>
  <c r="I47" i="2"/>
  <c r="I107" i="2" s="1"/>
  <c r="I46" i="2"/>
  <c r="I106" i="2" s="1"/>
  <c r="I45" i="2"/>
  <c r="I105" i="2" s="1"/>
  <c r="I44" i="2"/>
  <c r="I104" i="2" s="1"/>
  <c r="H45" i="2"/>
  <c r="H105" i="2" s="1"/>
  <c r="H46" i="2"/>
  <c r="H106" i="2" s="1"/>
  <c r="H47" i="2"/>
  <c r="H107" i="2" s="1"/>
  <c r="H44" i="2"/>
  <c r="K43" i="2" l="1"/>
  <c r="J43" i="2"/>
  <c r="K106" i="2"/>
  <c r="G106" i="2"/>
  <c r="K104" i="2"/>
  <c r="F48" i="2"/>
  <c r="G104" i="2"/>
  <c r="I180" i="2"/>
  <c r="F37" i="2"/>
  <c r="K63" i="2"/>
  <c r="H63" i="2"/>
  <c r="H109" i="2"/>
  <c r="I129" i="2"/>
  <c r="J63" i="2"/>
  <c r="G107" i="2"/>
  <c r="F107" i="2" s="1"/>
  <c r="F132" i="2"/>
  <c r="F46" i="2"/>
  <c r="H104" i="2"/>
  <c r="H103" i="2" s="1"/>
  <c r="F112" i="2"/>
  <c r="F133" i="2"/>
  <c r="G179" i="2"/>
  <c r="G266" i="2"/>
  <c r="F266" i="2" s="1"/>
  <c r="H43" i="2"/>
  <c r="F47" i="2"/>
  <c r="I63" i="2"/>
  <c r="J106" i="2"/>
  <c r="I181" i="2"/>
  <c r="H181" i="2"/>
  <c r="H183" i="2"/>
  <c r="F183" i="2" s="1"/>
  <c r="H129" i="2"/>
  <c r="I103" i="2"/>
  <c r="G43" i="2"/>
  <c r="K105" i="2"/>
  <c r="F45" i="2"/>
  <c r="H180" i="2"/>
  <c r="G281" i="2"/>
  <c r="H182" i="2"/>
  <c r="F182" i="2" s="1"/>
  <c r="F44" i="2"/>
  <c r="G63" i="2"/>
  <c r="J105" i="2"/>
  <c r="J179" i="2"/>
  <c r="J129" i="2"/>
  <c r="I43" i="2"/>
  <c r="K103" i="2" l="1"/>
  <c r="G103" i="2"/>
  <c r="F105" i="2"/>
  <c r="F106" i="2"/>
  <c r="F63" i="2"/>
  <c r="F104" i="2"/>
  <c r="F129" i="2"/>
  <c r="J103" i="2"/>
  <c r="F181" i="2"/>
  <c r="I179" i="2"/>
  <c r="H179" i="2"/>
  <c r="F180" i="2"/>
  <c r="F43" i="2"/>
  <c r="F103" i="2" l="1"/>
  <c r="F179" i="2"/>
  <c r="I212" i="18"/>
  <c r="D216" i="18" l="1"/>
  <c r="D214" i="18"/>
  <c r="D212" i="18" s="1"/>
  <c r="E212" i="18"/>
  <c r="D209" i="18"/>
  <c r="I205" i="18"/>
  <c r="H205" i="18"/>
  <c r="G205" i="18"/>
  <c r="F205" i="18"/>
  <c r="D204" i="18"/>
  <c r="I200" i="18"/>
  <c r="H200" i="18"/>
  <c r="G200" i="18"/>
  <c r="F200" i="18"/>
  <c r="E200" i="18"/>
  <c r="D197" i="18"/>
  <c r="D196" i="18"/>
  <c r="I193" i="18"/>
  <c r="H193" i="18"/>
  <c r="G193" i="18"/>
  <c r="F193" i="18"/>
  <c r="E193" i="18"/>
  <c r="D191" i="18"/>
  <c r="D190" i="18"/>
  <c r="D187" i="18" s="1"/>
  <c r="I187" i="18"/>
  <c r="H187" i="18"/>
  <c r="G187" i="18"/>
  <c r="F187" i="18"/>
  <c r="E187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D166" i="18" s="1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D150" i="18"/>
  <c r="D149" i="18"/>
  <c r="D146" i="18" s="1"/>
  <c r="I146" i="18"/>
  <c r="H146" i="18"/>
  <c r="G146" i="18"/>
  <c r="F146" i="18"/>
  <c r="E146" i="18"/>
  <c r="D145" i="18"/>
  <c r="D144" i="18"/>
  <c r="I141" i="18"/>
  <c r="H141" i="18"/>
  <c r="G141" i="18"/>
  <c r="F141" i="18"/>
  <c r="E141" i="18"/>
  <c r="D140" i="18"/>
  <c r="D139" i="18"/>
  <c r="I136" i="18"/>
  <c r="H136" i="18"/>
  <c r="G136" i="18"/>
  <c r="F136" i="18"/>
  <c r="E136" i="18"/>
  <c r="K301" i="2"/>
  <c r="J301" i="2"/>
  <c r="I301" i="2"/>
  <c r="H301" i="2"/>
  <c r="G301" i="2"/>
  <c r="F301" i="2"/>
  <c r="E301" i="2"/>
  <c r="K300" i="2"/>
  <c r="J300" i="2"/>
  <c r="I300" i="2"/>
  <c r="G300" i="2"/>
  <c r="E300" i="2"/>
  <c r="K299" i="2"/>
  <c r="J299" i="2"/>
  <c r="I299" i="2"/>
  <c r="H299" i="2"/>
  <c r="G299" i="2"/>
  <c r="G304" i="2" s="1"/>
  <c r="E299" i="2"/>
  <c r="K298" i="2"/>
  <c r="J298" i="2"/>
  <c r="I298" i="2"/>
  <c r="H298" i="2"/>
  <c r="G298" i="2"/>
  <c r="E298" i="2"/>
  <c r="J297" i="2"/>
  <c r="K287" i="2"/>
  <c r="K297" i="2" s="1"/>
  <c r="I297" i="2"/>
  <c r="G287" i="2"/>
  <c r="K285" i="2"/>
  <c r="J285" i="2"/>
  <c r="I285" i="2"/>
  <c r="H285" i="2"/>
  <c r="F285" i="2"/>
  <c r="E285" i="2"/>
  <c r="K284" i="2"/>
  <c r="J284" i="2"/>
  <c r="I284" i="2"/>
  <c r="H284" i="2"/>
  <c r="E284" i="2"/>
  <c r="K283" i="2"/>
  <c r="J283" i="2"/>
  <c r="I283" i="2"/>
  <c r="H283" i="2"/>
  <c r="E283" i="2"/>
  <c r="K282" i="2"/>
  <c r="J282" i="2"/>
  <c r="I282" i="2"/>
  <c r="H282" i="2"/>
  <c r="K281" i="2"/>
  <c r="J281" i="2"/>
  <c r="I281" i="2"/>
  <c r="H281" i="2"/>
  <c r="E255" i="2"/>
  <c r="K250" i="2"/>
  <c r="J250" i="2"/>
  <c r="I250" i="2"/>
  <c r="H250" i="2"/>
  <c r="G250" i="2"/>
  <c r="E250" i="2"/>
  <c r="E245" i="2"/>
  <c r="K240" i="2"/>
  <c r="J240" i="2"/>
  <c r="I240" i="2"/>
  <c r="H240" i="2"/>
  <c r="G240" i="2"/>
  <c r="E240" i="2"/>
  <c r="K231" i="2"/>
  <c r="K230" i="2" s="1"/>
  <c r="K226" i="2" s="1"/>
  <c r="K225" i="2" s="1"/>
  <c r="J231" i="2"/>
  <c r="J230" i="2" s="1"/>
  <c r="J226" i="2" s="1"/>
  <c r="J225" i="2" s="1"/>
  <c r="J221" i="2" s="1"/>
  <c r="J220" i="2" s="1"/>
  <c r="J216" i="2" s="1"/>
  <c r="J215" i="2" s="1"/>
  <c r="J211" i="2" s="1"/>
  <c r="J210" i="2" s="1"/>
  <c r="I231" i="2"/>
  <c r="I230" i="2" s="1"/>
  <c r="I226" i="2" s="1"/>
  <c r="I225" i="2" s="1"/>
  <c r="I221" i="2" s="1"/>
  <c r="I220" i="2" s="1"/>
  <c r="I216" i="2" s="1"/>
  <c r="I215" i="2" s="1"/>
  <c r="I211" i="2" s="1"/>
  <c r="I210" i="2" s="1"/>
  <c r="H231" i="2"/>
  <c r="H230" i="2" s="1"/>
  <c r="H226" i="2" s="1"/>
  <c r="H225" i="2" s="1"/>
  <c r="H221" i="2" s="1"/>
  <c r="H220" i="2" s="1"/>
  <c r="H216" i="2" s="1"/>
  <c r="H215" i="2" s="1"/>
  <c r="H211" i="2" s="1"/>
  <c r="H210" i="2" s="1"/>
  <c r="G231" i="2"/>
  <c r="E235" i="2"/>
  <c r="E231" i="2" s="1"/>
  <c r="E230" i="2"/>
  <c r="E226" i="2" s="1"/>
  <c r="E225" i="2"/>
  <c r="E221" i="2" s="1"/>
  <c r="E220" i="2"/>
  <c r="E216" i="2" s="1"/>
  <c r="E215" i="2"/>
  <c r="E211" i="2" s="1"/>
  <c r="E210" i="2"/>
  <c r="K209" i="2"/>
  <c r="J209" i="2"/>
  <c r="I209" i="2"/>
  <c r="H209" i="2"/>
  <c r="G209" i="2"/>
  <c r="E209" i="2"/>
  <c r="K208" i="2"/>
  <c r="J208" i="2"/>
  <c r="I208" i="2"/>
  <c r="H208" i="2"/>
  <c r="G208" i="2"/>
  <c r="E208" i="2"/>
  <c r="E200" i="2"/>
  <c r="E195" i="2" s="1"/>
  <c r="E191" i="2" s="1"/>
  <c r="K199" i="2"/>
  <c r="J199" i="2"/>
  <c r="I199" i="2"/>
  <c r="H199" i="2"/>
  <c r="G199" i="2"/>
  <c r="E199" i="2"/>
  <c r="K198" i="2"/>
  <c r="J198" i="2"/>
  <c r="I198" i="2"/>
  <c r="H198" i="2"/>
  <c r="G198" i="2"/>
  <c r="E198" i="2"/>
  <c r="E190" i="2"/>
  <c r="K189" i="2"/>
  <c r="J189" i="2"/>
  <c r="I189" i="2"/>
  <c r="H189" i="2"/>
  <c r="G189" i="2"/>
  <c r="E189" i="2"/>
  <c r="K188" i="2"/>
  <c r="J188" i="2"/>
  <c r="I188" i="2"/>
  <c r="H188" i="2"/>
  <c r="G188" i="2"/>
  <c r="E188" i="2"/>
  <c r="E206" i="2" l="1"/>
  <c r="H206" i="2"/>
  <c r="H205" i="2" s="1"/>
  <c r="H201" i="2" s="1"/>
  <c r="I206" i="2"/>
  <c r="I205" i="2" s="1"/>
  <c r="I201" i="2" s="1"/>
  <c r="F282" i="2"/>
  <c r="F250" i="2"/>
  <c r="E263" i="2"/>
  <c r="J263" i="2"/>
  <c r="J305" i="2" s="1"/>
  <c r="F198" i="2"/>
  <c r="F208" i="2"/>
  <c r="F199" i="2"/>
  <c r="F209" i="2"/>
  <c r="K221" i="2"/>
  <c r="K220" i="2" s="1"/>
  <c r="G230" i="2"/>
  <c r="G226" i="2" s="1"/>
  <c r="F231" i="2"/>
  <c r="F240" i="2"/>
  <c r="G297" i="2"/>
  <c r="F297" i="2" s="1"/>
  <c r="F287" i="2"/>
  <c r="D151" i="18"/>
  <c r="D171" i="18"/>
  <c r="F281" i="2"/>
  <c r="D161" i="18"/>
  <c r="D181" i="18"/>
  <c r="G264" i="2"/>
  <c r="K304" i="2"/>
  <c r="E205" i="2"/>
  <c r="E201" i="2" s="1"/>
  <c r="E197" i="2" s="1"/>
  <c r="I304" i="2"/>
  <c r="K264" i="2"/>
  <c r="K306" i="2" s="1"/>
  <c r="H304" i="2"/>
  <c r="J304" i="2"/>
  <c r="D141" i="18"/>
  <c r="D136" i="18"/>
  <c r="D156" i="18"/>
  <c r="D176" i="18"/>
  <c r="D200" i="18"/>
  <c r="D193" i="18"/>
  <c r="H263" i="2"/>
  <c r="H305" i="2" s="1"/>
  <c r="E196" i="2"/>
  <c r="F284" i="2"/>
  <c r="I263" i="2"/>
  <c r="I305" i="2" s="1"/>
  <c r="J264" i="2"/>
  <c r="J306" i="2" s="1"/>
  <c r="J206" i="2"/>
  <c r="J205" i="2" s="1"/>
  <c r="J201" i="2" s="1"/>
  <c r="F298" i="2"/>
  <c r="G263" i="2"/>
  <c r="G305" i="2" s="1"/>
  <c r="K263" i="2"/>
  <c r="K305" i="2" s="1"/>
  <c r="H264" i="2"/>
  <c r="H306" i="2" s="1"/>
  <c r="F283" i="2"/>
  <c r="F300" i="2"/>
  <c r="F299" i="2"/>
  <c r="E264" i="2"/>
  <c r="E261" i="2" s="1"/>
  <c r="I264" i="2"/>
  <c r="I306" i="2" s="1"/>
  <c r="F230" i="2" l="1"/>
  <c r="F188" i="2"/>
  <c r="E192" i="2"/>
  <c r="J200" i="2"/>
  <c r="J196" i="2" s="1"/>
  <c r="H200" i="2"/>
  <c r="H196" i="2" s="1"/>
  <c r="K216" i="2"/>
  <c r="K215" i="2" s="1"/>
  <c r="E260" i="2"/>
  <c r="E257" i="2" s="1"/>
  <c r="I200" i="2"/>
  <c r="I196" i="2" s="1"/>
  <c r="G225" i="2"/>
  <c r="F226" i="2"/>
  <c r="F189" i="2"/>
  <c r="F264" i="2" s="1"/>
  <c r="F261" i="2" s="1"/>
  <c r="F304" i="2"/>
  <c r="G261" i="2"/>
  <c r="G303" i="2" s="1"/>
  <c r="G306" i="2"/>
  <c r="K261" i="2"/>
  <c r="K303" i="2" s="1"/>
  <c r="K302" i="2" s="1"/>
  <c r="J261" i="2"/>
  <c r="J303" i="2" s="1"/>
  <c r="J302" i="2" s="1"/>
  <c r="F305" i="2"/>
  <c r="I261" i="2"/>
  <c r="I303" i="2" s="1"/>
  <c r="I302" i="2" s="1"/>
  <c r="H261" i="2"/>
  <c r="E256" i="2" l="1"/>
  <c r="I197" i="2"/>
  <c r="I195" i="2" s="1"/>
  <c r="G221" i="2"/>
  <c r="F225" i="2"/>
  <c r="K211" i="2"/>
  <c r="K210" i="2" s="1"/>
  <c r="H197" i="2"/>
  <c r="J197" i="2"/>
  <c r="J195" i="2" s="1"/>
  <c r="H303" i="2"/>
  <c r="H302" i="2" s="1"/>
  <c r="G302" i="2"/>
  <c r="F306" i="2"/>
  <c r="I191" i="2" l="1"/>
  <c r="I192" i="2"/>
  <c r="H195" i="2"/>
  <c r="H191" i="2" s="1"/>
  <c r="J192" i="2"/>
  <c r="J191" i="2"/>
  <c r="K206" i="2"/>
  <c r="K205" i="2" s="1"/>
  <c r="G220" i="2"/>
  <c r="F221" i="2"/>
  <c r="F303" i="2"/>
  <c r="F302" i="2"/>
  <c r="J190" i="2" l="1"/>
  <c r="J185" i="2" s="1"/>
  <c r="J260" i="2" s="1"/>
  <c r="I190" i="2"/>
  <c r="I185" i="2" s="1"/>
  <c r="I260" i="2" s="1"/>
  <c r="K201" i="2"/>
  <c r="J257" i="2"/>
  <c r="J256" i="2"/>
  <c r="G216" i="2"/>
  <c r="F220" i="2"/>
  <c r="H192" i="2"/>
  <c r="H190" i="2" s="1"/>
  <c r="H185" i="2" s="1"/>
  <c r="H260" i="2" s="1"/>
  <c r="I257" i="2" l="1"/>
  <c r="I256" i="2"/>
  <c r="J255" i="2"/>
  <c r="H256" i="2"/>
  <c r="H257" i="2"/>
  <c r="G215" i="2"/>
  <c r="F216" i="2"/>
  <c r="K200" i="2"/>
  <c r="I255" i="2" l="1"/>
  <c r="H255" i="2"/>
  <c r="K196" i="2"/>
  <c r="K197" i="2"/>
  <c r="G211" i="2"/>
  <c r="F215" i="2"/>
  <c r="G210" i="2" l="1"/>
  <c r="F211" i="2"/>
  <c r="K195" i="2"/>
  <c r="K191" i="2" l="1"/>
  <c r="K192" i="2"/>
  <c r="G206" i="2"/>
  <c r="F210" i="2"/>
  <c r="K190" i="2" l="1"/>
  <c r="K185" i="2" s="1"/>
  <c r="K260" i="2" s="1"/>
  <c r="K256" i="2" s="1"/>
  <c r="F206" i="2"/>
  <c r="G205" i="2"/>
  <c r="K257" i="2" l="1"/>
  <c r="G201" i="2"/>
  <c r="F205" i="2"/>
  <c r="K255" i="2"/>
  <c r="G200" i="2" l="1"/>
  <c r="G197" i="2" s="1"/>
  <c r="F201" i="2"/>
  <c r="F197" i="2" l="1"/>
  <c r="G196" i="2"/>
  <c r="F196" i="2" s="1"/>
  <c r="F200" i="2"/>
  <c r="G195" i="2" l="1"/>
  <c r="G191" i="2" l="1"/>
  <c r="F195" i="2"/>
  <c r="G192" i="2"/>
  <c r="F192" i="2" s="1"/>
  <c r="F187" i="2" s="1"/>
  <c r="F191" i="2" l="1"/>
  <c r="F186" i="2" s="1"/>
  <c r="G190" i="2"/>
  <c r="F190" i="2" l="1"/>
  <c r="G185" i="2"/>
  <c r="F185" i="2" l="1"/>
  <c r="F260" i="2" s="1"/>
  <c r="G260" i="2"/>
  <c r="G256" i="2" l="1"/>
  <c r="F256" i="2" s="1"/>
  <c r="F251" i="2" s="1"/>
  <c r="G257" i="2"/>
  <c r="G255" i="2" l="1"/>
  <c r="F255" i="2" s="1"/>
  <c r="F257" i="2"/>
  <c r="F252" i="2" s="1"/>
</calcChain>
</file>

<file path=xl/sharedStrings.xml><?xml version="1.0" encoding="utf-8"?>
<sst xmlns="http://schemas.openxmlformats.org/spreadsheetml/2006/main" count="936" uniqueCount="278">
  <si>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</si>
  <si>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</si>
  <si>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</si>
  <si>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</si>
  <si>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</si>
  <si>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</si>
  <si>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</si>
  <si>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</si>
  <si>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</si>
  <si>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</si>
  <si>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</si>
  <si>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</si>
  <si>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</si>
  <si>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</si>
  <si>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</si>
  <si>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</si>
  <si>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</si>
  <si>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</si>
  <si>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</si>
  <si>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</si>
  <si>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</si>
  <si>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</si>
  <si>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</si>
  <si>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</si>
  <si>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</si>
  <si>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</si>
  <si>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</si>
  <si>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</si>
  <si>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</si>
  <si>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</si>
  <si>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</si>
  <si>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</si>
  <si>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</si>
  <si>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</si>
  <si>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</si>
  <si>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</si>
  <si>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</si>
  <si>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</si>
  <si>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</si>
  <si>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</si>
  <si>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</si>
  <si>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</si>
  <si>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</si>
  <si>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</si>
  <si>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</si>
  <si>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</si>
  <si>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</si>
  <si>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</si>
  <si>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t>1.1.</t>
  </si>
  <si>
    <t>1.2.</t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</si>
  <si>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</si>
  <si>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</si>
  <si>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</si>
  <si>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</si>
  <si>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</si>
  <si>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</si>
  <si>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</si>
  <si>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</si>
  <si>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</si>
  <si>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</si>
  <si>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</si>
  <si>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</si>
  <si>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</si>
  <si>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Отраслевой</t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</si>
  <si>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</si>
  <si>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</si>
  <si>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</si>
  <si>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</si>
  <si>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</si>
  <si>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</si>
  <si>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</si>
  <si>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</si>
  <si>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</si>
  <si>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</si>
  <si>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</si>
  <si>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</si>
  <si>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</si>
  <si>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</si>
  <si>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</si>
  <si>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</si>
  <si>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</si>
  <si>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</si>
  <si>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</si>
  <si>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</si>
  <si>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</si>
  <si>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</si>
  <si>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</si>
  <si>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</si>
  <si>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</si>
  <si>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</si>
  <si>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</si>
  <si>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</si>
  <si>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</si>
  <si>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</si>
  <si>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</si>
  <si>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</si>
  <si>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</si>
  <si>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</si>
  <si>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</si>
  <si>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</si>
  <si>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>единица</t>
  </si>
  <si>
    <t>Обращение Губернатора Московской области</t>
  </si>
  <si>
    <t>ед./тыс. куб. м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</si>
  <si>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</si>
  <si>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</si>
  <si>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</si>
  <si>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</si>
  <si>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</si>
  <si>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</si>
  <si>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</si>
  <si>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</si>
  <si>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</si>
  <si>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</si>
  <si>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</si>
  <si>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</si>
  <si>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</si>
  <si>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</si>
  <si>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</si>
  <si>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</si>
  <si>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</si>
  <si>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</si>
  <si>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</si>
  <si>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</si>
  <si>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</si>
  <si>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</si>
  <si>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</si>
  <si>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</si>
  <si>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 xml:space="preserve">                  </t>
  </si>
  <si>
    <t xml:space="preserve">Региональный проект "Чистая вода" </t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</si>
  <si>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</si>
  <si>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</si>
  <si>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</si>
  <si>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</si>
  <si>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</si>
  <si>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</si>
  <si>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</si>
  <si>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</si>
  <si>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</si>
  <si>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</si>
  <si>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</si>
  <si>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</si>
  <si>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</si>
  <si>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</si>
  <si>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</si>
  <si>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</si>
  <si>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</si>
  <si>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</si>
  <si>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</si>
  <si>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</si>
  <si>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</si>
  <si>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</si>
  <si>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</si>
  <si>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</si>
  <si>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</si>
  <si>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</si>
  <si>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</si>
  <si>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</si>
  <si>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</si>
  <si>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</si>
  <si>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</si>
  <si>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</si>
  <si>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</si>
  <si>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</si>
  <si>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</si>
  <si>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</si>
  <si>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</si>
  <si>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</si>
  <si>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</si>
  <si>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</si>
  <si>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</si>
  <si>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</si>
  <si>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</si>
  <si>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</si>
  <si>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</si>
  <si>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</si>
  <si>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</si>
  <si>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</si>
  <si>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</si>
  <si>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</si>
  <si>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</si>
  <si>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</si>
  <si>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</si>
  <si>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</si>
  <si>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</si>
  <si>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</si>
  <si>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</si>
  <si>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</si>
  <si>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</si>
  <si>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</si>
  <si>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</si>
  <si>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</si>
  <si>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</si>
  <si>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</si>
  <si>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</si>
  <si>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</si>
  <si>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</si>
  <si>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</si>
  <si>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</si>
  <si>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</si>
  <si>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</si>
  <si>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</si>
  <si>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</si>
  <si>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</si>
  <si>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</si>
  <si>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</si>
  <si>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</si>
  <si>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05.52. Софинансирование на строительство  канализационной сети мкр-н Востряково г.Домодедово НП "Ручеек"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</si>
  <si>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</si>
  <si>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</si>
  <si>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</si>
  <si>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</si>
  <si>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</si>
  <si>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</si>
  <si>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</si>
  <si>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</si>
  <si>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</si>
  <si>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</si>
  <si>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</si>
  <si>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</si>
  <si>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</si>
  <si>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</si>
  <si>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</si>
  <si>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</si>
  <si>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</si>
  <si>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</si>
  <si>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</si>
  <si>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</si>
  <si>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</si>
  <si>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</si>
  <si>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</si>
  <si>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</si>
  <si>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</si>
  <si>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</si>
  <si>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                                            Приложение №3</t>
  </si>
  <si>
    <t xml:space="preserve">                                    Приложение №2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</si>
  <si>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</si>
  <si>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</si>
  <si>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</si>
  <si>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</si>
  <si>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</si>
  <si>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</si>
  <si>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</si>
  <si>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</si>
  <si>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</si>
  <si>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</si>
  <si>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</si>
  <si>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</si>
  <si>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</si>
  <si>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</si>
  <si>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</si>
  <si>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</si>
  <si>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</si>
  <si>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</si>
  <si>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</si>
  <si>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</si>
  <si>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</si>
  <si>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</si>
  <si>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</si>
  <si>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r>
      <t xml:space="preserve">Целевой показатель 1: </t>
    </r>
    <r>
      <rPr>
        <sz val="12"/>
        <color theme="1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</si>
  <si>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</si>
  <si>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</si>
  <si>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</si>
  <si>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rPr>
        <b/>
        <sz val="12"/>
        <color theme="1"/>
        <rFont val="Times New Roman"/>
        <family val="1"/>
        <charset val="204"/>
      </rPr>
      <t>Целевой показатель 4:</t>
    </r>
    <r>
      <rPr>
        <sz val="12"/>
        <color theme="1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</si>
  <si>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</si>
  <si>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</si>
  <si>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</si>
  <si>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</si>
  <si>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 </t>
    </r>
    <r>
      <rPr>
        <sz val="12"/>
        <color theme="1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</si>
  <si>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color theme="1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</si>
  <si>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color theme="1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</si>
  <si>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</si>
  <si>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Ввод в эксплуатацию газгольдера   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</si>
  <si>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</si>
  <si>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от 15.04.2021 № 803</t>
  </si>
  <si>
    <t xml:space="preserve">к Постановлению "О внесении изменений  в муниципальную программу </t>
  </si>
  <si>
    <t>городского округа Домодедово "Развитие инженерной инфраструктуры и энергоэффективности",</t>
  </si>
  <si>
    <t>от  31.10.2019 № 2291</t>
  </si>
  <si>
    <t>от 31.10.2019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</si>
</sst>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</cellStyleXfs>
  <cellXfs count="1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/>
    <xf numFmtId="4" fontId="7" fillId="2" borderId="0" xfId="0" applyNumberFormat="1" applyFont="1" applyFill="1" applyAlignment="1"/>
    <xf numFmtId="4" fontId="7" fillId="2" borderId="0" xfId="0" applyNumberFormat="1" applyFont="1" applyFill="1" applyAlignment="1">
      <alignment horizontal="left"/>
    </xf>
    <xf numFmtId="4" fontId="12" fillId="2" borderId="0" xfId="0" applyNumberFormat="1" applyFont="1" applyFill="1" applyAlignment="1"/>
    <xf numFmtId="4" fontId="7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0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4" fillId="2" borderId="8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15" fillId="2" borderId="0" xfId="0" applyFont="1" applyFill="1"/>
    <xf numFmtId="0" fontId="16" fillId="2" borderId="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4" fontId="4" fillId="2" borderId="0" xfId="0" applyNumberFormat="1" applyFont="1" applyFill="1" applyAlignment="1">
      <alignment horizontal="right" vertical="top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4" fillId="2" borderId="0" xfId="0" applyFont="1" applyFill="1" applyAlignment="1"/>
    <xf numFmtId="165" fontId="4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2" fontId="4" fillId="2" borderId="1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165" fontId="3" fillId="2" borderId="0" xfId="0" applyNumberFormat="1" applyFont="1" applyFill="1" applyAlignment="1"/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18" sqref="G18"/>
    </sheetView>
  </sheetViews>
  <sheetFormatPr defaultRowHeight="15.75" x14ac:dyDescent="0.25"/>
  <cols>
    <col min="1" max="1" width="5.7109375" style="152" customWidth="1"/>
    <col min="2" max="2" width="52.42578125" style="153" customWidth="1"/>
    <col min="3" max="3" width="22.140625" style="153" customWidth="1"/>
    <col min="4" max="4" width="11.85546875" style="2" customWidth="1"/>
    <col min="5" max="5" width="15.7109375" style="2" customWidth="1"/>
    <col min="6" max="10" width="12.28515625" style="2" customWidth="1"/>
    <col min="11" max="11" width="15.140625" style="2" customWidth="1"/>
    <col min="12" max="16384" width="9.140625" style="2"/>
  </cols>
  <sheetData>
    <row r="1" spans="1:12" s="18" customFormat="1" ht="15" x14ac:dyDescent="0.25">
      <c r="D1" s="116"/>
      <c r="E1" s="117" t="s">
        <v>122</v>
      </c>
      <c r="F1" s="115"/>
      <c r="G1" s="115"/>
      <c r="H1" s="115"/>
      <c r="I1" s="115"/>
      <c r="J1" s="115"/>
    </row>
    <row r="2" spans="1:12" s="18" customFormat="1" ht="15" customHeight="1" x14ac:dyDescent="0.25">
      <c r="D2" s="116"/>
      <c r="E2" s="118" t="s">
        <v>125</v>
      </c>
      <c r="F2" s="119"/>
      <c r="G2" s="120"/>
      <c r="H2" s="8"/>
      <c r="I2" s="121"/>
      <c r="J2" s="115"/>
    </row>
    <row r="3" spans="1:12" s="18" customFormat="1" ht="15" x14ac:dyDescent="0.25">
      <c r="D3" s="116"/>
      <c r="E3" s="122" t="s">
        <v>123</v>
      </c>
      <c r="F3" s="122"/>
      <c r="G3" s="122"/>
      <c r="H3" s="17"/>
      <c r="J3" s="115"/>
    </row>
    <row r="4" spans="1:12" s="18" customFormat="1" ht="15" x14ac:dyDescent="0.25">
      <c r="D4" s="116"/>
      <c r="E4" s="122" t="s">
        <v>124</v>
      </c>
      <c r="F4" s="122"/>
      <c r="G4" s="122"/>
      <c r="H4" s="17"/>
      <c r="J4" s="115"/>
    </row>
    <row r="5" spans="1:12" s="18" customFormat="1" ht="15" customHeight="1" x14ac:dyDescent="0.25">
      <c r="D5" s="116"/>
      <c r="E5" s="122"/>
      <c r="F5" s="122"/>
      <c r="G5" s="122"/>
      <c r="H5" s="17"/>
      <c r="I5" s="123"/>
      <c r="J5" s="123"/>
    </row>
    <row r="6" spans="1:12" s="18" customFormat="1" ht="11.25" customHeight="1" x14ac:dyDescent="0.25">
      <c r="D6" s="116"/>
      <c r="E6" s="117" t="s">
        <v>273</v>
      </c>
      <c r="F6" s="117"/>
      <c r="G6" s="117"/>
      <c r="H6" s="117"/>
      <c r="I6" s="117"/>
      <c r="J6" s="124"/>
    </row>
    <row r="7" spans="1:12" ht="28.5" customHeight="1" x14ac:dyDescent="0.25">
      <c r="E7" s="154" t="s">
        <v>254</v>
      </c>
    </row>
    <row r="8" spans="1:12" ht="12.75" customHeight="1" x14ac:dyDescent="0.25">
      <c r="E8" s="155" t="s">
        <v>18</v>
      </c>
      <c r="F8" s="156"/>
      <c r="G8" s="157"/>
      <c r="H8" s="158"/>
      <c r="I8" s="159"/>
    </row>
    <row r="9" spans="1:12" x14ac:dyDescent="0.25">
      <c r="E9" s="160" t="s">
        <v>57</v>
      </c>
      <c r="F9" s="160"/>
      <c r="G9" s="160"/>
      <c r="H9" s="161"/>
    </row>
    <row r="10" spans="1:12" x14ac:dyDescent="0.25">
      <c r="E10" s="160" t="s">
        <v>58</v>
      </c>
      <c r="F10" s="160"/>
      <c r="G10" s="160"/>
      <c r="H10" s="161"/>
    </row>
    <row r="11" spans="1:12" ht="16.5" customHeight="1" x14ac:dyDescent="0.25">
      <c r="E11" s="160" t="s">
        <v>15</v>
      </c>
      <c r="F11" s="160"/>
      <c r="G11" s="160"/>
      <c r="H11" s="161"/>
      <c r="I11" s="162"/>
      <c r="K11" s="154"/>
      <c r="L11" s="154"/>
    </row>
    <row r="12" spans="1:12" ht="16.5" customHeight="1" x14ac:dyDescent="0.25">
      <c r="E12" s="163" t="s">
        <v>276</v>
      </c>
      <c r="F12" s="163"/>
      <c r="G12" s="163"/>
      <c r="H12" s="163"/>
      <c r="I12" s="161"/>
      <c r="K12" s="154"/>
      <c r="L12" s="154"/>
    </row>
    <row r="13" spans="1:12" ht="13.5" customHeight="1" x14ac:dyDescent="0.25">
      <c r="E13" s="154"/>
      <c r="F13" s="154"/>
      <c r="H13" s="154"/>
      <c r="I13" s="154"/>
      <c r="K13" s="154"/>
    </row>
    <row r="14" spans="1:12" s="164" customFormat="1" x14ac:dyDescent="0.2">
      <c r="A14" s="125" t="s">
        <v>19</v>
      </c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2" s="164" customFormat="1" x14ac:dyDescent="0.2">
      <c r="A15" s="125" t="s">
        <v>56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2" x14ac:dyDescent="0.25">
      <c r="A16" s="165"/>
      <c r="B16" s="166"/>
      <c r="C16" s="166"/>
      <c r="D16" s="167"/>
      <c r="E16" s="167"/>
      <c r="F16" s="167"/>
      <c r="G16" s="167"/>
      <c r="H16" s="167"/>
      <c r="I16" s="167"/>
      <c r="J16" s="167"/>
    </row>
    <row r="17" spans="1:11" ht="24.75" customHeight="1" x14ac:dyDescent="0.25">
      <c r="A17" s="168" t="s">
        <v>4</v>
      </c>
      <c r="B17" s="168" t="s">
        <v>25</v>
      </c>
      <c r="C17" s="168" t="s">
        <v>26</v>
      </c>
      <c r="D17" s="168" t="s">
        <v>27</v>
      </c>
      <c r="E17" s="168" t="s">
        <v>28</v>
      </c>
      <c r="F17" s="168" t="s">
        <v>5</v>
      </c>
      <c r="G17" s="168"/>
      <c r="H17" s="168"/>
      <c r="I17" s="168"/>
      <c r="J17" s="168"/>
      <c r="K17" s="168"/>
    </row>
    <row r="18" spans="1:11" ht="115.5" customHeight="1" x14ac:dyDescent="0.25">
      <c r="A18" s="168"/>
      <c r="B18" s="168"/>
      <c r="C18" s="168"/>
      <c r="D18" s="168"/>
      <c r="E18" s="168"/>
      <c r="F18" s="169" t="s">
        <v>16</v>
      </c>
      <c r="G18" s="169" t="s">
        <v>47</v>
      </c>
      <c r="H18" s="169" t="s">
        <v>23</v>
      </c>
      <c r="I18" s="169" t="s">
        <v>46</v>
      </c>
      <c r="J18" s="169" t="s">
        <v>45</v>
      </c>
      <c r="K18" s="170" t="s">
        <v>29</v>
      </c>
    </row>
    <row r="19" spans="1:11" x14ac:dyDescent="0.25">
      <c r="A19" s="170">
        <v>1</v>
      </c>
      <c r="B19" s="170">
        <v>2</v>
      </c>
      <c r="C19" s="170">
        <v>3</v>
      </c>
      <c r="D19" s="170">
        <v>4</v>
      </c>
      <c r="E19" s="170">
        <v>5</v>
      </c>
      <c r="F19" s="170">
        <v>6</v>
      </c>
      <c r="G19" s="170">
        <v>7</v>
      </c>
      <c r="H19" s="170">
        <v>8</v>
      </c>
      <c r="I19" s="170">
        <v>9</v>
      </c>
      <c r="J19" s="170">
        <v>10</v>
      </c>
      <c r="K19" s="170">
        <v>11</v>
      </c>
    </row>
    <row r="20" spans="1:11" ht="22.5" customHeight="1" x14ac:dyDescent="0.25">
      <c r="A20" s="133">
        <v>1</v>
      </c>
      <c r="B20" s="171" t="s">
        <v>59</v>
      </c>
      <c r="C20" s="171"/>
      <c r="D20" s="171"/>
      <c r="E20" s="171"/>
      <c r="F20" s="171"/>
      <c r="G20" s="171"/>
      <c r="H20" s="171"/>
      <c r="I20" s="171"/>
      <c r="J20" s="171"/>
      <c r="K20" s="133" t="s">
        <v>30</v>
      </c>
    </row>
    <row r="21" spans="1:11" ht="65.25" customHeight="1" x14ac:dyDescent="0.25">
      <c r="A21" s="133" t="s">
        <v>48</v>
      </c>
      <c r="B21" s="146" t="s">
        <v>258</v>
      </c>
      <c r="C21" s="172" t="s">
        <v>128</v>
      </c>
      <c r="D21" s="173" t="s">
        <v>11</v>
      </c>
      <c r="E21" s="133">
        <v>96.8</v>
      </c>
      <c r="F21" s="133">
        <v>96.8</v>
      </c>
      <c r="G21" s="133">
        <v>96.9</v>
      </c>
      <c r="H21" s="133">
        <v>97</v>
      </c>
      <c r="I21" s="133">
        <v>97.1</v>
      </c>
      <c r="J21" s="133">
        <v>97.2</v>
      </c>
      <c r="K21" s="174" t="s">
        <v>140</v>
      </c>
    </row>
    <row r="22" spans="1:11" ht="49.5" customHeight="1" x14ac:dyDescent="0.25">
      <c r="A22" s="174" t="s">
        <v>49</v>
      </c>
      <c r="B22" s="172" t="s">
        <v>259</v>
      </c>
      <c r="C22" s="172" t="s">
        <v>101</v>
      </c>
      <c r="D22" s="133" t="s">
        <v>100</v>
      </c>
      <c r="E22" s="133">
        <v>0</v>
      </c>
      <c r="F22" s="133">
        <v>0</v>
      </c>
      <c r="G22" s="133">
        <v>1</v>
      </c>
      <c r="H22" s="133">
        <v>0</v>
      </c>
      <c r="I22" s="133">
        <v>0</v>
      </c>
      <c r="J22" s="133">
        <v>0</v>
      </c>
      <c r="K22" s="133" t="s">
        <v>140</v>
      </c>
    </row>
    <row r="23" spans="1:11" ht="23.25" customHeight="1" x14ac:dyDescent="0.25">
      <c r="A23" s="175">
        <v>2</v>
      </c>
      <c r="B23" s="76" t="s">
        <v>61</v>
      </c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66" customHeight="1" x14ac:dyDescent="0.25">
      <c r="A24" s="175" t="s">
        <v>50</v>
      </c>
      <c r="B24" s="176" t="s">
        <v>260</v>
      </c>
      <c r="C24" s="172" t="s">
        <v>63</v>
      </c>
      <c r="D24" s="177" t="s">
        <v>102</v>
      </c>
      <c r="E24" s="133">
        <v>0</v>
      </c>
      <c r="F24" s="133">
        <v>1</v>
      </c>
      <c r="G24" s="133">
        <v>0</v>
      </c>
      <c r="H24" s="133">
        <v>1</v>
      </c>
      <c r="I24" s="133">
        <v>0</v>
      </c>
      <c r="J24" s="133">
        <v>0</v>
      </c>
      <c r="K24" s="133" t="s">
        <v>141</v>
      </c>
    </row>
    <row r="25" spans="1:11" ht="66" customHeight="1" x14ac:dyDescent="0.25">
      <c r="A25" s="175" t="s">
        <v>77</v>
      </c>
      <c r="B25" s="178" t="s">
        <v>261</v>
      </c>
      <c r="C25" s="172" t="s">
        <v>101</v>
      </c>
      <c r="D25" s="175" t="s">
        <v>100</v>
      </c>
      <c r="E25" s="133">
        <v>0</v>
      </c>
      <c r="F25" s="133">
        <v>0</v>
      </c>
      <c r="G25" s="133">
        <v>0</v>
      </c>
      <c r="H25" s="133">
        <v>2</v>
      </c>
      <c r="I25" s="133">
        <v>0</v>
      </c>
      <c r="J25" s="133">
        <v>0</v>
      </c>
      <c r="K25" s="133" t="s">
        <v>140</v>
      </c>
    </row>
    <row r="26" spans="1:11" ht="61.5" customHeight="1" x14ac:dyDescent="0.25">
      <c r="A26" s="174" t="s">
        <v>43</v>
      </c>
      <c r="B26" s="178" t="s">
        <v>262</v>
      </c>
      <c r="C26" s="172" t="s">
        <v>129</v>
      </c>
      <c r="D26" s="175" t="s">
        <v>108</v>
      </c>
      <c r="E26" s="133" t="s">
        <v>223</v>
      </c>
      <c r="F26" s="133" t="s">
        <v>223</v>
      </c>
      <c r="G26" s="133" t="s">
        <v>223</v>
      </c>
      <c r="H26" s="133" t="s">
        <v>223</v>
      </c>
      <c r="I26" s="133" t="s">
        <v>223</v>
      </c>
      <c r="J26" s="133" t="s">
        <v>223</v>
      </c>
      <c r="K26" s="133" t="s">
        <v>109</v>
      </c>
    </row>
    <row r="27" spans="1:11" ht="33.75" customHeight="1" x14ac:dyDescent="0.25">
      <c r="A27" s="175">
        <v>3</v>
      </c>
      <c r="B27" s="76" t="s">
        <v>75</v>
      </c>
      <c r="C27" s="77"/>
      <c r="D27" s="77"/>
      <c r="E27" s="77"/>
      <c r="F27" s="77"/>
      <c r="G27" s="77"/>
      <c r="H27" s="77"/>
      <c r="I27" s="77"/>
      <c r="J27" s="77"/>
      <c r="K27" s="78"/>
    </row>
    <row r="28" spans="1:11" ht="52.5" customHeight="1" x14ac:dyDescent="0.25">
      <c r="A28" s="174" t="s">
        <v>51</v>
      </c>
      <c r="B28" s="179" t="s">
        <v>263</v>
      </c>
      <c r="C28" s="172" t="s">
        <v>101</v>
      </c>
      <c r="D28" s="177" t="s">
        <v>100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33" t="s">
        <v>140</v>
      </c>
    </row>
    <row r="29" spans="1:11" ht="65.25" customHeight="1" x14ac:dyDescent="0.25">
      <c r="A29" s="174" t="s">
        <v>52</v>
      </c>
      <c r="B29" s="179" t="s">
        <v>264</v>
      </c>
      <c r="C29" s="172" t="s">
        <v>101</v>
      </c>
      <c r="D29" s="177" t="s">
        <v>100</v>
      </c>
      <c r="E29" s="180">
        <v>0</v>
      </c>
      <c r="F29" s="180">
        <v>0</v>
      </c>
      <c r="G29" s="180">
        <v>0</v>
      </c>
      <c r="H29" s="180">
        <v>0</v>
      </c>
      <c r="I29" s="180">
        <v>1</v>
      </c>
      <c r="J29" s="180">
        <v>0</v>
      </c>
      <c r="K29" s="174" t="s">
        <v>142</v>
      </c>
    </row>
    <row r="30" spans="1:11" ht="69" customHeight="1" x14ac:dyDescent="0.25">
      <c r="A30" s="174" t="s">
        <v>53</v>
      </c>
      <c r="B30" s="179" t="s">
        <v>265</v>
      </c>
      <c r="C30" s="172" t="s">
        <v>60</v>
      </c>
      <c r="D30" s="177" t="s">
        <v>11</v>
      </c>
      <c r="E30" s="180">
        <v>100</v>
      </c>
      <c r="F30" s="180">
        <v>100</v>
      </c>
      <c r="G30" s="180">
        <v>100</v>
      </c>
      <c r="H30" s="180">
        <v>100</v>
      </c>
      <c r="I30" s="180">
        <v>100</v>
      </c>
      <c r="J30" s="180">
        <v>100</v>
      </c>
      <c r="K30" s="174" t="s">
        <v>143</v>
      </c>
    </row>
    <row r="31" spans="1:11" ht="33.75" customHeight="1" x14ac:dyDescent="0.25">
      <c r="A31" s="175">
        <v>4</v>
      </c>
      <c r="B31" s="76" t="s">
        <v>62</v>
      </c>
      <c r="C31" s="77"/>
      <c r="D31" s="77"/>
      <c r="E31" s="77"/>
      <c r="F31" s="77"/>
      <c r="G31" s="77"/>
      <c r="H31" s="77"/>
      <c r="I31" s="77"/>
      <c r="J31" s="77"/>
      <c r="K31" s="78"/>
    </row>
    <row r="32" spans="1:11" ht="63" x14ac:dyDescent="0.25">
      <c r="A32" s="174" t="s">
        <v>31</v>
      </c>
      <c r="B32" s="179" t="s">
        <v>266</v>
      </c>
      <c r="C32" s="133" t="s">
        <v>63</v>
      </c>
      <c r="D32" s="177" t="s">
        <v>11</v>
      </c>
      <c r="E32" s="133">
        <v>29</v>
      </c>
      <c r="F32" s="133">
        <v>31</v>
      </c>
      <c r="G32" s="133">
        <v>35</v>
      </c>
      <c r="H32" s="133">
        <v>35</v>
      </c>
      <c r="I32" s="133">
        <v>37</v>
      </c>
      <c r="J32" s="133">
        <v>39</v>
      </c>
      <c r="K32" s="133" t="s">
        <v>141</v>
      </c>
    </row>
    <row r="33" spans="1:12" ht="78.75" x14ac:dyDescent="0.25">
      <c r="A33" s="174" t="s">
        <v>32</v>
      </c>
      <c r="B33" s="172" t="s">
        <v>267</v>
      </c>
      <c r="C33" s="133" t="s">
        <v>63</v>
      </c>
      <c r="D33" s="177" t="s">
        <v>11</v>
      </c>
      <c r="E33" s="133">
        <v>50.87</v>
      </c>
      <c r="F33" s="133">
        <v>100</v>
      </c>
      <c r="G33" s="133">
        <v>100</v>
      </c>
      <c r="H33" s="133">
        <v>100</v>
      </c>
      <c r="I33" s="133">
        <v>100</v>
      </c>
      <c r="J33" s="133">
        <v>100</v>
      </c>
      <c r="K33" s="133" t="s">
        <v>141</v>
      </c>
    </row>
    <row r="34" spans="1:12" ht="47.25" x14ac:dyDescent="0.25">
      <c r="A34" s="174" t="s">
        <v>33</v>
      </c>
      <c r="B34" s="181" t="s">
        <v>268</v>
      </c>
      <c r="C34" s="133" t="s">
        <v>54</v>
      </c>
      <c r="D34" s="133" t="s">
        <v>11</v>
      </c>
      <c r="E34" s="133">
        <v>81.28</v>
      </c>
      <c r="F34" s="133">
        <v>88.9</v>
      </c>
      <c r="G34" s="133">
        <v>87.85</v>
      </c>
      <c r="H34" s="133">
        <v>100</v>
      </c>
      <c r="I34" s="133">
        <v>100</v>
      </c>
      <c r="J34" s="133">
        <v>100</v>
      </c>
      <c r="K34" s="133" t="s">
        <v>140</v>
      </c>
    </row>
    <row r="35" spans="1:12" ht="47.25" x14ac:dyDescent="0.25">
      <c r="A35" s="174" t="s">
        <v>44</v>
      </c>
      <c r="B35" s="181" t="s">
        <v>269</v>
      </c>
      <c r="C35" s="133" t="s">
        <v>54</v>
      </c>
      <c r="D35" s="133" t="s">
        <v>11</v>
      </c>
      <c r="E35" s="133">
        <v>40.909999999999997</v>
      </c>
      <c r="F35" s="133">
        <v>45.1</v>
      </c>
      <c r="G35" s="133">
        <v>59.6</v>
      </c>
      <c r="H35" s="133">
        <v>54.1</v>
      </c>
      <c r="I35" s="133">
        <v>59.3</v>
      </c>
      <c r="J35" s="133">
        <v>63.39</v>
      </c>
      <c r="K35" s="133" t="s">
        <v>142</v>
      </c>
    </row>
    <row r="36" spans="1:12" ht="33.75" customHeight="1" x14ac:dyDescent="0.25">
      <c r="A36" s="175">
        <v>5</v>
      </c>
      <c r="B36" s="76" t="s">
        <v>64</v>
      </c>
      <c r="C36" s="77"/>
      <c r="D36" s="77"/>
      <c r="E36" s="77"/>
      <c r="F36" s="77"/>
      <c r="G36" s="77"/>
      <c r="H36" s="77"/>
      <c r="I36" s="77"/>
      <c r="J36" s="77"/>
      <c r="K36" s="78"/>
    </row>
    <row r="37" spans="1:12" ht="47.25" x14ac:dyDescent="0.25">
      <c r="A37" s="182" t="s">
        <v>67</v>
      </c>
      <c r="B37" s="183" t="s">
        <v>270</v>
      </c>
      <c r="C37" s="1" t="s">
        <v>135</v>
      </c>
      <c r="D37" s="133" t="s">
        <v>66</v>
      </c>
      <c r="E37" s="133">
        <v>0</v>
      </c>
      <c r="F37" s="133">
        <v>2</v>
      </c>
      <c r="G37" s="133">
        <v>0</v>
      </c>
      <c r="H37" s="133">
        <v>0</v>
      </c>
      <c r="I37" s="133">
        <v>0</v>
      </c>
      <c r="J37" s="133">
        <v>0</v>
      </c>
      <c r="K37" s="174" t="s">
        <v>141</v>
      </c>
    </row>
    <row r="38" spans="1:12" ht="31.5" x14ac:dyDescent="0.25">
      <c r="A38" s="182" t="s">
        <v>68</v>
      </c>
      <c r="B38" s="183" t="s">
        <v>271</v>
      </c>
      <c r="C38" s="1" t="s">
        <v>103</v>
      </c>
      <c r="D38" s="133" t="s">
        <v>66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74" t="s">
        <v>141</v>
      </c>
    </row>
    <row r="39" spans="1:12" ht="33.75" customHeight="1" x14ac:dyDescent="0.25">
      <c r="A39" s="175">
        <v>6</v>
      </c>
      <c r="B39" s="76" t="s">
        <v>65</v>
      </c>
      <c r="C39" s="77"/>
      <c r="D39" s="77"/>
      <c r="E39" s="77"/>
      <c r="F39" s="77"/>
      <c r="G39" s="77"/>
      <c r="H39" s="77"/>
      <c r="I39" s="77"/>
      <c r="J39" s="77"/>
      <c r="K39" s="78"/>
    </row>
    <row r="40" spans="1:12" ht="47.25" x14ac:dyDescent="0.25">
      <c r="A40" s="174" t="s">
        <v>84</v>
      </c>
      <c r="B40" s="179" t="s">
        <v>272</v>
      </c>
      <c r="C40" s="133" t="s">
        <v>103</v>
      </c>
      <c r="D40" s="177" t="s">
        <v>12</v>
      </c>
      <c r="E40" s="133">
        <v>0</v>
      </c>
      <c r="F40" s="133">
        <v>208</v>
      </c>
      <c r="G40" s="133">
        <v>208</v>
      </c>
      <c r="H40" s="133">
        <v>208</v>
      </c>
      <c r="I40" s="133">
        <v>208</v>
      </c>
      <c r="J40" s="133">
        <v>208</v>
      </c>
      <c r="K40" s="174" t="s">
        <v>141</v>
      </c>
    </row>
    <row r="41" spans="1:12" x14ac:dyDescent="0.25">
      <c r="L41" s="2" t="s">
        <v>255</v>
      </c>
    </row>
    <row r="44" spans="1:12" x14ac:dyDescent="0.25">
      <c r="D44" s="158"/>
    </row>
  </sheetData>
  <mergeCells count="15">
    <mergeCell ref="B23:K23"/>
    <mergeCell ref="B27:K27"/>
    <mergeCell ref="B31:K31"/>
    <mergeCell ref="B36:K36"/>
    <mergeCell ref="B39:K39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zoomScale="90" zoomScaleNormal="90" workbookViewId="0">
      <selection activeCell="F17" sqref="F17"/>
    </sheetView>
  </sheetViews>
  <sheetFormatPr defaultRowHeight="14.25" x14ac:dyDescent="0.2"/>
  <cols>
    <col min="1" max="1" width="34.5703125" style="18" customWidth="1"/>
    <col min="2" max="2" width="27.140625" style="18" bestFit="1" customWidth="1"/>
    <col min="3" max="3" width="15.7109375" style="18" customWidth="1"/>
    <col min="4" max="4" width="16" style="116" customWidth="1"/>
    <col min="5" max="5" width="13.28515625" style="116" customWidth="1"/>
    <col min="6" max="9" width="13.28515625" style="115" customWidth="1"/>
    <col min="10" max="10" width="24.5703125" style="115" customWidth="1"/>
    <col min="11" max="16384" width="9.140625" style="18"/>
  </cols>
  <sheetData>
    <row r="1" spans="1:10" ht="15" x14ac:dyDescent="0.25">
      <c r="D1" s="114" t="s">
        <v>234</v>
      </c>
      <c r="E1" s="9"/>
      <c r="F1" s="9"/>
      <c r="G1" s="9"/>
      <c r="H1" s="10"/>
      <c r="I1" s="10"/>
    </row>
    <row r="2" spans="1:10" ht="15" x14ac:dyDescent="0.25">
      <c r="D2" s="11" t="s">
        <v>230</v>
      </c>
      <c r="E2" s="11"/>
      <c r="F2" s="11"/>
      <c r="G2" s="11"/>
      <c r="H2" s="11"/>
      <c r="I2" s="11"/>
    </row>
    <row r="3" spans="1:10" ht="15" x14ac:dyDescent="0.25">
      <c r="D3" s="11" t="s">
        <v>232</v>
      </c>
      <c r="E3" s="11"/>
      <c r="F3" s="11"/>
      <c r="G3" s="11"/>
      <c r="H3" s="11"/>
      <c r="I3" s="10"/>
    </row>
    <row r="4" spans="1:10" ht="15" x14ac:dyDescent="0.25">
      <c r="D4" s="11" t="s">
        <v>231</v>
      </c>
      <c r="E4" s="11"/>
      <c r="F4" s="11"/>
      <c r="G4" s="11"/>
      <c r="H4" s="11"/>
      <c r="I4" s="11"/>
    </row>
    <row r="5" spans="1:10" x14ac:dyDescent="0.2">
      <c r="D5" s="12"/>
      <c r="E5" s="12"/>
      <c r="F5" s="12"/>
      <c r="G5" s="12"/>
      <c r="H5" s="12"/>
      <c r="I5" s="12"/>
    </row>
    <row r="6" spans="1:10" x14ac:dyDescent="0.2">
      <c r="D6" s="13" t="s">
        <v>273</v>
      </c>
      <c r="E6" s="7"/>
      <c r="F6" s="7"/>
      <c r="G6" s="7"/>
      <c r="H6" s="5"/>
      <c r="I6" s="8"/>
    </row>
    <row r="7" spans="1:10" ht="24" customHeight="1" x14ac:dyDescent="0.25">
      <c r="E7" s="117" t="s">
        <v>256</v>
      </c>
    </row>
    <row r="8" spans="1:10" ht="15" customHeight="1" x14ac:dyDescent="0.25">
      <c r="E8" s="118" t="s">
        <v>18</v>
      </c>
      <c r="F8" s="119"/>
      <c r="G8" s="120"/>
      <c r="H8" s="8"/>
      <c r="I8" s="121"/>
    </row>
    <row r="9" spans="1:10" ht="15" x14ac:dyDescent="0.25">
      <c r="E9" s="122" t="s">
        <v>57</v>
      </c>
      <c r="F9" s="122"/>
      <c r="G9" s="122"/>
      <c r="H9" s="17"/>
      <c r="I9" s="18"/>
    </row>
    <row r="10" spans="1:10" ht="15" x14ac:dyDescent="0.25">
      <c r="E10" s="122" t="s">
        <v>69</v>
      </c>
      <c r="F10" s="122"/>
      <c r="G10" s="122"/>
      <c r="H10" s="17"/>
      <c r="I10" s="18"/>
    </row>
    <row r="11" spans="1:10" ht="15" customHeight="1" x14ac:dyDescent="0.25">
      <c r="E11" s="122" t="s">
        <v>15</v>
      </c>
      <c r="F11" s="122"/>
      <c r="G11" s="122"/>
      <c r="H11" s="17"/>
      <c r="I11" s="123"/>
      <c r="J11" s="123"/>
    </row>
    <row r="12" spans="1:10" ht="14.25" customHeight="1" x14ac:dyDescent="0.25">
      <c r="E12" s="19" t="s">
        <v>277</v>
      </c>
      <c r="F12" s="19"/>
      <c r="G12" s="19"/>
      <c r="H12" s="19"/>
      <c r="I12" s="117"/>
      <c r="J12" s="124"/>
    </row>
    <row r="13" spans="1:10" s="126" customFormat="1" ht="41.25" customHeight="1" x14ac:dyDescent="0.2">
      <c r="A13" s="125" t="s">
        <v>70</v>
      </c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0" s="126" customFormat="1" ht="15.75" x14ac:dyDescent="0.2">
      <c r="A14" s="27"/>
      <c r="B14" s="27"/>
      <c r="C14" s="27"/>
      <c r="D14" s="127"/>
      <c r="E14" s="127"/>
      <c r="F14" s="127"/>
      <c r="G14" s="127"/>
      <c r="H14" s="127"/>
      <c r="I14" s="127"/>
      <c r="J14" s="127"/>
    </row>
    <row r="15" spans="1:10" ht="28.5" customHeight="1" x14ac:dyDescent="0.2">
      <c r="A15" s="128" t="s">
        <v>34</v>
      </c>
      <c r="B15" s="128" t="s">
        <v>3</v>
      </c>
      <c r="C15" s="128" t="s">
        <v>35</v>
      </c>
      <c r="D15" s="129" t="s">
        <v>36</v>
      </c>
      <c r="E15" s="129"/>
      <c r="F15" s="129"/>
      <c r="G15" s="129"/>
      <c r="H15" s="129"/>
      <c r="I15" s="129"/>
      <c r="J15" s="128" t="s">
        <v>13</v>
      </c>
    </row>
    <row r="16" spans="1:10" ht="65.25" customHeight="1" x14ac:dyDescent="0.2">
      <c r="A16" s="130"/>
      <c r="B16" s="130"/>
      <c r="C16" s="130"/>
      <c r="D16" s="131" t="s">
        <v>0</v>
      </c>
      <c r="E16" s="132" t="s">
        <v>16</v>
      </c>
      <c r="F16" s="132" t="s">
        <v>17</v>
      </c>
      <c r="G16" s="132" t="s">
        <v>23</v>
      </c>
      <c r="H16" s="132" t="s">
        <v>46</v>
      </c>
      <c r="I16" s="132" t="s">
        <v>45</v>
      </c>
      <c r="J16" s="130"/>
    </row>
    <row r="17" spans="1:10" ht="15.75" x14ac:dyDescent="0.2">
      <c r="A17" s="133">
        <v>1</v>
      </c>
      <c r="B17" s="133">
        <v>2</v>
      </c>
      <c r="C17" s="133">
        <v>3</v>
      </c>
      <c r="D17" s="133">
        <v>4</v>
      </c>
      <c r="E17" s="133">
        <v>5</v>
      </c>
      <c r="F17" s="133">
        <v>6</v>
      </c>
      <c r="G17" s="133">
        <v>7</v>
      </c>
      <c r="H17" s="133">
        <v>8</v>
      </c>
      <c r="I17" s="133">
        <v>9</v>
      </c>
      <c r="J17" s="133">
        <v>10</v>
      </c>
    </row>
    <row r="18" spans="1:10" ht="18.75" customHeight="1" x14ac:dyDescent="0.2">
      <c r="A18" s="134" t="s">
        <v>71</v>
      </c>
      <c r="B18" s="134"/>
      <c r="C18" s="134"/>
      <c r="D18" s="134"/>
      <c r="E18" s="134"/>
      <c r="F18" s="134"/>
      <c r="G18" s="134"/>
      <c r="H18" s="134"/>
      <c r="I18" s="134"/>
      <c r="J18" s="134"/>
    </row>
    <row r="19" spans="1:10" ht="148.5" customHeight="1" x14ac:dyDescent="0.2">
      <c r="A19" s="135" t="s">
        <v>146</v>
      </c>
      <c r="B19" s="47"/>
      <c r="C19" s="136"/>
      <c r="D19" s="96"/>
      <c r="E19" s="97"/>
      <c r="F19" s="97"/>
      <c r="G19" s="97"/>
      <c r="H19" s="97"/>
      <c r="I19" s="97"/>
      <c r="J19" s="137" t="s">
        <v>127</v>
      </c>
    </row>
    <row r="20" spans="1:10" ht="15" customHeight="1" x14ac:dyDescent="0.2">
      <c r="A20" s="63" t="s">
        <v>222</v>
      </c>
      <c r="B20" s="47" t="s">
        <v>2</v>
      </c>
      <c r="C20" s="129" t="s">
        <v>14</v>
      </c>
      <c r="D20" s="97">
        <v>106523.7</v>
      </c>
      <c r="E20" s="97">
        <v>0</v>
      </c>
      <c r="F20" s="97">
        <v>106523.7</v>
      </c>
      <c r="G20" s="97">
        <v>0</v>
      </c>
      <c r="H20" s="97">
        <v>0</v>
      </c>
      <c r="I20" s="137">
        <v>0</v>
      </c>
      <c r="J20" s="137"/>
    </row>
    <row r="21" spans="1:10" ht="30.75" customHeight="1" x14ac:dyDescent="0.2">
      <c r="A21" s="66"/>
      <c r="B21" s="47" t="s">
        <v>1</v>
      </c>
      <c r="C21" s="129"/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137">
        <v>0</v>
      </c>
      <c r="J21" s="137"/>
    </row>
    <row r="22" spans="1:10" ht="30" customHeight="1" x14ac:dyDescent="0.2">
      <c r="A22" s="66"/>
      <c r="B22" s="47" t="s">
        <v>6</v>
      </c>
      <c r="C22" s="129"/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37">
        <v>0</v>
      </c>
      <c r="J22" s="137"/>
    </row>
    <row r="23" spans="1:10" ht="45" x14ac:dyDescent="0.2">
      <c r="A23" s="66"/>
      <c r="B23" s="47" t="s">
        <v>10</v>
      </c>
      <c r="C23" s="129"/>
      <c r="D23" s="97">
        <v>106523.7</v>
      </c>
      <c r="E23" s="97">
        <v>0</v>
      </c>
      <c r="F23" s="97">
        <v>106523.7</v>
      </c>
      <c r="G23" s="97">
        <v>0</v>
      </c>
      <c r="H23" s="97">
        <v>0</v>
      </c>
      <c r="I23" s="137">
        <v>0</v>
      </c>
      <c r="J23" s="137"/>
    </row>
    <row r="24" spans="1:10" ht="15" x14ac:dyDescent="0.2">
      <c r="A24" s="69"/>
      <c r="B24" s="47" t="s">
        <v>24</v>
      </c>
      <c r="C24" s="129"/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37">
        <v>0</v>
      </c>
      <c r="J24" s="137"/>
    </row>
    <row r="25" spans="1:10" ht="15" x14ac:dyDescent="0.2">
      <c r="A25" s="63" t="s">
        <v>221</v>
      </c>
      <c r="B25" s="47" t="s">
        <v>2</v>
      </c>
      <c r="C25" s="129" t="s">
        <v>14</v>
      </c>
      <c r="D25" s="96">
        <f>SUM(E25:I25)</f>
        <v>1000</v>
      </c>
      <c r="E25" s="96">
        <v>1000</v>
      </c>
      <c r="F25" s="97">
        <v>0</v>
      </c>
      <c r="G25" s="97">
        <v>0</v>
      </c>
      <c r="H25" s="97">
        <v>0</v>
      </c>
      <c r="I25" s="97">
        <v>0</v>
      </c>
      <c r="J25" s="137"/>
    </row>
    <row r="26" spans="1:10" ht="30" x14ac:dyDescent="0.2">
      <c r="A26" s="66"/>
      <c r="B26" s="47" t="s">
        <v>1</v>
      </c>
      <c r="C26" s="129"/>
      <c r="D26" s="96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137"/>
    </row>
    <row r="27" spans="1:10" ht="30" x14ac:dyDescent="0.2">
      <c r="A27" s="66"/>
      <c r="B27" s="47" t="s">
        <v>6</v>
      </c>
      <c r="C27" s="129"/>
      <c r="D27" s="96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137"/>
    </row>
    <row r="28" spans="1:10" ht="45" x14ac:dyDescent="0.2">
      <c r="A28" s="66"/>
      <c r="B28" s="47" t="s">
        <v>10</v>
      </c>
      <c r="C28" s="129"/>
      <c r="D28" s="96">
        <f>SUM(E28:I28)</f>
        <v>1000</v>
      </c>
      <c r="E28" s="97">
        <v>1000</v>
      </c>
      <c r="F28" s="97">
        <v>0</v>
      </c>
      <c r="G28" s="97">
        <v>0</v>
      </c>
      <c r="H28" s="97">
        <v>0</v>
      </c>
      <c r="I28" s="97">
        <v>0</v>
      </c>
      <c r="J28" s="137"/>
    </row>
    <row r="29" spans="1:10" ht="15" x14ac:dyDescent="0.2">
      <c r="A29" s="69"/>
      <c r="B29" s="47" t="s">
        <v>24</v>
      </c>
      <c r="C29" s="129"/>
      <c r="D29" s="96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137"/>
    </row>
    <row r="30" spans="1:10" ht="15" customHeight="1" x14ac:dyDescent="0.2">
      <c r="A30" s="76" t="s">
        <v>72</v>
      </c>
      <c r="B30" s="77"/>
      <c r="C30" s="77"/>
      <c r="D30" s="77"/>
      <c r="E30" s="77"/>
      <c r="F30" s="77"/>
      <c r="G30" s="77"/>
      <c r="H30" s="77"/>
      <c r="I30" s="77"/>
      <c r="J30" s="78"/>
    </row>
    <row r="31" spans="1:10" ht="164.25" customHeight="1" x14ac:dyDescent="0.2">
      <c r="A31" s="138" t="s">
        <v>147</v>
      </c>
      <c r="B31" s="136"/>
      <c r="C31" s="136"/>
      <c r="D31" s="67"/>
      <c r="E31" s="139"/>
      <c r="F31" s="139"/>
      <c r="G31" s="139"/>
      <c r="H31" s="140"/>
      <c r="I31" s="140"/>
      <c r="J31" s="137"/>
    </row>
    <row r="32" spans="1:10" ht="18" customHeight="1" x14ac:dyDescent="0.2">
      <c r="A32" s="89" t="s">
        <v>224</v>
      </c>
      <c r="B32" s="47" t="s">
        <v>2</v>
      </c>
      <c r="C32" s="128" t="s">
        <v>14</v>
      </c>
      <c r="D32" s="96">
        <f>SUM(E32:I32)</f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137"/>
    </row>
    <row r="33" spans="1:10" ht="32.25" customHeight="1" x14ac:dyDescent="0.2">
      <c r="A33" s="89"/>
      <c r="B33" s="47" t="s">
        <v>1</v>
      </c>
      <c r="C33" s="141"/>
      <c r="D33" s="96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137"/>
    </row>
    <row r="34" spans="1:10" ht="32.25" customHeight="1" x14ac:dyDescent="0.2">
      <c r="A34" s="89"/>
      <c r="B34" s="47" t="s">
        <v>6</v>
      </c>
      <c r="C34" s="141"/>
      <c r="D34" s="96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67"/>
    </row>
    <row r="35" spans="1:10" ht="46.5" customHeight="1" x14ac:dyDescent="0.2">
      <c r="A35" s="89"/>
      <c r="B35" s="47" t="s">
        <v>10</v>
      </c>
      <c r="C35" s="141"/>
      <c r="D35" s="96">
        <f>SUM(E35:I35)</f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67"/>
    </row>
    <row r="36" spans="1:10" ht="18" customHeight="1" x14ac:dyDescent="0.2">
      <c r="A36" s="89"/>
      <c r="B36" s="47" t="s">
        <v>24</v>
      </c>
      <c r="C36" s="130"/>
      <c r="D36" s="96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67"/>
    </row>
    <row r="37" spans="1:10" ht="18" customHeight="1" x14ac:dyDescent="0.2">
      <c r="A37" s="89" t="s">
        <v>220</v>
      </c>
      <c r="B37" s="47" t="s">
        <v>2</v>
      </c>
      <c r="C37" s="128" t="s">
        <v>14</v>
      </c>
      <c r="D37" s="96">
        <v>89900</v>
      </c>
      <c r="E37" s="96">
        <v>0</v>
      </c>
      <c r="F37" s="96">
        <v>27000</v>
      </c>
      <c r="G37" s="97">
        <v>62900</v>
      </c>
      <c r="H37" s="96">
        <v>0</v>
      </c>
      <c r="I37" s="96">
        <v>0</v>
      </c>
      <c r="J37" s="137"/>
    </row>
    <row r="38" spans="1:10" ht="32.25" customHeight="1" x14ac:dyDescent="0.2">
      <c r="A38" s="89"/>
      <c r="B38" s="47" t="s">
        <v>1</v>
      </c>
      <c r="C38" s="141"/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137"/>
    </row>
    <row r="39" spans="1:10" ht="32.25" customHeight="1" x14ac:dyDescent="0.2">
      <c r="A39" s="89"/>
      <c r="B39" s="47" t="s">
        <v>6</v>
      </c>
      <c r="C39" s="141"/>
      <c r="D39" s="96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67"/>
    </row>
    <row r="40" spans="1:10" ht="46.5" customHeight="1" x14ac:dyDescent="0.2">
      <c r="A40" s="89"/>
      <c r="B40" s="47" t="s">
        <v>10</v>
      </c>
      <c r="C40" s="141"/>
      <c r="D40" s="96">
        <v>89900</v>
      </c>
      <c r="E40" s="97">
        <v>0</v>
      </c>
      <c r="F40" s="97">
        <v>27000</v>
      </c>
      <c r="G40" s="97">
        <v>62900</v>
      </c>
      <c r="H40" s="97">
        <v>0</v>
      </c>
      <c r="I40" s="97">
        <v>0</v>
      </c>
      <c r="J40" s="67"/>
    </row>
    <row r="41" spans="1:10" ht="18" customHeight="1" x14ac:dyDescent="0.2">
      <c r="A41" s="89"/>
      <c r="B41" s="47" t="s">
        <v>24</v>
      </c>
      <c r="C41" s="130"/>
      <c r="D41" s="96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67"/>
    </row>
    <row r="42" spans="1:10" ht="18" customHeight="1" x14ac:dyDescent="0.2">
      <c r="A42" s="89" t="s">
        <v>162</v>
      </c>
      <c r="B42" s="47" t="s">
        <v>2</v>
      </c>
      <c r="C42" s="128" t="s">
        <v>14</v>
      </c>
      <c r="D42" s="96">
        <f>SUM(E42:I42)</f>
        <v>90900</v>
      </c>
      <c r="E42" s="96">
        <f>SUM(E43:E45)</f>
        <v>90900</v>
      </c>
      <c r="F42" s="96">
        <v>0</v>
      </c>
      <c r="G42" s="96">
        <v>0</v>
      </c>
      <c r="H42" s="96">
        <v>0</v>
      </c>
      <c r="I42" s="96">
        <v>0</v>
      </c>
      <c r="J42" s="137"/>
    </row>
    <row r="43" spans="1:10" ht="32.25" customHeight="1" x14ac:dyDescent="0.2">
      <c r="A43" s="89"/>
      <c r="B43" s="47" t="s">
        <v>1</v>
      </c>
      <c r="C43" s="141"/>
      <c r="D43" s="96">
        <v>0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137"/>
    </row>
    <row r="44" spans="1:10" ht="32.25" customHeight="1" x14ac:dyDescent="0.2">
      <c r="A44" s="89"/>
      <c r="B44" s="47" t="s">
        <v>6</v>
      </c>
      <c r="C44" s="141"/>
      <c r="D44" s="96">
        <f>SUM(E44:I44)</f>
        <v>89900</v>
      </c>
      <c r="E44" s="97">
        <v>89900</v>
      </c>
      <c r="F44" s="97">
        <v>0</v>
      </c>
      <c r="G44" s="97">
        <v>0</v>
      </c>
      <c r="H44" s="97">
        <v>0</v>
      </c>
      <c r="I44" s="97">
        <v>0</v>
      </c>
      <c r="J44" s="67"/>
    </row>
    <row r="45" spans="1:10" ht="46.5" customHeight="1" x14ac:dyDescent="0.2">
      <c r="A45" s="89"/>
      <c r="B45" s="47" t="s">
        <v>10</v>
      </c>
      <c r="C45" s="141"/>
      <c r="D45" s="96">
        <f>SUM(E45:I45)</f>
        <v>1000</v>
      </c>
      <c r="E45" s="97">
        <v>1000</v>
      </c>
      <c r="F45" s="97">
        <v>0</v>
      </c>
      <c r="G45" s="97">
        <v>0</v>
      </c>
      <c r="H45" s="97">
        <v>0</v>
      </c>
      <c r="I45" s="97">
        <v>0</v>
      </c>
      <c r="J45" s="67"/>
    </row>
    <row r="46" spans="1:10" ht="18" customHeight="1" x14ac:dyDescent="0.2">
      <c r="A46" s="89"/>
      <c r="B46" s="47" t="s">
        <v>24</v>
      </c>
      <c r="C46" s="130"/>
      <c r="D46" s="96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67"/>
    </row>
    <row r="47" spans="1:10" ht="164.25" customHeight="1" x14ac:dyDescent="0.2">
      <c r="A47" s="138" t="s">
        <v>148</v>
      </c>
      <c r="B47" s="136"/>
      <c r="C47" s="136"/>
      <c r="D47" s="67"/>
      <c r="E47" s="139"/>
      <c r="F47" s="139"/>
      <c r="G47" s="139"/>
      <c r="H47" s="140"/>
      <c r="I47" s="140"/>
      <c r="J47" s="137"/>
    </row>
    <row r="48" spans="1:10" ht="18" customHeight="1" x14ac:dyDescent="0.2">
      <c r="A48" s="89" t="s">
        <v>219</v>
      </c>
      <c r="B48" s="47" t="s">
        <v>2</v>
      </c>
      <c r="C48" s="128" t="s">
        <v>14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137"/>
    </row>
    <row r="49" spans="1:10" ht="32.25" customHeight="1" x14ac:dyDescent="0.2">
      <c r="A49" s="89"/>
      <c r="B49" s="47" t="s">
        <v>1</v>
      </c>
      <c r="C49" s="141"/>
      <c r="D49" s="96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137"/>
    </row>
    <row r="50" spans="1:10" ht="32.25" customHeight="1" x14ac:dyDescent="0.2">
      <c r="A50" s="89"/>
      <c r="B50" s="47" t="s">
        <v>6</v>
      </c>
      <c r="C50" s="141"/>
      <c r="D50" s="96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67"/>
    </row>
    <row r="51" spans="1:10" ht="46.5" customHeight="1" x14ac:dyDescent="0.2">
      <c r="A51" s="89"/>
      <c r="B51" s="47" t="s">
        <v>10</v>
      </c>
      <c r="C51" s="141"/>
      <c r="D51" s="96">
        <v>0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J51" s="67"/>
    </row>
    <row r="52" spans="1:10" ht="18" customHeight="1" x14ac:dyDescent="0.2">
      <c r="A52" s="89"/>
      <c r="B52" s="47" t="s">
        <v>24</v>
      </c>
      <c r="C52" s="130"/>
      <c r="D52" s="96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67"/>
    </row>
    <row r="53" spans="1:10" ht="18" customHeight="1" x14ac:dyDescent="0.2">
      <c r="A53" s="89" t="s">
        <v>218</v>
      </c>
      <c r="B53" s="47" t="s">
        <v>2</v>
      </c>
      <c r="C53" s="128" t="s">
        <v>14</v>
      </c>
      <c r="D53" s="96">
        <v>3550</v>
      </c>
      <c r="E53" s="96">
        <v>3550</v>
      </c>
      <c r="F53" s="96">
        <v>0</v>
      </c>
      <c r="G53" s="96">
        <v>0</v>
      </c>
      <c r="H53" s="96">
        <v>0</v>
      </c>
      <c r="I53" s="96">
        <v>0</v>
      </c>
      <c r="J53" s="137"/>
    </row>
    <row r="54" spans="1:10" ht="32.25" customHeight="1" x14ac:dyDescent="0.2">
      <c r="A54" s="89"/>
      <c r="B54" s="47" t="s">
        <v>1</v>
      </c>
      <c r="C54" s="141"/>
      <c r="D54" s="96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137"/>
    </row>
    <row r="55" spans="1:10" ht="32.25" customHeight="1" x14ac:dyDescent="0.2">
      <c r="A55" s="89"/>
      <c r="B55" s="47" t="s">
        <v>6</v>
      </c>
      <c r="C55" s="141"/>
      <c r="D55" s="96">
        <v>0</v>
      </c>
      <c r="E55" s="97">
        <v>0</v>
      </c>
      <c r="F55" s="97">
        <v>0</v>
      </c>
      <c r="G55" s="97">
        <v>0</v>
      </c>
      <c r="H55" s="97">
        <v>0</v>
      </c>
      <c r="I55" s="97">
        <v>0</v>
      </c>
      <c r="J55" s="67"/>
    </row>
    <row r="56" spans="1:10" ht="46.5" customHeight="1" x14ac:dyDescent="0.2">
      <c r="A56" s="89"/>
      <c r="B56" s="47" t="s">
        <v>10</v>
      </c>
      <c r="C56" s="141"/>
      <c r="D56" s="96">
        <v>3550</v>
      </c>
      <c r="E56" s="97">
        <v>3550</v>
      </c>
      <c r="F56" s="97">
        <v>0</v>
      </c>
      <c r="G56" s="97">
        <v>0</v>
      </c>
      <c r="H56" s="97">
        <v>0</v>
      </c>
      <c r="I56" s="97">
        <v>0</v>
      </c>
      <c r="J56" s="67"/>
    </row>
    <row r="57" spans="1:10" ht="18" customHeight="1" x14ac:dyDescent="0.2">
      <c r="A57" s="89"/>
      <c r="B57" s="47" t="s">
        <v>24</v>
      </c>
      <c r="C57" s="130"/>
      <c r="D57" s="96">
        <v>0</v>
      </c>
      <c r="E57" s="97">
        <v>0</v>
      </c>
      <c r="F57" s="97">
        <v>0</v>
      </c>
      <c r="G57" s="97">
        <v>0</v>
      </c>
      <c r="H57" s="97">
        <v>0</v>
      </c>
      <c r="I57" s="97">
        <v>0</v>
      </c>
      <c r="J57" s="67"/>
    </row>
    <row r="58" spans="1:10" ht="18" customHeight="1" x14ac:dyDescent="0.2">
      <c r="A58" s="89" t="s">
        <v>149</v>
      </c>
      <c r="B58" s="47" t="s">
        <v>2</v>
      </c>
      <c r="C58" s="128" t="s">
        <v>14</v>
      </c>
      <c r="D58" s="96">
        <f>SUM(E58:I58)</f>
        <v>21000</v>
      </c>
      <c r="E58" s="96">
        <f>SUM(E59:E62)</f>
        <v>1000</v>
      </c>
      <c r="F58" s="96">
        <v>10000</v>
      </c>
      <c r="G58" s="96">
        <v>10000</v>
      </c>
      <c r="H58" s="97">
        <f t="shared" ref="H58:I58" si="0">SUM(H59:H62)</f>
        <v>0</v>
      </c>
      <c r="I58" s="96">
        <f t="shared" si="0"/>
        <v>0</v>
      </c>
      <c r="J58" s="137"/>
    </row>
    <row r="59" spans="1:10" ht="29.25" customHeight="1" x14ac:dyDescent="0.2">
      <c r="A59" s="89"/>
      <c r="B59" s="47" t="s">
        <v>1</v>
      </c>
      <c r="C59" s="141"/>
      <c r="D59" s="96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137"/>
    </row>
    <row r="60" spans="1:10" ht="30.75" customHeight="1" x14ac:dyDescent="0.2">
      <c r="A60" s="89"/>
      <c r="B60" s="47" t="s">
        <v>6</v>
      </c>
      <c r="C60" s="141"/>
      <c r="D60" s="96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67"/>
    </row>
    <row r="61" spans="1:10" ht="46.5" customHeight="1" x14ac:dyDescent="0.2">
      <c r="A61" s="89"/>
      <c r="B61" s="47" t="s">
        <v>10</v>
      </c>
      <c r="C61" s="141"/>
      <c r="D61" s="96">
        <v>10500</v>
      </c>
      <c r="E61" s="97">
        <v>500</v>
      </c>
      <c r="F61" s="97">
        <v>5000</v>
      </c>
      <c r="G61" s="97">
        <v>5000</v>
      </c>
      <c r="H61" s="97">
        <v>0</v>
      </c>
      <c r="I61" s="97">
        <v>0</v>
      </c>
      <c r="J61" s="67"/>
    </row>
    <row r="62" spans="1:10" ht="18" customHeight="1" x14ac:dyDescent="0.2">
      <c r="A62" s="89"/>
      <c r="B62" s="47" t="s">
        <v>24</v>
      </c>
      <c r="C62" s="130"/>
      <c r="D62" s="96">
        <v>10500</v>
      </c>
      <c r="E62" s="97">
        <v>500</v>
      </c>
      <c r="F62" s="97">
        <v>5000</v>
      </c>
      <c r="G62" s="97">
        <v>5000</v>
      </c>
      <c r="H62" s="97">
        <v>0</v>
      </c>
      <c r="I62" s="97">
        <v>0</v>
      </c>
      <c r="J62" s="67"/>
    </row>
    <row r="63" spans="1:10" ht="22.5" customHeight="1" x14ac:dyDescent="0.2">
      <c r="A63" s="63" t="s">
        <v>217</v>
      </c>
      <c r="B63" s="47" t="s">
        <v>2</v>
      </c>
      <c r="C63" s="128" t="s">
        <v>14</v>
      </c>
      <c r="D63" s="96">
        <f>SUM(E63:I63)</f>
        <v>40000</v>
      </c>
      <c r="E63" s="97">
        <v>0</v>
      </c>
      <c r="F63" s="97">
        <v>20000</v>
      </c>
      <c r="G63" s="97">
        <v>20000</v>
      </c>
      <c r="H63" s="97">
        <v>0</v>
      </c>
      <c r="I63" s="97">
        <v>0</v>
      </c>
      <c r="J63" s="142"/>
    </row>
    <row r="64" spans="1:10" ht="30" customHeight="1" x14ac:dyDescent="0.2">
      <c r="A64" s="54"/>
      <c r="B64" s="47" t="s">
        <v>1</v>
      </c>
      <c r="C64" s="141"/>
      <c r="D64" s="96"/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142"/>
    </row>
    <row r="65" spans="1:10" ht="28.5" customHeight="1" x14ac:dyDescent="0.2">
      <c r="A65" s="54"/>
      <c r="B65" s="47" t="s">
        <v>6</v>
      </c>
      <c r="C65" s="141"/>
      <c r="D65" s="96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142"/>
    </row>
    <row r="66" spans="1:10" ht="45" customHeight="1" x14ac:dyDescent="0.2">
      <c r="A66" s="54"/>
      <c r="B66" s="47" t="s">
        <v>10</v>
      </c>
      <c r="C66" s="141"/>
      <c r="D66" s="96">
        <f>SUM(E66:I66)</f>
        <v>20000</v>
      </c>
      <c r="E66" s="97">
        <v>0</v>
      </c>
      <c r="F66" s="97">
        <v>10000</v>
      </c>
      <c r="G66" s="97">
        <v>10000</v>
      </c>
      <c r="H66" s="97">
        <v>0</v>
      </c>
      <c r="I66" s="97">
        <v>0</v>
      </c>
      <c r="J66" s="142"/>
    </row>
    <row r="67" spans="1:10" ht="18" customHeight="1" x14ac:dyDescent="0.2">
      <c r="A67" s="59"/>
      <c r="B67" s="47" t="s">
        <v>24</v>
      </c>
      <c r="C67" s="130"/>
      <c r="D67" s="96">
        <v>20000</v>
      </c>
      <c r="E67" s="97">
        <v>0</v>
      </c>
      <c r="F67" s="97">
        <v>10000</v>
      </c>
      <c r="G67" s="97">
        <v>10000</v>
      </c>
      <c r="H67" s="97">
        <v>0</v>
      </c>
      <c r="I67" s="97">
        <v>0</v>
      </c>
      <c r="J67" s="142"/>
    </row>
    <row r="68" spans="1:10" ht="22.5" customHeight="1" x14ac:dyDescent="0.2">
      <c r="A68" s="63" t="s">
        <v>216</v>
      </c>
      <c r="B68" s="47" t="s">
        <v>2</v>
      </c>
      <c r="C68" s="128" t="s">
        <v>14</v>
      </c>
      <c r="D68" s="96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142"/>
    </row>
    <row r="69" spans="1:10" ht="30" customHeight="1" x14ac:dyDescent="0.2">
      <c r="A69" s="54"/>
      <c r="B69" s="47" t="s">
        <v>1</v>
      </c>
      <c r="C69" s="141"/>
      <c r="D69" s="96">
        <v>0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142"/>
    </row>
    <row r="70" spans="1:10" ht="28.5" customHeight="1" x14ac:dyDescent="0.2">
      <c r="A70" s="54"/>
      <c r="B70" s="47" t="s">
        <v>6</v>
      </c>
      <c r="C70" s="141"/>
      <c r="D70" s="96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142"/>
    </row>
    <row r="71" spans="1:10" ht="45" customHeight="1" x14ac:dyDescent="0.2">
      <c r="A71" s="54"/>
      <c r="B71" s="47" t="s">
        <v>10</v>
      </c>
      <c r="C71" s="141"/>
      <c r="D71" s="96">
        <v>0</v>
      </c>
      <c r="E71" s="97">
        <v>0</v>
      </c>
      <c r="F71" s="97">
        <v>0</v>
      </c>
      <c r="G71" s="97">
        <v>0</v>
      </c>
      <c r="H71" s="97">
        <v>0</v>
      </c>
      <c r="I71" s="97">
        <v>0</v>
      </c>
      <c r="J71" s="142"/>
    </row>
    <row r="72" spans="1:10" ht="18" customHeight="1" x14ac:dyDescent="0.2">
      <c r="A72" s="59"/>
      <c r="B72" s="47" t="s">
        <v>24</v>
      </c>
      <c r="C72" s="130"/>
      <c r="D72" s="96">
        <v>0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142"/>
    </row>
    <row r="73" spans="1:10" ht="93.75" customHeight="1" x14ac:dyDescent="0.2">
      <c r="A73" s="138" t="s">
        <v>133</v>
      </c>
      <c r="B73" s="136"/>
      <c r="C73" s="136"/>
      <c r="D73" s="67"/>
      <c r="E73" s="139"/>
      <c r="F73" s="139"/>
      <c r="G73" s="139"/>
      <c r="H73" s="140"/>
      <c r="I73" s="140"/>
      <c r="J73" s="137"/>
    </row>
    <row r="74" spans="1:10" ht="18" customHeight="1" x14ac:dyDescent="0.2">
      <c r="A74" s="89" t="s">
        <v>215</v>
      </c>
      <c r="B74" s="47" t="s">
        <v>2</v>
      </c>
      <c r="C74" s="128" t="s">
        <v>14</v>
      </c>
      <c r="D74" s="96">
        <f t="shared" ref="D74:D77" si="1">SUM(E74:I74)</f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137"/>
    </row>
    <row r="75" spans="1:10" ht="29.25" customHeight="1" x14ac:dyDescent="0.2">
      <c r="A75" s="89"/>
      <c r="B75" s="47" t="s">
        <v>1</v>
      </c>
      <c r="C75" s="141"/>
      <c r="D75" s="96">
        <f t="shared" si="1"/>
        <v>0</v>
      </c>
      <c r="E75" s="97">
        <v>0</v>
      </c>
      <c r="F75" s="97">
        <v>0</v>
      </c>
      <c r="G75" s="97">
        <v>0</v>
      </c>
      <c r="H75" s="97">
        <v>0</v>
      </c>
      <c r="I75" s="97">
        <v>0</v>
      </c>
      <c r="J75" s="137"/>
    </row>
    <row r="76" spans="1:10" ht="30.75" customHeight="1" x14ac:dyDescent="0.2">
      <c r="A76" s="89"/>
      <c r="B76" s="47" t="s">
        <v>6</v>
      </c>
      <c r="C76" s="141"/>
      <c r="D76" s="96">
        <f t="shared" si="1"/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67"/>
    </row>
    <row r="77" spans="1:10" ht="46.5" customHeight="1" x14ac:dyDescent="0.2">
      <c r="A77" s="89"/>
      <c r="B77" s="47" t="s">
        <v>10</v>
      </c>
      <c r="C77" s="141"/>
      <c r="D77" s="96">
        <f t="shared" si="1"/>
        <v>0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67"/>
    </row>
    <row r="78" spans="1:10" ht="18" customHeight="1" x14ac:dyDescent="0.2">
      <c r="A78" s="89"/>
      <c r="B78" s="47" t="s">
        <v>24</v>
      </c>
      <c r="C78" s="130"/>
      <c r="D78" s="96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67"/>
    </row>
    <row r="79" spans="1:10" ht="15.75" customHeight="1" x14ac:dyDescent="0.2">
      <c r="A79" s="134" t="s">
        <v>75</v>
      </c>
      <c r="B79" s="134"/>
      <c r="C79" s="134"/>
      <c r="D79" s="134"/>
      <c r="E79" s="134"/>
      <c r="F79" s="134"/>
      <c r="G79" s="134"/>
      <c r="H79" s="134"/>
      <c r="I79" s="134"/>
      <c r="J79" s="134"/>
    </row>
    <row r="80" spans="1:10" ht="150.75" customHeight="1" x14ac:dyDescent="0.2">
      <c r="A80" s="143" t="s">
        <v>139</v>
      </c>
      <c r="B80" s="144"/>
      <c r="C80" s="145"/>
      <c r="D80" s="142"/>
      <c r="E80" s="142"/>
      <c r="F80" s="142"/>
      <c r="G80" s="142"/>
      <c r="H80" s="142"/>
      <c r="I80" s="142"/>
      <c r="J80" s="142"/>
    </row>
    <row r="81" spans="1:10" ht="15" customHeight="1" x14ac:dyDescent="0.2">
      <c r="A81" s="89" t="s">
        <v>214</v>
      </c>
      <c r="B81" s="47" t="s">
        <v>2</v>
      </c>
      <c r="C81" s="128" t="s">
        <v>14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142"/>
    </row>
    <row r="82" spans="1:10" ht="30" customHeight="1" x14ac:dyDescent="0.2">
      <c r="A82" s="89"/>
      <c r="B82" s="47" t="s">
        <v>1</v>
      </c>
      <c r="C82" s="141"/>
      <c r="D82" s="96">
        <v>0</v>
      </c>
      <c r="E82" s="97">
        <v>0</v>
      </c>
      <c r="F82" s="97">
        <v>0</v>
      </c>
      <c r="G82" s="97">
        <v>0</v>
      </c>
      <c r="H82" s="97">
        <v>0</v>
      </c>
      <c r="I82" s="97">
        <v>0</v>
      </c>
      <c r="J82" s="142"/>
    </row>
    <row r="83" spans="1:10" ht="30" customHeight="1" x14ac:dyDescent="0.2">
      <c r="A83" s="89"/>
      <c r="B83" s="47" t="s">
        <v>6</v>
      </c>
      <c r="C83" s="141"/>
      <c r="D83" s="96">
        <v>0</v>
      </c>
      <c r="E83" s="97">
        <v>0</v>
      </c>
      <c r="F83" s="97">
        <v>0</v>
      </c>
      <c r="G83" s="97">
        <v>0</v>
      </c>
      <c r="H83" s="97">
        <v>0</v>
      </c>
      <c r="I83" s="97">
        <v>0</v>
      </c>
      <c r="J83" s="142"/>
    </row>
    <row r="84" spans="1:10" ht="48" customHeight="1" x14ac:dyDescent="0.2">
      <c r="A84" s="89"/>
      <c r="B84" s="47" t="s">
        <v>10</v>
      </c>
      <c r="C84" s="141"/>
      <c r="D84" s="96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142"/>
    </row>
    <row r="85" spans="1:10" ht="17.25" customHeight="1" x14ac:dyDescent="0.2">
      <c r="A85" s="89"/>
      <c r="B85" s="47" t="s">
        <v>24</v>
      </c>
      <c r="C85" s="130"/>
      <c r="D85" s="96">
        <v>0</v>
      </c>
      <c r="E85" s="97">
        <v>0</v>
      </c>
      <c r="F85" s="97">
        <v>0</v>
      </c>
      <c r="G85" s="97">
        <v>0</v>
      </c>
      <c r="H85" s="97">
        <v>0</v>
      </c>
      <c r="I85" s="97">
        <v>0</v>
      </c>
      <c r="J85" s="142"/>
    </row>
    <row r="86" spans="1:10" ht="17.25" customHeight="1" x14ac:dyDescent="0.2">
      <c r="A86" s="89" t="s">
        <v>166</v>
      </c>
      <c r="B86" s="47" t="s">
        <v>2</v>
      </c>
      <c r="C86" s="128" t="s">
        <v>14</v>
      </c>
      <c r="D86" s="96">
        <v>356688</v>
      </c>
      <c r="E86" s="97">
        <v>0</v>
      </c>
      <c r="F86" s="97">
        <v>356688</v>
      </c>
      <c r="G86" s="97">
        <v>0</v>
      </c>
      <c r="H86" s="97">
        <v>0</v>
      </c>
      <c r="I86" s="96">
        <v>0</v>
      </c>
      <c r="J86" s="142"/>
    </row>
    <row r="87" spans="1:10" ht="38.25" customHeight="1" x14ac:dyDescent="0.2">
      <c r="A87" s="89"/>
      <c r="B87" s="47" t="s">
        <v>1</v>
      </c>
      <c r="C87" s="141"/>
      <c r="D87" s="96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142"/>
    </row>
    <row r="88" spans="1:10" ht="30.75" customHeight="1" x14ac:dyDescent="0.2">
      <c r="A88" s="89"/>
      <c r="B88" s="47" t="s">
        <v>6</v>
      </c>
      <c r="C88" s="141"/>
      <c r="D88" s="96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142"/>
    </row>
    <row r="89" spans="1:10" ht="47.25" customHeight="1" x14ac:dyDescent="0.2">
      <c r="A89" s="89"/>
      <c r="B89" s="47" t="s">
        <v>10</v>
      </c>
      <c r="C89" s="141"/>
      <c r="D89" s="96">
        <v>356688</v>
      </c>
      <c r="E89" s="97">
        <v>0</v>
      </c>
      <c r="F89" s="97">
        <v>356688</v>
      </c>
      <c r="G89" s="97">
        <v>0</v>
      </c>
      <c r="H89" s="97">
        <v>0</v>
      </c>
      <c r="I89" s="97">
        <v>0</v>
      </c>
      <c r="J89" s="142"/>
    </row>
    <row r="90" spans="1:10" ht="17.25" customHeight="1" x14ac:dyDescent="0.2">
      <c r="A90" s="89"/>
      <c r="B90" s="47" t="s">
        <v>24</v>
      </c>
      <c r="C90" s="130"/>
      <c r="D90" s="96">
        <v>0</v>
      </c>
      <c r="E90" s="97">
        <v>0</v>
      </c>
      <c r="F90" s="97">
        <v>0</v>
      </c>
      <c r="G90" s="97">
        <v>0</v>
      </c>
      <c r="H90" s="97">
        <v>0</v>
      </c>
      <c r="I90" s="97">
        <v>0</v>
      </c>
      <c r="J90" s="142"/>
    </row>
    <row r="91" spans="1:10" ht="15" customHeight="1" x14ac:dyDescent="0.2">
      <c r="A91" s="91" t="s">
        <v>253</v>
      </c>
      <c r="B91" s="47" t="s">
        <v>2</v>
      </c>
      <c r="C91" s="128" t="s">
        <v>14</v>
      </c>
      <c r="D91" s="96">
        <v>134017</v>
      </c>
      <c r="E91" s="97">
        <v>0</v>
      </c>
      <c r="F91" s="97">
        <v>27000</v>
      </c>
      <c r="G91" s="97">
        <v>107017</v>
      </c>
      <c r="H91" s="97">
        <v>0</v>
      </c>
      <c r="I91" s="96">
        <v>0</v>
      </c>
      <c r="J91" s="142"/>
    </row>
    <row r="92" spans="1:10" ht="30" customHeight="1" x14ac:dyDescent="0.2">
      <c r="A92" s="92"/>
      <c r="B92" s="47" t="s">
        <v>1</v>
      </c>
      <c r="C92" s="141"/>
      <c r="D92" s="96">
        <v>0</v>
      </c>
      <c r="E92" s="97">
        <v>0</v>
      </c>
      <c r="F92" s="97">
        <v>0</v>
      </c>
      <c r="G92" s="97">
        <v>0</v>
      </c>
      <c r="H92" s="97">
        <v>0</v>
      </c>
      <c r="I92" s="97">
        <v>0</v>
      </c>
      <c r="J92" s="142"/>
    </row>
    <row r="93" spans="1:10" ht="30" customHeight="1" x14ac:dyDescent="0.2">
      <c r="A93" s="92"/>
      <c r="B93" s="47" t="s">
        <v>6</v>
      </c>
      <c r="C93" s="141"/>
      <c r="D93" s="96">
        <v>0</v>
      </c>
      <c r="E93" s="97">
        <v>0</v>
      </c>
      <c r="F93" s="97">
        <v>0</v>
      </c>
      <c r="G93" s="97">
        <v>0</v>
      </c>
      <c r="H93" s="97">
        <v>0</v>
      </c>
      <c r="I93" s="97">
        <v>0</v>
      </c>
      <c r="J93" s="142"/>
    </row>
    <row r="94" spans="1:10" ht="48" customHeight="1" x14ac:dyDescent="0.2">
      <c r="A94" s="92"/>
      <c r="B94" s="47" t="s">
        <v>10</v>
      </c>
      <c r="C94" s="141"/>
      <c r="D94" s="96">
        <v>134017</v>
      </c>
      <c r="E94" s="97">
        <v>0</v>
      </c>
      <c r="F94" s="97">
        <v>27000</v>
      </c>
      <c r="G94" s="97">
        <v>107017</v>
      </c>
      <c r="H94" s="97">
        <v>0</v>
      </c>
      <c r="I94" s="97">
        <v>0</v>
      </c>
      <c r="J94" s="142"/>
    </row>
    <row r="95" spans="1:10" ht="17.25" customHeight="1" x14ac:dyDescent="0.2">
      <c r="A95" s="93"/>
      <c r="B95" s="47" t="s">
        <v>24</v>
      </c>
      <c r="C95" s="130"/>
      <c r="D95" s="96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142"/>
    </row>
    <row r="96" spans="1:10" ht="150" customHeight="1" x14ac:dyDescent="0.2">
      <c r="A96" s="146" t="s">
        <v>152</v>
      </c>
      <c r="B96" s="144"/>
      <c r="C96" s="145"/>
      <c r="D96" s="142"/>
      <c r="E96" s="142"/>
      <c r="F96" s="142"/>
      <c r="G96" s="142"/>
      <c r="H96" s="142"/>
      <c r="I96" s="142"/>
      <c r="J96" s="142"/>
    </row>
    <row r="97" spans="1:10" ht="15" customHeight="1" x14ac:dyDescent="0.2">
      <c r="A97" s="89" t="s">
        <v>213</v>
      </c>
      <c r="B97" s="47" t="s">
        <v>2</v>
      </c>
      <c r="C97" s="128" t="s">
        <v>14</v>
      </c>
      <c r="D97" s="96">
        <f>E97+F97+G97+H97+I97</f>
        <v>103288.9</v>
      </c>
      <c r="E97" s="96">
        <v>0</v>
      </c>
      <c r="F97" s="96">
        <v>0</v>
      </c>
      <c r="G97" s="97">
        <f>SUM(G98:G101)</f>
        <v>31000</v>
      </c>
      <c r="H97" s="97">
        <f>SUM(H98:H101)</f>
        <v>72288.899999999994</v>
      </c>
      <c r="I97" s="96">
        <v>0</v>
      </c>
      <c r="J97" s="142"/>
    </row>
    <row r="98" spans="1:10" ht="30" x14ac:dyDescent="0.2">
      <c r="A98" s="89"/>
      <c r="B98" s="47" t="s">
        <v>1</v>
      </c>
      <c r="C98" s="141"/>
      <c r="D98" s="96">
        <v>0</v>
      </c>
      <c r="E98" s="97">
        <v>0</v>
      </c>
      <c r="F98" s="97">
        <v>0</v>
      </c>
      <c r="G98" s="97">
        <v>0</v>
      </c>
      <c r="H98" s="97">
        <v>0</v>
      </c>
      <c r="I98" s="97">
        <v>0</v>
      </c>
      <c r="J98" s="142"/>
    </row>
    <row r="99" spans="1:10" ht="30" x14ac:dyDescent="0.2">
      <c r="A99" s="89"/>
      <c r="B99" s="47" t="s">
        <v>6</v>
      </c>
      <c r="C99" s="141"/>
      <c r="D99" s="96">
        <f>E99+F99+G99+H99+I99</f>
        <v>98124.5</v>
      </c>
      <c r="E99" s="97">
        <v>0</v>
      </c>
      <c r="F99" s="97">
        <v>0</v>
      </c>
      <c r="G99" s="97">
        <v>29450</v>
      </c>
      <c r="H99" s="97">
        <v>68674.5</v>
      </c>
      <c r="I99" s="97">
        <v>0</v>
      </c>
      <c r="J99" s="142"/>
    </row>
    <row r="100" spans="1:10" ht="45" x14ac:dyDescent="0.2">
      <c r="A100" s="89"/>
      <c r="B100" s="47" t="s">
        <v>10</v>
      </c>
      <c r="C100" s="141"/>
      <c r="D100" s="96">
        <f>E100+F100+G100+H100+I100</f>
        <v>5164.3999999999996</v>
      </c>
      <c r="E100" s="97">
        <v>0</v>
      </c>
      <c r="F100" s="97">
        <v>0</v>
      </c>
      <c r="G100" s="97">
        <v>1550</v>
      </c>
      <c r="H100" s="97">
        <v>3614.4</v>
      </c>
      <c r="I100" s="97">
        <v>0</v>
      </c>
      <c r="J100" s="142"/>
    </row>
    <row r="101" spans="1:10" ht="15" x14ac:dyDescent="0.2">
      <c r="A101" s="89"/>
      <c r="B101" s="47" t="s">
        <v>24</v>
      </c>
      <c r="C101" s="130"/>
      <c r="D101" s="96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142"/>
    </row>
    <row r="102" spans="1:10" ht="24" customHeight="1" x14ac:dyDescent="0.2">
      <c r="A102" s="89" t="s">
        <v>212</v>
      </c>
      <c r="B102" s="47" t="s">
        <v>2</v>
      </c>
      <c r="C102" s="128" t="s">
        <v>14</v>
      </c>
      <c r="D102" s="96">
        <v>0</v>
      </c>
      <c r="E102" s="96">
        <v>0</v>
      </c>
      <c r="F102" s="96">
        <v>0</v>
      </c>
      <c r="G102" s="97">
        <v>0</v>
      </c>
      <c r="H102" s="97">
        <v>0</v>
      </c>
      <c r="I102" s="96">
        <v>0</v>
      </c>
      <c r="J102" s="142"/>
    </row>
    <row r="103" spans="1:10" ht="30" x14ac:dyDescent="0.2">
      <c r="A103" s="89"/>
      <c r="B103" s="47" t="s">
        <v>1</v>
      </c>
      <c r="C103" s="141"/>
      <c r="D103" s="96">
        <v>0</v>
      </c>
      <c r="E103" s="97">
        <v>0</v>
      </c>
      <c r="F103" s="97">
        <v>0</v>
      </c>
      <c r="G103" s="97">
        <v>0</v>
      </c>
      <c r="H103" s="97">
        <v>0</v>
      </c>
      <c r="I103" s="97">
        <v>0</v>
      </c>
      <c r="J103" s="142"/>
    </row>
    <row r="104" spans="1:10" ht="30" x14ac:dyDescent="0.2">
      <c r="A104" s="89"/>
      <c r="B104" s="47" t="s">
        <v>6</v>
      </c>
      <c r="C104" s="141"/>
      <c r="D104" s="96">
        <v>0</v>
      </c>
      <c r="E104" s="97">
        <v>0</v>
      </c>
      <c r="F104" s="97">
        <v>0</v>
      </c>
      <c r="G104" s="97">
        <v>0</v>
      </c>
      <c r="H104" s="97">
        <v>0</v>
      </c>
      <c r="I104" s="97">
        <v>0</v>
      </c>
      <c r="J104" s="142"/>
    </row>
    <row r="105" spans="1:10" ht="45" x14ac:dyDescent="0.2">
      <c r="A105" s="89"/>
      <c r="B105" s="47" t="s">
        <v>10</v>
      </c>
      <c r="C105" s="141"/>
      <c r="D105" s="96">
        <v>0</v>
      </c>
      <c r="E105" s="97">
        <v>0</v>
      </c>
      <c r="F105" s="97">
        <v>0</v>
      </c>
      <c r="G105" s="97">
        <v>0</v>
      </c>
      <c r="H105" s="97">
        <v>0</v>
      </c>
      <c r="I105" s="97">
        <v>0</v>
      </c>
      <c r="J105" s="142"/>
    </row>
    <row r="106" spans="1:10" ht="23.25" customHeight="1" x14ac:dyDescent="0.2">
      <c r="A106" s="89"/>
      <c r="B106" s="47" t="s">
        <v>24</v>
      </c>
      <c r="C106" s="130"/>
      <c r="D106" s="96">
        <v>0</v>
      </c>
      <c r="E106" s="97">
        <v>0</v>
      </c>
      <c r="F106" s="97">
        <v>0</v>
      </c>
      <c r="G106" s="97">
        <v>0</v>
      </c>
      <c r="H106" s="97">
        <v>0</v>
      </c>
      <c r="I106" s="97">
        <v>0</v>
      </c>
      <c r="J106" s="142"/>
    </row>
    <row r="107" spans="1:10" ht="150" customHeight="1" x14ac:dyDescent="0.2">
      <c r="A107" s="147" t="s">
        <v>211</v>
      </c>
      <c r="B107" s="47"/>
      <c r="C107" s="148"/>
      <c r="D107" s="96"/>
      <c r="E107" s="97"/>
      <c r="F107" s="97"/>
      <c r="G107" s="97"/>
      <c r="H107" s="97"/>
      <c r="I107" s="97"/>
      <c r="J107" s="142"/>
    </row>
    <row r="108" spans="1:10" ht="21.75" customHeight="1" x14ac:dyDescent="0.2">
      <c r="A108" s="63" t="s">
        <v>210</v>
      </c>
      <c r="B108" s="47" t="s">
        <v>2</v>
      </c>
      <c r="C108" s="128"/>
      <c r="D108" s="96">
        <v>10000</v>
      </c>
      <c r="E108" s="97">
        <v>10000</v>
      </c>
      <c r="F108" s="97">
        <v>0</v>
      </c>
      <c r="G108" s="97">
        <v>0</v>
      </c>
      <c r="H108" s="97">
        <v>0</v>
      </c>
      <c r="I108" s="97">
        <v>0</v>
      </c>
      <c r="J108" s="142"/>
    </row>
    <row r="109" spans="1:10" ht="33.75" customHeight="1" x14ac:dyDescent="0.2">
      <c r="A109" s="54"/>
      <c r="B109" s="47" t="s">
        <v>1</v>
      </c>
      <c r="C109" s="149"/>
      <c r="D109" s="96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142"/>
    </row>
    <row r="110" spans="1:10" ht="30.75" customHeight="1" x14ac:dyDescent="0.2">
      <c r="A110" s="54"/>
      <c r="B110" s="47" t="s">
        <v>6</v>
      </c>
      <c r="C110" s="149"/>
      <c r="D110" s="96">
        <v>10000</v>
      </c>
      <c r="E110" s="97">
        <v>10000</v>
      </c>
      <c r="F110" s="97">
        <v>0</v>
      </c>
      <c r="G110" s="97">
        <v>0</v>
      </c>
      <c r="H110" s="97">
        <v>0</v>
      </c>
      <c r="I110" s="97">
        <v>0</v>
      </c>
      <c r="J110" s="142"/>
    </row>
    <row r="111" spans="1:10" ht="45" customHeight="1" x14ac:dyDescent="0.2">
      <c r="A111" s="54"/>
      <c r="B111" s="47" t="s">
        <v>10</v>
      </c>
      <c r="C111" s="149"/>
      <c r="D111" s="96">
        <v>0</v>
      </c>
      <c r="E111" s="97">
        <v>0</v>
      </c>
      <c r="F111" s="97">
        <v>0</v>
      </c>
      <c r="G111" s="97">
        <v>0</v>
      </c>
      <c r="H111" s="97">
        <v>0</v>
      </c>
      <c r="I111" s="97">
        <v>0</v>
      </c>
      <c r="J111" s="142"/>
    </row>
    <row r="112" spans="1:10" ht="273" customHeight="1" x14ac:dyDescent="0.2">
      <c r="A112" s="59"/>
      <c r="B112" s="47" t="s">
        <v>24</v>
      </c>
      <c r="C112" s="150"/>
      <c r="D112" s="96">
        <v>0</v>
      </c>
      <c r="E112" s="97">
        <v>0</v>
      </c>
      <c r="F112" s="97">
        <v>0</v>
      </c>
      <c r="G112" s="97">
        <v>0</v>
      </c>
      <c r="H112" s="97">
        <v>0</v>
      </c>
      <c r="I112" s="97">
        <v>0</v>
      </c>
      <c r="J112" s="142"/>
    </row>
    <row r="113" spans="1:10" ht="143.25" customHeight="1" x14ac:dyDescent="0.2">
      <c r="A113" s="147" t="s">
        <v>154</v>
      </c>
      <c r="B113" s="47"/>
      <c r="C113" s="148"/>
      <c r="D113" s="96"/>
      <c r="E113" s="97"/>
      <c r="F113" s="97"/>
      <c r="G113" s="97"/>
      <c r="H113" s="97"/>
      <c r="I113" s="97"/>
      <c r="J113" s="142"/>
    </row>
    <row r="114" spans="1:10" ht="20.25" customHeight="1" x14ac:dyDescent="0.2">
      <c r="A114" s="63" t="s">
        <v>209</v>
      </c>
      <c r="B114" s="47" t="s">
        <v>2</v>
      </c>
      <c r="C114" s="128" t="s">
        <v>14</v>
      </c>
      <c r="D114" s="96">
        <v>2000</v>
      </c>
      <c r="E114" s="97">
        <v>0</v>
      </c>
      <c r="F114" s="97">
        <v>0</v>
      </c>
      <c r="G114" s="97">
        <v>1000</v>
      </c>
      <c r="H114" s="97">
        <v>1000</v>
      </c>
      <c r="I114" s="97">
        <v>0</v>
      </c>
      <c r="J114" s="142"/>
    </row>
    <row r="115" spans="1:10" ht="32.25" customHeight="1" x14ac:dyDescent="0.2">
      <c r="A115" s="54"/>
      <c r="B115" s="47" t="s">
        <v>1</v>
      </c>
      <c r="C115" s="141"/>
      <c r="D115" s="96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142"/>
    </row>
    <row r="116" spans="1:10" ht="28.5" customHeight="1" x14ac:dyDescent="0.2">
      <c r="A116" s="54"/>
      <c r="B116" s="47" t="s">
        <v>6</v>
      </c>
      <c r="C116" s="141"/>
      <c r="D116" s="96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142"/>
    </row>
    <row r="117" spans="1:10" ht="45.75" customHeight="1" x14ac:dyDescent="0.2">
      <c r="A117" s="54"/>
      <c r="B117" s="47" t="s">
        <v>10</v>
      </c>
      <c r="C117" s="141"/>
      <c r="D117" s="96">
        <v>2000</v>
      </c>
      <c r="E117" s="97">
        <v>0</v>
      </c>
      <c r="F117" s="97">
        <v>0</v>
      </c>
      <c r="G117" s="97">
        <v>1000</v>
      </c>
      <c r="H117" s="97">
        <v>1000</v>
      </c>
      <c r="I117" s="97">
        <v>0</v>
      </c>
      <c r="J117" s="142"/>
    </row>
    <row r="118" spans="1:10" ht="15.75" customHeight="1" x14ac:dyDescent="0.2">
      <c r="A118" s="59"/>
      <c r="B118" s="47" t="s">
        <v>24</v>
      </c>
      <c r="C118" s="130"/>
      <c r="D118" s="96">
        <v>0</v>
      </c>
      <c r="E118" s="97">
        <v>0</v>
      </c>
      <c r="F118" s="97">
        <v>0</v>
      </c>
      <c r="G118" s="97">
        <v>0</v>
      </c>
      <c r="H118" s="97">
        <v>0</v>
      </c>
      <c r="I118" s="97">
        <v>0</v>
      </c>
      <c r="J118" s="142"/>
    </row>
    <row r="119" spans="1:10" ht="18" customHeight="1" x14ac:dyDescent="0.2">
      <c r="A119" s="63" t="s">
        <v>208</v>
      </c>
      <c r="B119" s="47" t="s">
        <v>2</v>
      </c>
      <c r="C119" s="128" t="s">
        <v>14</v>
      </c>
      <c r="D119" s="96">
        <v>2000</v>
      </c>
      <c r="E119" s="97">
        <v>0</v>
      </c>
      <c r="F119" s="97">
        <v>0</v>
      </c>
      <c r="G119" s="97">
        <v>1000</v>
      </c>
      <c r="H119" s="97">
        <v>1000</v>
      </c>
      <c r="I119" s="97">
        <v>0</v>
      </c>
      <c r="J119" s="142"/>
    </row>
    <row r="120" spans="1:10" ht="30.75" customHeight="1" x14ac:dyDescent="0.2">
      <c r="A120" s="54"/>
      <c r="B120" s="47" t="s">
        <v>1</v>
      </c>
      <c r="C120" s="141"/>
      <c r="D120" s="96">
        <v>0</v>
      </c>
      <c r="E120" s="97">
        <v>0</v>
      </c>
      <c r="F120" s="97">
        <v>0</v>
      </c>
      <c r="G120" s="97">
        <v>0</v>
      </c>
      <c r="H120" s="97">
        <v>0</v>
      </c>
      <c r="I120" s="97">
        <v>0</v>
      </c>
      <c r="J120" s="142"/>
    </row>
    <row r="121" spans="1:10" ht="32.25" customHeight="1" x14ac:dyDescent="0.2">
      <c r="A121" s="54"/>
      <c r="B121" s="47" t="s">
        <v>6</v>
      </c>
      <c r="C121" s="141"/>
      <c r="D121" s="96">
        <v>0</v>
      </c>
      <c r="E121" s="97">
        <v>0</v>
      </c>
      <c r="F121" s="97">
        <v>0</v>
      </c>
      <c r="G121" s="97">
        <v>1000</v>
      </c>
      <c r="H121" s="97">
        <v>1000</v>
      </c>
      <c r="I121" s="97">
        <v>0</v>
      </c>
      <c r="J121" s="142"/>
    </row>
    <row r="122" spans="1:10" ht="45.75" customHeight="1" x14ac:dyDescent="0.2">
      <c r="A122" s="54"/>
      <c r="B122" s="47" t="s">
        <v>10</v>
      </c>
      <c r="C122" s="141"/>
      <c r="D122" s="96">
        <v>2000</v>
      </c>
      <c r="E122" s="97">
        <v>0</v>
      </c>
      <c r="F122" s="97">
        <v>0</v>
      </c>
      <c r="G122" s="97">
        <v>0</v>
      </c>
      <c r="H122" s="97">
        <v>0</v>
      </c>
      <c r="I122" s="97">
        <v>0</v>
      </c>
      <c r="J122" s="142"/>
    </row>
    <row r="123" spans="1:10" ht="17.25" customHeight="1" x14ac:dyDescent="0.2">
      <c r="A123" s="59"/>
      <c r="B123" s="47" t="s">
        <v>24</v>
      </c>
      <c r="C123" s="130"/>
      <c r="D123" s="96">
        <v>0</v>
      </c>
      <c r="E123" s="97">
        <v>0</v>
      </c>
      <c r="F123" s="97">
        <v>0</v>
      </c>
      <c r="G123" s="97">
        <v>0</v>
      </c>
      <c r="H123" s="97">
        <v>0</v>
      </c>
      <c r="I123" s="97">
        <v>0</v>
      </c>
      <c r="J123" s="142"/>
    </row>
    <row r="124" spans="1:10" ht="22.5" customHeight="1" x14ac:dyDescent="0.2">
      <c r="A124" s="63" t="s">
        <v>207</v>
      </c>
      <c r="B124" s="47" t="s">
        <v>2</v>
      </c>
      <c r="C124" s="128" t="s">
        <v>14</v>
      </c>
      <c r="D124" s="96">
        <v>3720</v>
      </c>
      <c r="E124" s="97">
        <v>0</v>
      </c>
      <c r="F124" s="97">
        <v>0</v>
      </c>
      <c r="G124" s="97">
        <v>1860</v>
      </c>
      <c r="H124" s="97">
        <v>1860</v>
      </c>
      <c r="I124" s="97">
        <v>0</v>
      </c>
      <c r="J124" s="142"/>
    </row>
    <row r="125" spans="1:10" ht="30" customHeight="1" x14ac:dyDescent="0.2">
      <c r="A125" s="54"/>
      <c r="B125" s="47" t="s">
        <v>1</v>
      </c>
      <c r="C125" s="141"/>
      <c r="D125" s="96">
        <v>0</v>
      </c>
      <c r="E125" s="97">
        <v>0</v>
      </c>
      <c r="F125" s="97">
        <v>0</v>
      </c>
      <c r="G125" s="97">
        <v>0</v>
      </c>
      <c r="H125" s="97">
        <v>0</v>
      </c>
      <c r="I125" s="97">
        <v>0</v>
      </c>
      <c r="J125" s="142"/>
    </row>
    <row r="126" spans="1:10" ht="28.5" customHeight="1" x14ac:dyDescent="0.2">
      <c r="A126" s="54"/>
      <c r="B126" s="47" t="s">
        <v>6</v>
      </c>
      <c r="C126" s="141"/>
      <c r="D126" s="96">
        <v>0</v>
      </c>
      <c r="E126" s="97">
        <v>0</v>
      </c>
      <c r="F126" s="97">
        <v>0</v>
      </c>
      <c r="G126" s="97">
        <v>0</v>
      </c>
      <c r="H126" s="97">
        <v>0</v>
      </c>
      <c r="I126" s="97">
        <v>0</v>
      </c>
      <c r="J126" s="142"/>
    </row>
    <row r="127" spans="1:10" ht="45" customHeight="1" x14ac:dyDescent="0.2">
      <c r="A127" s="54"/>
      <c r="B127" s="47" t="s">
        <v>10</v>
      </c>
      <c r="C127" s="141"/>
      <c r="D127" s="96">
        <v>3720</v>
      </c>
      <c r="E127" s="97">
        <v>0</v>
      </c>
      <c r="F127" s="97">
        <v>0</v>
      </c>
      <c r="G127" s="97">
        <v>1860</v>
      </c>
      <c r="H127" s="97">
        <v>1860</v>
      </c>
      <c r="I127" s="97">
        <v>0</v>
      </c>
      <c r="J127" s="142"/>
    </row>
    <row r="128" spans="1:10" ht="18" customHeight="1" x14ac:dyDescent="0.2">
      <c r="A128" s="59"/>
      <c r="B128" s="47" t="s">
        <v>24</v>
      </c>
      <c r="C128" s="130"/>
      <c r="D128" s="96">
        <v>0</v>
      </c>
      <c r="E128" s="97">
        <v>0</v>
      </c>
      <c r="F128" s="97">
        <v>0</v>
      </c>
      <c r="G128" s="97">
        <v>0</v>
      </c>
      <c r="H128" s="97">
        <v>0</v>
      </c>
      <c r="I128" s="97">
        <v>0</v>
      </c>
      <c r="J128" s="142"/>
    </row>
    <row r="129" spans="1:10" ht="22.5" customHeight="1" x14ac:dyDescent="0.2">
      <c r="A129" s="63" t="s">
        <v>206</v>
      </c>
      <c r="B129" s="47" t="s">
        <v>2</v>
      </c>
      <c r="C129" s="128" t="s">
        <v>14</v>
      </c>
      <c r="D129" s="96">
        <v>0</v>
      </c>
      <c r="E129" s="97">
        <v>0</v>
      </c>
      <c r="F129" s="97">
        <v>0</v>
      </c>
      <c r="G129" s="97">
        <v>0</v>
      </c>
      <c r="H129" s="97">
        <v>0</v>
      </c>
      <c r="I129" s="97">
        <v>0</v>
      </c>
      <c r="J129" s="142"/>
    </row>
    <row r="130" spans="1:10" ht="30" customHeight="1" x14ac:dyDescent="0.2">
      <c r="A130" s="54"/>
      <c r="B130" s="47" t="s">
        <v>1</v>
      </c>
      <c r="C130" s="141"/>
      <c r="D130" s="96">
        <v>0</v>
      </c>
      <c r="E130" s="97">
        <v>0</v>
      </c>
      <c r="F130" s="97">
        <v>0</v>
      </c>
      <c r="G130" s="97">
        <v>0</v>
      </c>
      <c r="H130" s="97">
        <v>0</v>
      </c>
      <c r="I130" s="97">
        <v>0</v>
      </c>
      <c r="J130" s="142"/>
    </row>
    <row r="131" spans="1:10" ht="28.5" customHeight="1" x14ac:dyDescent="0.2">
      <c r="A131" s="54"/>
      <c r="B131" s="47" t="s">
        <v>6</v>
      </c>
      <c r="C131" s="141"/>
      <c r="D131" s="96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0</v>
      </c>
      <c r="J131" s="142"/>
    </row>
    <row r="132" spans="1:10" ht="45" customHeight="1" x14ac:dyDescent="0.2">
      <c r="A132" s="54"/>
      <c r="B132" s="47" t="s">
        <v>10</v>
      </c>
      <c r="C132" s="141"/>
      <c r="D132" s="96">
        <v>0</v>
      </c>
      <c r="E132" s="97">
        <v>0</v>
      </c>
      <c r="F132" s="97">
        <v>0</v>
      </c>
      <c r="G132" s="97">
        <v>0</v>
      </c>
      <c r="H132" s="97">
        <v>0</v>
      </c>
      <c r="I132" s="97">
        <v>0</v>
      </c>
      <c r="J132" s="142"/>
    </row>
    <row r="133" spans="1:10" ht="18" customHeight="1" x14ac:dyDescent="0.2">
      <c r="A133" s="59"/>
      <c r="B133" s="47" t="s">
        <v>24</v>
      </c>
      <c r="C133" s="130"/>
      <c r="D133" s="96">
        <v>0</v>
      </c>
      <c r="E133" s="97">
        <v>0</v>
      </c>
      <c r="F133" s="97">
        <v>0</v>
      </c>
      <c r="G133" s="97">
        <v>0</v>
      </c>
      <c r="H133" s="97">
        <v>0</v>
      </c>
      <c r="I133" s="97">
        <v>0</v>
      </c>
      <c r="J133" s="142"/>
    </row>
    <row r="134" spans="1:10" ht="33" customHeight="1" x14ac:dyDescent="0.2">
      <c r="A134" s="134" t="s">
        <v>62</v>
      </c>
      <c r="B134" s="134"/>
      <c r="C134" s="134"/>
      <c r="D134" s="134"/>
      <c r="E134" s="134"/>
      <c r="F134" s="134"/>
      <c r="G134" s="134"/>
      <c r="H134" s="134"/>
      <c r="I134" s="134"/>
      <c r="J134" s="134"/>
    </row>
    <row r="135" spans="1:10" ht="90" customHeight="1" x14ac:dyDescent="0.2">
      <c r="A135" s="146" t="s">
        <v>172</v>
      </c>
      <c r="B135" s="144"/>
      <c r="C135" s="144"/>
      <c r="D135" s="142"/>
      <c r="E135" s="142"/>
      <c r="F135" s="142"/>
      <c r="G135" s="142"/>
      <c r="H135" s="142"/>
      <c r="I135" s="142"/>
      <c r="J135" s="142"/>
    </row>
    <row r="136" spans="1:10" s="4" customFormat="1" ht="19.5" customHeight="1" x14ac:dyDescent="0.2">
      <c r="A136" s="89" t="s">
        <v>205</v>
      </c>
      <c r="B136" s="47" t="s">
        <v>2</v>
      </c>
      <c r="C136" s="128" t="s">
        <v>14</v>
      </c>
      <c r="D136" s="96">
        <f t="shared" ref="D136:D145" si="2">SUM(E136:I136)</f>
        <v>0</v>
      </c>
      <c r="E136" s="96">
        <f>SUM(E139:E140)</f>
        <v>0</v>
      </c>
      <c r="F136" s="96">
        <f>SUM(F139:F140)</f>
        <v>0</v>
      </c>
      <c r="G136" s="96">
        <f>SUM(G139:G140)</f>
        <v>0</v>
      </c>
      <c r="H136" s="96">
        <f>SUM(H139:H140)</f>
        <v>0</v>
      </c>
      <c r="I136" s="96">
        <f>SUM(I139:I140)</f>
        <v>0</v>
      </c>
      <c r="J136" s="142"/>
    </row>
    <row r="137" spans="1:10" s="4" customFormat="1" ht="32.25" customHeight="1" x14ac:dyDescent="0.2">
      <c r="A137" s="89"/>
      <c r="B137" s="47" t="s">
        <v>1</v>
      </c>
      <c r="C137" s="141"/>
      <c r="D137" s="96">
        <v>0</v>
      </c>
      <c r="E137" s="96">
        <v>0</v>
      </c>
      <c r="F137" s="96">
        <v>0</v>
      </c>
      <c r="G137" s="96">
        <v>0</v>
      </c>
      <c r="H137" s="96">
        <v>0</v>
      </c>
      <c r="I137" s="96">
        <v>0</v>
      </c>
      <c r="J137" s="142"/>
    </row>
    <row r="138" spans="1:10" s="4" customFormat="1" ht="31.5" customHeight="1" x14ac:dyDescent="0.2">
      <c r="A138" s="89"/>
      <c r="B138" s="47" t="s">
        <v>6</v>
      </c>
      <c r="C138" s="141"/>
      <c r="D138" s="96">
        <v>0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142"/>
    </row>
    <row r="139" spans="1:10" s="4" customFormat="1" ht="45.75" customHeight="1" x14ac:dyDescent="0.2">
      <c r="A139" s="89"/>
      <c r="B139" s="47" t="s">
        <v>10</v>
      </c>
      <c r="C139" s="141"/>
      <c r="D139" s="96">
        <f t="shared" si="2"/>
        <v>0</v>
      </c>
      <c r="E139" s="97">
        <v>0</v>
      </c>
      <c r="F139" s="97">
        <v>0</v>
      </c>
      <c r="G139" s="97">
        <v>0</v>
      </c>
      <c r="H139" s="97">
        <v>0</v>
      </c>
      <c r="I139" s="97">
        <v>0</v>
      </c>
      <c r="J139" s="142"/>
    </row>
    <row r="140" spans="1:10" s="4" customFormat="1" ht="18.75" customHeight="1" x14ac:dyDescent="0.2">
      <c r="A140" s="89"/>
      <c r="B140" s="47" t="s">
        <v>24</v>
      </c>
      <c r="C140" s="130"/>
      <c r="D140" s="96">
        <f t="shared" si="2"/>
        <v>0</v>
      </c>
      <c r="E140" s="97">
        <v>0</v>
      </c>
      <c r="F140" s="97">
        <v>0</v>
      </c>
      <c r="G140" s="97">
        <v>0</v>
      </c>
      <c r="H140" s="97">
        <v>0</v>
      </c>
      <c r="I140" s="97">
        <v>0</v>
      </c>
      <c r="J140" s="142"/>
    </row>
    <row r="141" spans="1:10" s="4" customFormat="1" ht="19.5" customHeight="1" x14ac:dyDescent="0.2">
      <c r="A141" s="89" t="s">
        <v>204</v>
      </c>
      <c r="B141" s="47" t="s">
        <v>2</v>
      </c>
      <c r="C141" s="128" t="s">
        <v>14</v>
      </c>
      <c r="D141" s="96">
        <f t="shared" si="2"/>
        <v>0</v>
      </c>
      <c r="E141" s="96">
        <f>SUM(E144:E145)</f>
        <v>0</v>
      </c>
      <c r="F141" s="96">
        <f>SUM(F144:F145)</f>
        <v>0</v>
      </c>
      <c r="G141" s="96">
        <f>SUM(G144:G145)</f>
        <v>0</v>
      </c>
      <c r="H141" s="96">
        <f>SUM(H144:H145)</f>
        <v>0</v>
      </c>
      <c r="I141" s="96">
        <f>SUM(I144:I145)</f>
        <v>0</v>
      </c>
      <c r="J141" s="142"/>
    </row>
    <row r="142" spans="1:10" s="4" customFormat="1" ht="30.75" customHeight="1" x14ac:dyDescent="0.2">
      <c r="A142" s="89"/>
      <c r="B142" s="47" t="s">
        <v>1</v>
      </c>
      <c r="C142" s="141"/>
      <c r="D142" s="96">
        <v>0</v>
      </c>
      <c r="E142" s="96">
        <v>0</v>
      </c>
      <c r="F142" s="96">
        <v>0</v>
      </c>
      <c r="G142" s="96">
        <v>0</v>
      </c>
      <c r="H142" s="96">
        <v>0</v>
      </c>
      <c r="I142" s="96">
        <v>0</v>
      </c>
      <c r="J142" s="142"/>
    </row>
    <row r="143" spans="1:10" s="4" customFormat="1" ht="31.5" customHeight="1" x14ac:dyDescent="0.2">
      <c r="A143" s="89"/>
      <c r="B143" s="47" t="s">
        <v>6</v>
      </c>
      <c r="C143" s="141"/>
      <c r="D143" s="96">
        <v>0</v>
      </c>
      <c r="E143" s="96">
        <v>0</v>
      </c>
      <c r="F143" s="96">
        <v>0</v>
      </c>
      <c r="G143" s="96">
        <v>0</v>
      </c>
      <c r="H143" s="96">
        <v>0</v>
      </c>
      <c r="I143" s="96">
        <v>0</v>
      </c>
      <c r="J143" s="142"/>
    </row>
    <row r="144" spans="1:10" s="4" customFormat="1" ht="45.75" customHeight="1" x14ac:dyDescent="0.2">
      <c r="A144" s="89"/>
      <c r="B144" s="47" t="s">
        <v>10</v>
      </c>
      <c r="C144" s="141"/>
      <c r="D144" s="96">
        <f t="shared" si="2"/>
        <v>0</v>
      </c>
      <c r="E144" s="97">
        <v>0</v>
      </c>
      <c r="F144" s="97">
        <v>0</v>
      </c>
      <c r="G144" s="97">
        <v>0</v>
      </c>
      <c r="H144" s="97">
        <v>0</v>
      </c>
      <c r="I144" s="97">
        <v>0</v>
      </c>
      <c r="J144" s="142"/>
    </row>
    <row r="145" spans="1:10" s="4" customFormat="1" ht="18.75" customHeight="1" x14ac:dyDescent="0.2">
      <c r="A145" s="89"/>
      <c r="B145" s="47" t="s">
        <v>24</v>
      </c>
      <c r="C145" s="130"/>
      <c r="D145" s="96">
        <f t="shared" si="2"/>
        <v>0</v>
      </c>
      <c r="E145" s="97">
        <v>0</v>
      </c>
      <c r="F145" s="97">
        <v>0</v>
      </c>
      <c r="G145" s="97">
        <v>0</v>
      </c>
      <c r="H145" s="97">
        <v>0</v>
      </c>
      <c r="I145" s="97">
        <v>0</v>
      </c>
      <c r="J145" s="142"/>
    </row>
    <row r="146" spans="1:10" s="4" customFormat="1" ht="19.5" customHeight="1" x14ac:dyDescent="0.2">
      <c r="A146" s="89" t="s">
        <v>203</v>
      </c>
      <c r="B146" s="47" t="s">
        <v>2</v>
      </c>
      <c r="C146" s="128" t="s">
        <v>14</v>
      </c>
      <c r="D146" s="96">
        <f t="shared" ref="D146:I146" si="3">SUM(D149:D150)</f>
        <v>0</v>
      </c>
      <c r="E146" s="96">
        <f t="shared" si="3"/>
        <v>0</v>
      </c>
      <c r="F146" s="96">
        <f t="shared" si="3"/>
        <v>0</v>
      </c>
      <c r="G146" s="96">
        <f t="shared" si="3"/>
        <v>0</v>
      </c>
      <c r="H146" s="96">
        <f t="shared" si="3"/>
        <v>0</v>
      </c>
      <c r="I146" s="96">
        <f t="shared" si="3"/>
        <v>0</v>
      </c>
      <c r="J146" s="142"/>
    </row>
    <row r="147" spans="1:10" s="4" customFormat="1" ht="33.75" customHeight="1" x14ac:dyDescent="0.2">
      <c r="A147" s="89"/>
      <c r="B147" s="47" t="s">
        <v>1</v>
      </c>
      <c r="C147" s="141"/>
      <c r="D147" s="96">
        <v>0</v>
      </c>
      <c r="E147" s="96">
        <v>0</v>
      </c>
      <c r="F147" s="96">
        <v>0</v>
      </c>
      <c r="G147" s="96">
        <v>0</v>
      </c>
      <c r="H147" s="96">
        <v>0</v>
      </c>
      <c r="I147" s="96">
        <v>0</v>
      </c>
      <c r="J147" s="142"/>
    </row>
    <row r="148" spans="1:10" s="4" customFormat="1" ht="33" customHeight="1" x14ac:dyDescent="0.2">
      <c r="A148" s="89"/>
      <c r="B148" s="47" t="s">
        <v>6</v>
      </c>
      <c r="C148" s="141"/>
      <c r="D148" s="96">
        <v>0</v>
      </c>
      <c r="E148" s="96">
        <v>0</v>
      </c>
      <c r="F148" s="96">
        <v>0</v>
      </c>
      <c r="G148" s="96">
        <v>0</v>
      </c>
      <c r="H148" s="96">
        <v>0</v>
      </c>
      <c r="I148" s="96">
        <v>0</v>
      </c>
      <c r="J148" s="142"/>
    </row>
    <row r="149" spans="1:10" s="4" customFormat="1" ht="45.75" customHeight="1" x14ac:dyDescent="0.2">
      <c r="A149" s="89"/>
      <c r="B149" s="47" t="s">
        <v>10</v>
      </c>
      <c r="C149" s="141"/>
      <c r="D149" s="96">
        <f>SUM(E149:I149)</f>
        <v>0</v>
      </c>
      <c r="E149" s="97">
        <v>0</v>
      </c>
      <c r="F149" s="97">
        <v>0</v>
      </c>
      <c r="G149" s="97">
        <v>0</v>
      </c>
      <c r="H149" s="97">
        <v>0</v>
      </c>
      <c r="I149" s="97">
        <v>0</v>
      </c>
      <c r="J149" s="142"/>
    </row>
    <row r="150" spans="1:10" s="4" customFormat="1" ht="18.75" customHeight="1" x14ac:dyDescent="0.2">
      <c r="A150" s="89"/>
      <c r="B150" s="47" t="s">
        <v>24</v>
      </c>
      <c r="C150" s="130"/>
      <c r="D150" s="96">
        <f>SUM(E150:I150)</f>
        <v>0</v>
      </c>
      <c r="E150" s="97">
        <v>0</v>
      </c>
      <c r="F150" s="97">
        <v>0</v>
      </c>
      <c r="G150" s="97">
        <v>0</v>
      </c>
      <c r="H150" s="97">
        <v>0</v>
      </c>
      <c r="I150" s="97">
        <v>0</v>
      </c>
      <c r="J150" s="142"/>
    </row>
    <row r="151" spans="1:10" s="4" customFormat="1" ht="19.5" customHeight="1" x14ac:dyDescent="0.2">
      <c r="A151" s="89" t="s">
        <v>202</v>
      </c>
      <c r="B151" s="47" t="s">
        <v>2</v>
      </c>
      <c r="C151" s="128" t="s">
        <v>14</v>
      </c>
      <c r="D151" s="96">
        <f t="shared" ref="D151:I151" si="4">SUM(D154:D155)</f>
        <v>0</v>
      </c>
      <c r="E151" s="96">
        <f t="shared" si="4"/>
        <v>0</v>
      </c>
      <c r="F151" s="96">
        <f t="shared" si="4"/>
        <v>0</v>
      </c>
      <c r="G151" s="96">
        <f t="shared" si="4"/>
        <v>0</v>
      </c>
      <c r="H151" s="96">
        <f t="shared" si="4"/>
        <v>0</v>
      </c>
      <c r="I151" s="96">
        <f t="shared" si="4"/>
        <v>0</v>
      </c>
      <c r="J151" s="142"/>
    </row>
    <row r="152" spans="1:10" s="4" customFormat="1" ht="30" customHeight="1" x14ac:dyDescent="0.2">
      <c r="A152" s="89"/>
      <c r="B152" s="47" t="s">
        <v>1</v>
      </c>
      <c r="C152" s="141"/>
      <c r="D152" s="96">
        <v>0</v>
      </c>
      <c r="E152" s="96">
        <v>0</v>
      </c>
      <c r="F152" s="96">
        <v>0</v>
      </c>
      <c r="G152" s="96">
        <v>0</v>
      </c>
      <c r="H152" s="96">
        <v>0</v>
      </c>
      <c r="I152" s="96">
        <v>0</v>
      </c>
      <c r="J152" s="142"/>
    </row>
    <row r="153" spans="1:10" s="4" customFormat="1" ht="28.5" customHeight="1" x14ac:dyDescent="0.2">
      <c r="A153" s="89"/>
      <c r="B153" s="47" t="s">
        <v>6</v>
      </c>
      <c r="C153" s="141"/>
      <c r="D153" s="96">
        <v>0</v>
      </c>
      <c r="E153" s="96">
        <v>0</v>
      </c>
      <c r="F153" s="96">
        <v>0</v>
      </c>
      <c r="G153" s="96">
        <v>0</v>
      </c>
      <c r="H153" s="96">
        <v>0</v>
      </c>
      <c r="I153" s="96">
        <v>0</v>
      </c>
      <c r="J153" s="142"/>
    </row>
    <row r="154" spans="1:10" s="4" customFormat="1" ht="45.75" customHeight="1" x14ac:dyDescent="0.2">
      <c r="A154" s="89"/>
      <c r="B154" s="47" t="s">
        <v>10</v>
      </c>
      <c r="C154" s="141"/>
      <c r="D154" s="96">
        <f>SUM(E154:I154)</f>
        <v>0</v>
      </c>
      <c r="E154" s="97">
        <v>0</v>
      </c>
      <c r="F154" s="97">
        <v>0</v>
      </c>
      <c r="G154" s="97">
        <v>0</v>
      </c>
      <c r="H154" s="97">
        <v>0</v>
      </c>
      <c r="I154" s="97">
        <v>0</v>
      </c>
      <c r="J154" s="142"/>
    </row>
    <row r="155" spans="1:10" s="4" customFormat="1" ht="18.75" customHeight="1" x14ac:dyDescent="0.2">
      <c r="A155" s="89"/>
      <c r="B155" s="47" t="s">
        <v>24</v>
      </c>
      <c r="C155" s="130"/>
      <c r="D155" s="96">
        <f>SUM(E155:I155)</f>
        <v>0</v>
      </c>
      <c r="E155" s="97">
        <v>0</v>
      </c>
      <c r="F155" s="97">
        <v>0</v>
      </c>
      <c r="G155" s="97">
        <v>0</v>
      </c>
      <c r="H155" s="97">
        <v>0</v>
      </c>
      <c r="I155" s="97">
        <v>0</v>
      </c>
      <c r="J155" s="142"/>
    </row>
    <row r="156" spans="1:10" s="4" customFormat="1" ht="19.5" customHeight="1" x14ac:dyDescent="0.2">
      <c r="A156" s="89" t="s">
        <v>201</v>
      </c>
      <c r="B156" s="47" t="s">
        <v>2</v>
      </c>
      <c r="C156" s="128" t="s">
        <v>14</v>
      </c>
      <c r="D156" s="96">
        <f t="shared" ref="D156:I156" si="5">SUM(D159:D160)</f>
        <v>0</v>
      </c>
      <c r="E156" s="96">
        <f t="shared" si="5"/>
        <v>0</v>
      </c>
      <c r="F156" s="96">
        <f t="shared" si="5"/>
        <v>0</v>
      </c>
      <c r="G156" s="96">
        <f t="shared" si="5"/>
        <v>0</v>
      </c>
      <c r="H156" s="96">
        <f t="shared" si="5"/>
        <v>0</v>
      </c>
      <c r="I156" s="96">
        <f t="shared" si="5"/>
        <v>0</v>
      </c>
      <c r="J156" s="142"/>
    </row>
    <row r="157" spans="1:10" s="4" customFormat="1" ht="30.75" customHeight="1" x14ac:dyDescent="0.2">
      <c r="A157" s="89"/>
      <c r="B157" s="47" t="s">
        <v>1</v>
      </c>
      <c r="C157" s="141"/>
      <c r="D157" s="96">
        <v>0</v>
      </c>
      <c r="E157" s="96">
        <v>0</v>
      </c>
      <c r="F157" s="96">
        <v>0</v>
      </c>
      <c r="G157" s="96">
        <v>0</v>
      </c>
      <c r="H157" s="96">
        <v>0</v>
      </c>
      <c r="I157" s="96">
        <v>0</v>
      </c>
      <c r="J157" s="142"/>
    </row>
    <row r="158" spans="1:10" s="4" customFormat="1" ht="30" customHeight="1" x14ac:dyDescent="0.2">
      <c r="A158" s="89"/>
      <c r="B158" s="47" t="s">
        <v>6</v>
      </c>
      <c r="C158" s="141"/>
      <c r="D158" s="96">
        <v>0</v>
      </c>
      <c r="E158" s="96">
        <v>0</v>
      </c>
      <c r="F158" s="96">
        <v>0</v>
      </c>
      <c r="G158" s="96">
        <v>0</v>
      </c>
      <c r="H158" s="96">
        <v>0</v>
      </c>
      <c r="I158" s="96">
        <v>0</v>
      </c>
      <c r="J158" s="142"/>
    </row>
    <row r="159" spans="1:10" s="4" customFormat="1" ht="45.75" customHeight="1" x14ac:dyDescent="0.2">
      <c r="A159" s="89"/>
      <c r="B159" s="47" t="s">
        <v>10</v>
      </c>
      <c r="C159" s="141"/>
      <c r="D159" s="96">
        <f>SUM(E159:I159)</f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0</v>
      </c>
      <c r="J159" s="142"/>
    </row>
    <row r="160" spans="1:10" s="4" customFormat="1" ht="18.75" customHeight="1" x14ac:dyDescent="0.2">
      <c r="A160" s="89"/>
      <c r="B160" s="47" t="s">
        <v>24</v>
      </c>
      <c r="C160" s="130"/>
      <c r="D160" s="96">
        <f>SUM(E160:I160)</f>
        <v>0</v>
      </c>
      <c r="E160" s="97">
        <v>0</v>
      </c>
      <c r="F160" s="97">
        <v>0</v>
      </c>
      <c r="G160" s="97">
        <v>0</v>
      </c>
      <c r="H160" s="97">
        <v>0</v>
      </c>
      <c r="I160" s="97">
        <v>0</v>
      </c>
      <c r="J160" s="142"/>
    </row>
    <row r="161" spans="1:10" s="4" customFormat="1" ht="19.5" customHeight="1" x14ac:dyDescent="0.2">
      <c r="A161" s="89" t="s">
        <v>200</v>
      </c>
      <c r="B161" s="47" t="s">
        <v>2</v>
      </c>
      <c r="C161" s="128" t="s">
        <v>14</v>
      </c>
      <c r="D161" s="96">
        <f t="shared" ref="D161:I161" si="6">SUM(D164:D165)</f>
        <v>0</v>
      </c>
      <c r="E161" s="96">
        <f t="shared" si="6"/>
        <v>0</v>
      </c>
      <c r="F161" s="96">
        <f t="shared" si="6"/>
        <v>0</v>
      </c>
      <c r="G161" s="96">
        <f t="shared" si="6"/>
        <v>0</v>
      </c>
      <c r="H161" s="96">
        <f t="shared" si="6"/>
        <v>0</v>
      </c>
      <c r="I161" s="96">
        <f t="shared" si="6"/>
        <v>0</v>
      </c>
      <c r="J161" s="142"/>
    </row>
    <row r="162" spans="1:10" s="4" customFormat="1" ht="33" customHeight="1" x14ac:dyDescent="0.2">
      <c r="A162" s="89"/>
      <c r="B162" s="47" t="s">
        <v>1</v>
      </c>
      <c r="C162" s="141"/>
      <c r="D162" s="96">
        <v>0</v>
      </c>
      <c r="E162" s="96">
        <v>0</v>
      </c>
      <c r="F162" s="96">
        <v>0</v>
      </c>
      <c r="G162" s="96">
        <v>0</v>
      </c>
      <c r="H162" s="96">
        <v>0</v>
      </c>
      <c r="I162" s="96">
        <v>0</v>
      </c>
      <c r="J162" s="142"/>
    </row>
    <row r="163" spans="1:10" s="4" customFormat="1" ht="30" customHeight="1" x14ac:dyDescent="0.2">
      <c r="A163" s="89"/>
      <c r="B163" s="47" t="s">
        <v>6</v>
      </c>
      <c r="C163" s="141"/>
      <c r="D163" s="96">
        <v>0</v>
      </c>
      <c r="E163" s="96">
        <v>0</v>
      </c>
      <c r="F163" s="96">
        <v>0</v>
      </c>
      <c r="G163" s="96">
        <v>0</v>
      </c>
      <c r="H163" s="96">
        <v>0</v>
      </c>
      <c r="I163" s="96">
        <v>0</v>
      </c>
      <c r="J163" s="142"/>
    </row>
    <row r="164" spans="1:10" s="4" customFormat="1" ht="45.75" customHeight="1" x14ac:dyDescent="0.2">
      <c r="A164" s="89"/>
      <c r="B164" s="47" t="s">
        <v>10</v>
      </c>
      <c r="C164" s="141"/>
      <c r="D164" s="96">
        <f>SUM(E164:I164)</f>
        <v>0</v>
      </c>
      <c r="E164" s="97">
        <v>0</v>
      </c>
      <c r="F164" s="97">
        <v>0</v>
      </c>
      <c r="G164" s="97">
        <v>0</v>
      </c>
      <c r="H164" s="97">
        <v>0</v>
      </c>
      <c r="I164" s="97">
        <v>0</v>
      </c>
      <c r="J164" s="142"/>
    </row>
    <row r="165" spans="1:10" s="4" customFormat="1" ht="18.75" customHeight="1" x14ac:dyDescent="0.2">
      <c r="A165" s="89"/>
      <c r="B165" s="47" t="s">
        <v>24</v>
      </c>
      <c r="C165" s="130"/>
      <c r="D165" s="96">
        <f>SUM(E165:I165)</f>
        <v>0</v>
      </c>
      <c r="E165" s="97">
        <v>0</v>
      </c>
      <c r="F165" s="97">
        <v>0</v>
      </c>
      <c r="G165" s="97">
        <v>0</v>
      </c>
      <c r="H165" s="97">
        <v>0</v>
      </c>
      <c r="I165" s="97">
        <v>0</v>
      </c>
      <c r="J165" s="142"/>
    </row>
    <row r="166" spans="1:10" s="4" customFormat="1" ht="15" customHeight="1" x14ac:dyDescent="0.2">
      <c r="A166" s="89" t="s">
        <v>199</v>
      </c>
      <c r="B166" s="47" t="s">
        <v>2</v>
      </c>
      <c r="C166" s="128" t="s">
        <v>14</v>
      </c>
      <c r="D166" s="96">
        <f t="shared" ref="D166:I166" si="7">SUM(D169:D170)</f>
        <v>0</v>
      </c>
      <c r="E166" s="96">
        <f t="shared" si="7"/>
        <v>0</v>
      </c>
      <c r="F166" s="96">
        <f t="shared" si="7"/>
        <v>0</v>
      </c>
      <c r="G166" s="96">
        <f t="shared" si="7"/>
        <v>0</v>
      </c>
      <c r="H166" s="96">
        <f t="shared" si="7"/>
        <v>0</v>
      </c>
      <c r="I166" s="96">
        <f t="shared" si="7"/>
        <v>0</v>
      </c>
      <c r="J166" s="142"/>
    </row>
    <row r="167" spans="1:10" s="4" customFormat="1" ht="33" customHeight="1" x14ac:dyDescent="0.2">
      <c r="A167" s="89"/>
      <c r="B167" s="47" t="s">
        <v>1</v>
      </c>
      <c r="C167" s="141"/>
      <c r="D167" s="96">
        <v>0</v>
      </c>
      <c r="E167" s="96">
        <v>0</v>
      </c>
      <c r="F167" s="96">
        <v>0</v>
      </c>
      <c r="G167" s="96">
        <v>0</v>
      </c>
      <c r="H167" s="96">
        <v>0</v>
      </c>
      <c r="I167" s="96">
        <v>0</v>
      </c>
      <c r="J167" s="142"/>
    </row>
    <row r="168" spans="1:10" s="4" customFormat="1" ht="29.25" customHeight="1" x14ac:dyDescent="0.2">
      <c r="A168" s="89"/>
      <c r="B168" s="47" t="s">
        <v>6</v>
      </c>
      <c r="C168" s="141"/>
      <c r="D168" s="96">
        <v>0</v>
      </c>
      <c r="E168" s="96">
        <v>0</v>
      </c>
      <c r="F168" s="96">
        <v>0</v>
      </c>
      <c r="G168" s="96">
        <v>0</v>
      </c>
      <c r="H168" s="96">
        <v>0</v>
      </c>
      <c r="I168" s="96">
        <v>0</v>
      </c>
      <c r="J168" s="142"/>
    </row>
    <row r="169" spans="1:10" s="4" customFormat="1" ht="45.75" customHeight="1" x14ac:dyDescent="0.2">
      <c r="A169" s="89"/>
      <c r="B169" s="47" t="s">
        <v>10</v>
      </c>
      <c r="C169" s="141"/>
      <c r="D169" s="96">
        <f>SUM(E169:I169)</f>
        <v>0</v>
      </c>
      <c r="E169" s="97">
        <v>0</v>
      </c>
      <c r="F169" s="97">
        <v>0</v>
      </c>
      <c r="G169" s="97">
        <v>0</v>
      </c>
      <c r="H169" s="97">
        <v>0</v>
      </c>
      <c r="I169" s="97">
        <v>0</v>
      </c>
      <c r="J169" s="142"/>
    </row>
    <row r="170" spans="1:10" s="4" customFormat="1" ht="18.75" customHeight="1" x14ac:dyDescent="0.2">
      <c r="A170" s="89"/>
      <c r="B170" s="47" t="s">
        <v>24</v>
      </c>
      <c r="C170" s="130"/>
      <c r="D170" s="96">
        <f>SUM(E170:I170)</f>
        <v>0</v>
      </c>
      <c r="E170" s="97">
        <v>0</v>
      </c>
      <c r="F170" s="97">
        <v>0</v>
      </c>
      <c r="G170" s="97">
        <v>0</v>
      </c>
      <c r="H170" s="97">
        <v>0</v>
      </c>
      <c r="I170" s="97">
        <v>0</v>
      </c>
      <c r="J170" s="142"/>
    </row>
    <row r="171" spans="1:10" s="4" customFormat="1" ht="14.25" customHeight="1" x14ac:dyDescent="0.2">
      <c r="A171" s="89" t="s">
        <v>198</v>
      </c>
      <c r="B171" s="47" t="s">
        <v>2</v>
      </c>
      <c r="C171" s="128" t="s">
        <v>14</v>
      </c>
      <c r="D171" s="96">
        <f t="shared" ref="D171:I171" si="8">SUM(D174:D175)</f>
        <v>0</v>
      </c>
      <c r="E171" s="96">
        <f t="shared" si="8"/>
        <v>0</v>
      </c>
      <c r="F171" s="96">
        <f t="shared" si="8"/>
        <v>0</v>
      </c>
      <c r="G171" s="96">
        <f t="shared" si="8"/>
        <v>0</v>
      </c>
      <c r="H171" s="96">
        <f t="shared" si="8"/>
        <v>0</v>
      </c>
      <c r="I171" s="96">
        <f t="shared" si="8"/>
        <v>0</v>
      </c>
      <c r="J171" s="142"/>
    </row>
    <row r="172" spans="1:10" s="4" customFormat="1" ht="29.25" customHeight="1" x14ac:dyDescent="0.2">
      <c r="A172" s="89"/>
      <c r="B172" s="47" t="s">
        <v>1</v>
      </c>
      <c r="C172" s="141"/>
      <c r="D172" s="96">
        <v>0</v>
      </c>
      <c r="E172" s="96">
        <v>0</v>
      </c>
      <c r="F172" s="96">
        <v>0</v>
      </c>
      <c r="G172" s="96">
        <v>0</v>
      </c>
      <c r="H172" s="96">
        <v>0</v>
      </c>
      <c r="I172" s="96">
        <v>0</v>
      </c>
      <c r="J172" s="142"/>
    </row>
    <row r="173" spans="1:10" s="4" customFormat="1" ht="36" customHeight="1" x14ac:dyDescent="0.2">
      <c r="A173" s="89"/>
      <c r="B173" s="47" t="s">
        <v>6</v>
      </c>
      <c r="C173" s="141"/>
      <c r="D173" s="96">
        <v>0</v>
      </c>
      <c r="E173" s="96">
        <v>0</v>
      </c>
      <c r="F173" s="96">
        <v>0</v>
      </c>
      <c r="G173" s="96">
        <v>0</v>
      </c>
      <c r="H173" s="96">
        <v>0</v>
      </c>
      <c r="I173" s="96">
        <v>0</v>
      </c>
      <c r="J173" s="142"/>
    </row>
    <row r="174" spans="1:10" s="4" customFormat="1" ht="45.75" customHeight="1" x14ac:dyDescent="0.2">
      <c r="A174" s="89"/>
      <c r="B174" s="47" t="s">
        <v>10</v>
      </c>
      <c r="C174" s="141"/>
      <c r="D174" s="96">
        <f>SUM(E174:I174)</f>
        <v>0</v>
      </c>
      <c r="E174" s="97">
        <v>0</v>
      </c>
      <c r="F174" s="97">
        <v>0</v>
      </c>
      <c r="G174" s="97">
        <v>0</v>
      </c>
      <c r="H174" s="97">
        <v>0</v>
      </c>
      <c r="I174" s="97">
        <v>0</v>
      </c>
      <c r="J174" s="142"/>
    </row>
    <row r="175" spans="1:10" s="4" customFormat="1" ht="18.75" customHeight="1" x14ac:dyDescent="0.2">
      <c r="A175" s="89"/>
      <c r="B175" s="47" t="s">
        <v>24</v>
      </c>
      <c r="C175" s="130"/>
      <c r="D175" s="96">
        <f>SUM(E175:I175)</f>
        <v>0</v>
      </c>
      <c r="E175" s="97">
        <v>0</v>
      </c>
      <c r="F175" s="97">
        <v>0</v>
      </c>
      <c r="G175" s="97">
        <v>0</v>
      </c>
      <c r="H175" s="97">
        <v>0</v>
      </c>
      <c r="I175" s="97">
        <v>0</v>
      </c>
      <c r="J175" s="142"/>
    </row>
    <row r="176" spans="1:10" s="4" customFormat="1" ht="19.5" customHeight="1" x14ac:dyDescent="0.2">
      <c r="A176" s="89" t="s">
        <v>197</v>
      </c>
      <c r="B176" s="47" t="s">
        <v>2</v>
      </c>
      <c r="C176" s="128" t="s">
        <v>14</v>
      </c>
      <c r="D176" s="96">
        <f t="shared" ref="D176:I176" si="9">SUM(D179:D180)</f>
        <v>0</v>
      </c>
      <c r="E176" s="96">
        <f t="shared" si="9"/>
        <v>0</v>
      </c>
      <c r="F176" s="96">
        <f t="shared" si="9"/>
        <v>0</v>
      </c>
      <c r="G176" s="96">
        <f t="shared" si="9"/>
        <v>0</v>
      </c>
      <c r="H176" s="96">
        <f t="shared" si="9"/>
        <v>0</v>
      </c>
      <c r="I176" s="96">
        <f t="shared" si="9"/>
        <v>0</v>
      </c>
      <c r="J176" s="142"/>
    </row>
    <row r="177" spans="1:10" s="4" customFormat="1" ht="32.25" customHeight="1" x14ac:dyDescent="0.2">
      <c r="A177" s="89"/>
      <c r="B177" s="47" t="s">
        <v>1</v>
      </c>
      <c r="C177" s="141"/>
      <c r="D177" s="96">
        <v>0</v>
      </c>
      <c r="E177" s="96">
        <v>0</v>
      </c>
      <c r="F177" s="96">
        <v>0</v>
      </c>
      <c r="G177" s="96">
        <v>0</v>
      </c>
      <c r="H177" s="96">
        <v>0</v>
      </c>
      <c r="I177" s="96">
        <v>0</v>
      </c>
      <c r="J177" s="142"/>
    </row>
    <row r="178" spans="1:10" s="4" customFormat="1" ht="30.75" customHeight="1" x14ac:dyDescent="0.2">
      <c r="A178" s="89"/>
      <c r="B178" s="47" t="s">
        <v>6</v>
      </c>
      <c r="C178" s="141"/>
      <c r="D178" s="96">
        <v>0</v>
      </c>
      <c r="E178" s="96">
        <v>0</v>
      </c>
      <c r="F178" s="96">
        <v>0</v>
      </c>
      <c r="G178" s="96">
        <v>0</v>
      </c>
      <c r="H178" s="96">
        <v>0</v>
      </c>
      <c r="I178" s="96">
        <v>0</v>
      </c>
      <c r="J178" s="142"/>
    </row>
    <row r="179" spans="1:10" s="4" customFormat="1" ht="45.75" customHeight="1" x14ac:dyDescent="0.2">
      <c r="A179" s="89"/>
      <c r="B179" s="47" t="s">
        <v>10</v>
      </c>
      <c r="C179" s="141"/>
      <c r="D179" s="96">
        <f>SUM(E179:I179)</f>
        <v>0</v>
      </c>
      <c r="E179" s="97">
        <v>0</v>
      </c>
      <c r="F179" s="97">
        <v>0</v>
      </c>
      <c r="G179" s="97">
        <v>0</v>
      </c>
      <c r="H179" s="97">
        <v>0</v>
      </c>
      <c r="I179" s="97">
        <v>0</v>
      </c>
      <c r="J179" s="142"/>
    </row>
    <row r="180" spans="1:10" s="4" customFormat="1" ht="18.75" customHeight="1" x14ac:dyDescent="0.2">
      <c r="A180" s="89"/>
      <c r="B180" s="47" t="s">
        <v>24</v>
      </c>
      <c r="C180" s="130"/>
      <c r="D180" s="96">
        <f>SUM(E180:I180)</f>
        <v>0</v>
      </c>
      <c r="E180" s="97">
        <v>0</v>
      </c>
      <c r="F180" s="97">
        <v>0</v>
      </c>
      <c r="G180" s="97">
        <v>0</v>
      </c>
      <c r="H180" s="97">
        <v>0</v>
      </c>
      <c r="I180" s="97">
        <v>0</v>
      </c>
      <c r="J180" s="142"/>
    </row>
    <row r="181" spans="1:10" ht="15" customHeight="1" x14ac:dyDescent="0.2">
      <c r="A181" s="89" t="s">
        <v>196</v>
      </c>
      <c r="B181" s="47" t="s">
        <v>2</v>
      </c>
      <c r="C181" s="128" t="s">
        <v>14</v>
      </c>
      <c r="D181" s="96">
        <f t="shared" ref="D181:I181" si="10">SUM(D184:D185)</f>
        <v>0</v>
      </c>
      <c r="E181" s="96">
        <f t="shared" si="10"/>
        <v>0</v>
      </c>
      <c r="F181" s="96">
        <f t="shared" si="10"/>
        <v>0</v>
      </c>
      <c r="G181" s="96">
        <f t="shared" si="10"/>
        <v>0</v>
      </c>
      <c r="H181" s="96">
        <f t="shared" si="10"/>
        <v>0</v>
      </c>
      <c r="I181" s="96">
        <f t="shared" si="10"/>
        <v>0</v>
      </c>
      <c r="J181" s="142"/>
    </row>
    <row r="182" spans="1:10" ht="30" x14ac:dyDescent="0.2">
      <c r="A182" s="89"/>
      <c r="B182" s="47" t="s">
        <v>1</v>
      </c>
      <c r="C182" s="141"/>
      <c r="D182" s="96">
        <v>0</v>
      </c>
      <c r="E182" s="96">
        <v>0</v>
      </c>
      <c r="F182" s="96">
        <v>0</v>
      </c>
      <c r="G182" s="96">
        <v>0</v>
      </c>
      <c r="H182" s="96">
        <v>0</v>
      </c>
      <c r="I182" s="96">
        <v>0</v>
      </c>
      <c r="J182" s="142"/>
    </row>
    <row r="183" spans="1:10" ht="30" x14ac:dyDescent="0.2">
      <c r="A183" s="89"/>
      <c r="B183" s="47" t="s">
        <v>6</v>
      </c>
      <c r="C183" s="141"/>
      <c r="D183" s="96">
        <v>0</v>
      </c>
      <c r="E183" s="96">
        <v>0</v>
      </c>
      <c r="F183" s="96">
        <v>0</v>
      </c>
      <c r="G183" s="96">
        <v>0</v>
      </c>
      <c r="H183" s="96">
        <v>0</v>
      </c>
      <c r="I183" s="96">
        <v>0</v>
      </c>
      <c r="J183" s="142"/>
    </row>
    <row r="184" spans="1:10" ht="45" x14ac:dyDescent="0.2">
      <c r="A184" s="89"/>
      <c r="B184" s="47" t="s">
        <v>10</v>
      </c>
      <c r="C184" s="141"/>
      <c r="D184" s="96">
        <f>SUM(E184:I184)</f>
        <v>0</v>
      </c>
      <c r="E184" s="97">
        <v>0</v>
      </c>
      <c r="F184" s="97">
        <v>0</v>
      </c>
      <c r="G184" s="97">
        <v>0</v>
      </c>
      <c r="H184" s="97">
        <v>0</v>
      </c>
      <c r="I184" s="97">
        <v>0</v>
      </c>
      <c r="J184" s="142"/>
    </row>
    <row r="185" spans="1:10" ht="15" x14ac:dyDescent="0.2">
      <c r="A185" s="89"/>
      <c r="B185" s="47" t="s">
        <v>24</v>
      </c>
      <c r="C185" s="130"/>
      <c r="D185" s="96">
        <f>SUM(E185:I185)</f>
        <v>0</v>
      </c>
      <c r="E185" s="97">
        <v>0</v>
      </c>
      <c r="F185" s="97">
        <v>0</v>
      </c>
      <c r="G185" s="97">
        <v>0</v>
      </c>
      <c r="H185" s="97">
        <v>0</v>
      </c>
      <c r="I185" s="97">
        <v>0</v>
      </c>
      <c r="J185" s="142"/>
    </row>
    <row r="186" spans="1:10" ht="63" x14ac:dyDescent="0.2">
      <c r="A186" s="147" t="s">
        <v>182</v>
      </c>
      <c r="B186" s="47"/>
      <c r="C186" s="151"/>
      <c r="D186" s="96"/>
      <c r="E186" s="97"/>
      <c r="F186" s="97"/>
      <c r="G186" s="97"/>
      <c r="H186" s="97"/>
      <c r="I186" s="97"/>
      <c r="J186" s="142"/>
    </row>
    <row r="187" spans="1:10" ht="15" customHeight="1" x14ac:dyDescent="0.2">
      <c r="A187" s="89" t="s">
        <v>195</v>
      </c>
      <c r="B187" s="47" t="s">
        <v>2</v>
      </c>
      <c r="C187" s="128" t="s">
        <v>14</v>
      </c>
      <c r="D187" s="96">
        <f t="shared" ref="D187:I187" si="11">SUM(D190:D191)</f>
        <v>0</v>
      </c>
      <c r="E187" s="96">
        <f t="shared" si="11"/>
        <v>0</v>
      </c>
      <c r="F187" s="96">
        <f t="shared" si="11"/>
        <v>0</v>
      </c>
      <c r="G187" s="96">
        <f t="shared" si="11"/>
        <v>0</v>
      </c>
      <c r="H187" s="96">
        <f t="shared" si="11"/>
        <v>0</v>
      </c>
      <c r="I187" s="96">
        <f t="shared" si="11"/>
        <v>0</v>
      </c>
      <c r="J187" s="142"/>
    </row>
    <row r="188" spans="1:10" ht="30" x14ac:dyDescent="0.2">
      <c r="A188" s="89"/>
      <c r="B188" s="47" t="s">
        <v>1</v>
      </c>
      <c r="C188" s="141"/>
      <c r="D188" s="96">
        <v>0</v>
      </c>
      <c r="E188" s="96">
        <v>0</v>
      </c>
      <c r="F188" s="96">
        <v>0</v>
      </c>
      <c r="G188" s="96">
        <v>0</v>
      </c>
      <c r="H188" s="96">
        <v>0</v>
      </c>
      <c r="I188" s="96">
        <v>0</v>
      </c>
      <c r="J188" s="142"/>
    </row>
    <row r="189" spans="1:10" ht="30" x14ac:dyDescent="0.2">
      <c r="A189" s="89"/>
      <c r="B189" s="47" t="s">
        <v>6</v>
      </c>
      <c r="C189" s="141"/>
      <c r="D189" s="96">
        <v>0</v>
      </c>
      <c r="E189" s="96">
        <v>0</v>
      </c>
      <c r="F189" s="96">
        <v>0</v>
      </c>
      <c r="G189" s="96">
        <v>0</v>
      </c>
      <c r="H189" s="96">
        <v>0</v>
      </c>
      <c r="I189" s="96">
        <v>0</v>
      </c>
      <c r="J189" s="142"/>
    </row>
    <row r="190" spans="1:10" ht="45" x14ac:dyDescent="0.2">
      <c r="A190" s="89"/>
      <c r="B190" s="47" t="s">
        <v>10</v>
      </c>
      <c r="C190" s="141"/>
      <c r="D190" s="96">
        <f>SUM(E190:I190)</f>
        <v>0</v>
      </c>
      <c r="E190" s="97">
        <v>0</v>
      </c>
      <c r="F190" s="97">
        <v>0</v>
      </c>
      <c r="G190" s="97">
        <v>0</v>
      </c>
      <c r="H190" s="97">
        <v>0</v>
      </c>
      <c r="I190" s="97">
        <v>0</v>
      </c>
      <c r="J190" s="142"/>
    </row>
    <row r="191" spans="1:10" ht="15" x14ac:dyDescent="0.2">
      <c r="A191" s="89"/>
      <c r="B191" s="47" t="s">
        <v>24</v>
      </c>
      <c r="C191" s="130"/>
      <c r="D191" s="96">
        <f>SUM(E191:I191)</f>
        <v>0</v>
      </c>
      <c r="E191" s="97">
        <v>0</v>
      </c>
      <c r="F191" s="97">
        <v>0</v>
      </c>
      <c r="G191" s="97">
        <v>0</v>
      </c>
      <c r="H191" s="97">
        <v>0</v>
      </c>
      <c r="I191" s="97">
        <v>0</v>
      </c>
      <c r="J191" s="142"/>
    </row>
    <row r="192" spans="1:10" ht="63" x14ac:dyDescent="0.2">
      <c r="A192" s="147" t="s">
        <v>157</v>
      </c>
      <c r="B192" s="47"/>
      <c r="C192" s="151"/>
      <c r="D192" s="96"/>
      <c r="E192" s="97"/>
      <c r="F192" s="97"/>
      <c r="G192" s="97"/>
      <c r="H192" s="97"/>
      <c r="I192" s="97"/>
      <c r="J192" s="142"/>
    </row>
    <row r="193" spans="1:10" ht="15" customHeight="1" x14ac:dyDescent="0.2">
      <c r="A193" s="89" t="s">
        <v>194</v>
      </c>
      <c r="B193" s="47" t="s">
        <v>2</v>
      </c>
      <c r="C193" s="128" t="s">
        <v>14</v>
      </c>
      <c r="D193" s="96">
        <f t="shared" ref="D193:I193" si="12">SUM(D196:D197)</f>
        <v>0</v>
      </c>
      <c r="E193" s="96">
        <f t="shared" si="12"/>
        <v>0</v>
      </c>
      <c r="F193" s="96">
        <f t="shared" si="12"/>
        <v>0</v>
      </c>
      <c r="G193" s="96">
        <f t="shared" si="12"/>
        <v>0</v>
      </c>
      <c r="H193" s="96">
        <f t="shared" si="12"/>
        <v>0</v>
      </c>
      <c r="I193" s="96">
        <f t="shared" si="12"/>
        <v>0</v>
      </c>
      <c r="J193" s="142"/>
    </row>
    <row r="194" spans="1:10" ht="30" x14ac:dyDescent="0.2">
      <c r="A194" s="89"/>
      <c r="B194" s="47" t="s">
        <v>1</v>
      </c>
      <c r="C194" s="141"/>
      <c r="D194" s="96">
        <v>0</v>
      </c>
      <c r="E194" s="96">
        <v>0</v>
      </c>
      <c r="F194" s="96">
        <v>0</v>
      </c>
      <c r="G194" s="96">
        <v>0</v>
      </c>
      <c r="H194" s="96">
        <v>0</v>
      </c>
      <c r="I194" s="96">
        <v>0</v>
      </c>
      <c r="J194" s="142"/>
    </row>
    <row r="195" spans="1:10" ht="30" x14ac:dyDescent="0.2">
      <c r="A195" s="89"/>
      <c r="B195" s="47" t="s">
        <v>6</v>
      </c>
      <c r="C195" s="141"/>
      <c r="D195" s="96">
        <v>0</v>
      </c>
      <c r="E195" s="96">
        <v>0</v>
      </c>
      <c r="F195" s="96">
        <v>0</v>
      </c>
      <c r="G195" s="96">
        <v>0</v>
      </c>
      <c r="H195" s="96">
        <v>0</v>
      </c>
      <c r="I195" s="96">
        <v>0</v>
      </c>
      <c r="J195" s="142"/>
    </row>
    <row r="196" spans="1:10" ht="45" x14ac:dyDescent="0.2">
      <c r="A196" s="89"/>
      <c r="B196" s="47" t="s">
        <v>10</v>
      </c>
      <c r="C196" s="141"/>
      <c r="D196" s="96">
        <f>SUM(E196:I196)</f>
        <v>0</v>
      </c>
      <c r="E196" s="97">
        <v>0</v>
      </c>
      <c r="F196" s="97">
        <v>0</v>
      </c>
      <c r="G196" s="97">
        <v>0</v>
      </c>
      <c r="H196" s="97">
        <v>0</v>
      </c>
      <c r="I196" s="97">
        <v>0</v>
      </c>
      <c r="J196" s="142"/>
    </row>
    <row r="197" spans="1:10" ht="15" x14ac:dyDescent="0.2">
      <c r="A197" s="89"/>
      <c r="B197" s="47" t="s">
        <v>24</v>
      </c>
      <c r="C197" s="130"/>
      <c r="D197" s="96">
        <f>SUM(E197:I197)</f>
        <v>0</v>
      </c>
      <c r="E197" s="97">
        <v>0</v>
      </c>
      <c r="F197" s="97">
        <v>0</v>
      </c>
      <c r="G197" s="97">
        <v>0</v>
      </c>
      <c r="H197" s="97">
        <v>0</v>
      </c>
      <c r="I197" s="97">
        <v>0</v>
      </c>
      <c r="J197" s="142"/>
    </row>
    <row r="198" spans="1:10" ht="15.75" customHeight="1" x14ac:dyDescent="0.2">
      <c r="A198" s="134" t="s">
        <v>64</v>
      </c>
      <c r="B198" s="134"/>
      <c r="C198" s="134"/>
      <c r="D198" s="134"/>
      <c r="E198" s="134"/>
      <c r="F198" s="134"/>
      <c r="G198" s="134"/>
      <c r="H198" s="134"/>
      <c r="I198" s="134"/>
      <c r="J198" s="134"/>
    </row>
    <row r="199" spans="1:10" ht="63" x14ac:dyDescent="0.2">
      <c r="A199" s="146" t="s">
        <v>236</v>
      </c>
      <c r="B199" s="144"/>
      <c r="C199" s="144"/>
      <c r="D199" s="142"/>
      <c r="E199" s="142"/>
      <c r="F199" s="142"/>
      <c r="G199" s="142"/>
      <c r="H199" s="142"/>
      <c r="I199" s="142"/>
      <c r="J199" s="142"/>
    </row>
    <row r="200" spans="1:10" ht="15" customHeight="1" x14ac:dyDescent="0.2">
      <c r="A200" s="89" t="s">
        <v>193</v>
      </c>
      <c r="B200" s="47" t="s">
        <v>2</v>
      </c>
      <c r="C200" s="128" t="s">
        <v>14</v>
      </c>
      <c r="D200" s="96">
        <f>SUM(E200:I200)</f>
        <v>0</v>
      </c>
      <c r="E200" s="96">
        <f>SUM(E203:E204)</f>
        <v>0</v>
      </c>
      <c r="F200" s="96">
        <f>SUM(F203:F204)</f>
        <v>0</v>
      </c>
      <c r="G200" s="96">
        <f>SUM(G203:G204)</f>
        <v>0</v>
      </c>
      <c r="H200" s="96">
        <f>SUM(H203:H204)</f>
        <v>0</v>
      </c>
      <c r="I200" s="96">
        <f>SUM(I203:I204)</f>
        <v>0</v>
      </c>
      <c r="J200" s="142"/>
    </row>
    <row r="201" spans="1:10" ht="30" x14ac:dyDescent="0.2">
      <c r="A201" s="89"/>
      <c r="B201" s="47" t="s">
        <v>1</v>
      </c>
      <c r="C201" s="141"/>
      <c r="D201" s="96">
        <v>0</v>
      </c>
      <c r="E201" s="96">
        <v>0</v>
      </c>
      <c r="F201" s="96">
        <v>0</v>
      </c>
      <c r="G201" s="96">
        <v>0</v>
      </c>
      <c r="H201" s="96">
        <v>0</v>
      </c>
      <c r="I201" s="96">
        <v>0</v>
      </c>
      <c r="J201" s="142"/>
    </row>
    <row r="202" spans="1:10" ht="30" x14ac:dyDescent="0.2">
      <c r="A202" s="89"/>
      <c r="B202" s="47" t="s">
        <v>6</v>
      </c>
      <c r="C202" s="141"/>
      <c r="D202" s="96">
        <v>0</v>
      </c>
      <c r="E202" s="96">
        <v>0</v>
      </c>
      <c r="F202" s="96">
        <v>0</v>
      </c>
      <c r="G202" s="96">
        <v>0</v>
      </c>
      <c r="H202" s="96">
        <v>0</v>
      </c>
      <c r="I202" s="96">
        <v>0</v>
      </c>
      <c r="J202" s="142"/>
    </row>
    <row r="203" spans="1:10" ht="45" x14ac:dyDescent="0.2">
      <c r="A203" s="89"/>
      <c r="B203" s="47" t="s">
        <v>10</v>
      </c>
      <c r="C203" s="141"/>
      <c r="D203" s="96">
        <v>0</v>
      </c>
      <c r="E203" s="97">
        <v>0</v>
      </c>
      <c r="F203" s="97">
        <v>0</v>
      </c>
      <c r="G203" s="97">
        <v>0</v>
      </c>
      <c r="H203" s="97">
        <v>0</v>
      </c>
      <c r="I203" s="97">
        <v>0</v>
      </c>
      <c r="J203" s="142"/>
    </row>
    <row r="204" spans="1:10" ht="15" x14ac:dyDescent="0.2">
      <c r="A204" s="89"/>
      <c r="B204" s="47" t="s">
        <v>24</v>
      </c>
      <c r="C204" s="130"/>
      <c r="D204" s="96">
        <f>SUM(E204:I204)</f>
        <v>0</v>
      </c>
      <c r="E204" s="97">
        <v>0</v>
      </c>
      <c r="F204" s="97">
        <v>0</v>
      </c>
      <c r="G204" s="97">
        <v>0</v>
      </c>
      <c r="H204" s="97">
        <v>0</v>
      </c>
      <c r="I204" s="97">
        <v>0</v>
      </c>
      <c r="J204" s="142"/>
    </row>
    <row r="205" spans="1:10" ht="15" customHeight="1" x14ac:dyDescent="0.2">
      <c r="A205" s="89" t="s">
        <v>192</v>
      </c>
      <c r="B205" s="47" t="s">
        <v>2</v>
      </c>
      <c r="C205" s="128" t="s">
        <v>14</v>
      </c>
      <c r="D205" s="96">
        <v>2657.7</v>
      </c>
      <c r="E205" s="96">
        <v>2657.7</v>
      </c>
      <c r="F205" s="96">
        <f>SUM(F208:F209)</f>
        <v>0</v>
      </c>
      <c r="G205" s="96">
        <f>SUM(G208:G209)</f>
        <v>0</v>
      </c>
      <c r="H205" s="96">
        <f>SUM(H208:H209)</f>
        <v>0</v>
      </c>
      <c r="I205" s="96">
        <f>SUM(I208:I209)</f>
        <v>0</v>
      </c>
      <c r="J205" s="142"/>
    </row>
    <row r="206" spans="1:10" ht="30" x14ac:dyDescent="0.2">
      <c r="A206" s="89"/>
      <c r="B206" s="47" t="s">
        <v>1</v>
      </c>
      <c r="C206" s="141"/>
      <c r="D206" s="96">
        <v>0</v>
      </c>
      <c r="E206" s="96">
        <v>0</v>
      </c>
      <c r="F206" s="96">
        <v>0</v>
      </c>
      <c r="G206" s="96">
        <v>0</v>
      </c>
      <c r="H206" s="96">
        <v>0</v>
      </c>
      <c r="I206" s="96">
        <v>0</v>
      </c>
      <c r="J206" s="142"/>
    </row>
    <row r="207" spans="1:10" ht="30" x14ac:dyDescent="0.2">
      <c r="A207" s="89"/>
      <c r="B207" s="47" t="s">
        <v>6</v>
      </c>
      <c r="C207" s="141"/>
      <c r="D207" s="96">
        <v>0</v>
      </c>
      <c r="E207" s="96">
        <v>0</v>
      </c>
      <c r="F207" s="96">
        <v>0</v>
      </c>
      <c r="G207" s="96">
        <v>0</v>
      </c>
      <c r="H207" s="96">
        <v>0</v>
      </c>
      <c r="I207" s="96">
        <v>0</v>
      </c>
      <c r="J207" s="142"/>
    </row>
    <row r="208" spans="1:10" ht="45" x14ac:dyDescent="0.2">
      <c r="A208" s="89"/>
      <c r="B208" s="47" t="s">
        <v>10</v>
      </c>
      <c r="C208" s="141"/>
      <c r="D208" s="96">
        <v>2657.7</v>
      </c>
      <c r="E208" s="97">
        <v>2657.7</v>
      </c>
      <c r="F208" s="97">
        <v>0</v>
      </c>
      <c r="G208" s="97">
        <v>0</v>
      </c>
      <c r="H208" s="97">
        <v>0</v>
      </c>
      <c r="I208" s="97">
        <v>0</v>
      </c>
      <c r="J208" s="142"/>
    </row>
    <row r="209" spans="1:11" ht="15" x14ac:dyDescent="0.2">
      <c r="A209" s="89"/>
      <c r="B209" s="47" t="s">
        <v>24</v>
      </c>
      <c r="C209" s="130"/>
      <c r="D209" s="96">
        <f>SUM(E209:I209)</f>
        <v>0</v>
      </c>
      <c r="E209" s="97">
        <v>0</v>
      </c>
      <c r="F209" s="97">
        <v>0</v>
      </c>
      <c r="G209" s="97">
        <v>0</v>
      </c>
      <c r="H209" s="97">
        <v>0</v>
      </c>
      <c r="I209" s="97">
        <v>0</v>
      </c>
      <c r="J209" s="142"/>
    </row>
    <row r="210" spans="1:11" ht="15.75" customHeight="1" x14ac:dyDescent="0.2">
      <c r="A210" s="134" t="s">
        <v>65</v>
      </c>
      <c r="B210" s="134"/>
      <c r="C210" s="134"/>
      <c r="D210" s="134"/>
      <c r="E210" s="134"/>
      <c r="F210" s="134"/>
      <c r="G210" s="134"/>
      <c r="H210" s="134"/>
      <c r="I210" s="134"/>
      <c r="J210" s="134"/>
    </row>
    <row r="211" spans="1:11" ht="66" customHeight="1" x14ac:dyDescent="0.2">
      <c r="A211" s="146" t="s">
        <v>187</v>
      </c>
      <c r="B211" s="144"/>
      <c r="C211" s="144"/>
      <c r="D211" s="142"/>
      <c r="E211" s="142"/>
      <c r="F211" s="142"/>
      <c r="G211" s="142"/>
      <c r="H211" s="142"/>
      <c r="I211" s="142"/>
      <c r="J211" s="142"/>
    </row>
    <row r="212" spans="1:11" ht="15" customHeight="1" x14ac:dyDescent="0.2">
      <c r="A212" s="89" t="s">
        <v>191</v>
      </c>
      <c r="B212" s="47" t="s">
        <v>2</v>
      </c>
      <c r="C212" s="128" t="s">
        <v>14</v>
      </c>
      <c r="D212" s="96">
        <f>(D214+D215)</f>
        <v>6141.1</v>
      </c>
      <c r="E212" s="96">
        <f>SUM(E214+E215)</f>
        <v>1218.7</v>
      </c>
      <c r="F212" s="96">
        <v>1230.9000000000001</v>
      </c>
      <c r="G212" s="96">
        <v>1230.5</v>
      </c>
      <c r="H212" s="96">
        <v>1230.5</v>
      </c>
      <c r="I212" s="96">
        <f>SUM(I214+I215)</f>
        <v>1230.5</v>
      </c>
      <c r="J212" s="142"/>
    </row>
    <row r="213" spans="1:11" ht="30" x14ac:dyDescent="0.2">
      <c r="A213" s="89"/>
      <c r="B213" s="47" t="s">
        <v>1</v>
      </c>
      <c r="C213" s="141"/>
      <c r="D213" s="96">
        <v>0</v>
      </c>
      <c r="E213" s="96">
        <v>0</v>
      </c>
      <c r="F213" s="96">
        <v>0</v>
      </c>
      <c r="G213" s="96">
        <v>0</v>
      </c>
      <c r="H213" s="96">
        <v>0</v>
      </c>
      <c r="I213" s="96">
        <v>0</v>
      </c>
      <c r="J213" s="142"/>
    </row>
    <row r="214" spans="1:11" ht="30" x14ac:dyDescent="0.2">
      <c r="A214" s="89"/>
      <c r="B214" s="47" t="s">
        <v>6</v>
      </c>
      <c r="C214" s="141"/>
      <c r="D214" s="96">
        <f>(E214+F214+G214+H214+I214)</f>
        <v>3280</v>
      </c>
      <c r="E214" s="96">
        <v>632</v>
      </c>
      <c r="F214" s="96">
        <v>662</v>
      </c>
      <c r="G214" s="96">
        <v>662</v>
      </c>
      <c r="H214" s="96">
        <v>662</v>
      </c>
      <c r="I214" s="96">
        <v>662</v>
      </c>
      <c r="J214" s="142"/>
    </row>
    <row r="215" spans="1:11" ht="45" x14ac:dyDescent="0.2">
      <c r="A215" s="89"/>
      <c r="B215" s="47" t="s">
        <v>10</v>
      </c>
      <c r="C215" s="141"/>
      <c r="D215" s="96">
        <f>(E215+F215+G215+H215+I215)</f>
        <v>2861.1</v>
      </c>
      <c r="E215" s="97">
        <v>586.70000000000005</v>
      </c>
      <c r="F215" s="97">
        <v>568.9</v>
      </c>
      <c r="G215" s="97">
        <v>568.5</v>
      </c>
      <c r="H215" s="97">
        <v>568.5</v>
      </c>
      <c r="I215" s="97">
        <v>568.5</v>
      </c>
      <c r="J215" s="142"/>
    </row>
    <row r="216" spans="1:11" ht="15" x14ac:dyDescent="0.2">
      <c r="A216" s="89"/>
      <c r="B216" s="47" t="s">
        <v>24</v>
      </c>
      <c r="C216" s="130"/>
      <c r="D216" s="96">
        <f>SUM(E216:I216)</f>
        <v>0</v>
      </c>
      <c r="E216" s="97">
        <v>0</v>
      </c>
      <c r="F216" s="97">
        <v>0</v>
      </c>
      <c r="G216" s="97">
        <v>0</v>
      </c>
      <c r="H216" s="97">
        <v>0</v>
      </c>
      <c r="I216" s="97">
        <v>0</v>
      </c>
      <c r="J216" s="142"/>
      <c r="K216" s="18" t="s">
        <v>255</v>
      </c>
    </row>
  </sheetData>
  <mergeCells count="85">
    <mergeCell ref="C32:C36"/>
    <mergeCell ref="C37:C41"/>
    <mergeCell ref="A53:A57"/>
    <mergeCell ref="A102:A106"/>
    <mergeCell ref="C48:C52"/>
    <mergeCell ref="C74:C78"/>
    <mergeCell ref="C63:C67"/>
    <mergeCell ref="A86:A90"/>
    <mergeCell ref="C86:C90"/>
    <mergeCell ref="C97:C101"/>
    <mergeCell ref="C156:C160"/>
    <mergeCell ref="A108:A112"/>
    <mergeCell ref="C108:C112"/>
    <mergeCell ref="C119:C123"/>
    <mergeCell ref="A129:A133"/>
    <mergeCell ref="A119:A123"/>
    <mergeCell ref="A114:A118"/>
    <mergeCell ref="C114:C118"/>
    <mergeCell ref="A141:A145"/>
    <mergeCell ref="C146:C150"/>
    <mergeCell ref="A146:A150"/>
    <mergeCell ref="J15:J16"/>
    <mergeCell ref="A91:A95"/>
    <mergeCell ref="E12:H12"/>
    <mergeCell ref="A18:J18"/>
    <mergeCell ref="A79:J79"/>
    <mergeCell ref="B15:B16"/>
    <mergeCell ref="A13:J13"/>
    <mergeCell ref="A20:A24"/>
    <mergeCell ref="A81:A85"/>
    <mergeCell ref="A58:A62"/>
    <mergeCell ref="D15:I15"/>
    <mergeCell ref="A48:A52"/>
    <mergeCell ref="C81:C85"/>
    <mergeCell ref="A30:J30"/>
    <mergeCell ref="A15:A16"/>
    <mergeCell ref="A25:A29"/>
    <mergeCell ref="C102:C106"/>
    <mergeCell ref="A68:A72"/>
    <mergeCell ref="C20:C24"/>
    <mergeCell ref="C15:C16"/>
    <mergeCell ref="C53:C57"/>
    <mergeCell ref="C68:C72"/>
    <mergeCell ref="A74:A78"/>
    <mergeCell ref="A63:A67"/>
    <mergeCell ref="A97:A101"/>
    <mergeCell ref="C58:C62"/>
    <mergeCell ref="A42:A46"/>
    <mergeCell ref="C42:C46"/>
    <mergeCell ref="C91:C95"/>
    <mergeCell ref="A37:A41"/>
    <mergeCell ref="C25:C29"/>
    <mergeCell ref="A32:A36"/>
    <mergeCell ref="A198:J198"/>
    <mergeCell ref="A200:A204"/>
    <mergeCell ref="C200:C204"/>
    <mergeCell ref="A176:A180"/>
    <mergeCell ref="C176:C180"/>
    <mergeCell ref="A193:A197"/>
    <mergeCell ref="C193:C197"/>
    <mergeCell ref="A187:A191"/>
    <mergeCell ref="C187:C191"/>
    <mergeCell ref="A181:A185"/>
    <mergeCell ref="C181:C185"/>
    <mergeCell ref="A210:J210"/>
    <mergeCell ref="A212:A216"/>
    <mergeCell ref="C212:C216"/>
    <mergeCell ref="A205:A209"/>
    <mergeCell ref="C205:C209"/>
    <mergeCell ref="A171:A175"/>
    <mergeCell ref="C171:C175"/>
    <mergeCell ref="C161:C165"/>
    <mergeCell ref="C129:C133"/>
    <mergeCell ref="A124:A128"/>
    <mergeCell ref="C124:C128"/>
    <mergeCell ref="A161:A165"/>
    <mergeCell ref="A166:A170"/>
    <mergeCell ref="A156:A160"/>
    <mergeCell ref="C136:C140"/>
    <mergeCell ref="A136:A140"/>
    <mergeCell ref="C141:C145"/>
    <mergeCell ref="A151:A155"/>
    <mergeCell ref="A134:J134"/>
    <mergeCell ref="C166:C170"/>
    <mergeCell ref="C151:C155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4"/>
  <sheetViews>
    <sheetView zoomScale="80" zoomScaleNormal="80" zoomScaleSheetLayoutView="70" workbookViewId="0">
      <selection activeCell="G18" sqref="G18:K18"/>
    </sheetView>
  </sheetViews>
  <sheetFormatPr defaultRowHeight="12.75" x14ac:dyDescent="0.2"/>
  <cols>
    <col min="1" max="1" width="6" style="3" customWidth="1"/>
    <col min="2" max="2" width="31.28515625" style="4" customWidth="1"/>
    <col min="3" max="3" width="13" style="5" customWidth="1"/>
    <col min="4" max="4" width="15.85546875" style="4" customWidth="1"/>
    <col min="5" max="5" width="15.140625" style="6" customWidth="1"/>
    <col min="6" max="6" width="18" style="7" customWidth="1"/>
    <col min="7" max="7" width="18.85546875" style="7" customWidth="1"/>
    <col min="8" max="8" width="15.42578125" style="7" customWidth="1"/>
    <col min="9" max="9" width="13" style="7" customWidth="1"/>
    <col min="10" max="10" width="15.5703125" style="7" customWidth="1"/>
    <col min="11" max="11" width="13.42578125" style="7" customWidth="1"/>
    <col min="12" max="12" width="22.85546875" style="5" customWidth="1"/>
    <col min="13" max="13" width="24.28515625" style="8" customWidth="1"/>
    <col min="14" max="16384" width="9.140625" style="4"/>
  </cols>
  <sheetData>
    <row r="2" spans="1:13" ht="15" x14ac:dyDescent="0.25">
      <c r="G2" s="7" t="s">
        <v>104</v>
      </c>
      <c r="H2" s="9" t="s">
        <v>233</v>
      </c>
      <c r="I2" s="9"/>
      <c r="J2" s="9"/>
      <c r="K2" s="9"/>
      <c r="L2" s="10"/>
      <c r="M2" s="10"/>
    </row>
    <row r="3" spans="1:13" ht="15" x14ac:dyDescent="0.25">
      <c r="H3" s="11" t="s">
        <v>274</v>
      </c>
      <c r="I3" s="11"/>
      <c r="J3" s="11"/>
      <c r="K3" s="11"/>
      <c r="L3" s="11"/>
      <c r="M3" s="11"/>
    </row>
    <row r="4" spans="1:13" ht="15" x14ac:dyDescent="0.25">
      <c r="H4" s="11" t="s">
        <v>275</v>
      </c>
      <c r="I4" s="11"/>
      <c r="J4" s="11"/>
      <c r="K4" s="11"/>
      <c r="L4" s="11"/>
      <c r="M4" s="10"/>
    </row>
    <row r="5" spans="1:13" ht="15" x14ac:dyDescent="0.25">
      <c r="H5" s="11" t="s">
        <v>231</v>
      </c>
      <c r="I5" s="11"/>
      <c r="J5" s="11"/>
      <c r="K5" s="11"/>
      <c r="L5" s="11"/>
      <c r="M5" s="11"/>
    </row>
    <row r="6" spans="1:13" x14ac:dyDescent="0.2">
      <c r="H6" s="12"/>
      <c r="I6" s="12"/>
      <c r="J6" s="12"/>
      <c r="K6" s="12"/>
      <c r="L6" s="12"/>
      <c r="M6" s="12"/>
    </row>
    <row r="7" spans="1:13" x14ac:dyDescent="0.2">
      <c r="H7" s="13" t="s">
        <v>273</v>
      </c>
    </row>
    <row r="8" spans="1:13" ht="29.25" customHeight="1" x14ac:dyDescent="0.25">
      <c r="G8" s="14"/>
      <c r="I8" s="11" t="s">
        <v>257</v>
      </c>
      <c r="K8" s="15"/>
      <c r="L8" s="8"/>
      <c r="M8" s="4"/>
    </row>
    <row r="9" spans="1:13" ht="15" x14ac:dyDescent="0.25">
      <c r="G9" s="14"/>
      <c r="I9" s="11" t="s">
        <v>18</v>
      </c>
      <c r="K9" s="15"/>
      <c r="L9" s="8"/>
      <c r="M9" s="4"/>
    </row>
    <row r="10" spans="1:13" ht="15" x14ac:dyDescent="0.25">
      <c r="G10" s="14"/>
      <c r="I10" s="16" t="s">
        <v>57</v>
      </c>
      <c r="J10" s="16"/>
      <c r="K10" s="16"/>
      <c r="L10" s="17"/>
      <c r="M10" s="18"/>
    </row>
    <row r="11" spans="1:13" ht="15" x14ac:dyDescent="0.25">
      <c r="G11" s="14"/>
      <c r="I11" s="16" t="s">
        <v>69</v>
      </c>
      <c r="J11" s="16"/>
      <c r="K11" s="16"/>
      <c r="L11" s="17"/>
      <c r="M11" s="18"/>
    </row>
    <row r="12" spans="1:13" ht="15" x14ac:dyDescent="0.25">
      <c r="G12" s="14"/>
      <c r="I12" s="16" t="s">
        <v>15</v>
      </c>
      <c r="J12" s="16"/>
      <c r="K12" s="16"/>
      <c r="L12" s="17"/>
      <c r="M12" s="18"/>
    </row>
    <row r="13" spans="1:13" ht="15" customHeight="1" x14ac:dyDescent="0.25">
      <c r="G13" s="14"/>
      <c r="I13" s="19" t="s">
        <v>126</v>
      </c>
      <c r="J13" s="19"/>
      <c r="K13" s="19"/>
      <c r="L13" s="19"/>
      <c r="M13" s="20"/>
    </row>
    <row r="14" spans="1:13" x14ac:dyDescent="0.2">
      <c r="G14" s="14"/>
      <c r="J14" s="14"/>
      <c r="L14" s="21"/>
      <c r="M14" s="22"/>
    </row>
    <row r="15" spans="1:13" s="24" customFormat="1" ht="15.75" customHeight="1" x14ac:dyDescent="0.25">
      <c r="A15" s="23" t="s">
        <v>20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24" customFormat="1" ht="15.75" customHeight="1" x14ac:dyDescent="0.2">
      <c r="A16" s="25" t="s">
        <v>56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s="24" customFormat="1" ht="10.5" customHeight="1" x14ac:dyDescent="0.2">
      <c r="A17" s="26"/>
      <c r="B17" s="27"/>
      <c r="C17" s="27"/>
      <c r="D17" s="27"/>
      <c r="E17" s="28"/>
      <c r="F17" s="29"/>
      <c r="G17" s="29"/>
      <c r="H17" s="29"/>
      <c r="I17" s="29"/>
      <c r="J17" s="29"/>
      <c r="K17" s="29"/>
      <c r="L17" s="30"/>
      <c r="M17" s="30"/>
    </row>
    <row r="18" spans="1:13" ht="15" customHeight="1" x14ac:dyDescent="0.2">
      <c r="A18" s="31" t="s">
        <v>4</v>
      </c>
      <c r="B18" s="31" t="s">
        <v>39</v>
      </c>
      <c r="C18" s="31" t="s">
        <v>40</v>
      </c>
      <c r="D18" s="31" t="s">
        <v>7</v>
      </c>
      <c r="E18" s="32" t="s">
        <v>41</v>
      </c>
      <c r="F18" s="33" t="s">
        <v>42</v>
      </c>
      <c r="G18" s="34" t="s">
        <v>8</v>
      </c>
      <c r="H18" s="35"/>
      <c r="I18" s="35"/>
      <c r="J18" s="35"/>
      <c r="K18" s="36"/>
      <c r="L18" s="31" t="s">
        <v>130</v>
      </c>
      <c r="M18" s="37" t="s">
        <v>9</v>
      </c>
    </row>
    <row r="19" spans="1:13" ht="141.75" customHeight="1" x14ac:dyDescent="0.2">
      <c r="A19" s="31"/>
      <c r="B19" s="31"/>
      <c r="C19" s="31"/>
      <c r="D19" s="31"/>
      <c r="E19" s="32"/>
      <c r="F19" s="33"/>
      <c r="G19" s="38" t="s">
        <v>16</v>
      </c>
      <c r="H19" s="38" t="s">
        <v>17</v>
      </c>
      <c r="I19" s="38" t="s">
        <v>23</v>
      </c>
      <c r="J19" s="38" t="s">
        <v>46</v>
      </c>
      <c r="K19" s="38" t="s">
        <v>45</v>
      </c>
      <c r="L19" s="31"/>
      <c r="M19" s="39"/>
    </row>
    <row r="20" spans="1:13" ht="15" x14ac:dyDescent="0.2">
      <c r="A20" s="40">
        <v>1</v>
      </c>
      <c r="B20" s="40">
        <v>2</v>
      </c>
      <c r="C20" s="40">
        <v>3</v>
      </c>
      <c r="D20" s="40">
        <v>4</v>
      </c>
      <c r="E20" s="41">
        <v>5</v>
      </c>
      <c r="F20" s="41">
        <v>6</v>
      </c>
      <c r="G20" s="41">
        <v>7</v>
      </c>
      <c r="H20" s="41">
        <v>8</v>
      </c>
      <c r="I20" s="41">
        <v>9</v>
      </c>
      <c r="J20" s="41">
        <v>10</v>
      </c>
      <c r="K20" s="41">
        <v>11</v>
      </c>
      <c r="L20" s="40">
        <v>12</v>
      </c>
      <c r="M20" s="40">
        <v>13</v>
      </c>
    </row>
    <row r="21" spans="1:13" ht="18" customHeight="1" x14ac:dyDescent="0.2">
      <c r="A21" s="42" t="s">
        <v>73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7.25" customHeight="1" x14ac:dyDescent="0.2">
      <c r="A22" s="45" t="s">
        <v>37</v>
      </c>
      <c r="B22" s="46" t="s">
        <v>146</v>
      </c>
      <c r="C22" s="37" t="s">
        <v>55</v>
      </c>
      <c r="D22" s="47" t="s">
        <v>2</v>
      </c>
      <c r="E22" s="48">
        <v>0</v>
      </c>
      <c r="F22" s="49">
        <v>107523.7</v>
      </c>
      <c r="G22" s="49">
        <v>1000</v>
      </c>
      <c r="H22" s="50">
        <f t="shared" ref="H22" si="0">SUM(H23:H26)</f>
        <v>106523.7</v>
      </c>
      <c r="I22" s="51">
        <f t="shared" ref="I22:J22" si="1">SUM(I23:I26)</f>
        <v>0</v>
      </c>
      <c r="J22" s="51">
        <f t="shared" si="1"/>
        <v>0</v>
      </c>
      <c r="K22" s="52">
        <v>0</v>
      </c>
      <c r="L22" s="37" t="s">
        <v>21</v>
      </c>
      <c r="M22" s="53" t="s">
        <v>144</v>
      </c>
    </row>
    <row r="23" spans="1:13" ht="43.5" customHeight="1" x14ac:dyDescent="0.2">
      <c r="A23" s="45"/>
      <c r="B23" s="54"/>
      <c r="C23" s="55"/>
      <c r="D23" s="47" t="s">
        <v>1</v>
      </c>
      <c r="E23" s="48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52">
        <v>0</v>
      </c>
      <c r="L23" s="56"/>
      <c r="M23" s="57"/>
    </row>
    <row r="24" spans="1:13" ht="62.25" customHeight="1" x14ac:dyDescent="0.2">
      <c r="A24" s="45"/>
      <c r="B24" s="54"/>
      <c r="C24" s="55"/>
      <c r="D24" s="47" t="s">
        <v>6</v>
      </c>
      <c r="E24" s="48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52">
        <v>0</v>
      </c>
      <c r="L24" s="56"/>
      <c r="M24" s="57"/>
    </row>
    <row r="25" spans="1:13" ht="73.5" customHeight="1" x14ac:dyDescent="0.2">
      <c r="A25" s="45"/>
      <c r="B25" s="54"/>
      <c r="C25" s="55"/>
      <c r="D25" s="47" t="s">
        <v>10</v>
      </c>
      <c r="E25" s="48">
        <v>0</v>
      </c>
      <c r="F25" s="49">
        <v>107523.7</v>
      </c>
      <c r="G25" s="49">
        <v>1000</v>
      </c>
      <c r="H25" s="58">
        <f t="shared" ref="G25:K27" si="2">SUM(H26:H29)</f>
        <v>106523.7</v>
      </c>
      <c r="I25" s="51">
        <f t="shared" si="2"/>
        <v>0</v>
      </c>
      <c r="J25" s="49">
        <v>0</v>
      </c>
      <c r="K25" s="52">
        <v>0</v>
      </c>
      <c r="L25" s="56"/>
      <c r="M25" s="57"/>
    </row>
    <row r="26" spans="1:13" ht="30" customHeight="1" x14ac:dyDescent="0.2">
      <c r="A26" s="45"/>
      <c r="B26" s="59"/>
      <c r="C26" s="39"/>
      <c r="D26" s="47" t="s">
        <v>24</v>
      </c>
      <c r="E26" s="48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52">
        <v>0</v>
      </c>
      <c r="L26" s="60"/>
      <c r="M26" s="61"/>
    </row>
    <row r="27" spans="1:13" ht="18.75" customHeight="1" x14ac:dyDescent="0.2">
      <c r="A27" s="62" t="s">
        <v>48</v>
      </c>
      <c r="B27" s="63" t="s">
        <v>158</v>
      </c>
      <c r="C27" s="37" t="s">
        <v>55</v>
      </c>
      <c r="D27" s="47" t="s">
        <v>2</v>
      </c>
      <c r="E27" s="64">
        <v>0</v>
      </c>
      <c r="F27" s="51">
        <f>SUM(F28:F31)</f>
        <v>106523.7</v>
      </c>
      <c r="G27" s="51">
        <f t="shared" si="2"/>
        <v>0</v>
      </c>
      <c r="H27" s="51">
        <f t="shared" si="2"/>
        <v>106523.7</v>
      </c>
      <c r="I27" s="51">
        <f t="shared" si="2"/>
        <v>0</v>
      </c>
      <c r="J27" s="51">
        <f t="shared" si="2"/>
        <v>0</v>
      </c>
      <c r="K27" s="51">
        <f t="shared" si="2"/>
        <v>0</v>
      </c>
      <c r="L27" s="31" t="s">
        <v>21</v>
      </c>
      <c r="M27" s="53"/>
    </row>
    <row r="28" spans="1:13" ht="48.75" customHeight="1" x14ac:dyDescent="0.2">
      <c r="A28" s="65"/>
      <c r="B28" s="66"/>
      <c r="C28" s="55"/>
      <c r="D28" s="47" t="s">
        <v>1</v>
      </c>
      <c r="E28" s="64">
        <v>0</v>
      </c>
      <c r="F28" s="67">
        <f>SUM(G28:K28)</f>
        <v>0</v>
      </c>
      <c r="G28" s="67">
        <v>0</v>
      </c>
      <c r="H28" s="67">
        <v>0</v>
      </c>
      <c r="I28" s="67">
        <v>0</v>
      </c>
      <c r="J28" s="67">
        <v>0</v>
      </c>
      <c r="K28" s="51">
        <v>0</v>
      </c>
      <c r="L28" s="31"/>
      <c r="M28" s="57"/>
    </row>
    <row r="29" spans="1:13" ht="63" customHeight="1" x14ac:dyDescent="0.2">
      <c r="A29" s="65"/>
      <c r="B29" s="66"/>
      <c r="C29" s="55"/>
      <c r="D29" s="47" t="s">
        <v>6</v>
      </c>
      <c r="E29" s="64">
        <v>0</v>
      </c>
      <c r="F29" s="67">
        <f t="shared" ref="F29:F31" si="3">SUM(G29:K29)</f>
        <v>0</v>
      </c>
      <c r="G29" s="67">
        <v>0</v>
      </c>
      <c r="H29" s="67">
        <v>0</v>
      </c>
      <c r="I29" s="67">
        <v>0</v>
      </c>
      <c r="J29" s="67">
        <v>0</v>
      </c>
      <c r="K29" s="51">
        <v>0</v>
      </c>
      <c r="L29" s="31"/>
      <c r="M29" s="57"/>
    </row>
    <row r="30" spans="1:13" ht="75.75" customHeight="1" x14ac:dyDescent="0.2">
      <c r="A30" s="65"/>
      <c r="B30" s="66"/>
      <c r="C30" s="55"/>
      <c r="D30" s="47" t="s">
        <v>10</v>
      </c>
      <c r="E30" s="64">
        <v>0</v>
      </c>
      <c r="F30" s="67">
        <f t="shared" si="3"/>
        <v>106523.7</v>
      </c>
      <c r="G30" s="67">
        <v>0</v>
      </c>
      <c r="H30" s="67">
        <v>106523.7</v>
      </c>
      <c r="I30" s="67">
        <v>0</v>
      </c>
      <c r="J30" s="67">
        <v>0</v>
      </c>
      <c r="K30" s="51">
        <v>0</v>
      </c>
      <c r="L30" s="31"/>
      <c r="M30" s="57"/>
    </row>
    <row r="31" spans="1:13" ht="40.5" customHeight="1" x14ac:dyDescent="0.2">
      <c r="A31" s="68"/>
      <c r="B31" s="69"/>
      <c r="C31" s="39"/>
      <c r="D31" s="47" t="s">
        <v>24</v>
      </c>
      <c r="E31" s="64">
        <v>0</v>
      </c>
      <c r="F31" s="67">
        <f t="shared" si="3"/>
        <v>0</v>
      </c>
      <c r="G31" s="67">
        <v>0</v>
      </c>
      <c r="H31" s="67">
        <v>0</v>
      </c>
      <c r="I31" s="67">
        <v>0</v>
      </c>
      <c r="J31" s="67">
        <v>0</v>
      </c>
      <c r="K31" s="51">
        <v>0</v>
      </c>
      <c r="L31" s="31"/>
      <c r="M31" s="61"/>
    </row>
    <row r="32" spans="1:13" ht="40.5" customHeight="1" x14ac:dyDescent="0.2">
      <c r="A32" s="62" t="s">
        <v>237</v>
      </c>
      <c r="B32" s="63" t="s">
        <v>159</v>
      </c>
      <c r="C32" s="37" t="s">
        <v>55</v>
      </c>
      <c r="D32" s="47" t="s">
        <v>2</v>
      </c>
      <c r="E32" s="64">
        <v>0</v>
      </c>
      <c r="F32" s="51">
        <f>G32+H32+I32+J32+K32</f>
        <v>1000</v>
      </c>
      <c r="G32" s="51">
        <f>SUM(G33:G36)</f>
        <v>1000</v>
      </c>
      <c r="H32" s="51">
        <v>0</v>
      </c>
      <c r="I32" s="51">
        <f>SUM(I33:I36)</f>
        <v>0</v>
      </c>
      <c r="J32" s="51">
        <f>SUM(J33:J36)</f>
        <v>0</v>
      </c>
      <c r="K32" s="51">
        <f>SUM(K33:K36)</f>
        <v>0</v>
      </c>
      <c r="L32" s="31" t="s">
        <v>21</v>
      </c>
      <c r="M32" s="70"/>
    </row>
    <row r="33" spans="1:13" ht="40.5" customHeight="1" x14ac:dyDescent="0.2">
      <c r="A33" s="65"/>
      <c r="B33" s="66"/>
      <c r="C33" s="55"/>
      <c r="D33" s="47" t="s">
        <v>1</v>
      </c>
      <c r="E33" s="64">
        <v>0</v>
      </c>
      <c r="F33" s="64">
        <v>0</v>
      </c>
      <c r="G33" s="67">
        <v>0</v>
      </c>
      <c r="H33" s="67">
        <v>0</v>
      </c>
      <c r="I33" s="67">
        <v>0</v>
      </c>
      <c r="J33" s="67">
        <v>0</v>
      </c>
      <c r="K33" s="51">
        <v>0</v>
      </c>
      <c r="L33" s="31"/>
      <c r="M33" s="70"/>
    </row>
    <row r="34" spans="1:13" ht="40.5" customHeight="1" x14ac:dyDescent="0.2">
      <c r="A34" s="65"/>
      <c r="B34" s="66"/>
      <c r="C34" s="55"/>
      <c r="D34" s="47" t="s">
        <v>6</v>
      </c>
      <c r="E34" s="64">
        <v>0</v>
      </c>
      <c r="F34" s="64">
        <v>0</v>
      </c>
      <c r="G34" s="67">
        <v>0</v>
      </c>
      <c r="H34" s="67">
        <v>0</v>
      </c>
      <c r="I34" s="67">
        <v>0</v>
      </c>
      <c r="J34" s="67">
        <v>0</v>
      </c>
      <c r="K34" s="51">
        <v>0</v>
      </c>
      <c r="L34" s="31"/>
      <c r="M34" s="70"/>
    </row>
    <row r="35" spans="1:13" ht="40.5" customHeight="1" x14ac:dyDescent="0.2">
      <c r="A35" s="65"/>
      <c r="B35" s="66"/>
      <c r="C35" s="55"/>
      <c r="D35" s="47" t="s">
        <v>10</v>
      </c>
      <c r="E35" s="64">
        <v>0</v>
      </c>
      <c r="F35" s="64">
        <f>SUM(G35:J35)</f>
        <v>1000</v>
      </c>
      <c r="G35" s="64">
        <v>1000</v>
      </c>
      <c r="H35" s="64">
        <v>0</v>
      </c>
      <c r="I35" s="64">
        <v>0</v>
      </c>
      <c r="J35" s="64">
        <v>0</v>
      </c>
      <c r="K35" s="51">
        <v>0</v>
      </c>
      <c r="L35" s="31"/>
      <c r="M35" s="70"/>
    </row>
    <row r="36" spans="1:13" ht="40.5" customHeight="1" x14ac:dyDescent="0.2">
      <c r="A36" s="68"/>
      <c r="B36" s="69"/>
      <c r="C36" s="39"/>
      <c r="D36" s="47" t="s">
        <v>24</v>
      </c>
      <c r="E36" s="64">
        <v>0</v>
      </c>
      <c r="F36" s="64">
        <v>0</v>
      </c>
      <c r="G36" s="67">
        <v>0</v>
      </c>
      <c r="H36" s="67">
        <v>0</v>
      </c>
      <c r="I36" s="67">
        <v>0</v>
      </c>
      <c r="J36" s="67">
        <v>0</v>
      </c>
      <c r="K36" s="51">
        <v>0</v>
      </c>
      <c r="L36" s="31"/>
      <c r="M36" s="70"/>
    </row>
    <row r="37" spans="1:13" ht="15" customHeight="1" x14ac:dyDescent="0.2">
      <c r="A37" s="71"/>
      <c r="B37" s="72" t="s">
        <v>105</v>
      </c>
      <c r="C37" s="72"/>
      <c r="D37" s="73" t="s">
        <v>2</v>
      </c>
      <c r="E37" s="48">
        <v>0</v>
      </c>
      <c r="F37" s="74">
        <f>G37+H37+I37+J37+K37</f>
        <v>107523.7</v>
      </c>
      <c r="G37" s="50">
        <f>SUM(G38:G41)</f>
        <v>1000</v>
      </c>
      <c r="H37" s="50">
        <f>SUM(H38:H41)</f>
        <v>106523.7</v>
      </c>
      <c r="I37" s="50">
        <f>SUM(I38:I41)</f>
        <v>0</v>
      </c>
      <c r="J37" s="50">
        <f>SUM(J38:J41)</f>
        <v>0</v>
      </c>
      <c r="K37" s="50">
        <f>SUM(K38:K41)</f>
        <v>0</v>
      </c>
      <c r="L37" s="75"/>
      <c r="M37" s="75"/>
    </row>
    <row r="38" spans="1:13" ht="46.5" customHeight="1" x14ac:dyDescent="0.2">
      <c r="A38" s="71"/>
      <c r="B38" s="72"/>
      <c r="C38" s="72"/>
      <c r="D38" s="73" t="s">
        <v>1</v>
      </c>
      <c r="E38" s="48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75"/>
      <c r="M38" s="75"/>
    </row>
    <row r="39" spans="1:13" ht="58.5" customHeight="1" x14ac:dyDescent="0.2">
      <c r="A39" s="71"/>
      <c r="B39" s="72"/>
      <c r="C39" s="72"/>
      <c r="D39" s="73" t="s">
        <v>6</v>
      </c>
      <c r="E39" s="48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75"/>
      <c r="M39" s="75"/>
    </row>
    <row r="40" spans="1:13" ht="72" customHeight="1" x14ac:dyDescent="0.2">
      <c r="A40" s="71"/>
      <c r="B40" s="72"/>
      <c r="C40" s="72"/>
      <c r="D40" s="73" t="s">
        <v>10</v>
      </c>
      <c r="E40" s="48">
        <v>0</v>
      </c>
      <c r="F40" s="50">
        <v>107523.7</v>
      </c>
      <c r="G40" s="50">
        <v>1000</v>
      </c>
      <c r="H40" s="50">
        <v>106523.7</v>
      </c>
      <c r="I40" s="50">
        <v>0</v>
      </c>
      <c r="J40" s="50">
        <v>0</v>
      </c>
      <c r="K40" s="50">
        <v>0</v>
      </c>
      <c r="L40" s="75"/>
      <c r="M40" s="75"/>
    </row>
    <row r="41" spans="1:13" ht="31.5" customHeight="1" x14ac:dyDescent="0.2">
      <c r="A41" s="71"/>
      <c r="B41" s="72"/>
      <c r="C41" s="72"/>
      <c r="D41" s="73" t="s">
        <v>24</v>
      </c>
      <c r="E41" s="48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75"/>
      <c r="M41" s="75"/>
    </row>
    <row r="42" spans="1:13" ht="23.25" customHeight="1" x14ac:dyDescent="0.2">
      <c r="A42" s="76" t="s">
        <v>61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8"/>
    </row>
    <row r="43" spans="1:13" s="84" customFormat="1" ht="13.5" customHeight="1" x14ac:dyDescent="0.2">
      <c r="A43" s="79" t="s">
        <v>76</v>
      </c>
      <c r="B43" s="80" t="s">
        <v>147</v>
      </c>
      <c r="C43" s="81" t="s">
        <v>55</v>
      </c>
      <c r="D43" s="73" t="s">
        <v>2</v>
      </c>
      <c r="E43" s="82">
        <v>0</v>
      </c>
      <c r="F43" s="82">
        <f>SUM(F44:F47)</f>
        <v>180800</v>
      </c>
      <c r="G43" s="82">
        <f>SUM(G44:G47)</f>
        <v>90900</v>
      </c>
      <c r="H43" s="82">
        <f>SUM(H44:H47)</f>
        <v>27000</v>
      </c>
      <c r="I43" s="82">
        <f t="shared" ref="I43:K43" si="4">SUM(I44:I47)</f>
        <v>62900</v>
      </c>
      <c r="J43" s="82">
        <f t="shared" si="4"/>
        <v>0</v>
      </c>
      <c r="K43" s="82">
        <f t="shared" si="4"/>
        <v>0</v>
      </c>
      <c r="L43" s="81"/>
      <c r="M43" s="83" t="s">
        <v>225</v>
      </c>
    </row>
    <row r="44" spans="1:13" s="84" customFormat="1" ht="45.75" customHeight="1" x14ac:dyDescent="0.2">
      <c r="A44" s="79"/>
      <c r="B44" s="80"/>
      <c r="C44" s="81"/>
      <c r="D44" s="73" t="s">
        <v>1</v>
      </c>
      <c r="E44" s="82"/>
      <c r="F44" s="82">
        <f>G44+H44+I44+J44+K44</f>
        <v>0</v>
      </c>
      <c r="G44" s="74">
        <f>G49+G54+G59</f>
        <v>0</v>
      </c>
      <c r="H44" s="74">
        <f>H49+H54+H59</f>
        <v>0</v>
      </c>
      <c r="I44" s="74">
        <f>I49+I54+I59</f>
        <v>0</v>
      </c>
      <c r="J44" s="74">
        <f>J49+J54+J59</f>
        <v>0</v>
      </c>
      <c r="K44" s="74">
        <f>K49+K54+K59</f>
        <v>0</v>
      </c>
      <c r="L44" s="81"/>
      <c r="M44" s="85"/>
    </row>
    <row r="45" spans="1:13" s="84" customFormat="1" ht="60" customHeight="1" x14ac:dyDescent="0.2">
      <c r="A45" s="79"/>
      <c r="B45" s="80"/>
      <c r="C45" s="81"/>
      <c r="D45" s="73" t="s">
        <v>6</v>
      </c>
      <c r="E45" s="82">
        <v>0</v>
      </c>
      <c r="F45" s="82">
        <f t="shared" ref="F45:F47" si="5">G45+H45+I45+J45+K45</f>
        <v>89900</v>
      </c>
      <c r="G45" s="74">
        <f t="shared" ref="G45:G47" si="6">G50+G55+G60</f>
        <v>89900</v>
      </c>
      <c r="H45" s="74">
        <f t="shared" ref="H45:I47" si="7">H50+H55+H60</f>
        <v>0</v>
      </c>
      <c r="I45" s="74">
        <f t="shared" si="7"/>
        <v>0</v>
      </c>
      <c r="J45" s="74">
        <f t="shared" ref="J45" si="8">J50+J55+J60</f>
        <v>0</v>
      </c>
      <c r="K45" s="74">
        <f t="shared" ref="K45" si="9">K50+K55+K60</f>
        <v>0</v>
      </c>
      <c r="L45" s="81"/>
      <c r="M45" s="85"/>
    </row>
    <row r="46" spans="1:13" s="84" customFormat="1" ht="44.25" customHeight="1" x14ac:dyDescent="0.2">
      <c r="A46" s="79"/>
      <c r="B46" s="80"/>
      <c r="C46" s="81"/>
      <c r="D46" s="73" t="s">
        <v>10</v>
      </c>
      <c r="E46" s="82">
        <v>0</v>
      </c>
      <c r="F46" s="82">
        <f t="shared" si="5"/>
        <v>90900</v>
      </c>
      <c r="G46" s="74">
        <f t="shared" si="6"/>
        <v>1000</v>
      </c>
      <c r="H46" s="74">
        <f t="shared" si="7"/>
        <v>27000</v>
      </c>
      <c r="I46" s="74">
        <f t="shared" si="7"/>
        <v>62900</v>
      </c>
      <c r="J46" s="74">
        <f t="shared" ref="J46" si="10">J51+J56+J61</f>
        <v>0</v>
      </c>
      <c r="K46" s="74">
        <f t="shared" ref="K46" si="11">K51+K56+K61</f>
        <v>0</v>
      </c>
      <c r="L46" s="81"/>
      <c r="M46" s="85"/>
    </row>
    <row r="47" spans="1:13" s="84" customFormat="1" ht="50.25" customHeight="1" x14ac:dyDescent="0.2">
      <c r="A47" s="79"/>
      <c r="B47" s="80"/>
      <c r="C47" s="81"/>
      <c r="D47" s="73" t="s">
        <v>24</v>
      </c>
      <c r="E47" s="82">
        <v>0</v>
      </c>
      <c r="F47" s="82">
        <f t="shared" si="5"/>
        <v>0</v>
      </c>
      <c r="G47" s="74">
        <f t="shared" si="6"/>
        <v>0</v>
      </c>
      <c r="H47" s="74">
        <f t="shared" si="7"/>
        <v>0</v>
      </c>
      <c r="I47" s="74">
        <f t="shared" si="7"/>
        <v>0</v>
      </c>
      <c r="J47" s="74">
        <f t="shared" ref="J47" si="12">J52+J57+J62</f>
        <v>0</v>
      </c>
      <c r="K47" s="74">
        <f t="shared" ref="K47" si="13">K52+K57+K62</f>
        <v>0</v>
      </c>
      <c r="L47" s="81"/>
      <c r="M47" s="86"/>
    </row>
    <row r="48" spans="1:13" ht="18" customHeight="1" x14ac:dyDescent="0.2">
      <c r="A48" s="87" t="s">
        <v>50</v>
      </c>
      <c r="B48" s="80" t="s">
        <v>160</v>
      </c>
      <c r="C48" s="75" t="s">
        <v>55</v>
      </c>
      <c r="D48" s="73" t="s">
        <v>2</v>
      </c>
      <c r="E48" s="82">
        <v>0</v>
      </c>
      <c r="F48" s="82">
        <f>K48+J48+I48+H48+G48</f>
        <v>0</v>
      </c>
      <c r="G48" s="82">
        <v>0</v>
      </c>
      <c r="H48" s="82">
        <v>0</v>
      </c>
      <c r="I48" s="82">
        <v>0</v>
      </c>
      <c r="J48" s="82">
        <f t="shared" ref="J48:K48" si="14">SUM(J49:J52)</f>
        <v>0</v>
      </c>
      <c r="K48" s="82">
        <f t="shared" si="14"/>
        <v>0</v>
      </c>
      <c r="L48" s="75" t="s">
        <v>21</v>
      </c>
      <c r="M48" s="88"/>
    </row>
    <row r="49" spans="1:13" ht="45.75" customHeight="1" x14ac:dyDescent="0.2">
      <c r="A49" s="87"/>
      <c r="B49" s="80"/>
      <c r="C49" s="75"/>
      <c r="D49" s="73" t="s">
        <v>1</v>
      </c>
      <c r="E49" s="82">
        <v>0</v>
      </c>
      <c r="F49" s="82">
        <f>K49+J49+I49+H49+G49</f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5"/>
      <c r="M49" s="88"/>
    </row>
    <row r="50" spans="1:13" ht="60" customHeight="1" x14ac:dyDescent="0.2">
      <c r="A50" s="87"/>
      <c r="B50" s="80"/>
      <c r="C50" s="75"/>
      <c r="D50" s="73" t="s">
        <v>6</v>
      </c>
      <c r="E50" s="82">
        <v>0</v>
      </c>
      <c r="F50" s="82">
        <f>K50+J50+I50+H50+G50</f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5"/>
      <c r="M50" s="88"/>
    </row>
    <row r="51" spans="1:13" ht="74.25" customHeight="1" x14ac:dyDescent="0.2">
      <c r="A51" s="87"/>
      <c r="B51" s="80"/>
      <c r="C51" s="75"/>
      <c r="D51" s="73" t="s">
        <v>10</v>
      </c>
      <c r="E51" s="82">
        <v>0</v>
      </c>
      <c r="F51" s="82">
        <f>K51+J51+I51+H51+G51</f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5"/>
      <c r="M51" s="88"/>
    </row>
    <row r="52" spans="1:13" ht="31.5" customHeight="1" x14ac:dyDescent="0.2">
      <c r="A52" s="87"/>
      <c r="B52" s="80"/>
      <c r="C52" s="75"/>
      <c r="D52" s="73" t="s">
        <v>24</v>
      </c>
      <c r="E52" s="82">
        <v>0</v>
      </c>
      <c r="F52" s="82">
        <f>K52+J52+I52+H52+G52</f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5"/>
      <c r="M52" s="88"/>
    </row>
    <row r="53" spans="1:13" ht="18" customHeight="1" x14ac:dyDescent="0.2">
      <c r="A53" s="87" t="s">
        <v>77</v>
      </c>
      <c r="B53" s="89" t="s">
        <v>161</v>
      </c>
      <c r="C53" s="31" t="s">
        <v>55</v>
      </c>
      <c r="D53" s="47" t="s">
        <v>2</v>
      </c>
      <c r="E53" s="64">
        <v>0</v>
      </c>
      <c r="F53" s="64">
        <f>SUM(F54:F57)</f>
        <v>89900</v>
      </c>
      <c r="G53" s="64">
        <v>0</v>
      </c>
      <c r="H53" s="64">
        <v>27000</v>
      </c>
      <c r="I53" s="64">
        <f>I57+I56+I55+I54</f>
        <v>62900</v>
      </c>
      <c r="J53" s="64">
        <f t="shared" ref="J53:K53" si="15">SUM(J54:J57)</f>
        <v>0</v>
      </c>
      <c r="K53" s="64">
        <f t="shared" si="15"/>
        <v>0</v>
      </c>
      <c r="L53" s="31" t="s">
        <v>21</v>
      </c>
      <c r="M53" s="90"/>
    </row>
    <row r="54" spans="1:13" ht="45.75" customHeight="1" x14ac:dyDescent="0.2">
      <c r="A54" s="87"/>
      <c r="B54" s="89"/>
      <c r="C54" s="31"/>
      <c r="D54" s="47" t="s">
        <v>1</v>
      </c>
      <c r="E54" s="64">
        <v>0</v>
      </c>
      <c r="F54" s="64">
        <f t="shared" ref="F54:F62" si="16">K54+J54+I54+H54+G54</f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31"/>
      <c r="M54" s="90"/>
    </row>
    <row r="55" spans="1:13" ht="60" customHeight="1" x14ac:dyDescent="0.2">
      <c r="A55" s="87"/>
      <c r="B55" s="89"/>
      <c r="C55" s="31"/>
      <c r="D55" s="47" t="s">
        <v>6</v>
      </c>
      <c r="E55" s="64">
        <v>0</v>
      </c>
      <c r="F55" s="64">
        <f t="shared" si="16"/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31"/>
      <c r="M55" s="90"/>
    </row>
    <row r="56" spans="1:13" ht="74.25" customHeight="1" x14ac:dyDescent="0.2">
      <c r="A56" s="87"/>
      <c r="B56" s="89"/>
      <c r="C56" s="31"/>
      <c r="D56" s="47" t="s">
        <v>10</v>
      </c>
      <c r="E56" s="64">
        <v>0</v>
      </c>
      <c r="F56" s="64">
        <f>K56+J56+I56+H56+G56</f>
        <v>89900</v>
      </c>
      <c r="G56" s="67">
        <v>0</v>
      </c>
      <c r="H56" s="67">
        <v>27000</v>
      </c>
      <c r="I56" s="67">
        <v>62900</v>
      </c>
      <c r="J56" s="67">
        <v>0</v>
      </c>
      <c r="K56" s="67">
        <v>0</v>
      </c>
      <c r="L56" s="31"/>
      <c r="M56" s="90"/>
    </row>
    <row r="57" spans="1:13" ht="31.5" customHeight="1" x14ac:dyDescent="0.2">
      <c r="A57" s="87"/>
      <c r="B57" s="89"/>
      <c r="C57" s="31"/>
      <c r="D57" s="47" t="s">
        <v>24</v>
      </c>
      <c r="E57" s="64">
        <v>0</v>
      </c>
      <c r="F57" s="64">
        <f t="shared" si="16"/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31"/>
      <c r="M57" s="90"/>
    </row>
    <row r="58" spans="1:13" ht="18" customHeight="1" x14ac:dyDescent="0.2">
      <c r="A58" s="87" t="s">
        <v>136</v>
      </c>
      <c r="B58" s="89" t="s">
        <v>162</v>
      </c>
      <c r="C58" s="31" t="s">
        <v>55</v>
      </c>
      <c r="D58" s="47" t="s">
        <v>2</v>
      </c>
      <c r="E58" s="64">
        <v>0</v>
      </c>
      <c r="F58" s="64">
        <f t="shared" si="16"/>
        <v>90900</v>
      </c>
      <c r="G58" s="64">
        <f>G62+G61+G60+G59</f>
        <v>90900</v>
      </c>
      <c r="H58" s="64">
        <v>0</v>
      </c>
      <c r="I58" s="64">
        <f>I62+I61+I60+I59</f>
        <v>0</v>
      </c>
      <c r="J58" s="64">
        <f>J62+J61+J60+J59</f>
        <v>0</v>
      </c>
      <c r="K58" s="64">
        <f>K62+K61+K60+K59</f>
        <v>0</v>
      </c>
      <c r="L58" s="31" t="s">
        <v>137</v>
      </c>
      <c r="M58" s="90"/>
    </row>
    <row r="59" spans="1:13" ht="45.75" customHeight="1" x14ac:dyDescent="0.2">
      <c r="A59" s="87"/>
      <c r="B59" s="89"/>
      <c r="C59" s="31"/>
      <c r="D59" s="47" t="s">
        <v>1</v>
      </c>
      <c r="E59" s="64">
        <v>0</v>
      </c>
      <c r="F59" s="64">
        <f t="shared" si="16"/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31"/>
      <c r="M59" s="90"/>
    </row>
    <row r="60" spans="1:13" ht="60" customHeight="1" x14ac:dyDescent="0.2">
      <c r="A60" s="87"/>
      <c r="B60" s="89"/>
      <c r="C60" s="31"/>
      <c r="D60" s="47" t="s">
        <v>6</v>
      </c>
      <c r="E60" s="64">
        <v>0</v>
      </c>
      <c r="F60" s="64">
        <f t="shared" si="16"/>
        <v>89900</v>
      </c>
      <c r="G60" s="67">
        <v>89900</v>
      </c>
      <c r="H60" s="67">
        <v>0</v>
      </c>
      <c r="I60" s="67">
        <v>0</v>
      </c>
      <c r="J60" s="67">
        <v>0</v>
      </c>
      <c r="K60" s="67">
        <v>0</v>
      </c>
      <c r="L60" s="31"/>
      <c r="M60" s="90"/>
    </row>
    <row r="61" spans="1:13" ht="74.25" customHeight="1" x14ac:dyDescent="0.2">
      <c r="A61" s="87"/>
      <c r="B61" s="89"/>
      <c r="C61" s="31"/>
      <c r="D61" s="47" t="s">
        <v>10</v>
      </c>
      <c r="E61" s="64">
        <v>0</v>
      </c>
      <c r="F61" s="64">
        <f t="shared" si="16"/>
        <v>1000</v>
      </c>
      <c r="G61" s="67">
        <v>1000</v>
      </c>
      <c r="H61" s="67">
        <v>0</v>
      </c>
      <c r="I61" s="67">
        <v>0</v>
      </c>
      <c r="J61" s="67">
        <v>0</v>
      </c>
      <c r="K61" s="67">
        <v>0</v>
      </c>
      <c r="L61" s="31"/>
      <c r="M61" s="90"/>
    </row>
    <row r="62" spans="1:13" ht="31.5" customHeight="1" x14ac:dyDescent="0.2">
      <c r="A62" s="87"/>
      <c r="B62" s="89"/>
      <c r="C62" s="31"/>
      <c r="D62" s="47" t="s">
        <v>24</v>
      </c>
      <c r="E62" s="64">
        <v>0</v>
      </c>
      <c r="F62" s="64">
        <f t="shared" si="16"/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31"/>
      <c r="M62" s="90"/>
    </row>
    <row r="63" spans="1:13" s="84" customFormat="1" ht="13.5" customHeight="1" x14ac:dyDescent="0.2">
      <c r="A63" s="79" t="s">
        <v>107</v>
      </c>
      <c r="B63" s="80" t="s">
        <v>148</v>
      </c>
      <c r="C63" s="81" t="s">
        <v>55</v>
      </c>
      <c r="D63" s="73" t="s">
        <v>2</v>
      </c>
      <c r="E63" s="82">
        <v>10200</v>
      </c>
      <c r="F63" s="82">
        <f>K63+J63+I63+H63+G63</f>
        <v>64550</v>
      </c>
      <c r="G63" s="82">
        <f>SUM(G64:G67)</f>
        <v>4550</v>
      </c>
      <c r="H63" s="82">
        <f>SUM(H64:H67)</f>
        <v>30000</v>
      </c>
      <c r="I63" s="82">
        <f>SUM(I64:I67)</f>
        <v>30000</v>
      </c>
      <c r="J63" s="82">
        <f>SUM(J64:J67)</f>
        <v>0</v>
      </c>
      <c r="K63" s="82">
        <f>SUM(K67+K66+K65+K64)</f>
        <v>0</v>
      </c>
      <c r="L63" s="81"/>
      <c r="M63" s="53" t="s">
        <v>226</v>
      </c>
    </row>
    <row r="64" spans="1:13" s="84" customFormat="1" ht="45.75" customHeight="1" x14ac:dyDescent="0.2">
      <c r="A64" s="79"/>
      <c r="B64" s="80"/>
      <c r="C64" s="81"/>
      <c r="D64" s="73" t="s">
        <v>1</v>
      </c>
      <c r="E64" s="82">
        <v>0</v>
      </c>
      <c r="F64" s="82">
        <f t="shared" ref="F64:K64" si="17">F69+F74+F79+F84+F89</f>
        <v>0</v>
      </c>
      <c r="G64" s="82">
        <f t="shared" si="17"/>
        <v>0</v>
      </c>
      <c r="H64" s="82">
        <f t="shared" si="17"/>
        <v>0</v>
      </c>
      <c r="I64" s="82">
        <f t="shared" si="17"/>
        <v>0</v>
      </c>
      <c r="J64" s="82">
        <f t="shared" si="17"/>
        <v>0</v>
      </c>
      <c r="K64" s="82">
        <f t="shared" si="17"/>
        <v>0</v>
      </c>
      <c r="L64" s="81"/>
      <c r="M64" s="57"/>
    </row>
    <row r="65" spans="1:13" s="84" customFormat="1" ht="60" customHeight="1" x14ac:dyDescent="0.2">
      <c r="A65" s="79"/>
      <c r="B65" s="80"/>
      <c r="C65" s="81"/>
      <c r="D65" s="73" t="s">
        <v>6</v>
      </c>
      <c r="E65" s="82">
        <v>0</v>
      </c>
      <c r="F65" s="82">
        <f>F70+F75+F80+F85+F90</f>
        <v>0</v>
      </c>
      <c r="G65" s="82">
        <f t="shared" ref="G65" si="18">G70+G75+G80+G85+G90</f>
        <v>0</v>
      </c>
      <c r="H65" s="82">
        <f t="shared" ref="H65:I67" si="19">H70+H75+H80+H85+H90</f>
        <v>0</v>
      </c>
      <c r="I65" s="82">
        <f t="shared" si="19"/>
        <v>0</v>
      </c>
      <c r="J65" s="82">
        <f t="shared" ref="J65" si="20">J70+J75+J80+J85+J90</f>
        <v>0</v>
      </c>
      <c r="K65" s="82">
        <f t="shared" ref="K65:K67" si="21">K70+K75+K80+K84+K90</f>
        <v>0</v>
      </c>
      <c r="L65" s="81"/>
      <c r="M65" s="57"/>
    </row>
    <row r="66" spans="1:13" s="84" customFormat="1" ht="44.25" customHeight="1" x14ac:dyDescent="0.2">
      <c r="A66" s="79"/>
      <c r="B66" s="80"/>
      <c r="C66" s="81"/>
      <c r="D66" s="73" t="s">
        <v>10</v>
      </c>
      <c r="E66" s="82">
        <v>5100</v>
      </c>
      <c r="F66" s="82">
        <f>F71+F76+F81+F86+F91</f>
        <v>34050</v>
      </c>
      <c r="G66" s="82">
        <f t="shared" ref="G66" si="22">G71+G76+G81+G86+G91</f>
        <v>4050</v>
      </c>
      <c r="H66" s="82">
        <f t="shared" si="19"/>
        <v>15000</v>
      </c>
      <c r="I66" s="82">
        <f t="shared" si="19"/>
        <v>15000</v>
      </c>
      <c r="J66" s="82">
        <f t="shared" ref="J66" si="23">J71+J76+J81+J86+J91</f>
        <v>0</v>
      </c>
      <c r="K66" s="82">
        <f t="shared" si="21"/>
        <v>0</v>
      </c>
      <c r="L66" s="81"/>
      <c r="M66" s="57"/>
    </row>
    <row r="67" spans="1:13" s="84" customFormat="1" ht="30" customHeight="1" x14ac:dyDescent="0.2">
      <c r="A67" s="79"/>
      <c r="B67" s="80"/>
      <c r="C67" s="81"/>
      <c r="D67" s="73" t="s">
        <v>24</v>
      </c>
      <c r="E67" s="82">
        <v>5100</v>
      </c>
      <c r="F67" s="82">
        <f>F72+F77+F82+F87+F92</f>
        <v>30500</v>
      </c>
      <c r="G67" s="82">
        <f t="shared" ref="G67" si="24">G72+G77+G82+G87+G92</f>
        <v>500</v>
      </c>
      <c r="H67" s="82">
        <f t="shared" si="19"/>
        <v>15000</v>
      </c>
      <c r="I67" s="82">
        <f t="shared" si="19"/>
        <v>15000</v>
      </c>
      <c r="J67" s="82">
        <f>J72+J77+J82+J87+J92</f>
        <v>0</v>
      </c>
      <c r="K67" s="82">
        <f t="shared" si="21"/>
        <v>0</v>
      </c>
      <c r="L67" s="81"/>
      <c r="M67" s="61"/>
    </row>
    <row r="68" spans="1:13" ht="17.25" customHeight="1" x14ac:dyDescent="0.2">
      <c r="A68" s="87" t="s">
        <v>51</v>
      </c>
      <c r="B68" s="89" t="s">
        <v>189</v>
      </c>
      <c r="C68" s="31" t="s">
        <v>55</v>
      </c>
      <c r="D68" s="47" t="s">
        <v>2</v>
      </c>
      <c r="E68" s="64">
        <v>0</v>
      </c>
      <c r="F68" s="64">
        <f>SUM(K68+J68+I68+H68+G68)</f>
        <v>0</v>
      </c>
      <c r="G68" s="64">
        <f>SUM(G72+G71+G70+G69)</f>
        <v>0</v>
      </c>
      <c r="H68" s="64">
        <f>SUM(H72+H71+H70+H69)</f>
        <v>0</v>
      </c>
      <c r="I68" s="64">
        <f>SUM(I72+I71+I70+I69)</f>
        <v>0</v>
      </c>
      <c r="J68" s="64">
        <f>SUM(J72+J71+J70+J69)</f>
        <v>0</v>
      </c>
      <c r="K68" s="64">
        <f>SUM(K72+K71+K70+K69)</f>
        <v>0</v>
      </c>
      <c r="L68" s="31" t="s">
        <v>21</v>
      </c>
      <c r="M68" s="90"/>
    </row>
    <row r="69" spans="1:13" ht="45.75" customHeight="1" x14ac:dyDescent="0.2">
      <c r="A69" s="87"/>
      <c r="B69" s="89"/>
      <c r="C69" s="31"/>
      <c r="D69" s="47" t="s">
        <v>1</v>
      </c>
      <c r="E69" s="64">
        <v>0</v>
      </c>
      <c r="F69" s="64">
        <f>K69+J69+I69+H69+G69</f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31"/>
      <c r="M69" s="90"/>
    </row>
    <row r="70" spans="1:13" ht="60" customHeight="1" x14ac:dyDescent="0.2">
      <c r="A70" s="87"/>
      <c r="B70" s="89"/>
      <c r="C70" s="31"/>
      <c r="D70" s="47" t="s">
        <v>6</v>
      </c>
      <c r="E70" s="64">
        <v>0</v>
      </c>
      <c r="F70" s="64">
        <f>K70+J70+I70+H70+G70</f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31"/>
      <c r="M70" s="90"/>
    </row>
    <row r="71" spans="1:13" ht="74.25" customHeight="1" x14ac:dyDescent="0.2">
      <c r="A71" s="87"/>
      <c r="B71" s="89"/>
      <c r="C71" s="31"/>
      <c r="D71" s="47" t="s">
        <v>10</v>
      </c>
      <c r="E71" s="64">
        <v>0</v>
      </c>
      <c r="F71" s="64">
        <f>K71+J71+I71+H71+G71</f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31"/>
      <c r="M71" s="90"/>
    </row>
    <row r="72" spans="1:13" ht="31.5" customHeight="1" x14ac:dyDescent="0.2">
      <c r="A72" s="87"/>
      <c r="B72" s="89"/>
      <c r="C72" s="31"/>
      <c r="D72" s="47" t="s">
        <v>24</v>
      </c>
      <c r="E72" s="64">
        <v>0</v>
      </c>
      <c r="F72" s="64">
        <f>K72+J72+I72+H72+G72</f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31"/>
      <c r="M72" s="90"/>
    </row>
    <row r="73" spans="1:13" ht="17.25" customHeight="1" x14ac:dyDescent="0.2">
      <c r="A73" s="87" t="s">
        <v>115</v>
      </c>
      <c r="B73" s="89" t="s">
        <v>163</v>
      </c>
      <c r="C73" s="31" t="s">
        <v>22</v>
      </c>
      <c r="D73" s="47" t="s">
        <v>2</v>
      </c>
      <c r="E73" s="64">
        <v>0</v>
      </c>
      <c r="F73" s="64">
        <f>SUM(K73+J73+I73+H73+G73)</f>
        <v>3550</v>
      </c>
      <c r="G73" s="64">
        <v>3550</v>
      </c>
      <c r="H73" s="64">
        <v>0</v>
      </c>
      <c r="I73" s="64">
        <v>0</v>
      </c>
      <c r="J73" s="64">
        <v>0</v>
      </c>
      <c r="K73" s="64">
        <f>SUM(K77+K76+K75+K74)</f>
        <v>0</v>
      </c>
      <c r="L73" s="31" t="s">
        <v>21</v>
      </c>
      <c r="M73" s="91"/>
    </row>
    <row r="74" spans="1:13" ht="45.75" customHeight="1" x14ac:dyDescent="0.2">
      <c r="A74" s="87"/>
      <c r="B74" s="89"/>
      <c r="C74" s="31"/>
      <c r="D74" s="47" t="s">
        <v>1</v>
      </c>
      <c r="E74" s="64">
        <v>0</v>
      </c>
      <c r="F74" s="64">
        <f>K74+J74+I74+H74+G74</f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31"/>
      <c r="M74" s="92"/>
    </row>
    <row r="75" spans="1:13" ht="60" customHeight="1" x14ac:dyDescent="0.2">
      <c r="A75" s="87"/>
      <c r="B75" s="89"/>
      <c r="C75" s="31"/>
      <c r="D75" s="47" t="s">
        <v>6</v>
      </c>
      <c r="E75" s="64">
        <v>0</v>
      </c>
      <c r="F75" s="64">
        <f>K75+J75+I75+H75+G75</f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31"/>
      <c r="M75" s="92"/>
    </row>
    <row r="76" spans="1:13" ht="74.25" customHeight="1" x14ac:dyDescent="0.2">
      <c r="A76" s="87"/>
      <c r="B76" s="89"/>
      <c r="C76" s="31"/>
      <c r="D76" s="47" t="s">
        <v>10</v>
      </c>
      <c r="E76" s="64">
        <v>0</v>
      </c>
      <c r="F76" s="64">
        <f>K76+J76+I76+H76+G76</f>
        <v>3550</v>
      </c>
      <c r="G76" s="67">
        <v>3550</v>
      </c>
      <c r="H76" s="67">
        <v>0</v>
      </c>
      <c r="I76" s="67">
        <v>0</v>
      </c>
      <c r="J76" s="67">
        <v>0</v>
      </c>
      <c r="K76" s="67">
        <v>0</v>
      </c>
      <c r="L76" s="31"/>
      <c r="M76" s="92"/>
    </row>
    <row r="77" spans="1:13" ht="31.5" customHeight="1" x14ac:dyDescent="0.2">
      <c r="A77" s="87"/>
      <c r="B77" s="89"/>
      <c r="C77" s="31"/>
      <c r="D77" s="47" t="s">
        <v>24</v>
      </c>
      <c r="E77" s="64">
        <v>0</v>
      </c>
      <c r="F77" s="64">
        <f>K77+J77+I77+H77+G77</f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31"/>
      <c r="M77" s="93"/>
    </row>
    <row r="78" spans="1:13" ht="31.5" customHeight="1" x14ac:dyDescent="0.2">
      <c r="A78" s="87" t="s">
        <v>116</v>
      </c>
      <c r="B78" s="89" t="s">
        <v>149</v>
      </c>
      <c r="C78" s="31" t="s">
        <v>55</v>
      </c>
      <c r="D78" s="47" t="s">
        <v>2</v>
      </c>
      <c r="E78" s="64">
        <v>0</v>
      </c>
      <c r="F78" s="64">
        <v>21000</v>
      </c>
      <c r="G78" s="64">
        <f>G79+G80+G81+G82</f>
        <v>1000</v>
      </c>
      <c r="H78" s="64">
        <f>H79+H80+H81+H82</f>
        <v>10000</v>
      </c>
      <c r="I78" s="64">
        <v>10000</v>
      </c>
      <c r="J78" s="64">
        <v>0</v>
      </c>
      <c r="K78" s="64">
        <f>SUM(K82+K81+K80+K79)</f>
        <v>0</v>
      </c>
      <c r="L78" s="31" t="s">
        <v>21</v>
      </c>
      <c r="M78" s="90"/>
    </row>
    <row r="79" spans="1:13" ht="45" customHeight="1" x14ac:dyDescent="0.2">
      <c r="A79" s="87"/>
      <c r="B79" s="89"/>
      <c r="C79" s="31"/>
      <c r="D79" s="47" t="s">
        <v>1</v>
      </c>
      <c r="E79" s="64">
        <v>0</v>
      </c>
      <c r="F79" s="64">
        <f>G79+H79+I79+J79+K79</f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31"/>
      <c r="M79" s="90"/>
    </row>
    <row r="80" spans="1:13" ht="65.25" customHeight="1" x14ac:dyDescent="0.2">
      <c r="A80" s="87"/>
      <c r="B80" s="89"/>
      <c r="C80" s="31"/>
      <c r="D80" s="47" t="s">
        <v>6</v>
      </c>
      <c r="E80" s="64">
        <v>0</v>
      </c>
      <c r="F80" s="64">
        <f>G80+H80+I80+J80+K80</f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31"/>
      <c r="M80" s="90"/>
    </row>
    <row r="81" spans="1:13" ht="76.5" customHeight="1" x14ac:dyDescent="0.2">
      <c r="A81" s="87"/>
      <c r="B81" s="89"/>
      <c r="C81" s="31"/>
      <c r="D81" s="47" t="s">
        <v>10</v>
      </c>
      <c r="E81" s="64">
        <v>0</v>
      </c>
      <c r="F81" s="64">
        <f>G81+H81+I81+J81+K81</f>
        <v>10500</v>
      </c>
      <c r="G81" s="67">
        <v>500</v>
      </c>
      <c r="H81" s="67">
        <v>5000</v>
      </c>
      <c r="I81" s="67">
        <v>5000</v>
      </c>
      <c r="J81" s="67">
        <v>0</v>
      </c>
      <c r="K81" s="67">
        <v>0</v>
      </c>
      <c r="L81" s="31"/>
      <c r="M81" s="90"/>
    </row>
    <row r="82" spans="1:13" ht="31.5" customHeight="1" x14ac:dyDescent="0.2">
      <c r="A82" s="87"/>
      <c r="B82" s="89"/>
      <c r="C82" s="31"/>
      <c r="D82" s="47" t="s">
        <v>24</v>
      </c>
      <c r="E82" s="64">
        <v>0</v>
      </c>
      <c r="F82" s="64">
        <f>G82+H82+I82+J82+K82</f>
        <v>10500</v>
      </c>
      <c r="G82" s="67">
        <v>500</v>
      </c>
      <c r="H82" s="67">
        <v>5000</v>
      </c>
      <c r="I82" s="67">
        <v>5000</v>
      </c>
      <c r="J82" s="67">
        <v>0</v>
      </c>
      <c r="K82" s="67">
        <v>0</v>
      </c>
      <c r="L82" s="31"/>
      <c r="M82" s="90"/>
    </row>
    <row r="83" spans="1:13" ht="31.5" customHeight="1" x14ac:dyDescent="0.2">
      <c r="A83" s="87" t="s">
        <v>117</v>
      </c>
      <c r="B83" s="89" t="s">
        <v>150</v>
      </c>
      <c r="C83" s="31" t="s">
        <v>55</v>
      </c>
      <c r="D83" s="47" t="s">
        <v>2</v>
      </c>
      <c r="E83" s="64">
        <v>10200</v>
      </c>
      <c r="F83" s="64">
        <f>K83+J83+I83+H83+G83</f>
        <v>40000</v>
      </c>
      <c r="G83" s="64">
        <f>SUM(G87+G86+G85+G84)</f>
        <v>0</v>
      </c>
      <c r="H83" s="64">
        <f>SUM(H87+H86+H85+H84)</f>
        <v>20000</v>
      </c>
      <c r="I83" s="64">
        <f>SUM(I87+I86+I85+I84)</f>
        <v>20000</v>
      </c>
      <c r="J83" s="64">
        <f>SUM(J87+J86+J85+J84)</f>
        <v>0</v>
      </c>
      <c r="K83" s="64">
        <f>SUM(K87+K86+K85+K84)</f>
        <v>0</v>
      </c>
      <c r="L83" s="31" t="s">
        <v>21</v>
      </c>
      <c r="M83" s="90"/>
    </row>
    <row r="84" spans="1:13" ht="45" customHeight="1" x14ac:dyDescent="0.2">
      <c r="A84" s="87"/>
      <c r="B84" s="89"/>
      <c r="C84" s="31"/>
      <c r="D84" s="47" t="s">
        <v>1</v>
      </c>
      <c r="E84" s="64">
        <v>0</v>
      </c>
      <c r="F84" s="64">
        <f t="shared" ref="F84:F92" si="25">G84+H84+I84+J84+K84</f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31"/>
      <c r="M84" s="90"/>
    </row>
    <row r="85" spans="1:13" ht="65.25" customHeight="1" x14ac:dyDescent="0.2">
      <c r="A85" s="87"/>
      <c r="B85" s="89"/>
      <c r="C85" s="31"/>
      <c r="D85" s="47" t="s">
        <v>6</v>
      </c>
      <c r="E85" s="64">
        <v>0</v>
      </c>
      <c r="F85" s="64">
        <f t="shared" si="25"/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31"/>
      <c r="M85" s="90"/>
    </row>
    <row r="86" spans="1:13" ht="76.5" customHeight="1" x14ac:dyDescent="0.2">
      <c r="A86" s="87"/>
      <c r="B86" s="89"/>
      <c r="C86" s="31"/>
      <c r="D86" s="47" t="s">
        <v>10</v>
      </c>
      <c r="E86" s="64">
        <v>5100</v>
      </c>
      <c r="F86" s="64">
        <f t="shared" si="25"/>
        <v>20000</v>
      </c>
      <c r="G86" s="67">
        <v>0</v>
      </c>
      <c r="H86" s="67">
        <v>10000</v>
      </c>
      <c r="I86" s="67">
        <v>10000</v>
      </c>
      <c r="J86" s="67">
        <v>0</v>
      </c>
      <c r="K86" s="67">
        <v>0</v>
      </c>
      <c r="L86" s="31"/>
      <c r="M86" s="90"/>
    </row>
    <row r="87" spans="1:13" ht="31.5" customHeight="1" x14ac:dyDescent="0.2">
      <c r="A87" s="87"/>
      <c r="B87" s="89"/>
      <c r="C87" s="31"/>
      <c r="D87" s="47" t="s">
        <v>24</v>
      </c>
      <c r="E87" s="64">
        <v>5100</v>
      </c>
      <c r="F87" s="64">
        <f t="shared" si="25"/>
        <v>20000</v>
      </c>
      <c r="G87" s="67">
        <v>0</v>
      </c>
      <c r="H87" s="67">
        <v>10000</v>
      </c>
      <c r="I87" s="67">
        <v>10000</v>
      </c>
      <c r="J87" s="67">
        <v>0</v>
      </c>
      <c r="K87" s="67">
        <v>0</v>
      </c>
      <c r="L87" s="31"/>
      <c r="M87" s="90"/>
    </row>
    <row r="88" spans="1:13" ht="31.5" customHeight="1" x14ac:dyDescent="0.2">
      <c r="A88" s="87" t="s">
        <v>132</v>
      </c>
      <c r="B88" s="89" t="s">
        <v>151</v>
      </c>
      <c r="C88" s="31" t="s">
        <v>55</v>
      </c>
      <c r="D88" s="47" t="s">
        <v>2</v>
      </c>
      <c r="E88" s="64">
        <v>0</v>
      </c>
      <c r="F88" s="64">
        <f t="shared" si="25"/>
        <v>0</v>
      </c>
      <c r="G88" s="64">
        <f>SUM(G92+G91+G90+G89)</f>
        <v>0</v>
      </c>
      <c r="H88" s="64">
        <f>SUM(H92+H91+H90+H89)</f>
        <v>0</v>
      </c>
      <c r="I88" s="64">
        <f>SUM(I92+I91+I90+I89)</f>
        <v>0</v>
      </c>
      <c r="J88" s="64">
        <f>SUM(J92+J91+J90+J89)</f>
        <v>0</v>
      </c>
      <c r="K88" s="64">
        <f>SUM(K92+K91+K90+K89)</f>
        <v>0</v>
      </c>
      <c r="L88" s="31" t="s">
        <v>21</v>
      </c>
      <c r="M88" s="90"/>
    </row>
    <row r="89" spans="1:13" ht="45" customHeight="1" x14ac:dyDescent="0.2">
      <c r="A89" s="87"/>
      <c r="B89" s="89"/>
      <c r="C89" s="31"/>
      <c r="D89" s="47" t="s">
        <v>1</v>
      </c>
      <c r="E89" s="64">
        <v>0</v>
      </c>
      <c r="F89" s="64">
        <f t="shared" si="25"/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31"/>
      <c r="M89" s="90"/>
    </row>
    <row r="90" spans="1:13" ht="65.25" customHeight="1" x14ac:dyDescent="0.2">
      <c r="A90" s="87"/>
      <c r="B90" s="89"/>
      <c r="C90" s="31"/>
      <c r="D90" s="47" t="s">
        <v>6</v>
      </c>
      <c r="E90" s="64">
        <v>0</v>
      </c>
      <c r="F90" s="64">
        <f t="shared" si="25"/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31"/>
      <c r="M90" s="90"/>
    </row>
    <row r="91" spans="1:13" ht="76.5" customHeight="1" x14ac:dyDescent="0.2">
      <c r="A91" s="87"/>
      <c r="B91" s="89"/>
      <c r="C91" s="31"/>
      <c r="D91" s="47" t="s">
        <v>10</v>
      </c>
      <c r="E91" s="64">
        <v>0</v>
      </c>
      <c r="F91" s="64">
        <f t="shared" si="25"/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31"/>
      <c r="M91" s="90"/>
    </row>
    <row r="92" spans="1:13" ht="31.5" customHeight="1" x14ac:dyDescent="0.2">
      <c r="A92" s="87"/>
      <c r="B92" s="89"/>
      <c r="C92" s="31"/>
      <c r="D92" s="47" t="s">
        <v>24</v>
      </c>
      <c r="E92" s="64">
        <v>0</v>
      </c>
      <c r="F92" s="64">
        <f t="shared" si="25"/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31"/>
      <c r="M92" s="90"/>
    </row>
    <row r="93" spans="1:13" s="84" customFormat="1" ht="19.5" customHeight="1" x14ac:dyDescent="0.2">
      <c r="A93" s="79" t="s">
        <v>38</v>
      </c>
      <c r="B93" s="80" t="s">
        <v>131</v>
      </c>
      <c r="C93" s="75" t="s">
        <v>114</v>
      </c>
      <c r="D93" s="73" t="s">
        <v>2</v>
      </c>
      <c r="E93" s="82">
        <v>0</v>
      </c>
      <c r="F93" s="48">
        <f t="shared" ref="F93:K93" si="26">SUM(F97+F96+F95+F94)</f>
        <v>0</v>
      </c>
      <c r="G93" s="48">
        <f t="shared" si="26"/>
        <v>0</v>
      </c>
      <c r="H93" s="48">
        <f t="shared" si="26"/>
        <v>0</v>
      </c>
      <c r="I93" s="48">
        <f t="shared" si="26"/>
        <v>0</v>
      </c>
      <c r="J93" s="48">
        <f t="shared" si="26"/>
        <v>0</v>
      </c>
      <c r="K93" s="48">
        <f t="shared" si="26"/>
        <v>0</v>
      </c>
      <c r="L93" s="37" t="s">
        <v>21</v>
      </c>
      <c r="M93" s="53" t="s">
        <v>228</v>
      </c>
    </row>
    <row r="94" spans="1:13" s="84" customFormat="1" ht="45.75" customHeight="1" x14ac:dyDescent="0.2">
      <c r="A94" s="79"/>
      <c r="B94" s="80"/>
      <c r="C94" s="75"/>
      <c r="D94" s="73" t="s">
        <v>1</v>
      </c>
      <c r="E94" s="82">
        <v>0</v>
      </c>
      <c r="F94" s="48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94"/>
      <c r="M94" s="57"/>
    </row>
    <row r="95" spans="1:13" s="84" customFormat="1" ht="60" customHeight="1" x14ac:dyDescent="0.2">
      <c r="A95" s="79"/>
      <c r="B95" s="80"/>
      <c r="C95" s="75"/>
      <c r="D95" s="73" t="s">
        <v>6</v>
      </c>
      <c r="E95" s="82">
        <v>0</v>
      </c>
      <c r="F95" s="48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94"/>
      <c r="M95" s="57"/>
    </row>
    <row r="96" spans="1:13" s="84" customFormat="1" ht="44.25" customHeight="1" x14ac:dyDescent="0.2">
      <c r="A96" s="79"/>
      <c r="B96" s="80"/>
      <c r="C96" s="75"/>
      <c r="D96" s="73" t="s">
        <v>10</v>
      </c>
      <c r="E96" s="82">
        <v>0</v>
      </c>
      <c r="F96" s="48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94"/>
      <c r="M96" s="57"/>
    </row>
    <row r="97" spans="1:13" s="84" customFormat="1" ht="30" customHeight="1" x14ac:dyDescent="0.2">
      <c r="A97" s="79"/>
      <c r="B97" s="80"/>
      <c r="C97" s="75"/>
      <c r="D97" s="73" t="s">
        <v>24</v>
      </c>
      <c r="E97" s="82">
        <v>0</v>
      </c>
      <c r="F97" s="48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95"/>
      <c r="M97" s="61"/>
    </row>
    <row r="98" spans="1:13" ht="31.5" customHeight="1" x14ac:dyDescent="0.2">
      <c r="A98" s="87" t="s">
        <v>81</v>
      </c>
      <c r="B98" s="89" t="s">
        <v>164</v>
      </c>
      <c r="C98" s="31" t="s">
        <v>114</v>
      </c>
      <c r="D98" s="47" t="s">
        <v>2</v>
      </c>
      <c r="E98" s="64">
        <f>SUM(E102+E101+E100+E99)</f>
        <v>0</v>
      </c>
      <c r="F98" s="96">
        <f>SUM(K98+J98+I98+H98+G98)</f>
        <v>0</v>
      </c>
      <c r="G98" s="96">
        <f>SUM(G102+G101+G100+G99)</f>
        <v>0</v>
      </c>
      <c r="H98" s="96">
        <f>SUM(H102+H101+H100+H99)</f>
        <v>0</v>
      </c>
      <c r="I98" s="96">
        <f>SUM(I102+I101+I100+I99)</f>
        <v>0</v>
      </c>
      <c r="J98" s="96">
        <f>SUM(J102+J101+J100+J99)</f>
        <v>0</v>
      </c>
      <c r="K98" s="96">
        <f>SUM(K102+K101+K100+K99)</f>
        <v>0</v>
      </c>
      <c r="L98" s="37" t="s">
        <v>21</v>
      </c>
      <c r="M98" s="90"/>
    </row>
    <row r="99" spans="1:13" ht="45" customHeight="1" x14ac:dyDescent="0.2">
      <c r="A99" s="87"/>
      <c r="B99" s="89"/>
      <c r="C99" s="31"/>
      <c r="D99" s="47" t="s">
        <v>1</v>
      </c>
      <c r="E99" s="64">
        <v>0</v>
      </c>
      <c r="F99" s="96">
        <f>K99+J99+I99+H99+G99</f>
        <v>0</v>
      </c>
      <c r="G99" s="97">
        <f>SUM(G102+G101+G100)</f>
        <v>0</v>
      </c>
      <c r="H99" s="97">
        <f>SUM(H102+H101+H100)</f>
        <v>0</v>
      </c>
      <c r="I99" s="97">
        <f>SUM(I102+I101+I100)</f>
        <v>0</v>
      </c>
      <c r="J99" s="97">
        <f>SUM(J102+J101+J100)</f>
        <v>0</v>
      </c>
      <c r="K99" s="97">
        <f>SUM(K102+K101+K100)</f>
        <v>0</v>
      </c>
      <c r="L99" s="55"/>
      <c r="M99" s="90"/>
    </row>
    <row r="100" spans="1:13" ht="65.25" customHeight="1" x14ac:dyDescent="0.2">
      <c r="A100" s="87"/>
      <c r="B100" s="89"/>
      <c r="C100" s="31"/>
      <c r="D100" s="47" t="s">
        <v>6</v>
      </c>
      <c r="E100" s="64">
        <v>0</v>
      </c>
      <c r="F100" s="96">
        <f>K100+J100+I100+H100+G100</f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55"/>
      <c r="M100" s="90"/>
    </row>
    <row r="101" spans="1:13" ht="76.5" customHeight="1" x14ac:dyDescent="0.2">
      <c r="A101" s="87"/>
      <c r="B101" s="89"/>
      <c r="C101" s="31"/>
      <c r="D101" s="47" t="s">
        <v>10</v>
      </c>
      <c r="E101" s="64">
        <v>0</v>
      </c>
      <c r="F101" s="96">
        <f>K101+J101+I101+H101+G101</f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55"/>
      <c r="M101" s="90"/>
    </row>
    <row r="102" spans="1:13" ht="31.5" customHeight="1" x14ac:dyDescent="0.2">
      <c r="A102" s="87"/>
      <c r="B102" s="89"/>
      <c r="C102" s="31"/>
      <c r="D102" s="47" t="s">
        <v>24</v>
      </c>
      <c r="E102" s="64"/>
      <c r="F102" s="96">
        <f>K102+J102+I102+H102+G102</f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39"/>
      <c r="M102" s="90"/>
    </row>
    <row r="103" spans="1:13" ht="15" customHeight="1" x14ac:dyDescent="0.2">
      <c r="A103" s="71"/>
      <c r="B103" s="72" t="s">
        <v>74</v>
      </c>
      <c r="C103" s="72"/>
      <c r="D103" s="48" t="s">
        <v>2</v>
      </c>
      <c r="E103" s="82">
        <v>10200</v>
      </c>
      <c r="F103" s="82">
        <f t="shared" ref="F103:K103" si="27">SUM(F104:F107)</f>
        <v>245350</v>
      </c>
      <c r="G103" s="82">
        <f t="shared" si="27"/>
        <v>95450</v>
      </c>
      <c r="H103" s="82">
        <f t="shared" si="27"/>
        <v>57000</v>
      </c>
      <c r="I103" s="82">
        <f t="shared" si="27"/>
        <v>92900</v>
      </c>
      <c r="J103" s="82">
        <f t="shared" si="27"/>
        <v>0</v>
      </c>
      <c r="K103" s="82">
        <f t="shared" si="27"/>
        <v>0</v>
      </c>
      <c r="L103" s="75"/>
      <c r="M103" s="75"/>
    </row>
    <row r="104" spans="1:13" ht="46.5" customHeight="1" x14ac:dyDescent="0.2">
      <c r="A104" s="71"/>
      <c r="B104" s="72"/>
      <c r="C104" s="72"/>
      <c r="D104" s="48" t="s">
        <v>1</v>
      </c>
      <c r="E104" s="82">
        <v>0</v>
      </c>
      <c r="F104" s="82">
        <f>SUM(G104:K104)</f>
        <v>0</v>
      </c>
      <c r="G104" s="82">
        <f>G44+G64+G94</f>
        <v>0</v>
      </c>
      <c r="H104" s="82">
        <f>H44+H64+H94</f>
        <v>0</v>
      </c>
      <c r="I104" s="82">
        <f>I44+I64+I94</f>
        <v>0</v>
      </c>
      <c r="J104" s="82">
        <f>J44+J64+J94</f>
        <v>0</v>
      </c>
      <c r="K104" s="82">
        <f>K44+K64+K94</f>
        <v>0</v>
      </c>
      <c r="L104" s="75"/>
      <c r="M104" s="75"/>
    </row>
    <row r="105" spans="1:13" ht="58.5" customHeight="1" x14ac:dyDescent="0.2">
      <c r="A105" s="71"/>
      <c r="B105" s="72"/>
      <c r="C105" s="72"/>
      <c r="D105" s="48" t="s">
        <v>6</v>
      </c>
      <c r="E105" s="82">
        <v>0</v>
      </c>
      <c r="F105" s="82">
        <f t="shared" ref="F105:F107" si="28">SUM(G105:K105)</f>
        <v>89900</v>
      </c>
      <c r="G105" s="82">
        <f>G45+G65+G95</f>
        <v>89900</v>
      </c>
      <c r="H105" s="82">
        <f t="shared" ref="H105" si="29">H45+H65+H95</f>
        <v>0</v>
      </c>
      <c r="I105" s="82">
        <f t="shared" ref="I105" si="30">I45+I65+I95</f>
        <v>0</v>
      </c>
      <c r="J105" s="82">
        <f t="shared" ref="J105:K107" si="31">J45+J65+J95</f>
        <v>0</v>
      </c>
      <c r="K105" s="82">
        <f t="shared" si="31"/>
        <v>0</v>
      </c>
      <c r="L105" s="75"/>
      <c r="M105" s="75"/>
    </row>
    <row r="106" spans="1:13" ht="72" customHeight="1" x14ac:dyDescent="0.2">
      <c r="A106" s="71"/>
      <c r="B106" s="72"/>
      <c r="C106" s="72"/>
      <c r="D106" s="48" t="s">
        <v>10</v>
      </c>
      <c r="E106" s="82">
        <v>5100</v>
      </c>
      <c r="F106" s="82">
        <f t="shared" si="28"/>
        <v>124950</v>
      </c>
      <c r="G106" s="82">
        <f>G46+G66+G96</f>
        <v>5050</v>
      </c>
      <c r="H106" s="82">
        <f>H46+H66+H96</f>
        <v>42000</v>
      </c>
      <c r="I106" s="82">
        <f>I46+I66+I96</f>
        <v>77900</v>
      </c>
      <c r="J106" s="82">
        <f t="shared" si="31"/>
        <v>0</v>
      </c>
      <c r="K106" s="82">
        <f t="shared" si="31"/>
        <v>0</v>
      </c>
      <c r="L106" s="75"/>
      <c r="M106" s="75"/>
    </row>
    <row r="107" spans="1:13" ht="31.5" customHeight="1" x14ac:dyDescent="0.2">
      <c r="A107" s="71"/>
      <c r="B107" s="72"/>
      <c r="C107" s="72"/>
      <c r="D107" s="48" t="s">
        <v>24</v>
      </c>
      <c r="E107" s="82">
        <v>5100</v>
      </c>
      <c r="F107" s="82">
        <f t="shared" si="28"/>
        <v>30500</v>
      </c>
      <c r="G107" s="82">
        <f t="shared" ref="G107" si="32">G47+G67+G97</f>
        <v>500</v>
      </c>
      <c r="H107" s="82">
        <f t="shared" ref="H107" si="33">H47+H67+H97</f>
        <v>15000</v>
      </c>
      <c r="I107" s="82">
        <f t="shared" ref="I107" si="34">I47+I67+I97</f>
        <v>15000</v>
      </c>
      <c r="J107" s="82">
        <v>0</v>
      </c>
      <c r="K107" s="82">
        <f t="shared" si="31"/>
        <v>0</v>
      </c>
      <c r="L107" s="75"/>
      <c r="M107" s="75"/>
    </row>
    <row r="108" spans="1:13" ht="28.5" customHeight="1" x14ac:dyDescent="0.2">
      <c r="A108" s="76" t="s">
        <v>75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8"/>
    </row>
    <row r="109" spans="1:13" s="84" customFormat="1" ht="15" customHeight="1" x14ac:dyDescent="0.2">
      <c r="A109" s="79" t="s">
        <v>82</v>
      </c>
      <c r="B109" s="80" t="s">
        <v>227</v>
      </c>
      <c r="C109" s="75" t="s">
        <v>55</v>
      </c>
      <c r="D109" s="73" t="s">
        <v>2</v>
      </c>
      <c r="E109" s="82">
        <v>171332</v>
      </c>
      <c r="F109" s="82">
        <v>490705</v>
      </c>
      <c r="G109" s="82">
        <v>0</v>
      </c>
      <c r="H109" s="82">
        <f>SUM(H110:H113)</f>
        <v>383688</v>
      </c>
      <c r="I109" s="82">
        <v>107017</v>
      </c>
      <c r="J109" s="82">
        <v>0</v>
      </c>
      <c r="K109" s="82">
        <v>0</v>
      </c>
      <c r="L109" s="81"/>
      <c r="M109" s="53" t="s">
        <v>235</v>
      </c>
    </row>
    <row r="110" spans="1:13" s="84" customFormat="1" ht="48.75" customHeight="1" x14ac:dyDescent="0.2">
      <c r="A110" s="79"/>
      <c r="B110" s="80"/>
      <c r="C110" s="75"/>
      <c r="D110" s="73" t="s">
        <v>1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1"/>
      <c r="M110" s="57"/>
    </row>
    <row r="111" spans="1:13" s="84" customFormat="1" ht="59.25" customHeight="1" x14ac:dyDescent="0.2">
      <c r="A111" s="79"/>
      <c r="B111" s="80"/>
      <c r="C111" s="75"/>
      <c r="D111" s="73" t="s">
        <v>6</v>
      </c>
      <c r="E111" s="82">
        <v>0</v>
      </c>
      <c r="F111" s="82">
        <v>0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1"/>
      <c r="M111" s="57"/>
    </row>
    <row r="112" spans="1:13" s="84" customFormat="1" ht="77.25" customHeight="1" x14ac:dyDescent="0.2">
      <c r="A112" s="79"/>
      <c r="B112" s="80"/>
      <c r="C112" s="75"/>
      <c r="D112" s="73" t="s">
        <v>10</v>
      </c>
      <c r="E112" s="82">
        <v>171332</v>
      </c>
      <c r="F112" s="82">
        <f>SUM(G112:K112)</f>
        <v>490705</v>
      </c>
      <c r="G112" s="82">
        <v>0</v>
      </c>
      <c r="H112" s="82">
        <v>383688</v>
      </c>
      <c r="I112" s="67">
        <v>107017</v>
      </c>
      <c r="J112" s="82">
        <v>0</v>
      </c>
      <c r="K112" s="82">
        <v>0</v>
      </c>
      <c r="L112" s="81"/>
      <c r="M112" s="57"/>
    </row>
    <row r="113" spans="1:13" s="84" customFormat="1" ht="30.75" customHeight="1" x14ac:dyDescent="0.2">
      <c r="A113" s="79"/>
      <c r="B113" s="80"/>
      <c r="C113" s="75"/>
      <c r="D113" s="73" t="s">
        <v>24</v>
      </c>
      <c r="E113" s="82">
        <v>0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1"/>
      <c r="M113" s="61"/>
    </row>
    <row r="114" spans="1:13" ht="15" customHeight="1" x14ac:dyDescent="0.2">
      <c r="A114" s="87" t="s">
        <v>67</v>
      </c>
      <c r="B114" s="89" t="s">
        <v>165</v>
      </c>
      <c r="C114" s="31" t="s">
        <v>55</v>
      </c>
      <c r="D114" s="47" t="s">
        <v>2</v>
      </c>
      <c r="E114" s="64">
        <v>0</v>
      </c>
      <c r="F114" s="64">
        <f>SUM(K114+J114+I114+H114+G114)</f>
        <v>0</v>
      </c>
      <c r="G114" s="64">
        <f>SUM(G118+G117+G116+G115)</f>
        <v>0</v>
      </c>
      <c r="H114" s="64">
        <f>SUM(H118+H117+H116+H115)</f>
        <v>0</v>
      </c>
      <c r="I114" s="64">
        <f>SUM(I118+I117+I116+I115)</f>
        <v>0</v>
      </c>
      <c r="J114" s="64">
        <f>SUM(J118+J117+J116+J115)</f>
        <v>0</v>
      </c>
      <c r="K114" s="64">
        <f>SUM(K118+K117+K116+K115)</f>
        <v>0</v>
      </c>
      <c r="L114" s="31" t="s">
        <v>21</v>
      </c>
      <c r="M114" s="90"/>
    </row>
    <row r="115" spans="1:13" ht="46.5" customHeight="1" x14ac:dyDescent="0.2">
      <c r="A115" s="87"/>
      <c r="B115" s="89"/>
      <c r="C115" s="31"/>
      <c r="D115" s="47" t="s">
        <v>1</v>
      </c>
      <c r="E115" s="64">
        <v>0</v>
      </c>
      <c r="F115" s="64">
        <f>G115+H115+I115+J115+K115</f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31"/>
      <c r="M115" s="90"/>
    </row>
    <row r="116" spans="1:13" ht="60.75" customHeight="1" x14ac:dyDescent="0.2">
      <c r="A116" s="87"/>
      <c r="B116" s="89"/>
      <c r="C116" s="31"/>
      <c r="D116" s="47" t="s">
        <v>6</v>
      </c>
      <c r="E116" s="64">
        <v>0</v>
      </c>
      <c r="F116" s="64">
        <f>G116+H116+I116+J116+K116</f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31"/>
      <c r="M116" s="90"/>
    </row>
    <row r="117" spans="1:13" ht="75" customHeight="1" x14ac:dyDescent="0.2">
      <c r="A117" s="87"/>
      <c r="B117" s="89"/>
      <c r="C117" s="31"/>
      <c r="D117" s="47" t="s">
        <v>10</v>
      </c>
      <c r="E117" s="64">
        <v>0</v>
      </c>
      <c r="F117" s="64">
        <f>G117+H117+I117+J117+K117</f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31"/>
      <c r="M117" s="90"/>
    </row>
    <row r="118" spans="1:13" ht="28.5" customHeight="1" x14ac:dyDescent="0.2">
      <c r="A118" s="87"/>
      <c r="B118" s="89"/>
      <c r="C118" s="31"/>
      <c r="D118" s="47" t="s">
        <v>24</v>
      </c>
      <c r="E118" s="64">
        <v>0</v>
      </c>
      <c r="F118" s="64">
        <f>G118+H118+I118+J118+K118</f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31"/>
      <c r="M118" s="90"/>
    </row>
    <row r="119" spans="1:13" ht="28.5" customHeight="1" x14ac:dyDescent="0.2">
      <c r="A119" s="62" t="s">
        <v>68</v>
      </c>
      <c r="B119" s="89" t="s">
        <v>166</v>
      </c>
      <c r="C119" s="31" t="s">
        <v>55</v>
      </c>
      <c r="D119" s="47" t="s">
        <v>2</v>
      </c>
      <c r="E119" s="64">
        <v>171332</v>
      </c>
      <c r="F119" s="98">
        <f>SUM(G119:K119)</f>
        <v>356688</v>
      </c>
      <c r="G119" s="64">
        <f>SUM(G123+G122+G121+G120)</f>
        <v>0</v>
      </c>
      <c r="H119" s="64">
        <f>SUM(H123+H122+H121+H120)</f>
        <v>356688</v>
      </c>
      <c r="I119" s="67">
        <v>0</v>
      </c>
      <c r="J119" s="64">
        <f>SUM(J123+J122+J121+J120)</f>
        <v>0</v>
      </c>
      <c r="K119" s="64">
        <f>SUM(K123+K122+K121+K120)</f>
        <v>0</v>
      </c>
      <c r="L119" s="31" t="s">
        <v>21</v>
      </c>
      <c r="M119" s="90"/>
    </row>
    <row r="120" spans="1:13" ht="46.5" customHeight="1" x14ac:dyDescent="0.2">
      <c r="A120" s="65"/>
      <c r="B120" s="89"/>
      <c r="C120" s="31"/>
      <c r="D120" s="47" t="s">
        <v>1</v>
      </c>
      <c r="E120" s="64">
        <v>0</v>
      </c>
      <c r="F120" s="64">
        <f>K120+J120+I120+H120+G120</f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31"/>
      <c r="M120" s="90"/>
    </row>
    <row r="121" spans="1:13" ht="81.75" customHeight="1" x14ac:dyDescent="0.2">
      <c r="A121" s="65"/>
      <c r="B121" s="89"/>
      <c r="C121" s="31"/>
      <c r="D121" s="47" t="s">
        <v>6</v>
      </c>
      <c r="E121" s="64">
        <v>0</v>
      </c>
      <c r="F121" s="64">
        <f>G121+H121+I121+J121+K121</f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31"/>
      <c r="M121" s="90"/>
    </row>
    <row r="122" spans="1:13" ht="83.25" customHeight="1" x14ac:dyDescent="0.2">
      <c r="A122" s="65"/>
      <c r="B122" s="89"/>
      <c r="C122" s="31"/>
      <c r="D122" s="47" t="s">
        <v>10</v>
      </c>
      <c r="E122" s="64">
        <v>171332</v>
      </c>
      <c r="F122" s="64">
        <f>G122+H122+I122+J122+K122</f>
        <v>356688</v>
      </c>
      <c r="G122" s="67">
        <v>0</v>
      </c>
      <c r="H122" s="67">
        <v>356688</v>
      </c>
      <c r="I122" s="67">
        <v>0</v>
      </c>
      <c r="J122" s="67">
        <v>0</v>
      </c>
      <c r="K122" s="67">
        <v>0</v>
      </c>
      <c r="L122" s="31"/>
      <c r="M122" s="90"/>
    </row>
    <row r="123" spans="1:13" ht="28.5" customHeight="1" x14ac:dyDescent="0.2">
      <c r="A123" s="68"/>
      <c r="B123" s="89"/>
      <c r="C123" s="31"/>
      <c r="D123" s="47" t="s">
        <v>24</v>
      </c>
      <c r="E123" s="64">
        <v>0</v>
      </c>
      <c r="F123" s="64">
        <f>G123+H123+J123+I123+K123</f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31"/>
      <c r="M123" s="90"/>
    </row>
    <row r="124" spans="1:13" ht="28.5" customHeight="1" x14ac:dyDescent="0.2">
      <c r="A124" s="62" t="s">
        <v>251</v>
      </c>
      <c r="B124" s="91" t="s">
        <v>252</v>
      </c>
      <c r="C124" s="31" t="s">
        <v>55</v>
      </c>
      <c r="D124" s="47" t="s">
        <v>2</v>
      </c>
      <c r="E124" s="64">
        <v>0</v>
      </c>
      <c r="F124" s="64">
        <f>SUM(K124+J124+I124+H124+G124)</f>
        <v>134017</v>
      </c>
      <c r="G124" s="64">
        <f>SUM(G128+G127+G126+G125)</f>
        <v>0</v>
      </c>
      <c r="H124" s="64">
        <f>SUM(H128+H127+H126+H125)</f>
        <v>27000</v>
      </c>
      <c r="I124" s="64">
        <v>107017</v>
      </c>
      <c r="J124" s="64">
        <f>SUM(J128+J127+J126+J125)</f>
        <v>0</v>
      </c>
      <c r="K124" s="64">
        <f>SUM(K128+K127+K126+K125)</f>
        <v>0</v>
      </c>
      <c r="L124" s="31" t="s">
        <v>21</v>
      </c>
      <c r="M124" s="99"/>
    </row>
    <row r="125" spans="1:13" ht="44.25" customHeight="1" x14ac:dyDescent="0.2">
      <c r="A125" s="65"/>
      <c r="B125" s="92"/>
      <c r="C125" s="31"/>
      <c r="D125" s="47" t="s">
        <v>1</v>
      </c>
      <c r="E125" s="64">
        <v>0</v>
      </c>
      <c r="F125" s="64">
        <f>G125+H125+I125+J125+K125</f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31"/>
      <c r="M125" s="100"/>
    </row>
    <row r="126" spans="1:13" ht="66" customHeight="1" x14ac:dyDescent="0.2">
      <c r="A126" s="65"/>
      <c r="B126" s="92"/>
      <c r="C126" s="31"/>
      <c r="D126" s="47" t="s">
        <v>6</v>
      </c>
      <c r="E126" s="64">
        <v>0</v>
      </c>
      <c r="F126" s="64">
        <f>G126+H126+I126+J126+K126</f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31"/>
      <c r="M126" s="100"/>
    </row>
    <row r="127" spans="1:13" ht="74.25" customHeight="1" x14ac:dyDescent="0.2">
      <c r="A127" s="65"/>
      <c r="B127" s="92"/>
      <c r="C127" s="31"/>
      <c r="D127" s="47" t="s">
        <v>10</v>
      </c>
      <c r="E127" s="64">
        <v>0</v>
      </c>
      <c r="F127" s="64">
        <f>G127+H127+I127+J127+K127</f>
        <v>134017</v>
      </c>
      <c r="G127" s="67">
        <v>0</v>
      </c>
      <c r="H127" s="67">
        <v>27000</v>
      </c>
      <c r="I127" s="67">
        <v>107017</v>
      </c>
      <c r="J127" s="67">
        <v>0</v>
      </c>
      <c r="K127" s="67">
        <v>0</v>
      </c>
      <c r="L127" s="31"/>
      <c r="M127" s="100"/>
    </row>
    <row r="128" spans="1:13" ht="28.5" customHeight="1" x14ac:dyDescent="0.2">
      <c r="A128" s="68"/>
      <c r="B128" s="93"/>
      <c r="C128" s="31"/>
      <c r="D128" s="47" t="s">
        <v>24</v>
      </c>
      <c r="E128" s="64">
        <v>0</v>
      </c>
      <c r="F128" s="64">
        <f>G128+H128+I128+J128+K128</f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31"/>
      <c r="M128" s="101"/>
    </row>
    <row r="129" spans="1:13" ht="31.5" customHeight="1" x14ac:dyDescent="0.2">
      <c r="A129" s="79" t="s">
        <v>83</v>
      </c>
      <c r="B129" s="80" t="s">
        <v>152</v>
      </c>
      <c r="C129" s="81" t="s">
        <v>55</v>
      </c>
      <c r="D129" s="73" t="s">
        <v>2</v>
      </c>
      <c r="E129" s="82">
        <v>0</v>
      </c>
      <c r="F129" s="82">
        <f>SUM(G129:K129)</f>
        <v>103288.89</v>
      </c>
      <c r="G129" s="82">
        <v>0</v>
      </c>
      <c r="H129" s="82">
        <f>SUM(H130:H133)</f>
        <v>0</v>
      </c>
      <c r="I129" s="82">
        <f>SUM(I130:I133)</f>
        <v>31000</v>
      </c>
      <c r="J129" s="82">
        <f>SUM(J130:J133)</f>
        <v>72288.89</v>
      </c>
      <c r="K129" s="82">
        <v>0</v>
      </c>
      <c r="L129" s="31" t="s">
        <v>21</v>
      </c>
      <c r="M129" s="102" t="s">
        <v>229</v>
      </c>
    </row>
    <row r="130" spans="1:13" ht="44.25" customHeight="1" x14ac:dyDescent="0.2">
      <c r="A130" s="79"/>
      <c r="B130" s="80"/>
      <c r="C130" s="81"/>
      <c r="D130" s="73" t="s">
        <v>1</v>
      </c>
      <c r="E130" s="82">
        <v>0</v>
      </c>
      <c r="F130" s="82">
        <f>F135+F140+F145+F150</f>
        <v>0</v>
      </c>
      <c r="G130" s="82">
        <v>0</v>
      </c>
      <c r="H130" s="82">
        <f>H135+H140</f>
        <v>0</v>
      </c>
      <c r="I130" s="82">
        <f>I135+I140</f>
        <v>0</v>
      </c>
      <c r="J130" s="82">
        <f>J135+J140</f>
        <v>0</v>
      </c>
      <c r="K130" s="82">
        <v>0</v>
      </c>
      <c r="L130" s="31"/>
      <c r="M130" s="102"/>
    </row>
    <row r="131" spans="1:13" ht="63.75" customHeight="1" x14ac:dyDescent="0.2">
      <c r="A131" s="79"/>
      <c r="B131" s="80"/>
      <c r="C131" s="81"/>
      <c r="D131" s="73" t="s">
        <v>6</v>
      </c>
      <c r="E131" s="82">
        <v>0</v>
      </c>
      <c r="F131" s="82">
        <f>F136+F141+F146+F151</f>
        <v>118124.45</v>
      </c>
      <c r="G131" s="82">
        <v>0</v>
      </c>
      <c r="H131" s="82">
        <f t="shared" ref="H131" si="35">H136+H141</f>
        <v>0</v>
      </c>
      <c r="I131" s="82">
        <f t="shared" ref="I131:J133" si="36">I136+I141</f>
        <v>29450</v>
      </c>
      <c r="J131" s="82">
        <f t="shared" si="36"/>
        <v>68674.45</v>
      </c>
      <c r="K131" s="82">
        <v>0</v>
      </c>
      <c r="L131" s="31"/>
      <c r="M131" s="102"/>
    </row>
    <row r="132" spans="1:13" ht="75.75" customHeight="1" x14ac:dyDescent="0.2">
      <c r="A132" s="79"/>
      <c r="B132" s="80"/>
      <c r="C132" s="81"/>
      <c r="D132" s="73" t="s">
        <v>10</v>
      </c>
      <c r="E132" s="82">
        <v>0</v>
      </c>
      <c r="F132" s="82">
        <f>SUM(G132:K132)</f>
        <v>5164.4400000000005</v>
      </c>
      <c r="G132" s="82">
        <v>0</v>
      </c>
      <c r="H132" s="82">
        <f t="shared" ref="H132" si="37">H137+H142</f>
        <v>0</v>
      </c>
      <c r="I132" s="82">
        <f t="shared" si="36"/>
        <v>1550</v>
      </c>
      <c r="J132" s="82">
        <f t="shared" si="36"/>
        <v>3614.44</v>
      </c>
      <c r="K132" s="82">
        <v>0</v>
      </c>
      <c r="L132" s="31"/>
      <c r="M132" s="102"/>
    </row>
    <row r="133" spans="1:13" ht="31.5" customHeight="1" x14ac:dyDescent="0.2">
      <c r="A133" s="79"/>
      <c r="B133" s="80"/>
      <c r="C133" s="81"/>
      <c r="D133" s="73" t="s">
        <v>24</v>
      </c>
      <c r="E133" s="82">
        <v>0</v>
      </c>
      <c r="F133" s="82">
        <f>G133+H133+I133+J133+K133</f>
        <v>0</v>
      </c>
      <c r="G133" s="82">
        <v>0</v>
      </c>
      <c r="H133" s="82">
        <f t="shared" ref="H133" si="38">H138+H143</f>
        <v>0</v>
      </c>
      <c r="I133" s="82">
        <f t="shared" si="36"/>
        <v>0</v>
      </c>
      <c r="J133" s="82">
        <f t="shared" si="36"/>
        <v>0</v>
      </c>
      <c r="K133" s="82">
        <v>0</v>
      </c>
      <c r="L133" s="31"/>
      <c r="M133" s="102"/>
    </row>
    <row r="134" spans="1:13" ht="31.5" customHeight="1" x14ac:dyDescent="0.2">
      <c r="A134" s="87" t="s">
        <v>84</v>
      </c>
      <c r="B134" s="89" t="s">
        <v>167</v>
      </c>
      <c r="C134" s="31" t="s">
        <v>55</v>
      </c>
      <c r="D134" s="47" t="s">
        <v>2</v>
      </c>
      <c r="E134" s="64">
        <v>0</v>
      </c>
      <c r="F134" s="64">
        <f>SUM(G134:K134)</f>
        <v>103288.89</v>
      </c>
      <c r="G134" s="64">
        <f>SUM(G138+G137+G136+G135)</f>
        <v>0</v>
      </c>
      <c r="H134" s="64">
        <f>SUM(H138+H137+H136+H135)</f>
        <v>0</v>
      </c>
      <c r="I134" s="64">
        <f>SUM(I138+I137+I136+I135)</f>
        <v>31000</v>
      </c>
      <c r="J134" s="64">
        <f>SUM(J138+J137+J136+J135)</f>
        <v>72288.89</v>
      </c>
      <c r="K134" s="64">
        <f>SUM(K138+K137+K136+K135)</f>
        <v>0</v>
      </c>
      <c r="L134" s="31" t="s">
        <v>21</v>
      </c>
      <c r="M134" s="90"/>
    </row>
    <row r="135" spans="1:13" ht="47.25" customHeight="1" x14ac:dyDescent="0.2">
      <c r="A135" s="87"/>
      <c r="B135" s="89"/>
      <c r="C135" s="31"/>
      <c r="D135" s="47" t="s">
        <v>1</v>
      </c>
      <c r="E135" s="64">
        <v>0</v>
      </c>
      <c r="F135" s="64">
        <f>G135+H135+I135+J135+K135</f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31"/>
      <c r="M135" s="90"/>
    </row>
    <row r="136" spans="1:13" ht="60.75" customHeight="1" x14ac:dyDescent="0.2">
      <c r="A136" s="87"/>
      <c r="B136" s="89"/>
      <c r="C136" s="31"/>
      <c r="D136" s="47" t="s">
        <v>6</v>
      </c>
      <c r="E136" s="64">
        <v>0</v>
      </c>
      <c r="F136" s="64">
        <f>G136+H136+I136+J136+K136</f>
        <v>98124.45</v>
      </c>
      <c r="G136" s="67">
        <v>0</v>
      </c>
      <c r="H136" s="67">
        <v>0</v>
      </c>
      <c r="I136" s="67">
        <v>29450</v>
      </c>
      <c r="J136" s="67">
        <v>68674.45</v>
      </c>
      <c r="K136" s="67">
        <v>0</v>
      </c>
      <c r="L136" s="31"/>
      <c r="M136" s="90"/>
    </row>
    <row r="137" spans="1:13" ht="61.5" customHeight="1" x14ac:dyDescent="0.2">
      <c r="A137" s="87"/>
      <c r="B137" s="89"/>
      <c r="C137" s="31"/>
      <c r="D137" s="47" t="s">
        <v>10</v>
      </c>
      <c r="E137" s="64">
        <v>0</v>
      </c>
      <c r="F137" s="64">
        <f>SUM(G137:K137)</f>
        <v>5164.4400000000005</v>
      </c>
      <c r="G137" s="67">
        <v>0</v>
      </c>
      <c r="H137" s="67">
        <v>0</v>
      </c>
      <c r="I137" s="67">
        <v>1550</v>
      </c>
      <c r="J137" s="67">
        <v>3614.44</v>
      </c>
      <c r="K137" s="67">
        <v>0</v>
      </c>
      <c r="L137" s="31"/>
      <c r="M137" s="90"/>
    </row>
    <row r="138" spans="1:13" ht="31.5" customHeight="1" x14ac:dyDescent="0.2">
      <c r="A138" s="87"/>
      <c r="B138" s="89"/>
      <c r="C138" s="31"/>
      <c r="D138" s="47" t="s">
        <v>24</v>
      </c>
      <c r="E138" s="64">
        <v>0</v>
      </c>
      <c r="F138" s="64">
        <f t="shared" ref="F138" si="39">G138+H138+I138+J138+K138</f>
        <v>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31"/>
      <c r="M138" s="90"/>
    </row>
    <row r="139" spans="1:13" ht="31.5" customHeight="1" x14ac:dyDescent="0.2">
      <c r="A139" s="87" t="s">
        <v>85</v>
      </c>
      <c r="B139" s="89" t="s">
        <v>168</v>
      </c>
      <c r="C139" s="31" t="s">
        <v>55</v>
      </c>
      <c r="D139" s="47" t="s">
        <v>2</v>
      </c>
      <c r="E139" s="64">
        <v>0</v>
      </c>
      <c r="F139" s="64">
        <v>0</v>
      </c>
      <c r="G139" s="64">
        <f>SUM(G143+G142+G141+G140)</f>
        <v>0</v>
      </c>
      <c r="H139" s="64">
        <f>SUM(H143+H142+H141+H140)</f>
        <v>0</v>
      </c>
      <c r="I139" s="64">
        <v>0</v>
      </c>
      <c r="J139" s="64">
        <v>0</v>
      </c>
      <c r="K139" s="64">
        <f>SUM(K143+K142+K141+K140)</f>
        <v>0</v>
      </c>
      <c r="L139" s="31" t="s">
        <v>21</v>
      </c>
      <c r="M139" s="90"/>
    </row>
    <row r="140" spans="1:13" ht="45.75" customHeight="1" x14ac:dyDescent="0.2">
      <c r="A140" s="87"/>
      <c r="B140" s="89"/>
      <c r="C140" s="31"/>
      <c r="D140" s="47" t="s">
        <v>1</v>
      </c>
      <c r="E140" s="64">
        <v>0</v>
      </c>
      <c r="F140" s="64">
        <f>G140+H140+I140+J140+K140</f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31"/>
      <c r="M140" s="90"/>
    </row>
    <row r="141" spans="1:13" ht="62.25" customHeight="1" x14ac:dyDescent="0.2">
      <c r="A141" s="87"/>
      <c r="B141" s="89"/>
      <c r="C141" s="31"/>
      <c r="D141" s="47" t="s">
        <v>6</v>
      </c>
      <c r="E141" s="64">
        <v>0</v>
      </c>
      <c r="F141" s="64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31"/>
      <c r="M141" s="90"/>
    </row>
    <row r="142" spans="1:13" ht="62.25" customHeight="1" x14ac:dyDescent="0.2">
      <c r="A142" s="87"/>
      <c r="B142" s="89"/>
      <c r="C142" s="31"/>
      <c r="D142" s="47" t="s">
        <v>10</v>
      </c>
      <c r="E142" s="64">
        <v>0</v>
      </c>
      <c r="F142" s="64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31"/>
      <c r="M142" s="90"/>
    </row>
    <row r="143" spans="1:13" ht="32.25" customHeight="1" x14ac:dyDescent="0.2">
      <c r="A143" s="87"/>
      <c r="B143" s="89"/>
      <c r="C143" s="31"/>
      <c r="D143" s="47" t="s">
        <v>24</v>
      </c>
      <c r="E143" s="64">
        <v>0</v>
      </c>
      <c r="F143" s="64">
        <f t="shared" ref="F143:F148" si="40">G143+H143+I143+J143+K143</f>
        <v>0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31"/>
      <c r="M143" s="90"/>
    </row>
    <row r="144" spans="1:13" ht="53.25" customHeight="1" x14ac:dyDescent="0.2">
      <c r="A144" s="62" t="s">
        <v>86</v>
      </c>
      <c r="B144" s="103" t="s">
        <v>153</v>
      </c>
      <c r="C144" s="37"/>
      <c r="D144" s="73" t="s">
        <v>2</v>
      </c>
      <c r="E144" s="82">
        <v>0</v>
      </c>
      <c r="F144" s="82">
        <f t="shared" si="40"/>
        <v>10000</v>
      </c>
      <c r="G144" s="82">
        <f>G145+G146+G147+G148</f>
        <v>10000</v>
      </c>
      <c r="H144" s="82">
        <f>H145+H146+H147+H148</f>
        <v>0</v>
      </c>
      <c r="I144" s="82">
        <f>I145+I146+I147+I148</f>
        <v>0</v>
      </c>
      <c r="J144" s="82">
        <f>J145+J146+J147+J148</f>
        <v>0</v>
      </c>
      <c r="K144" s="82">
        <f>K145+K146+K147+K148</f>
        <v>0</v>
      </c>
      <c r="L144" s="40"/>
      <c r="M144" s="102"/>
    </row>
    <row r="145" spans="1:13" ht="32.25" customHeight="1" x14ac:dyDescent="0.2">
      <c r="A145" s="56"/>
      <c r="B145" s="104"/>
      <c r="C145" s="56"/>
      <c r="D145" s="73" t="s">
        <v>1</v>
      </c>
      <c r="E145" s="82">
        <v>0</v>
      </c>
      <c r="F145" s="82">
        <f t="shared" si="40"/>
        <v>0</v>
      </c>
      <c r="G145" s="82">
        <v>0</v>
      </c>
      <c r="H145" s="82">
        <v>0</v>
      </c>
      <c r="I145" s="82">
        <v>0</v>
      </c>
      <c r="J145" s="82">
        <v>0</v>
      </c>
      <c r="K145" s="82">
        <v>0</v>
      </c>
      <c r="L145" s="40"/>
      <c r="M145" s="102"/>
    </row>
    <row r="146" spans="1:13" ht="72" customHeight="1" x14ac:dyDescent="0.2">
      <c r="A146" s="56"/>
      <c r="B146" s="104"/>
      <c r="C146" s="56"/>
      <c r="D146" s="73" t="s">
        <v>6</v>
      </c>
      <c r="E146" s="82">
        <v>0</v>
      </c>
      <c r="F146" s="82">
        <f t="shared" si="40"/>
        <v>10000</v>
      </c>
      <c r="G146" s="82">
        <v>10000</v>
      </c>
      <c r="H146" s="82">
        <v>0</v>
      </c>
      <c r="I146" s="82">
        <v>0</v>
      </c>
      <c r="J146" s="82">
        <v>0</v>
      </c>
      <c r="K146" s="82">
        <v>0</v>
      </c>
      <c r="L146" s="40"/>
      <c r="M146" s="102"/>
    </row>
    <row r="147" spans="1:13" ht="58.5" customHeight="1" x14ac:dyDescent="0.2">
      <c r="A147" s="56"/>
      <c r="B147" s="104"/>
      <c r="C147" s="56"/>
      <c r="D147" s="73" t="s">
        <v>10</v>
      </c>
      <c r="E147" s="82">
        <v>0</v>
      </c>
      <c r="F147" s="82">
        <f t="shared" si="40"/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40"/>
      <c r="M147" s="102"/>
    </row>
    <row r="148" spans="1:13" ht="68.25" customHeight="1" x14ac:dyDescent="0.2">
      <c r="A148" s="60"/>
      <c r="B148" s="105"/>
      <c r="C148" s="60"/>
      <c r="D148" s="73" t="s">
        <v>24</v>
      </c>
      <c r="E148" s="82">
        <v>0</v>
      </c>
      <c r="F148" s="82">
        <f t="shared" si="40"/>
        <v>0</v>
      </c>
      <c r="G148" s="82">
        <v>0</v>
      </c>
      <c r="H148" s="82">
        <v>0</v>
      </c>
      <c r="I148" s="82">
        <v>0</v>
      </c>
      <c r="J148" s="82">
        <v>0</v>
      </c>
      <c r="K148" s="82">
        <v>0</v>
      </c>
      <c r="L148" s="40"/>
      <c r="M148" s="102"/>
    </row>
    <row r="149" spans="1:13" ht="32.25" customHeight="1" x14ac:dyDescent="0.2">
      <c r="A149" s="62" t="s">
        <v>238</v>
      </c>
      <c r="B149" s="63" t="s">
        <v>169</v>
      </c>
      <c r="C149" s="37"/>
      <c r="D149" s="47" t="s">
        <v>2</v>
      </c>
      <c r="E149" s="64">
        <v>0</v>
      </c>
      <c r="F149" s="64">
        <f>K149+J149+I149+H149+G149</f>
        <v>10000</v>
      </c>
      <c r="G149" s="64">
        <f>G150+G151+G152+G153</f>
        <v>10000</v>
      </c>
      <c r="H149" s="64">
        <f>H150+H151+H152+H153</f>
        <v>0</v>
      </c>
      <c r="I149" s="64">
        <f>I150+I151+I152+I153</f>
        <v>0</v>
      </c>
      <c r="J149" s="64">
        <f>J150+J151+J152+J153</f>
        <v>0</v>
      </c>
      <c r="K149" s="64">
        <f>K150+K151+K152+K153</f>
        <v>0</v>
      </c>
      <c r="L149" s="40"/>
      <c r="M149" s="99" t="s">
        <v>145</v>
      </c>
    </row>
    <row r="150" spans="1:13" ht="69.75" customHeight="1" x14ac:dyDescent="0.2">
      <c r="A150" s="56"/>
      <c r="B150" s="54"/>
      <c r="C150" s="56"/>
      <c r="D150" s="47" t="s">
        <v>1</v>
      </c>
      <c r="E150" s="64">
        <v>0</v>
      </c>
      <c r="F150" s="64">
        <f>K150+J150+I150+H150+G150</f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40"/>
      <c r="M150" s="100"/>
    </row>
    <row r="151" spans="1:13" ht="74.25" customHeight="1" x14ac:dyDescent="0.2">
      <c r="A151" s="56"/>
      <c r="B151" s="54"/>
      <c r="C151" s="56"/>
      <c r="D151" s="47" t="s">
        <v>6</v>
      </c>
      <c r="E151" s="64">
        <v>0</v>
      </c>
      <c r="F151" s="64">
        <f>K151+J151+I151+H151+G151</f>
        <v>10000</v>
      </c>
      <c r="G151" s="64">
        <v>10000</v>
      </c>
      <c r="H151" s="64">
        <v>0</v>
      </c>
      <c r="I151" s="64">
        <v>0</v>
      </c>
      <c r="J151" s="64">
        <v>0</v>
      </c>
      <c r="K151" s="64">
        <v>0</v>
      </c>
      <c r="L151" s="40"/>
      <c r="M151" s="100"/>
    </row>
    <row r="152" spans="1:13" ht="96" customHeight="1" x14ac:dyDescent="0.2">
      <c r="A152" s="56"/>
      <c r="B152" s="54"/>
      <c r="C152" s="56"/>
      <c r="D152" s="47" t="s">
        <v>10</v>
      </c>
      <c r="E152" s="64">
        <v>0</v>
      </c>
      <c r="F152" s="64">
        <f>G152+H152+I152+J152+K152</f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40"/>
      <c r="M152" s="100"/>
    </row>
    <row r="153" spans="1:13" ht="177" customHeight="1" x14ac:dyDescent="0.2">
      <c r="A153" s="60"/>
      <c r="B153" s="59"/>
      <c r="C153" s="60"/>
      <c r="D153" s="47" t="s">
        <v>24</v>
      </c>
      <c r="E153" s="64">
        <v>0</v>
      </c>
      <c r="F153" s="64">
        <f>G153+H153+I153+J153+K153</f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40"/>
      <c r="M153" s="101"/>
    </row>
    <row r="154" spans="1:13" ht="23.25" customHeight="1" x14ac:dyDescent="0.2">
      <c r="A154" s="79" t="s">
        <v>87</v>
      </c>
      <c r="B154" s="80" t="s">
        <v>154</v>
      </c>
      <c r="C154" s="81" t="s">
        <v>55</v>
      </c>
      <c r="D154" s="73" t="s">
        <v>2</v>
      </c>
      <c r="E154" s="82">
        <v>440</v>
      </c>
      <c r="F154" s="82">
        <f>K154+J154+I154+H154+G154</f>
        <v>7720</v>
      </c>
      <c r="G154" s="82">
        <v>0</v>
      </c>
      <c r="H154" s="82">
        <v>0</v>
      </c>
      <c r="I154" s="82">
        <v>3860</v>
      </c>
      <c r="J154" s="82">
        <v>3860</v>
      </c>
      <c r="K154" s="82">
        <v>0</v>
      </c>
      <c r="L154" s="31" t="s">
        <v>21</v>
      </c>
      <c r="M154" s="106" t="s">
        <v>78</v>
      </c>
    </row>
    <row r="155" spans="1:13" ht="48.75" customHeight="1" x14ac:dyDescent="0.2">
      <c r="A155" s="79"/>
      <c r="B155" s="80"/>
      <c r="C155" s="81"/>
      <c r="D155" s="73" t="s">
        <v>1</v>
      </c>
      <c r="E155" s="82">
        <v>0</v>
      </c>
      <c r="F155" s="82">
        <f>F160+F170+F175+F165</f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31"/>
      <c r="M155" s="107"/>
    </row>
    <row r="156" spans="1:13" ht="57.75" customHeight="1" x14ac:dyDescent="0.2">
      <c r="A156" s="79"/>
      <c r="B156" s="80"/>
      <c r="C156" s="81"/>
      <c r="D156" s="73" t="s">
        <v>6</v>
      </c>
      <c r="E156" s="82">
        <v>0</v>
      </c>
      <c r="F156" s="82">
        <f>F161+F166+F171+F176</f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31"/>
      <c r="M156" s="107"/>
    </row>
    <row r="157" spans="1:13" ht="72" customHeight="1" x14ac:dyDescent="0.2">
      <c r="A157" s="79"/>
      <c r="B157" s="80"/>
      <c r="C157" s="81"/>
      <c r="D157" s="73" t="s">
        <v>10</v>
      </c>
      <c r="E157" s="82">
        <v>440</v>
      </c>
      <c r="F157" s="82">
        <f>F162+F167+F172+F177</f>
        <v>7720</v>
      </c>
      <c r="G157" s="82">
        <v>0</v>
      </c>
      <c r="H157" s="82">
        <v>0</v>
      </c>
      <c r="I157" s="82">
        <v>3860</v>
      </c>
      <c r="J157" s="82">
        <v>3860</v>
      </c>
      <c r="K157" s="82">
        <v>0</v>
      </c>
      <c r="L157" s="31"/>
      <c r="M157" s="107"/>
    </row>
    <row r="158" spans="1:13" ht="30" customHeight="1" x14ac:dyDescent="0.2">
      <c r="A158" s="79"/>
      <c r="B158" s="80"/>
      <c r="C158" s="81"/>
      <c r="D158" s="73" t="s">
        <v>24</v>
      </c>
      <c r="E158" s="82">
        <v>0</v>
      </c>
      <c r="F158" s="82">
        <f>F163+F168+F173+F178</f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31"/>
      <c r="M158" s="107"/>
    </row>
    <row r="159" spans="1:13" ht="31.5" customHeight="1" x14ac:dyDescent="0.2">
      <c r="A159" s="87" t="s">
        <v>88</v>
      </c>
      <c r="B159" s="89" t="s">
        <v>190</v>
      </c>
      <c r="C159" s="31" t="s">
        <v>55</v>
      </c>
      <c r="D159" s="47" t="s">
        <v>2</v>
      </c>
      <c r="E159" s="64">
        <v>440</v>
      </c>
      <c r="F159" s="64">
        <f>SUM(K159+J159+I159+H159+G159)</f>
        <v>2000</v>
      </c>
      <c r="G159" s="64">
        <f>SUM(G163+G162+G161+G160)</f>
        <v>0</v>
      </c>
      <c r="H159" s="64">
        <f>SUM(H163+H162+H161+H160)</f>
        <v>0</v>
      </c>
      <c r="I159" s="64">
        <f>SUM(I163+I162+I161+I160)</f>
        <v>1000</v>
      </c>
      <c r="J159" s="64">
        <f>SUM(J163+J162+J161+J160)</f>
        <v>1000</v>
      </c>
      <c r="K159" s="64">
        <f>SUM(K163+K162+K161+K160)</f>
        <v>0</v>
      </c>
      <c r="L159" s="31" t="s">
        <v>21</v>
      </c>
      <c r="M159" s="90"/>
    </row>
    <row r="160" spans="1:13" ht="44.25" customHeight="1" x14ac:dyDescent="0.2">
      <c r="A160" s="87"/>
      <c r="B160" s="89"/>
      <c r="C160" s="31"/>
      <c r="D160" s="47" t="s">
        <v>1</v>
      </c>
      <c r="E160" s="64">
        <v>0</v>
      </c>
      <c r="F160" s="64">
        <f>G160+H160+I160+J160+K160</f>
        <v>0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31"/>
      <c r="M160" s="90"/>
    </row>
    <row r="161" spans="1:13" ht="62.25" customHeight="1" x14ac:dyDescent="0.2">
      <c r="A161" s="87"/>
      <c r="B161" s="89"/>
      <c r="C161" s="31"/>
      <c r="D161" s="47" t="s">
        <v>6</v>
      </c>
      <c r="E161" s="64">
        <v>0</v>
      </c>
      <c r="F161" s="64">
        <f>G161+H161+I161+J161+K161</f>
        <v>0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31"/>
      <c r="M161" s="90"/>
    </row>
    <row r="162" spans="1:13" ht="77.25" customHeight="1" x14ac:dyDescent="0.2">
      <c r="A162" s="87"/>
      <c r="B162" s="89"/>
      <c r="C162" s="31"/>
      <c r="D162" s="47" t="s">
        <v>10</v>
      </c>
      <c r="E162" s="64">
        <v>440</v>
      </c>
      <c r="F162" s="64">
        <f>G162+H162+I162+J162+K162</f>
        <v>2000</v>
      </c>
      <c r="G162" s="67">
        <v>0</v>
      </c>
      <c r="H162" s="67">
        <v>0</v>
      </c>
      <c r="I162" s="67">
        <v>1000</v>
      </c>
      <c r="J162" s="67">
        <v>1000</v>
      </c>
      <c r="K162" s="67">
        <v>0</v>
      </c>
      <c r="L162" s="31"/>
      <c r="M162" s="90"/>
    </row>
    <row r="163" spans="1:13" ht="31.5" customHeight="1" x14ac:dyDescent="0.2">
      <c r="A163" s="87"/>
      <c r="B163" s="89"/>
      <c r="C163" s="31"/>
      <c r="D163" s="47" t="s">
        <v>24</v>
      </c>
      <c r="E163" s="64">
        <v>0</v>
      </c>
      <c r="F163" s="64">
        <f>G163+H163+I163+J163+K163</f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31"/>
      <c r="M163" s="90"/>
    </row>
    <row r="164" spans="1:13" ht="31.5" customHeight="1" x14ac:dyDescent="0.2">
      <c r="A164" s="62" t="s">
        <v>110</v>
      </c>
      <c r="B164" s="63" t="s">
        <v>170</v>
      </c>
      <c r="C164" s="31" t="s">
        <v>55</v>
      </c>
      <c r="D164" s="47" t="s">
        <v>2</v>
      </c>
      <c r="E164" s="64">
        <v>0</v>
      </c>
      <c r="F164" s="64">
        <f>SUM(K164+J164+I164+H164+G164)</f>
        <v>2000</v>
      </c>
      <c r="G164" s="64">
        <f>SUM(G168+G167+G166+G165)</f>
        <v>0</v>
      </c>
      <c r="H164" s="64">
        <f>SUM(H168+H167+H166+H165)</f>
        <v>0</v>
      </c>
      <c r="I164" s="64">
        <f>SUM(I168+I167+I166+I165)</f>
        <v>1000</v>
      </c>
      <c r="J164" s="64">
        <f>SUM(J168+J167+J166+J165)</f>
        <v>1000</v>
      </c>
      <c r="K164" s="64">
        <f>SUM(K168+K167+K166+K165)</f>
        <v>0</v>
      </c>
      <c r="L164" s="31" t="s">
        <v>21</v>
      </c>
      <c r="M164" s="53"/>
    </row>
    <row r="165" spans="1:13" ht="31.5" customHeight="1" x14ac:dyDescent="0.2">
      <c r="A165" s="56"/>
      <c r="B165" s="54"/>
      <c r="C165" s="31"/>
      <c r="D165" s="47" t="s">
        <v>1</v>
      </c>
      <c r="E165" s="64">
        <v>0</v>
      </c>
      <c r="F165" s="64">
        <f>G165+H165+I165+J165+K165</f>
        <v>0</v>
      </c>
      <c r="G165" s="67">
        <v>0</v>
      </c>
      <c r="H165" s="67">
        <v>0</v>
      </c>
      <c r="I165" s="67">
        <v>0</v>
      </c>
      <c r="J165" s="67">
        <v>0</v>
      </c>
      <c r="K165" s="67">
        <v>0</v>
      </c>
      <c r="L165" s="31"/>
      <c r="M165" s="57"/>
    </row>
    <row r="166" spans="1:13" ht="68.25" customHeight="1" x14ac:dyDescent="0.2">
      <c r="A166" s="56"/>
      <c r="B166" s="54"/>
      <c r="C166" s="31"/>
      <c r="D166" s="47" t="s">
        <v>6</v>
      </c>
      <c r="E166" s="64">
        <v>0</v>
      </c>
      <c r="F166" s="64">
        <f>K166+J166+I166+H166+G166</f>
        <v>0</v>
      </c>
      <c r="G166" s="67">
        <v>0</v>
      </c>
      <c r="H166" s="67">
        <v>0</v>
      </c>
      <c r="I166" s="67">
        <v>0</v>
      </c>
      <c r="J166" s="67">
        <v>0</v>
      </c>
      <c r="K166" s="67">
        <v>0</v>
      </c>
      <c r="L166" s="31"/>
      <c r="M166" s="57"/>
    </row>
    <row r="167" spans="1:13" ht="79.5" customHeight="1" x14ac:dyDescent="0.2">
      <c r="A167" s="56"/>
      <c r="B167" s="54"/>
      <c r="C167" s="31"/>
      <c r="D167" s="47" t="s">
        <v>10</v>
      </c>
      <c r="E167" s="64">
        <v>0</v>
      </c>
      <c r="F167" s="64">
        <f>G167+H167+I167+J167+K167</f>
        <v>2000</v>
      </c>
      <c r="G167" s="67">
        <v>0</v>
      </c>
      <c r="H167" s="67">
        <v>0</v>
      </c>
      <c r="I167" s="67">
        <v>1000</v>
      </c>
      <c r="J167" s="67">
        <v>1000</v>
      </c>
      <c r="K167" s="67">
        <v>0</v>
      </c>
      <c r="L167" s="31"/>
      <c r="M167" s="57"/>
    </row>
    <row r="168" spans="1:13" ht="31.5" customHeight="1" x14ac:dyDescent="0.2">
      <c r="A168" s="60"/>
      <c r="B168" s="59"/>
      <c r="C168" s="31"/>
      <c r="D168" s="47" t="s">
        <v>24</v>
      </c>
      <c r="E168" s="64">
        <v>0</v>
      </c>
      <c r="F168" s="64">
        <f>G168+H168+I168+J168+K168</f>
        <v>0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31"/>
      <c r="M168" s="61"/>
    </row>
    <row r="169" spans="1:13" ht="31.5" customHeight="1" x14ac:dyDescent="0.2">
      <c r="A169" s="87" t="s">
        <v>119</v>
      </c>
      <c r="B169" s="89" t="s">
        <v>171</v>
      </c>
      <c r="C169" s="31" t="s">
        <v>55</v>
      </c>
      <c r="D169" s="47" t="s">
        <v>2</v>
      </c>
      <c r="E169" s="64">
        <v>0</v>
      </c>
      <c r="F169" s="64">
        <f>SUM(K169+J169+I169+H169+G169)</f>
        <v>3720</v>
      </c>
      <c r="G169" s="64">
        <f>SUM(G173+G172+G171+G170)</f>
        <v>0</v>
      </c>
      <c r="H169" s="64">
        <f>SUM(H173+H172+H171+H170)</f>
        <v>0</v>
      </c>
      <c r="I169" s="64">
        <f>SUM(I173+I172+I171+I170)</f>
        <v>1860</v>
      </c>
      <c r="J169" s="64">
        <f>SUM(J173+J172+J171+J170)</f>
        <v>1860</v>
      </c>
      <c r="K169" s="64">
        <f>SUM(K173+K172+K171+K170)</f>
        <v>0</v>
      </c>
      <c r="L169" s="31" t="s">
        <v>21</v>
      </c>
      <c r="M169" s="90"/>
    </row>
    <row r="170" spans="1:13" ht="43.5" customHeight="1" x14ac:dyDescent="0.2">
      <c r="A170" s="87"/>
      <c r="B170" s="89"/>
      <c r="C170" s="31"/>
      <c r="D170" s="47" t="s">
        <v>1</v>
      </c>
      <c r="E170" s="64">
        <v>0</v>
      </c>
      <c r="F170" s="64">
        <f>G170+H170+I170+J170+K170</f>
        <v>0</v>
      </c>
      <c r="G170" s="67">
        <v>0</v>
      </c>
      <c r="H170" s="67">
        <v>0</v>
      </c>
      <c r="I170" s="67">
        <v>0</v>
      </c>
      <c r="J170" s="67">
        <v>0</v>
      </c>
      <c r="K170" s="67">
        <v>0</v>
      </c>
      <c r="L170" s="31"/>
      <c r="M170" s="90"/>
    </row>
    <row r="171" spans="1:13" ht="57.75" customHeight="1" x14ac:dyDescent="0.2">
      <c r="A171" s="87"/>
      <c r="B171" s="89"/>
      <c r="C171" s="31"/>
      <c r="D171" s="47" t="s">
        <v>6</v>
      </c>
      <c r="E171" s="64">
        <v>0</v>
      </c>
      <c r="F171" s="64">
        <f>G171+H171+I171+J171+K171</f>
        <v>0</v>
      </c>
      <c r="G171" s="67">
        <v>0</v>
      </c>
      <c r="H171" s="67">
        <v>0</v>
      </c>
      <c r="I171" s="67">
        <v>0</v>
      </c>
      <c r="J171" s="67">
        <v>0</v>
      </c>
      <c r="K171" s="67">
        <v>0</v>
      </c>
      <c r="L171" s="31"/>
      <c r="M171" s="90"/>
    </row>
    <row r="172" spans="1:13" ht="73.5" customHeight="1" x14ac:dyDescent="0.2">
      <c r="A172" s="87"/>
      <c r="B172" s="89"/>
      <c r="C172" s="31"/>
      <c r="D172" s="47" t="s">
        <v>10</v>
      </c>
      <c r="E172" s="64">
        <v>0</v>
      </c>
      <c r="F172" s="64">
        <f>G172+H172+I172+J172+K172</f>
        <v>3720</v>
      </c>
      <c r="G172" s="67">
        <v>0</v>
      </c>
      <c r="H172" s="67">
        <v>0</v>
      </c>
      <c r="I172" s="67">
        <v>1860</v>
      </c>
      <c r="J172" s="67">
        <v>1860</v>
      </c>
      <c r="K172" s="67">
        <v>0</v>
      </c>
      <c r="L172" s="31"/>
      <c r="M172" s="90"/>
    </row>
    <row r="173" spans="1:13" ht="31.5" customHeight="1" x14ac:dyDescent="0.2">
      <c r="A173" s="87"/>
      <c r="B173" s="89"/>
      <c r="C173" s="31"/>
      <c r="D173" s="47" t="s">
        <v>24</v>
      </c>
      <c r="E173" s="64">
        <v>0</v>
      </c>
      <c r="F173" s="64">
        <f>G173+H173+I173+J173+K173</f>
        <v>0</v>
      </c>
      <c r="G173" s="67">
        <v>0</v>
      </c>
      <c r="H173" s="67">
        <v>0</v>
      </c>
      <c r="I173" s="67">
        <v>0</v>
      </c>
      <c r="J173" s="67">
        <v>0</v>
      </c>
      <c r="K173" s="67">
        <v>0</v>
      </c>
      <c r="L173" s="31"/>
      <c r="M173" s="90"/>
    </row>
    <row r="174" spans="1:13" ht="31.5" customHeight="1" x14ac:dyDescent="0.2">
      <c r="A174" s="87" t="s">
        <v>118</v>
      </c>
      <c r="B174" s="89" t="s">
        <v>155</v>
      </c>
      <c r="C174" s="31" t="s">
        <v>55</v>
      </c>
      <c r="D174" s="47" t="s">
        <v>2</v>
      </c>
      <c r="E174" s="64">
        <v>10200</v>
      </c>
      <c r="F174" s="64">
        <f>SUM(K174+J174+I174+H174+G174)</f>
        <v>0</v>
      </c>
      <c r="G174" s="64">
        <f>SUM(G178+G177+G176+G175)</f>
        <v>0</v>
      </c>
      <c r="H174" s="64">
        <f>SUM(H178+H177+H176+H175)</f>
        <v>0</v>
      </c>
      <c r="I174" s="64">
        <f>SUM(I178+I177+I176+I175)</f>
        <v>0</v>
      </c>
      <c r="J174" s="64">
        <f>SUM(J178+J177+J176+J175)</f>
        <v>0</v>
      </c>
      <c r="K174" s="64">
        <f>SUM(K178+K177+K176+K175)</f>
        <v>0</v>
      </c>
      <c r="L174" s="31" t="s">
        <v>21</v>
      </c>
      <c r="M174" s="90"/>
    </row>
    <row r="175" spans="1:13" ht="45" customHeight="1" x14ac:dyDescent="0.2">
      <c r="A175" s="87"/>
      <c r="B175" s="89"/>
      <c r="C175" s="31"/>
      <c r="D175" s="47" t="s">
        <v>1</v>
      </c>
      <c r="E175" s="64">
        <v>0</v>
      </c>
      <c r="F175" s="64">
        <f>G175+H175+I175+J175+K175</f>
        <v>0</v>
      </c>
      <c r="G175" s="67">
        <v>0</v>
      </c>
      <c r="H175" s="67">
        <v>0</v>
      </c>
      <c r="I175" s="67">
        <v>0</v>
      </c>
      <c r="J175" s="67">
        <v>0</v>
      </c>
      <c r="K175" s="67">
        <v>0</v>
      </c>
      <c r="L175" s="31"/>
      <c r="M175" s="90"/>
    </row>
    <row r="176" spans="1:13" ht="65.25" customHeight="1" x14ac:dyDescent="0.2">
      <c r="A176" s="87"/>
      <c r="B176" s="89"/>
      <c r="C176" s="31"/>
      <c r="D176" s="47" t="s">
        <v>6</v>
      </c>
      <c r="E176" s="64">
        <v>0</v>
      </c>
      <c r="F176" s="64">
        <f>G176+H176+I176+J176+K176</f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31"/>
      <c r="M176" s="90"/>
    </row>
    <row r="177" spans="1:13" ht="76.5" customHeight="1" x14ac:dyDescent="0.2">
      <c r="A177" s="87"/>
      <c r="B177" s="89"/>
      <c r="C177" s="31"/>
      <c r="D177" s="47" t="s">
        <v>10</v>
      </c>
      <c r="E177" s="64">
        <v>5100</v>
      </c>
      <c r="F177" s="64">
        <f>G177+H177+I177+J177+K177</f>
        <v>0</v>
      </c>
      <c r="G177" s="67">
        <v>0</v>
      </c>
      <c r="H177" s="67">
        <v>0</v>
      </c>
      <c r="I177" s="67">
        <v>0</v>
      </c>
      <c r="J177" s="67">
        <v>0</v>
      </c>
      <c r="K177" s="67">
        <v>0</v>
      </c>
      <c r="L177" s="31"/>
      <c r="M177" s="90"/>
    </row>
    <row r="178" spans="1:13" ht="31.5" customHeight="1" x14ac:dyDescent="0.2">
      <c r="A178" s="87"/>
      <c r="B178" s="89"/>
      <c r="C178" s="31"/>
      <c r="D178" s="47" t="s">
        <v>24</v>
      </c>
      <c r="E178" s="64">
        <v>5100</v>
      </c>
      <c r="F178" s="64">
        <f>G178+H178+I178+J178+K178</f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31"/>
      <c r="M178" s="90"/>
    </row>
    <row r="179" spans="1:13" ht="31.5" customHeight="1" x14ac:dyDescent="0.2">
      <c r="A179" s="71"/>
      <c r="B179" s="72" t="s">
        <v>79</v>
      </c>
      <c r="C179" s="72"/>
      <c r="D179" s="73" t="s">
        <v>2</v>
      </c>
      <c r="E179" s="82">
        <v>171772</v>
      </c>
      <c r="F179" s="82">
        <f>SUM(G179:K179)</f>
        <v>611713.89</v>
      </c>
      <c r="G179" s="82">
        <f>SUM(G180:G183)</f>
        <v>10000</v>
      </c>
      <c r="H179" s="82">
        <f>SUM(H180:H183)</f>
        <v>383688</v>
      </c>
      <c r="I179" s="82">
        <f>SUM(I180:I183)</f>
        <v>141877</v>
      </c>
      <c r="J179" s="82">
        <f>SUM(J180:J183)</f>
        <v>76148.89</v>
      </c>
      <c r="K179" s="82">
        <v>0</v>
      </c>
      <c r="L179" s="31" t="s">
        <v>21</v>
      </c>
      <c r="M179" s="75"/>
    </row>
    <row r="180" spans="1:13" ht="40.5" customHeight="1" x14ac:dyDescent="0.2">
      <c r="A180" s="71"/>
      <c r="B180" s="72"/>
      <c r="C180" s="72"/>
      <c r="D180" s="73" t="s">
        <v>1</v>
      </c>
      <c r="E180" s="82">
        <v>0</v>
      </c>
      <c r="F180" s="82">
        <f t="shared" ref="F180:F183" si="41">SUM(G180:K180)</f>
        <v>0</v>
      </c>
      <c r="G180" s="82">
        <f t="shared" ref="G180:K183" si="42">G110+G130+G145+G155</f>
        <v>0</v>
      </c>
      <c r="H180" s="82">
        <f t="shared" si="42"/>
        <v>0</v>
      </c>
      <c r="I180" s="82">
        <f t="shared" si="42"/>
        <v>0</v>
      </c>
      <c r="J180" s="82">
        <f t="shared" si="42"/>
        <v>0</v>
      </c>
      <c r="K180" s="82">
        <f t="shared" si="42"/>
        <v>0</v>
      </c>
      <c r="L180" s="31"/>
      <c r="M180" s="75"/>
    </row>
    <row r="181" spans="1:13" ht="57" customHeight="1" x14ac:dyDescent="0.2">
      <c r="A181" s="71"/>
      <c r="B181" s="72"/>
      <c r="C181" s="72"/>
      <c r="D181" s="73" t="s">
        <v>6</v>
      </c>
      <c r="E181" s="82">
        <v>0</v>
      </c>
      <c r="F181" s="82">
        <f t="shared" si="41"/>
        <v>108124.45</v>
      </c>
      <c r="G181" s="82">
        <f t="shared" si="42"/>
        <v>10000</v>
      </c>
      <c r="H181" s="82">
        <f t="shared" si="42"/>
        <v>0</v>
      </c>
      <c r="I181" s="82">
        <f t="shared" si="42"/>
        <v>29450</v>
      </c>
      <c r="J181" s="82">
        <f t="shared" si="42"/>
        <v>68674.45</v>
      </c>
      <c r="K181" s="82">
        <f t="shared" si="42"/>
        <v>0</v>
      </c>
      <c r="L181" s="31"/>
      <c r="M181" s="75"/>
    </row>
    <row r="182" spans="1:13" ht="75.75" customHeight="1" x14ac:dyDescent="0.2">
      <c r="A182" s="71"/>
      <c r="B182" s="72"/>
      <c r="C182" s="72"/>
      <c r="D182" s="73" t="s">
        <v>10</v>
      </c>
      <c r="E182" s="82">
        <v>171772</v>
      </c>
      <c r="F182" s="82">
        <f t="shared" si="41"/>
        <v>503589.44</v>
      </c>
      <c r="G182" s="82">
        <f t="shared" si="42"/>
        <v>0</v>
      </c>
      <c r="H182" s="82">
        <f t="shared" si="42"/>
        <v>383688</v>
      </c>
      <c r="I182" s="82">
        <f t="shared" si="42"/>
        <v>112427</v>
      </c>
      <c r="J182" s="82">
        <f t="shared" si="42"/>
        <v>7474.4400000000005</v>
      </c>
      <c r="K182" s="82">
        <f t="shared" si="42"/>
        <v>0</v>
      </c>
      <c r="L182" s="31"/>
      <c r="M182" s="75"/>
    </row>
    <row r="183" spans="1:13" ht="31.5" customHeight="1" x14ac:dyDescent="0.2">
      <c r="A183" s="71"/>
      <c r="B183" s="72"/>
      <c r="C183" s="72"/>
      <c r="D183" s="108" t="s">
        <v>24</v>
      </c>
      <c r="E183" s="82">
        <v>0</v>
      </c>
      <c r="F183" s="82">
        <f t="shared" si="41"/>
        <v>0</v>
      </c>
      <c r="G183" s="82">
        <f t="shared" si="42"/>
        <v>0</v>
      </c>
      <c r="H183" s="82">
        <f t="shared" si="42"/>
        <v>0</v>
      </c>
      <c r="I183" s="82">
        <f t="shared" si="42"/>
        <v>0</v>
      </c>
      <c r="J183" s="82">
        <f t="shared" si="42"/>
        <v>0</v>
      </c>
      <c r="K183" s="82">
        <f t="shared" si="42"/>
        <v>0</v>
      </c>
      <c r="L183" s="31"/>
      <c r="M183" s="75"/>
    </row>
    <row r="184" spans="1:13" ht="28.5" customHeight="1" x14ac:dyDescent="0.2">
      <c r="A184" s="76" t="s">
        <v>62</v>
      </c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8"/>
    </row>
    <row r="185" spans="1:13" s="84" customFormat="1" ht="15" customHeight="1" x14ac:dyDescent="0.2">
      <c r="A185" s="71" t="s">
        <v>90</v>
      </c>
      <c r="B185" s="80" t="s">
        <v>172</v>
      </c>
      <c r="C185" s="75" t="s">
        <v>55</v>
      </c>
      <c r="D185" s="73" t="s">
        <v>2</v>
      </c>
      <c r="E185" s="82">
        <v>0</v>
      </c>
      <c r="F185" s="82">
        <f>G185+H185+I185+J185+K185</f>
        <v>0</v>
      </c>
      <c r="G185" s="82">
        <f t="shared" ref="G185:K185" si="43">G190</f>
        <v>0</v>
      </c>
      <c r="H185" s="82">
        <f t="shared" si="43"/>
        <v>0</v>
      </c>
      <c r="I185" s="82">
        <f t="shared" si="43"/>
        <v>0</v>
      </c>
      <c r="J185" s="82">
        <f t="shared" si="43"/>
        <v>0</v>
      </c>
      <c r="K185" s="82">
        <f t="shared" si="43"/>
        <v>0</v>
      </c>
      <c r="L185" s="31" t="s">
        <v>92</v>
      </c>
      <c r="M185" s="91" t="s">
        <v>80</v>
      </c>
    </row>
    <row r="186" spans="1:13" s="84" customFormat="1" ht="42.75" x14ac:dyDescent="0.2">
      <c r="A186" s="71"/>
      <c r="B186" s="80"/>
      <c r="C186" s="75"/>
      <c r="D186" s="73" t="s">
        <v>1</v>
      </c>
      <c r="E186" s="82">
        <v>0</v>
      </c>
      <c r="F186" s="82">
        <f>F191+F196+F206+F211+F216+F221+F226+F231+F236</f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31"/>
      <c r="M186" s="92"/>
    </row>
    <row r="187" spans="1:13" s="84" customFormat="1" ht="57" x14ac:dyDescent="0.2">
      <c r="A187" s="71"/>
      <c r="B187" s="80"/>
      <c r="C187" s="75"/>
      <c r="D187" s="73" t="s">
        <v>6</v>
      </c>
      <c r="E187" s="82">
        <v>0</v>
      </c>
      <c r="F187" s="82">
        <f>F192+F197+F202+F207+F212+F217+F222+F227+F232+F237</f>
        <v>0</v>
      </c>
      <c r="G187" s="82">
        <v>0</v>
      </c>
      <c r="H187" s="82">
        <v>0</v>
      </c>
      <c r="I187" s="82">
        <v>0</v>
      </c>
      <c r="J187" s="82">
        <v>0</v>
      </c>
      <c r="K187" s="82">
        <v>0</v>
      </c>
      <c r="L187" s="31"/>
      <c r="M187" s="92"/>
    </row>
    <row r="188" spans="1:13" s="84" customFormat="1" ht="77.25" customHeight="1" x14ac:dyDescent="0.2">
      <c r="A188" s="71"/>
      <c r="B188" s="80"/>
      <c r="C188" s="75"/>
      <c r="D188" s="73" t="s">
        <v>10</v>
      </c>
      <c r="E188" s="82">
        <f t="shared" ref="E188:K189" si="44">E193</f>
        <v>0</v>
      </c>
      <c r="F188" s="82">
        <f>F193+F198+F208+F213+F218+F223+F228+F233+F238</f>
        <v>0</v>
      </c>
      <c r="G188" s="82">
        <f t="shared" si="44"/>
        <v>0</v>
      </c>
      <c r="H188" s="82">
        <f t="shared" si="44"/>
        <v>0</v>
      </c>
      <c r="I188" s="82">
        <f t="shared" si="44"/>
        <v>0</v>
      </c>
      <c r="J188" s="82">
        <f t="shared" si="44"/>
        <v>0</v>
      </c>
      <c r="K188" s="82">
        <f t="shared" si="44"/>
        <v>0</v>
      </c>
      <c r="L188" s="31"/>
      <c r="M188" s="92"/>
    </row>
    <row r="189" spans="1:13" s="84" customFormat="1" ht="204.75" customHeight="1" x14ac:dyDescent="0.2">
      <c r="A189" s="71"/>
      <c r="B189" s="80"/>
      <c r="C189" s="75"/>
      <c r="D189" s="73" t="s">
        <v>24</v>
      </c>
      <c r="E189" s="82">
        <f t="shared" si="44"/>
        <v>0</v>
      </c>
      <c r="F189" s="82">
        <f>F194+F199+F209+F204+F214+F219+F224+F229+F234+F239</f>
        <v>0</v>
      </c>
      <c r="G189" s="82">
        <f t="shared" si="44"/>
        <v>0</v>
      </c>
      <c r="H189" s="82">
        <f t="shared" si="44"/>
        <v>0</v>
      </c>
      <c r="I189" s="82">
        <f t="shared" si="44"/>
        <v>0</v>
      </c>
      <c r="J189" s="82">
        <f t="shared" si="44"/>
        <v>0</v>
      </c>
      <c r="K189" s="82">
        <f t="shared" si="44"/>
        <v>0</v>
      </c>
      <c r="L189" s="31"/>
      <c r="M189" s="93"/>
    </row>
    <row r="190" spans="1:13" s="84" customFormat="1" ht="15" customHeight="1" x14ac:dyDescent="0.2">
      <c r="A190" s="87" t="s">
        <v>111</v>
      </c>
      <c r="B190" s="89" t="s">
        <v>173</v>
      </c>
      <c r="C190" s="31" t="s">
        <v>55</v>
      </c>
      <c r="D190" s="47" t="s">
        <v>2</v>
      </c>
      <c r="E190" s="64">
        <f t="shared" ref="E190:K191" si="45">SUM(E193:E194)</f>
        <v>0</v>
      </c>
      <c r="F190" s="64">
        <f>G190+H190+I190+J190+K190</f>
        <v>0</v>
      </c>
      <c r="G190" s="64">
        <f>G191+G192+G193+G194</f>
        <v>0</v>
      </c>
      <c r="H190" s="64">
        <f>H191+H192+H193+H194</f>
        <v>0</v>
      </c>
      <c r="I190" s="64">
        <f>I191+I192+I193+I194</f>
        <v>0</v>
      </c>
      <c r="J190" s="64">
        <f>J191+J192+J193+J194</f>
        <v>0</v>
      </c>
      <c r="K190" s="64">
        <f>K191+K192+K193+K194</f>
        <v>0</v>
      </c>
      <c r="L190" s="31" t="s">
        <v>92</v>
      </c>
      <c r="M190" s="90"/>
    </row>
    <row r="191" spans="1:13" s="84" customFormat="1" ht="44.25" customHeight="1" x14ac:dyDescent="0.2">
      <c r="A191" s="87"/>
      <c r="B191" s="89"/>
      <c r="C191" s="31"/>
      <c r="D191" s="47" t="s">
        <v>1</v>
      </c>
      <c r="E191" s="64">
        <f t="shared" si="45"/>
        <v>0</v>
      </c>
      <c r="F191" s="64">
        <f>G191+H191+I191+J191+K191</f>
        <v>0</v>
      </c>
      <c r="G191" s="64">
        <f t="shared" si="45"/>
        <v>0</v>
      </c>
      <c r="H191" s="64">
        <f t="shared" si="45"/>
        <v>0</v>
      </c>
      <c r="I191" s="64">
        <f t="shared" si="45"/>
        <v>0</v>
      </c>
      <c r="J191" s="64">
        <f t="shared" si="45"/>
        <v>0</v>
      </c>
      <c r="K191" s="64">
        <f t="shared" si="45"/>
        <v>0</v>
      </c>
      <c r="L191" s="31"/>
      <c r="M191" s="90"/>
    </row>
    <row r="192" spans="1:13" s="84" customFormat="1" ht="58.5" customHeight="1" x14ac:dyDescent="0.2">
      <c r="A192" s="87"/>
      <c r="B192" s="89"/>
      <c r="C192" s="31"/>
      <c r="D192" s="47" t="s">
        <v>6</v>
      </c>
      <c r="E192" s="64">
        <f t="shared" ref="E192:K192" si="46">SUM(E195:E198)</f>
        <v>0</v>
      </c>
      <c r="F192" s="64">
        <f>G192+H192+I192+J192+K192</f>
        <v>0</v>
      </c>
      <c r="G192" s="64">
        <f t="shared" si="46"/>
        <v>0</v>
      </c>
      <c r="H192" s="64">
        <f t="shared" si="46"/>
        <v>0</v>
      </c>
      <c r="I192" s="64">
        <f t="shared" si="46"/>
        <v>0</v>
      </c>
      <c r="J192" s="64">
        <f t="shared" si="46"/>
        <v>0</v>
      </c>
      <c r="K192" s="64">
        <f t="shared" si="46"/>
        <v>0</v>
      </c>
      <c r="L192" s="31"/>
      <c r="M192" s="90"/>
    </row>
    <row r="193" spans="1:13" s="84" customFormat="1" ht="77.25" customHeight="1" x14ac:dyDescent="0.2">
      <c r="A193" s="87"/>
      <c r="B193" s="89"/>
      <c r="C193" s="31"/>
      <c r="D193" s="47" t="s">
        <v>10</v>
      </c>
      <c r="E193" s="64">
        <v>0</v>
      </c>
      <c r="F193" s="64">
        <f>G193+H193+I193+J193+K193</f>
        <v>0</v>
      </c>
      <c r="G193" s="67">
        <v>0</v>
      </c>
      <c r="H193" s="67">
        <v>0</v>
      </c>
      <c r="I193" s="67">
        <v>0</v>
      </c>
      <c r="J193" s="67">
        <v>0</v>
      </c>
      <c r="K193" s="67">
        <v>0</v>
      </c>
      <c r="L193" s="31"/>
      <c r="M193" s="90"/>
    </row>
    <row r="194" spans="1:13" s="84" customFormat="1" ht="30.75" customHeight="1" x14ac:dyDescent="0.2">
      <c r="A194" s="87"/>
      <c r="B194" s="89"/>
      <c r="C194" s="31"/>
      <c r="D194" s="47" t="s">
        <v>24</v>
      </c>
      <c r="E194" s="64">
        <v>0</v>
      </c>
      <c r="F194" s="64">
        <f>G194+H194+I194+J194+K194</f>
        <v>0</v>
      </c>
      <c r="G194" s="67">
        <v>0</v>
      </c>
      <c r="H194" s="67">
        <v>0</v>
      </c>
      <c r="I194" s="67">
        <v>0</v>
      </c>
      <c r="J194" s="67">
        <v>0</v>
      </c>
      <c r="K194" s="67">
        <v>0</v>
      </c>
      <c r="L194" s="31"/>
      <c r="M194" s="90"/>
    </row>
    <row r="195" spans="1:13" s="84" customFormat="1" ht="15" customHeight="1" x14ac:dyDescent="0.2">
      <c r="A195" s="87" t="s">
        <v>239</v>
      </c>
      <c r="B195" s="89" t="s">
        <v>156</v>
      </c>
      <c r="C195" s="31" t="s">
        <v>55</v>
      </c>
      <c r="D195" s="47" t="s">
        <v>2</v>
      </c>
      <c r="E195" s="64">
        <f>E200</f>
        <v>0</v>
      </c>
      <c r="F195" s="64">
        <f>SUM(K195+J195+I195+H195+G195)</f>
        <v>0</v>
      </c>
      <c r="G195" s="64">
        <f>SUM(G199+G198+G197+G196)</f>
        <v>0</v>
      </c>
      <c r="H195" s="64">
        <f>SUM(H199+H198+H197+H196)</f>
        <v>0</v>
      </c>
      <c r="I195" s="64">
        <f>SUM(I199+I198+I197+I196)</f>
        <v>0</v>
      </c>
      <c r="J195" s="64">
        <f>SUM(J199+J198+J197+J196)</f>
        <v>0</v>
      </c>
      <c r="K195" s="64">
        <f>SUM(K199+K198+K197+K196)</f>
        <v>0</v>
      </c>
      <c r="L195" s="31" t="s">
        <v>92</v>
      </c>
      <c r="M195" s="109"/>
    </row>
    <row r="196" spans="1:13" s="84" customFormat="1" ht="63.75" customHeight="1" x14ac:dyDescent="0.2">
      <c r="A196" s="87"/>
      <c r="B196" s="89"/>
      <c r="C196" s="31"/>
      <c r="D196" s="47" t="s">
        <v>1</v>
      </c>
      <c r="E196" s="64">
        <f t="shared" ref="E196:K196" si="47">SUM(E199:E200)</f>
        <v>0</v>
      </c>
      <c r="F196" s="64">
        <f>G196+H196+I196+J196+K196</f>
        <v>0</v>
      </c>
      <c r="G196" s="64">
        <f t="shared" si="47"/>
        <v>0</v>
      </c>
      <c r="H196" s="64">
        <f t="shared" si="47"/>
        <v>0</v>
      </c>
      <c r="I196" s="64">
        <f t="shared" si="47"/>
        <v>0</v>
      </c>
      <c r="J196" s="64">
        <f t="shared" si="47"/>
        <v>0</v>
      </c>
      <c r="K196" s="64">
        <f t="shared" si="47"/>
        <v>0</v>
      </c>
      <c r="L196" s="31"/>
      <c r="M196" s="109"/>
    </row>
    <row r="197" spans="1:13" s="84" customFormat="1" ht="75" customHeight="1" x14ac:dyDescent="0.2">
      <c r="A197" s="87"/>
      <c r="B197" s="89"/>
      <c r="C197" s="31"/>
      <c r="D197" s="47" t="s">
        <v>6</v>
      </c>
      <c r="E197" s="64">
        <f t="shared" ref="E197:K197" si="48">SUM(E200:E205)</f>
        <v>0</v>
      </c>
      <c r="F197" s="64">
        <f>G197+H197+I197+J197+K197</f>
        <v>0</v>
      </c>
      <c r="G197" s="64">
        <f t="shared" si="48"/>
        <v>0</v>
      </c>
      <c r="H197" s="64">
        <f t="shared" si="48"/>
        <v>0</v>
      </c>
      <c r="I197" s="64">
        <f t="shared" si="48"/>
        <v>0</v>
      </c>
      <c r="J197" s="64">
        <f t="shared" si="48"/>
        <v>0</v>
      </c>
      <c r="K197" s="64">
        <f t="shared" si="48"/>
        <v>0</v>
      </c>
      <c r="L197" s="31"/>
      <c r="M197" s="109"/>
    </row>
    <row r="198" spans="1:13" s="84" customFormat="1" ht="77.25" customHeight="1" x14ac:dyDescent="0.2">
      <c r="A198" s="87"/>
      <c r="B198" s="89"/>
      <c r="C198" s="31"/>
      <c r="D198" s="47" t="s">
        <v>10</v>
      </c>
      <c r="E198" s="64">
        <f t="shared" ref="E198:K199" si="49">E203</f>
        <v>0</v>
      </c>
      <c r="F198" s="64">
        <f>G198+H198+I198+J198+K198</f>
        <v>0</v>
      </c>
      <c r="G198" s="64">
        <f t="shared" si="49"/>
        <v>0</v>
      </c>
      <c r="H198" s="64">
        <f t="shared" si="49"/>
        <v>0</v>
      </c>
      <c r="I198" s="64">
        <f t="shared" si="49"/>
        <v>0</v>
      </c>
      <c r="J198" s="64">
        <f t="shared" si="49"/>
        <v>0</v>
      </c>
      <c r="K198" s="64">
        <f t="shared" si="49"/>
        <v>0</v>
      </c>
      <c r="L198" s="31"/>
      <c r="M198" s="109"/>
    </row>
    <row r="199" spans="1:13" s="84" customFormat="1" ht="30.75" customHeight="1" x14ac:dyDescent="0.2">
      <c r="A199" s="87"/>
      <c r="B199" s="89"/>
      <c r="C199" s="31"/>
      <c r="D199" s="47" t="s">
        <v>24</v>
      </c>
      <c r="E199" s="64">
        <f t="shared" si="49"/>
        <v>0</v>
      </c>
      <c r="F199" s="64">
        <f>G199+H199+I199+J199+K199</f>
        <v>0</v>
      </c>
      <c r="G199" s="64">
        <f t="shared" si="49"/>
        <v>0</v>
      </c>
      <c r="H199" s="64">
        <f t="shared" si="49"/>
        <v>0</v>
      </c>
      <c r="I199" s="64">
        <f t="shared" si="49"/>
        <v>0</v>
      </c>
      <c r="J199" s="64">
        <f t="shared" si="49"/>
        <v>0</v>
      </c>
      <c r="K199" s="64">
        <f t="shared" si="49"/>
        <v>0</v>
      </c>
      <c r="L199" s="31"/>
      <c r="M199" s="109"/>
    </row>
    <row r="200" spans="1:13" s="84" customFormat="1" ht="15" customHeight="1" x14ac:dyDescent="0.2">
      <c r="A200" s="87" t="s">
        <v>118</v>
      </c>
      <c r="B200" s="89" t="s">
        <v>174</v>
      </c>
      <c r="C200" s="31" t="s">
        <v>55</v>
      </c>
      <c r="D200" s="47" t="s">
        <v>2</v>
      </c>
      <c r="E200" s="64">
        <f t="shared" ref="E200:K201" si="50">SUM(E203:E204)</f>
        <v>0</v>
      </c>
      <c r="F200" s="64">
        <f>SUM(K200+J200+I200+H200+G200)</f>
        <v>0</v>
      </c>
      <c r="G200" s="64">
        <f>SUM(G204+G203+G202+G201)</f>
        <v>0</v>
      </c>
      <c r="H200" s="64">
        <f>SUM(H204+H203+H202+H201)</f>
        <v>0</v>
      </c>
      <c r="I200" s="64">
        <f>SUM(I204+I203+I202+I201)</f>
        <v>0</v>
      </c>
      <c r="J200" s="64">
        <f>SUM(J204+J203+J202+J201)</f>
        <v>0</v>
      </c>
      <c r="K200" s="64">
        <f>SUM(K204+K203+K202+K201)</f>
        <v>0</v>
      </c>
      <c r="L200" s="31" t="s">
        <v>92</v>
      </c>
      <c r="M200" s="90"/>
    </row>
    <row r="201" spans="1:13" s="84" customFormat="1" ht="49.5" customHeight="1" x14ac:dyDescent="0.2">
      <c r="A201" s="87"/>
      <c r="B201" s="89"/>
      <c r="C201" s="31"/>
      <c r="D201" s="47" t="s">
        <v>1</v>
      </c>
      <c r="E201" s="64">
        <f t="shared" si="50"/>
        <v>0</v>
      </c>
      <c r="F201" s="64">
        <f>G201+H201+I201+J201+K201</f>
        <v>0</v>
      </c>
      <c r="G201" s="64">
        <f t="shared" si="50"/>
        <v>0</v>
      </c>
      <c r="H201" s="64">
        <f t="shared" si="50"/>
        <v>0</v>
      </c>
      <c r="I201" s="64">
        <f t="shared" si="50"/>
        <v>0</v>
      </c>
      <c r="J201" s="64">
        <f t="shared" si="50"/>
        <v>0</v>
      </c>
      <c r="K201" s="64">
        <f t="shared" si="50"/>
        <v>0</v>
      </c>
      <c r="L201" s="31"/>
      <c r="M201" s="90"/>
    </row>
    <row r="202" spans="1:13" s="84" customFormat="1" ht="62.25" customHeight="1" x14ac:dyDescent="0.2">
      <c r="A202" s="87"/>
      <c r="B202" s="89"/>
      <c r="C202" s="31"/>
      <c r="D202" s="47" t="s">
        <v>6</v>
      </c>
      <c r="E202" s="64">
        <v>0</v>
      </c>
      <c r="F202" s="64">
        <f>G202+H202+I202+J202+K202</f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31"/>
      <c r="M202" s="90"/>
    </row>
    <row r="203" spans="1:13" s="84" customFormat="1" ht="77.25" customHeight="1" x14ac:dyDescent="0.2">
      <c r="A203" s="87"/>
      <c r="B203" s="89"/>
      <c r="C203" s="31"/>
      <c r="D203" s="47" t="s">
        <v>10</v>
      </c>
      <c r="E203" s="64">
        <v>0</v>
      </c>
      <c r="F203" s="64">
        <f>G203+H203+I203+J203+K203</f>
        <v>0</v>
      </c>
      <c r="G203" s="67">
        <v>0</v>
      </c>
      <c r="H203" s="67">
        <v>0</v>
      </c>
      <c r="I203" s="67">
        <v>0</v>
      </c>
      <c r="J203" s="67">
        <v>0</v>
      </c>
      <c r="K203" s="67">
        <v>0</v>
      </c>
      <c r="L203" s="31"/>
      <c r="M203" s="90"/>
    </row>
    <row r="204" spans="1:13" s="84" customFormat="1" ht="30.75" customHeight="1" x14ac:dyDescent="0.2">
      <c r="A204" s="87"/>
      <c r="B204" s="89"/>
      <c r="C204" s="31"/>
      <c r="D204" s="47" t="s">
        <v>24</v>
      </c>
      <c r="E204" s="64">
        <v>0</v>
      </c>
      <c r="F204" s="64">
        <f>G204+H204+I204+J204+K204</f>
        <v>0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31"/>
      <c r="M204" s="90"/>
    </row>
    <row r="205" spans="1:13" s="84" customFormat="1" ht="28.5" customHeight="1" x14ac:dyDescent="0.2">
      <c r="A205" s="87" t="s">
        <v>240</v>
      </c>
      <c r="B205" s="89" t="s">
        <v>175</v>
      </c>
      <c r="C205" s="31" t="s">
        <v>55</v>
      </c>
      <c r="D205" s="47" t="s">
        <v>2</v>
      </c>
      <c r="E205" s="64">
        <f t="shared" ref="E205" si="51">E210+E215+E220+E225+E230+E235+E255</f>
        <v>0</v>
      </c>
      <c r="F205" s="64">
        <f>SUM(K205+J205+I205+H205+G205)</f>
        <v>0</v>
      </c>
      <c r="G205" s="64">
        <f>SUM(G209+G208+G207+G206)</f>
        <v>0</v>
      </c>
      <c r="H205" s="64">
        <f>SUM(H209+H208+H207+H206)</f>
        <v>0</v>
      </c>
      <c r="I205" s="64">
        <f>SUM(I209+I208+I207+I206)</f>
        <v>0</v>
      </c>
      <c r="J205" s="64">
        <f>SUM(J209+J208+J207+J206)</f>
        <v>0</v>
      </c>
      <c r="K205" s="64">
        <f>SUM(K209+K208+K207+K206)</f>
        <v>0</v>
      </c>
      <c r="L205" s="31" t="s">
        <v>92</v>
      </c>
      <c r="M205" s="90"/>
    </row>
    <row r="206" spans="1:13" s="84" customFormat="1" ht="48" customHeight="1" x14ac:dyDescent="0.2">
      <c r="A206" s="87"/>
      <c r="B206" s="89"/>
      <c r="C206" s="31"/>
      <c r="D206" s="47" t="s">
        <v>1</v>
      </c>
      <c r="E206" s="64">
        <f t="shared" ref="E206:K206" si="52">SUM(E209:E210)</f>
        <v>0</v>
      </c>
      <c r="F206" s="64">
        <f>G206+H206+I206+J206+K206</f>
        <v>0</v>
      </c>
      <c r="G206" s="64">
        <f t="shared" si="52"/>
        <v>0</v>
      </c>
      <c r="H206" s="64">
        <f t="shared" si="52"/>
        <v>0</v>
      </c>
      <c r="I206" s="64">
        <f t="shared" si="52"/>
        <v>0</v>
      </c>
      <c r="J206" s="64">
        <f t="shared" si="52"/>
        <v>0</v>
      </c>
      <c r="K206" s="64">
        <f t="shared" si="52"/>
        <v>0</v>
      </c>
      <c r="L206" s="31"/>
      <c r="M206" s="90"/>
    </row>
    <row r="207" spans="1:13" s="84" customFormat="1" ht="58.5" customHeight="1" x14ac:dyDescent="0.2">
      <c r="A207" s="87"/>
      <c r="B207" s="89"/>
      <c r="C207" s="31"/>
      <c r="D207" s="47" t="s">
        <v>6</v>
      </c>
      <c r="E207" s="64">
        <v>0</v>
      </c>
      <c r="F207" s="64">
        <f>G207+H207+I207+J207+K207</f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31"/>
      <c r="M207" s="90"/>
    </row>
    <row r="208" spans="1:13" s="84" customFormat="1" ht="78.75" customHeight="1" x14ac:dyDescent="0.2">
      <c r="A208" s="87"/>
      <c r="B208" s="110"/>
      <c r="C208" s="31"/>
      <c r="D208" s="47" t="s">
        <v>10</v>
      </c>
      <c r="E208" s="64">
        <f>E213+E218+E223+E228+E233+E238+E258</f>
        <v>0</v>
      </c>
      <c r="F208" s="64">
        <f>G208+H208+I208+J208+K208</f>
        <v>0</v>
      </c>
      <c r="G208" s="64">
        <f t="shared" ref="G208:K209" si="53">G213+G218+G223+G228+G233+G238+G258</f>
        <v>0</v>
      </c>
      <c r="H208" s="64">
        <f t="shared" si="53"/>
        <v>0</v>
      </c>
      <c r="I208" s="64">
        <f t="shared" si="53"/>
        <v>0</v>
      </c>
      <c r="J208" s="64">
        <f t="shared" si="53"/>
        <v>0</v>
      </c>
      <c r="K208" s="64">
        <f t="shared" si="53"/>
        <v>0</v>
      </c>
      <c r="L208" s="31"/>
      <c r="M208" s="90"/>
    </row>
    <row r="209" spans="1:13" s="84" customFormat="1" ht="36" customHeight="1" x14ac:dyDescent="0.2">
      <c r="A209" s="87"/>
      <c r="B209" s="110"/>
      <c r="C209" s="31"/>
      <c r="D209" s="47" t="s">
        <v>24</v>
      </c>
      <c r="E209" s="64">
        <f>E214+E219+E224+E229+E234+E239+E259</f>
        <v>0</v>
      </c>
      <c r="F209" s="64">
        <f>G209+H209+I209+J209+K209</f>
        <v>0</v>
      </c>
      <c r="G209" s="64">
        <f t="shared" si="53"/>
        <v>0</v>
      </c>
      <c r="H209" s="64">
        <f t="shared" si="53"/>
        <v>0</v>
      </c>
      <c r="I209" s="64">
        <f t="shared" si="53"/>
        <v>0</v>
      </c>
      <c r="J209" s="64">
        <f t="shared" si="53"/>
        <v>0</v>
      </c>
      <c r="K209" s="64">
        <f t="shared" si="53"/>
        <v>0</v>
      </c>
      <c r="L209" s="31"/>
      <c r="M209" s="90"/>
    </row>
    <row r="210" spans="1:13" s="84" customFormat="1" ht="15" customHeight="1" x14ac:dyDescent="0.2">
      <c r="A210" s="87" t="s">
        <v>241</v>
      </c>
      <c r="B210" s="89" t="s">
        <v>176</v>
      </c>
      <c r="C210" s="31" t="s">
        <v>55</v>
      </c>
      <c r="D210" s="47" t="s">
        <v>2</v>
      </c>
      <c r="E210" s="64">
        <f t="shared" ref="E210" si="54">SUM(E213:E214)</f>
        <v>0</v>
      </c>
      <c r="F210" s="64">
        <f>SUM(K210+J210+I210+H210+G210)</f>
        <v>0</v>
      </c>
      <c r="G210" s="64">
        <f>SUM(G214+G213+G212+G211)</f>
        <v>0</v>
      </c>
      <c r="H210" s="64">
        <f>SUM(H214+H213+H212+H211)</f>
        <v>0</v>
      </c>
      <c r="I210" s="64">
        <f>SUM(I214+I213+I212+I211)</f>
        <v>0</v>
      </c>
      <c r="J210" s="64">
        <f>SUM(J214+J213+J212+J211)</f>
        <v>0</v>
      </c>
      <c r="K210" s="64">
        <f>SUM(K214+K213+K212+K211)</f>
        <v>0</v>
      </c>
      <c r="L210" s="31" t="s">
        <v>92</v>
      </c>
      <c r="M210" s="90"/>
    </row>
    <row r="211" spans="1:13" s="84" customFormat="1" ht="48" customHeight="1" x14ac:dyDescent="0.2">
      <c r="A211" s="87"/>
      <c r="B211" s="89"/>
      <c r="C211" s="31"/>
      <c r="D211" s="47" t="s">
        <v>1</v>
      </c>
      <c r="E211" s="64">
        <f t="shared" ref="E211:K211" si="55">SUM(E214:E215)</f>
        <v>0</v>
      </c>
      <c r="F211" s="64">
        <f>G211+H211+I211+J211+K211</f>
        <v>0</v>
      </c>
      <c r="G211" s="64">
        <f t="shared" si="55"/>
        <v>0</v>
      </c>
      <c r="H211" s="64">
        <f t="shared" si="55"/>
        <v>0</v>
      </c>
      <c r="I211" s="64">
        <f t="shared" si="55"/>
        <v>0</v>
      </c>
      <c r="J211" s="64">
        <f t="shared" si="55"/>
        <v>0</v>
      </c>
      <c r="K211" s="64">
        <f t="shared" si="55"/>
        <v>0</v>
      </c>
      <c r="L211" s="31"/>
      <c r="M211" s="90"/>
    </row>
    <row r="212" spans="1:13" s="84" customFormat="1" ht="62.25" customHeight="1" x14ac:dyDescent="0.2">
      <c r="A212" s="87"/>
      <c r="B212" s="89"/>
      <c r="C212" s="31"/>
      <c r="D212" s="47" t="s">
        <v>6</v>
      </c>
      <c r="E212" s="64">
        <v>0</v>
      </c>
      <c r="F212" s="64">
        <f>G212+H212+I212+J212+K212</f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31"/>
      <c r="M212" s="90"/>
    </row>
    <row r="213" spans="1:13" s="84" customFormat="1" ht="77.25" customHeight="1" x14ac:dyDescent="0.2">
      <c r="A213" s="87"/>
      <c r="B213" s="89"/>
      <c r="C213" s="31"/>
      <c r="D213" s="47" t="s">
        <v>10</v>
      </c>
      <c r="E213" s="64">
        <v>0</v>
      </c>
      <c r="F213" s="64">
        <f>G213+H213+I213+J213+K213</f>
        <v>0</v>
      </c>
      <c r="G213" s="67">
        <v>0</v>
      </c>
      <c r="H213" s="67">
        <v>0</v>
      </c>
      <c r="I213" s="67">
        <v>0</v>
      </c>
      <c r="J213" s="67">
        <v>0</v>
      </c>
      <c r="K213" s="67">
        <v>0</v>
      </c>
      <c r="L213" s="31"/>
      <c r="M213" s="90"/>
    </row>
    <row r="214" spans="1:13" s="84" customFormat="1" ht="30.75" customHeight="1" x14ac:dyDescent="0.2">
      <c r="A214" s="87"/>
      <c r="B214" s="89"/>
      <c r="C214" s="31"/>
      <c r="D214" s="47" t="s">
        <v>24</v>
      </c>
      <c r="E214" s="64">
        <v>0</v>
      </c>
      <c r="F214" s="64">
        <f>G214+H214+I214+J214+K214</f>
        <v>0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31"/>
      <c r="M214" s="90"/>
    </row>
    <row r="215" spans="1:13" s="84" customFormat="1" ht="15" customHeight="1" x14ac:dyDescent="0.2">
      <c r="A215" s="87" t="s">
        <v>242</v>
      </c>
      <c r="B215" s="89" t="s">
        <v>177</v>
      </c>
      <c r="C215" s="31" t="s">
        <v>55</v>
      </c>
      <c r="D215" s="47" t="s">
        <v>2</v>
      </c>
      <c r="E215" s="64">
        <f t="shared" ref="E215:K216" si="56">SUM(E218:E219)</f>
        <v>0</v>
      </c>
      <c r="F215" s="64">
        <f>SUM(K215+J215+I215+H215+G215)</f>
        <v>0</v>
      </c>
      <c r="G215" s="64">
        <f>SUM(G219+G218+G217+G216)</f>
        <v>0</v>
      </c>
      <c r="H215" s="64">
        <f>SUM(H219+H218+H217+H216)</f>
        <v>0</v>
      </c>
      <c r="I215" s="64">
        <f>SUM(I219+I218+I217+I216)</f>
        <v>0</v>
      </c>
      <c r="J215" s="64">
        <f>SUM(J219+J218+J217+J216)</f>
        <v>0</v>
      </c>
      <c r="K215" s="64">
        <f>SUM(K219+K218+K217+K216)</f>
        <v>0</v>
      </c>
      <c r="L215" s="31" t="s">
        <v>92</v>
      </c>
      <c r="M215" s="90"/>
    </row>
    <row r="216" spans="1:13" s="84" customFormat="1" ht="45.75" customHeight="1" x14ac:dyDescent="0.2">
      <c r="A216" s="87"/>
      <c r="B216" s="89"/>
      <c r="C216" s="31"/>
      <c r="D216" s="47" t="s">
        <v>1</v>
      </c>
      <c r="E216" s="64">
        <f t="shared" si="56"/>
        <v>0</v>
      </c>
      <c r="F216" s="64">
        <f>G216+H216+I216+J216+K216</f>
        <v>0</v>
      </c>
      <c r="G216" s="64">
        <f t="shared" si="56"/>
        <v>0</v>
      </c>
      <c r="H216" s="64">
        <f t="shared" si="56"/>
        <v>0</v>
      </c>
      <c r="I216" s="64">
        <f t="shared" si="56"/>
        <v>0</v>
      </c>
      <c r="J216" s="64">
        <f t="shared" si="56"/>
        <v>0</v>
      </c>
      <c r="K216" s="64">
        <f t="shared" si="56"/>
        <v>0</v>
      </c>
      <c r="L216" s="31"/>
      <c r="M216" s="90"/>
    </row>
    <row r="217" spans="1:13" s="84" customFormat="1" ht="62.25" customHeight="1" x14ac:dyDescent="0.2">
      <c r="A217" s="87"/>
      <c r="B217" s="89"/>
      <c r="C217" s="31"/>
      <c r="D217" s="47" t="s">
        <v>6</v>
      </c>
      <c r="E217" s="64">
        <v>0</v>
      </c>
      <c r="F217" s="64">
        <f>G217+H217+I217+J217+K217</f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31"/>
      <c r="M217" s="90"/>
    </row>
    <row r="218" spans="1:13" s="84" customFormat="1" ht="77.25" customHeight="1" x14ac:dyDescent="0.2">
      <c r="A218" s="87"/>
      <c r="B218" s="89"/>
      <c r="C218" s="31"/>
      <c r="D218" s="47" t="s">
        <v>10</v>
      </c>
      <c r="E218" s="64">
        <v>0</v>
      </c>
      <c r="F218" s="64">
        <f>G218+H218+I218+K218+J218</f>
        <v>0</v>
      </c>
      <c r="G218" s="67">
        <v>0</v>
      </c>
      <c r="H218" s="67">
        <v>0</v>
      </c>
      <c r="I218" s="67">
        <v>0</v>
      </c>
      <c r="J218" s="67">
        <v>0</v>
      </c>
      <c r="K218" s="67">
        <v>0</v>
      </c>
      <c r="L218" s="31"/>
      <c r="M218" s="90"/>
    </row>
    <row r="219" spans="1:13" s="84" customFormat="1" ht="30.75" customHeight="1" x14ac:dyDescent="0.2">
      <c r="A219" s="87"/>
      <c r="B219" s="89"/>
      <c r="C219" s="31"/>
      <c r="D219" s="47" t="s">
        <v>24</v>
      </c>
      <c r="E219" s="64">
        <v>0</v>
      </c>
      <c r="F219" s="64">
        <f>G219+H219+I219+J219+K219</f>
        <v>0</v>
      </c>
      <c r="G219" s="67">
        <v>0</v>
      </c>
      <c r="H219" s="67">
        <v>0</v>
      </c>
      <c r="I219" s="67">
        <v>0</v>
      </c>
      <c r="J219" s="67">
        <v>0</v>
      </c>
      <c r="K219" s="67">
        <v>0</v>
      </c>
      <c r="L219" s="31"/>
      <c r="M219" s="90"/>
    </row>
    <row r="220" spans="1:13" s="84" customFormat="1" ht="15" customHeight="1" x14ac:dyDescent="0.2">
      <c r="A220" s="87" t="s">
        <v>243</v>
      </c>
      <c r="B220" s="89" t="s">
        <v>178</v>
      </c>
      <c r="C220" s="31" t="s">
        <v>55</v>
      </c>
      <c r="D220" s="47" t="s">
        <v>2</v>
      </c>
      <c r="E220" s="64">
        <f t="shared" ref="E220:K221" si="57">SUM(E223:E224)</f>
        <v>0</v>
      </c>
      <c r="F220" s="64">
        <f>SUM(K220+J220+I220+H220+G220)</f>
        <v>0</v>
      </c>
      <c r="G220" s="64">
        <f>SUM(G224+G223+G222+G221)</f>
        <v>0</v>
      </c>
      <c r="H220" s="64">
        <f>SUM(H224+H223+H222+H221)</f>
        <v>0</v>
      </c>
      <c r="I220" s="64">
        <f>SUM(I224+I223+I222+I221)</f>
        <v>0</v>
      </c>
      <c r="J220" s="64">
        <f>SUM(J224+J223+J222+J221)</f>
        <v>0</v>
      </c>
      <c r="K220" s="64">
        <f>SUM(K224+K223+K222+K221)</f>
        <v>0</v>
      </c>
      <c r="L220" s="31" t="s">
        <v>92</v>
      </c>
      <c r="M220" s="90"/>
    </row>
    <row r="221" spans="1:13" s="84" customFormat="1" ht="44.25" customHeight="1" x14ac:dyDescent="0.2">
      <c r="A221" s="87"/>
      <c r="B221" s="89"/>
      <c r="C221" s="31"/>
      <c r="D221" s="47" t="s">
        <v>1</v>
      </c>
      <c r="E221" s="64">
        <f t="shared" si="57"/>
        <v>0</v>
      </c>
      <c r="F221" s="64">
        <f>G221+H221+I221+J221+K221</f>
        <v>0</v>
      </c>
      <c r="G221" s="64">
        <f t="shared" si="57"/>
        <v>0</v>
      </c>
      <c r="H221" s="64">
        <f t="shared" si="57"/>
        <v>0</v>
      </c>
      <c r="I221" s="64">
        <f t="shared" si="57"/>
        <v>0</v>
      </c>
      <c r="J221" s="64">
        <f t="shared" si="57"/>
        <v>0</v>
      </c>
      <c r="K221" s="64">
        <f t="shared" si="57"/>
        <v>0</v>
      </c>
      <c r="L221" s="31"/>
      <c r="M221" s="90"/>
    </row>
    <row r="222" spans="1:13" s="84" customFormat="1" ht="63.75" customHeight="1" x14ac:dyDescent="0.2">
      <c r="A222" s="87"/>
      <c r="B222" s="89"/>
      <c r="C222" s="31"/>
      <c r="D222" s="47" t="s">
        <v>6</v>
      </c>
      <c r="E222" s="64">
        <v>0</v>
      </c>
      <c r="F222" s="64">
        <f>G222+H222+I222+J222+K222</f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31"/>
      <c r="M222" s="90"/>
    </row>
    <row r="223" spans="1:13" s="84" customFormat="1" ht="77.25" customHeight="1" x14ac:dyDescent="0.2">
      <c r="A223" s="87"/>
      <c r="B223" s="89"/>
      <c r="C223" s="31"/>
      <c r="D223" s="47" t="s">
        <v>10</v>
      </c>
      <c r="E223" s="64">
        <v>0</v>
      </c>
      <c r="F223" s="64">
        <f>G223+H223+I223+J223+K223</f>
        <v>0</v>
      </c>
      <c r="G223" s="67">
        <v>0</v>
      </c>
      <c r="H223" s="67">
        <v>0</v>
      </c>
      <c r="I223" s="67">
        <v>0</v>
      </c>
      <c r="J223" s="67">
        <v>0</v>
      </c>
      <c r="K223" s="67">
        <v>0</v>
      </c>
      <c r="L223" s="31"/>
      <c r="M223" s="90"/>
    </row>
    <row r="224" spans="1:13" s="84" customFormat="1" ht="30.75" customHeight="1" x14ac:dyDescent="0.2">
      <c r="A224" s="87"/>
      <c r="B224" s="89"/>
      <c r="C224" s="31"/>
      <c r="D224" s="47" t="s">
        <v>24</v>
      </c>
      <c r="E224" s="64">
        <v>0</v>
      </c>
      <c r="F224" s="64">
        <f>G224+H224+I224+J224+K224</f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31"/>
      <c r="M224" s="90"/>
    </row>
    <row r="225" spans="1:13" s="84" customFormat="1" ht="15" customHeight="1" x14ac:dyDescent="0.2">
      <c r="A225" s="87" t="s">
        <v>244</v>
      </c>
      <c r="B225" s="89" t="s">
        <v>179</v>
      </c>
      <c r="C225" s="31" t="s">
        <v>55</v>
      </c>
      <c r="D225" s="47" t="s">
        <v>2</v>
      </c>
      <c r="E225" s="64">
        <f t="shared" ref="E225:K226" si="58">SUM(E228:E229)</f>
        <v>0</v>
      </c>
      <c r="F225" s="64">
        <f>SUM(K225+J225+I225+H225+G225)</f>
        <v>0</v>
      </c>
      <c r="G225" s="64">
        <f>SUM(G229+G228+G227+G226)</f>
        <v>0</v>
      </c>
      <c r="H225" s="64">
        <f>SUM(H229+H228+H227+H226)</f>
        <v>0</v>
      </c>
      <c r="I225" s="64">
        <f>SUM(I229+I228+I227+I226)</f>
        <v>0</v>
      </c>
      <c r="J225" s="64">
        <f>SUM(J229+J228+J227+J226)</f>
        <v>0</v>
      </c>
      <c r="K225" s="64">
        <f>SUM(K229+K228+K227+K226)</f>
        <v>0</v>
      </c>
      <c r="L225" s="31" t="s">
        <v>92</v>
      </c>
      <c r="M225" s="90"/>
    </row>
    <row r="226" spans="1:13" s="84" customFormat="1" ht="47.25" customHeight="1" x14ac:dyDescent="0.2">
      <c r="A226" s="87"/>
      <c r="B226" s="89"/>
      <c r="C226" s="31"/>
      <c r="D226" s="47" t="s">
        <v>1</v>
      </c>
      <c r="E226" s="64">
        <f t="shared" si="58"/>
        <v>0</v>
      </c>
      <c r="F226" s="64">
        <f>G226+H226+I226+J226+K226</f>
        <v>0</v>
      </c>
      <c r="G226" s="64">
        <f t="shared" si="58"/>
        <v>0</v>
      </c>
      <c r="H226" s="64">
        <f t="shared" si="58"/>
        <v>0</v>
      </c>
      <c r="I226" s="64">
        <f t="shared" si="58"/>
        <v>0</v>
      </c>
      <c r="J226" s="64">
        <f t="shared" si="58"/>
        <v>0</v>
      </c>
      <c r="K226" s="64">
        <f t="shared" si="58"/>
        <v>0</v>
      </c>
      <c r="L226" s="31"/>
      <c r="M226" s="90"/>
    </row>
    <row r="227" spans="1:13" s="84" customFormat="1" ht="58.5" customHeight="1" x14ac:dyDescent="0.2">
      <c r="A227" s="87"/>
      <c r="B227" s="89"/>
      <c r="C227" s="31"/>
      <c r="D227" s="47" t="s">
        <v>6</v>
      </c>
      <c r="E227" s="64">
        <v>0</v>
      </c>
      <c r="F227" s="64">
        <f>G227+H227+I227+J227+K227</f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31"/>
      <c r="M227" s="90"/>
    </row>
    <row r="228" spans="1:13" s="84" customFormat="1" ht="77.25" customHeight="1" x14ac:dyDescent="0.2">
      <c r="A228" s="87"/>
      <c r="B228" s="89"/>
      <c r="C228" s="31"/>
      <c r="D228" s="47" t="s">
        <v>10</v>
      </c>
      <c r="E228" s="64">
        <v>0</v>
      </c>
      <c r="F228" s="64">
        <f>G228+H228+I228+J228+K228</f>
        <v>0</v>
      </c>
      <c r="G228" s="67">
        <v>0</v>
      </c>
      <c r="H228" s="67">
        <v>0</v>
      </c>
      <c r="I228" s="67">
        <v>0</v>
      </c>
      <c r="J228" s="67">
        <v>0</v>
      </c>
      <c r="K228" s="67">
        <v>0</v>
      </c>
      <c r="L228" s="31"/>
      <c r="M228" s="90"/>
    </row>
    <row r="229" spans="1:13" s="84" customFormat="1" ht="30.75" customHeight="1" x14ac:dyDescent="0.2">
      <c r="A229" s="87"/>
      <c r="B229" s="89"/>
      <c r="C229" s="31"/>
      <c r="D229" s="47" t="s">
        <v>24</v>
      </c>
      <c r="E229" s="64">
        <v>0</v>
      </c>
      <c r="F229" s="64">
        <f>G229+H229+I229+J229+K229</f>
        <v>0</v>
      </c>
      <c r="G229" s="67">
        <v>0</v>
      </c>
      <c r="H229" s="67">
        <v>0</v>
      </c>
      <c r="I229" s="67">
        <v>0</v>
      </c>
      <c r="J229" s="67">
        <v>0</v>
      </c>
      <c r="K229" s="67">
        <v>0</v>
      </c>
      <c r="L229" s="31"/>
      <c r="M229" s="90"/>
    </row>
    <row r="230" spans="1:13" s="84" customFormat="1" ht="15" customHeight="1" x14ac:dyDescent="0.2">
      <c r="A230" s="87" t="s">
        <v>245</v>
      </c>
      <c r="B230" s="89" t="s">
        <v>180</v>
      </c>
      <c r="C230" s="31" t="s">
        <v>55</v>
      </c>
      <c r="D230" s="47" t="s">
        <v>2</v>
      </c>
      <c r="E230" s="64">
        <f t="shared" ref="E230:K231" si="59">SUM(E233:E234)</f>
        <v>0</v>
      </c>
      <c r="F230" s="64">
        <f>SUM(K230+J230+I230+H230+G230)</f>
        <v>0</v>
      </c>
      <c r="G230" s="64">
        <f>SUM(G234+G233+G232+G231)</f>
        <v>0</v>
      </c>
      <c r="H230" s="64">
        <f>SUM(H234+H233+H232+H231)</f>
        <v>0</v>
      </c>
      <c r="I230" s="64">
        <f>SUM(I234+I233+I232+I231)</f>
        <v>0</v>
      </c>
      <c r="J230" s="64">
        <f>SUM(J234+J233+J232+J231)</f>
        <v>0</v>
      </c>
      <c r="K230" s="64">
        <f>SUM(K234+K233+K232+K231)</f>
        <v>0</v>
      </c>
      <c r="L230" s="31" t="s">
        <v>92</v>
      </c>
      <c r="M230" s="90"/>
    </row>
    <row r="231" spans="1:13" s="84" customFormat="1" ht="46.5" customHeight="1" x14ac:dyDescent="0.2">
      <c r="A231" s="87"/>
      <c r="B231" s="89"/>
      <c r="C231" s="31"/>
      <c r="D231" s="47" t="s">
        <v>1</v>
      </c>
      <c r="E231" s="64">
        <f t="shared" si="59"/>
        <v>0</v>
      </c>
      <c r="F231" s="64">
        <f>G231+H231+I231+J231+K231</f>
        <v>0</v>
      </c>
      <c r="G231" s="64">
        <f t="shared" si="59"/>
        <v>0</v>
      </c>
      <c r="H231" s="64">
        <f t="shared" si="59"/>
        <v>0</v>
      </c>
      <c r="I231" s="64">
        <f t="shared" si="59"/>
        <v>0</v>
      </c>
      <c r="J231" s="64">
        <f t="shared" si="59"/>
        <v>0</v>
      </c>
      <c r="K231" s="64">
        <f t="shared" si="59"/>
        <v>0</v>
      </c>
      <c r="L231" s="31"/>
      <c r="M231" s="90"/>
    </row>
    <row r="232" spans="1:13" s="84" customFormat="1" ht="59.25" customHeight="1" x14ac:dyDescent="0.2">
      <c r="A232" s="87"/>
      <c r="B232" s="89"/>
      <c r="C232" s="31"/>
      <c r="D232" s="47" t="s">
        <v>6</v>
      </c>
      <c r="E232" s="64">
        <v>0</v>
      </c>
      <c r="F232" s="64">
        <f>G232+H232+I232+J232+K232</f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31"/>
      <c r="M232" s="90"/>
    </row>
    <row r="233" spans="1:13" s="84" customFormat="1" ht="77.25" customHeight="1" x14ac:dyDescent="0.2">
      <c r="A233" s="87"/>
      <c r="B233" s="89"/>
      <c r="C233" s="31"/>
      <c r="D233" s="47" t="s">
        <v>10</v>
      </c>
      <c r="E233" s="64">
        <v>0</v>
      </c>
      <c r="F233" s="64">
        <f>G233+H233+I233+J233+K233</f>
        <v>0</v>
      </c>
      <c r="G233" s="67">
        <v>0</v>
      </c>
      <c r="H233" s="67">
        <v>0</v>
      </c>
      <c r="I233" s="67">
        <v>0</v>
      </c>
      <c r="J233" s="67">
        <v>0</v>
      </c>
      <c r="K233" s="67">
        <v>0</v>
      </c>
      <c r="L233" s="31"/>
      <c r="M233" s="90"/>
    </row>
    <row r="234" spans="1:13" s="84" customFormat="1" ht="30.75" customHeight="1" x14ac:dyDescent="0.2">
      <c r="A234" s="87"/>
      <c r="B234" s="89"/>
      <c r="C234" s="31"/>
      <c r="D234" s="47" t="s">
        <v>24</v>
      </c>
      <c r="E234" s="64">
        <v>0</v>
      </c>
      <c r="F234" s="64">
        <f>G234+H234+I234+J234+K234</f>
        <v>0</v>
      </c>
      <c r="G234" s="67">
        <v>0</v>
      </c>
      <c r="H234" s="67">
        <v>0</v>
      </c>
      <c r="I234" s="67">
        <v>0</v>
      </c>
      <c r="J234" s="67">
        <v>0</v>
      </c>
      <c r="K234" s="67">
        <v>0</v>
      </c>
      <c r="L234" s="31"/>
      <c r="M234" s="90"/>
    </row>
    <row r="235" spans="1:13" s="84" customFormat="1" ht="15" customHeight="1" x14ac:dyDescent="0.2">
      <c r="A235" s="87" t="s">
        <v>246</v>
      </c>
      <c r="B235" s="89" t="s">
        <v>181</v>
      </c>
      <c r="C235" s="31" t="s">
        <v>55</v>
      </c>
      <c r="D235" s="47" t="s">
        <v>2</v>
      </c>
      <c r="E235" s="64">
        <f t="shared" ref="E235" si="60">SUM(E238:E239)</f>
        <v>0</v>
      </c>
      <c r="F235" s="64">
        <f>SUM(K235+J235+I235+H235+G235)</f>
        <v>0</v>
      </c>
      <c r="G235" s="64">
        <f>SUM(G239+G238+G237+G236)</f>
        <v>0</v>
      </c>
      <c r="H235" s="64">
        <f>SUM(H239+H238+H237+H236)</f>
        <v>0</v>
      </c>
      <c r="I235" s="64">
        <f>SUM(I239+I238+I237+I236)</f>
        <v>0</v>
      </c>
      <c r="J235" s="64">
        <f>SUM(J239+J238+J237+J236)</f>
        <v>0</v>
      </c>
      <c r="K235" s="64">
        <f>SUM(K239+K238+K237+K236)</f>
        <v>0</v>
      </c>
      <c r="L235" s="31" t="s">
        <v>92</v>
      </c>
      <c r="M235" s="90"/>
    </row>
    <row r="236" spans="1:13" s="84" customFormat="1" ht="48" customHeight="1" x14ac:dyDescent="0.2">
      <c r="A236" s="87"/>
      <c r="B236" s="89"/>
      <c r="C236" s="31"/>
      <c r="D236" s="47" t="s">
        <v>1</v>
      </c>
      <c r="E236" s="64">
        <v>0</v>
      </c>
      <c r="F236" s="64">
        <f>G236+H236+I236+J236+K236</f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31"/>
      <c r="M236" s="90"/>
    </row>
    <row r="237" spans="1:13" s="84" customFormat="1" ht="61.5" customHeight="1" x14ac:dyDescent="0.2">
      <c r="A237" s="87"/>
      <c r="B237" s="89"/>
      <c r="C237" s="31"/>
      <c r="D237" s="47" t="s">
        <v>6</v>
      </c>
      <c r="E237" s="64">
        <v>0</v>
      </c>
      <c r="F237" s="64">
        <f>G237+H237+I237+J237+K237</f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31"/>
      <c r="M237" s="90"/>
    </row>
    <row r="238" spans="1:13" s="84" customFormat="1" ht="77.25" customHeight="1" x14ac:dyDescent="0.2">
      <c r="A238" s="87"/>
      <c r="B238" s="89"/>
      <c r="C238" s="31"/>
      <c r="D238" s="47" t="s">
        <v>10</v>
      </c>
      <c r="E238" s="64">
        <v>0</v>
      </c>
      <c r="F238" s="64">
        <f>G238+H238+I238+J238+K238</f>
        <v>0</v>
      </c>
      <c r="G238" s="67">
        <v>0</v>
      </c>
      <c r="H238" s="67">
        <v>0</v>
      </c>
      <c r="I238" s="67">
        <v>0</v>
      </c>
      <c r="J238" s="67">
        <v>0</v>
      </c>
      <c r="K238" s="67">
        <v>0</v>
      </c>
      <c r="L238" s="31"/>
      <c r="M238" s="90"/>
    </row>
    <row r="239" spans="1:13" s="84" customFormat="1" ht="30.75" customHeight="1" x14ac:dyDescent="0.2">
      <c r="A239" s="87"/>
      <c r="B239" s="89"/>
      <c r="C239" s="31"/>
      <c r="D239" s="47" t="s">
        <v>24</v>
      </c>
      <c r="E239" s="64">
        <v>0</v>
      </c>
      <c r="F239" s="64">
        <f>G239+H239+I239+J239+K239</f>
        <v>0</v>
      </c>
      <c r="G239" s="67">
        <v>0</v>
      </c>
      <c r="H239" s="67">
        <v>0</v>
      </c>
      <c r="I239" s="67">
        <v>0</v>
      </c>
      <c r="J239" s="67">
        <v>0</v>
      </c>
      <c r="K239" s="67">
        <v>0</v>
      </c>
      <c r="L239" s="31"/>
      <c r="M239" s="90"/>
    </row>
    <row r="240" spans="1:13" s="84" customFormat="1" ht="17.25" customHeight="1" x14ac:dyDescent="0.2">
      <c r="A240" s="62" t="s">
        <v>95</v>
      </c>
      <c r="B240" s="103" t="s">
        <v>182</v>
      </c>
      <c r="C240" s="31" t="s">
        <v>55</v>
      </c>
      <c r="D240" s="73" t="s">
        <v>2</v>
      </c>
      <c r="E240" s="82">
        <f t="shared" ref="E240:K240" si="61">SUM(E243:E244)</f>
        <v>0</v>
      </c>
      <c r="F240" s="82">
        <f>K240+J240+I240+H240+G240</f>
        <v>0</v>
      </c>
      <c r="G240" s="82">
        <f t="shared" si="61"/>
        <v>0</v>
      </c>
      <c r="H240" s="82">
        <f t="shared" si="61"/>
        <v>0</v>
      </c>
      <c r="I240" s="82">
        <f t="shared" si="61"/>
        <v>0</v>
      </c>
      <c r="J240" s="82">
        <f t="shared" si="61"/>
        <v>0</v>
      </c>
      <c r="K240" s="82">
        <f t="shared" si="61"/>
        <v>0</v>
      </c>
      <c r="L240" s="31" t="s">
        <v>21</v>
      </c>
      <c r="M240" s="53" t="s">
        <v>89</v>
      </c>
    </row>
    <row r="241" spans="1:13" s="84" customFormat="1" ht="47.25" customHeight="1" x14ac:dyDescent="0.2">
      <c r="A241" s="65"/>
      <c r="B241" s="111"/>
      <c r="C241" s="31"/>
      <c r="D241" s="73" t="s">
        <v>1</v>
      </c>
      <c r="E241" s="82">
        <v>0</v>
      </c>
      <c r="F241" s="82">
        <f>F246</f>
        <v>0</v>
      </c>
      <c r="G241" s="82">
        <v>0</v>
      </c>
      <c r="H241" s="82">
        <v>0</v>
      </c>
      <c r="I241" s="82">
        <v>0</v>
      </c>
      <c r="J241" s="82">
        <v>0</v>
      </c>
      <c r="K241" s="82">
        <v>0</v>
      </c>
      <c r="L241" s="31"/>
      <c r="M241" s="112"/>
    </row>
    <row r="242" spans="1:13" s="84" customFormat="1" ht="63" customHeight="1" x14ac:dyDescent="0.2">
      <c r="A242" s="65"/>
      <c r="B242" s="111"/>
      <c r="C242" s="31"/>
      <c r="D242" s="73" t="s">
        <v>6</v>
      </c>
      <c r="E242" s="82">
        <v>0</v>
      </c>
      <c r="F242" s="82">
        <f>F247</f>
        <v>0</v>
      </c>
      <c r="G242" s="82">
        <v>0</v>
      </c>
      <c r="H242" s="82">
        <v>0</v>
      </c>
      <c r="I242" s="82">
        <v>0</v>
      </c>
      <c r="J242" s="82">
        <v>0</v>
      </c>
      <c r="K242" s="82">
        <v>0</v>
      </c>
      <c r="L242" s="31"/>
      <c r="M242" s="112"/>
    </row>
    <row r="243" spans="1:13" s="84" customFormat="1" ht="78.75" customHeight="1" x14ac:dyDescent="0.2">
      <c r="A243" s="56"/>
      <c r="B243" s="104"/>
      <c r="C243" s="31"/>
      <c r="D243" s="73" t="s">
        <v>10</v>
      </c>
      <c r="E243" s="82">
        <v>0</v>
      </c>
      <c r="F243" s="82">
        <f>F248</f>
        <v>0</v>
      </c>
      <c r="G243" s="74">
        <v>0</v>
      </c>
      <c r="H243" s="74">
        <v>0</v>
      </c>
      <c r="I243" s="74">
        <v>0</v>
      </c>
      <c r="J243" s="74">
        <v>0</v>
      </c>
      <c r="K243" s="74">
        <v>0</v>
      </c>
      <c r="L243" s="31"/>
      <c r="M243" s="57"/>
    </row>
    <row r="244" spans="1:13" s="84" customFormat="1" ht="30.75" customHeight="1" x14ac:dyDescent="0.2">
      <c r="A244" s="60"/>
      <c r="B244" s="105"/>
      <c r="C244" s="31"/>
      <c r="D244" s="73" t="s">
        <v>24</v>
      </c>
      <c r="E244" s="82">
        <v>0</v>
      </c>
      <c r="F244" s="82">
        <f>F249</f>
        <v>0</v>
      </c>
      <c r="G244" s="74">
        <v>0</v>
      </c>
      <c r="H244" s="74">
        <v>0</v>
      </c>
      <c r="I244" s="74">
        <v>0</v>
      </c>
      <c r="J244" s="74">
        <v>0</v>
      </c>
      <c r="K244" s="74">
        <v>0</v>
      </c>
      <c r="L244" s="31"/>
      <c r="M244" s="61"/>
    </row>
    <row r="245" spans="1:13" s="84" customFormat="1" ht="20.25" customHeight="1" x14ac:dyDescent="0.2">
      <c r="A245" s="87" t="s">
        <v>120</v>
      </c>
      <c r="B245" s="89" t="s">
        <v>183</v>
      </c>
      <c r="C245" s="31" t="s">
        <v>55</v>
      </c>
      <c r="D245" s="47" t="s">
        <v>2</v>
      </c>
      <c r="E245" s="64">
        <f t="shared" ref="E245" si="62">SUM(E248:E249)</f>
        <v>0</v>
      </c>
      <c r="F245" s="64">
        <f>SUM(K245+J245+I245+H245+G245)</f>
        <v>0</v>
      </c>
      <c r="G245" s="64">
        <f>SUM(G249+G248+G247+G246)</f>
        <v>0</v>
      </c>
      <c r="H245" s="64">
        <f>SUM(H249+H248+H247+H246)</f>
        <v>0</v>
      </c>
      <c r="I245" s="64">
        <f>SUM(I249+I248+I247+I246)</f>
        <v>0</v>
      </c>
      <c r="J245" s="64">
        <f>SUM(J249+J248+J247+J246)</f>
        <v>0</v>
      </c>
      <c r="K245" s="64">
        <f>SUM(K249+K248+K247+K246)</f>
        <v>0</v>
      </c>
      <c r="L245" s="31" t="s">
        <v>21</v>
      </c>
      <c r="M245" s="90"/>
    </row>
    <row r="246" spans="1:13" s="84" customFormat="1" ht="45.75" customHeight="1" x14ac:dyDescent="0.2">
      <c r="A246" s="87"/>
      <c r="B246" s="89"/>
      <c r="C246" s="31"/>
      <c r="D246" s="47" t="s">
        <v>1</v>
      </c>
      <c r="E246" s="64">
        <v>0</v>
      </c>
      <c r="F246" s="64">
        <f>G246+H246+I246+J246+K246</f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31"/>
      <c r="M246" s="90"/>
    </row>
    <row r="247" spans="1:13" s="84" customFormat="1" ht="62.25" customHeight="1" x14ac:dyDescent="0.2">
      <c r="A247" s="87"/>
      <c r="B247" s="89"/>
      <c r="C247" s="31"/>
      <c r="D247" s="47" t="s">
        <v>6</v>
      </c>
      <c r="E247" s="64">
        <v>0</v>
      </c>
      <c r="F247" s="64">
        <f>G247+H247+I247+J247+K247</f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31"/>
      <c r="M247" s="90"/>
    </row>
    <row r="248" spans="1:13" s="84" customFormat="1" ht="66.75" customHeight="1" x14ac:dyDescent="0.2">
      <c r="A248" s="87"/>
      <c r="B248" s="89"/>
      <c r="C248" s="31"/>
      <c r="D248" s="47" t="s">
        <v>10</v>
      </c>
      <c r="E248" s="64">
        <v>0</v>
      </c>
      <c r="F248" s="64">
        <f>G248+H248+I248+J248+K248</f>
        <v>0</v>
      </c>
      <c r="G248" s="67">
        <v>0</v>
      </c>
      <c r="H248" s="67">
        <v>0</v>
      </c>
      <c r="I248" s="67">
        <v>0</v>
      </c>
      <c r="J248" s="67">
        <v>0</v>
      </c>
      <c r="K248" s="67">
        <v>0</v>
      </c>
      <c r="L248" s="31"/>
      <c r="M248" s="90"/>
    </row>
    <row r="249" spans="1:13" s="84" customFormat="1" ht="30.75" customHeight="1" x14ac:dyDescent="0.2">
      <c r="A249" s="87"/>
      <c r="B249" s="89"/>
      <c r="C249" s="31"/>
      <c r="D249" s="47" t="s">
        <v>24</v>
      </c>
      <c r="E249" s="64">
        <v>0</v>
      </c>
      <c r="F249" s="64">
        <f>G249+H249+I249+J249+K249</f>
        <v>0</v>
      </c>
      <c r="G249" s="67">
        <v>0</v>
      </c>
      <c r="H249" s="67">
        <v>0</v>
      </c>
      <c r="I249" s="67">
        <v>0</v>
      </c>
      <c r="J249" s="67">
        <v>0</v>
      </c>
      <c r="K249" s="67">
        <v>0</v>
      </c>
      <c r="L249" s="31"/>
      <c r="M249" s="90"/>
    </row>
    <row r="250" spans="1:13" s="84" customFormat="1" ht="30.75" customHeight="1" x14ac:dyDescent="0.2">
      <c r="A250" s="87" t="s">
        <v>112</v>
      </c>
      <c r="B250" s="80" t="s">
        <v>157</v>
      </c>
      <c r="C250" s="31" t="s">
        <v>55</v>
      </c>
      <c r="D250" s="47" t="s">
        <v>2</v>
      </c>
      <c r="E250" s="64">
        <f t="shared" ref="E250:K250" si="63">SUM(E253:E254)</f>
        <v>0</v>
      </c>
      <c r="F250" s="64">
        <f>G250+H250+I250+J250+K250</f>
        <v>0</v>
      </c>
      <c r="G250" s="64">
        <f t="shared" si="63"/>
        <v>0</v>
      </c>
      <c r="H250" s="64">
        <f t="shared" si="63"/>
        <v>0</v>
      </c>
      <c r="I250" s="64">
        <f t="shared" si="63"/>
        <v>0</v>
      </c>
      <c r="J250" s="64">
        <f t="shared" si="63"/>
        <v>0</v>
      </c>
      <c r="K250" s="64">
        <f t="shared" si="63"/>
        <v>0</v>
      </c>
      <c r="L250" s="31" t="s">
        <v>21</v>
      </c>
      <c r="M250" s="90" t="s">
        <v>91</v>
      </c>
    </row>
    <row r="251" spans="1:13" s="84" customFormat="1" ht="45.75" customHeight="1" x14ac:dyDescent="0.2">
      <c r="A251" s="87"/>
      <c r="B251" s="80"/>
      <c r="C251" s="31"/>
      <c r="D251" s="47" t="s">
        <v>1</v>
      </c>
      <c r="E251" s="64">
        <v>0</v>
      </c>
      <c r="F251" s="64">
        <f>F256</f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31"/>
      <c r="M251" s="90"/>
    </row>
    <row r="252" spans="1:13" s="84" customFormat="1" ht="61.5" customHeight="1" x14ac:dyDescent="0.2">
      <c r="A252" s="87"/>
      <c r="B252" s="80"/>
      <c r="C252" s="31"/>
      <c r="D252" s="47" t="s">
        <v>6</v>
      </c>
      <c r="E252" s="64">
        <v>0</v>
      </c>
      <c r="F252" s="64">
        <f>F257</f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31"/>
      <c r="M252" s="90"/>
    </row>
    <row r="253" spans="1:13" s="84" customFormat="1" ht="73.5" customHeight="1" x14ac:dyDescent="0.2">
      <c r="A253" s="87"/>
      <c r="B253" s="80"/>
      <c r="C253" s="31"/>
      <c r="D253" s="47" t="s">
        <v>10</v>
      </c>
      <c r="E253" s="64">
        <v>0</v>
      </c>
      <c r="F253" s="64">
        <f>F258</f>
        <v>0</v>
      </c>
      <c r="G253" s="67">
        <v>0</v>
      </c>
      <c r="H253" s="67">
        <v>0</v>
      </c>
      <c r="I253" s="67">
        <v>0</v>
      </c>
      <c r="J253" s="67">
        <v>0</v>
      </c>
      <c r="K253" s="67">
        <v>0</v>
      </c>
      <c r="L253" s="31"/>
      <c r="M253" s="90"/>
    </row>
    <row r="254" spans="1:13" s="84" customFormat="1" ht="30.75" customHeight="1" x14ac:dyDescent="0.2">
      <c r="A254" s="87"/>
      <c r="B254" s="80"/>
      <c r="C254" s="31"/>
      <c r="D254" s="47" t="s">
        <v>24</v>
      </c>
      <c r="E254" s="64">
        <v>0</v>
      </c>
      <c r="F254" s="64">
        <f>F259</f>
        <v>0</v>
      </c>
      <c r="G254" s="67">
        <v>0</v>
      </c>
      <c r="H254" s="67">
        <v>0</v>
      </c>
      <c r="I254" s="67">
        <v>0</v>
      </c>
      <c r="J254" s="67">
        <v>0</v>
      </c>
      <c r="K254" s="67">
        <v>0</v>
      </c>
      <c r="L254" s="31"/>
      <c r="M254" s="90"/>
    </row>
    <row r="255" spans="1:13" s="84" customFormat="1" ht="25.5" customHeight="1" x14ac:dyDescent="0.2">
      <c r="A255" s="87" t="s">
        <v>113</v>
      </c>
      <c r="B255" s="89" t="s">
        <v>184</v>
      </c>
      <c r="C255" s="31" t="s">
        <v>55</v>
      </c>
      <c r="D255" s="47" t="s">
        <v>2</v>
      </c>
      <c r="E255" s="64">
        <f t="shared" ref="E255:K257" si="64">SUM(E258:E259)</f>
        <v>0</v>
      </c>
      <c r="F255" s="64">
        <f>SUM(K255+J255+I255+H255+G255)</f>
        <v>0</v>
      </c>
      <c r="G255" s="64">
        <f>SUM(G259+G258+G257+G256)</f>
        <v>0</v>
      </c>
      <c r="H255" s="64">
        <f>SUM(H259+H258+H257+H256)</f>
        <v>0</v>
      </c>
      <c r="I255" s="64">
        <f>SUM(I259+I258+I257+I256)</f>
        <v>0</v>
      </c>
      <c r="J255" s="64">
        <f>SUM(J259+J258+J257+J256)</f>
        <v>0</v>
      </c>
      <c r="K255" s="64">
        <f>SUM(K259+K258+K257+K256)</f>
        <v>0</v>
      </c>
      <c r="L255" s="31" t="s">
        <v>21</v>
      </c>
      <c r="M255" s="90"/>
    </row>
    <row r="256" spans="1:13" s="84" customFormat="1" ht="44.25" customHeight="1" x14ac:dyDescent="0.2">
      <c r="A256" s="87"/>
      <c r="B256" s="89"/>
      <c r="C256" s="31"/>
      <c r="D256" s="47" t="s">
        <v>1</v>
      </c>
      <c r="E256" s="64">
        <f t="shared" si="64"/>
        <v>0</v>
      </c>
      <c r="F256" s="64">
        <f>G256+H256+I256+J256+K256</f>
        <v>0</v>
      </c>
      <c r="G256" s="64">
        <f t="shared" si="64"/>
        <v>0</v>
      </c>
      <c r="H256" s="64">
        <f t="shared" si="64"/>
        <v>0</v>
      </c>
      <c r="I256" s="64">
        <f t="shared" si="64"/>
        <v>0</v>
      </c>
      <c r="J256" s="64">
        <f t="shared" si="64"/>
        <v>0</v>
      </c>
      <c r="K256" s="64">
        <f t="shared" si="64"/>
        <v>0</v>
      </c>
      <c r="L256" s="31"/>
      <c r="M256" s="90"/>
    </row>
    <row r="257" spans="1:13" s="84" customFormat="1" ht="60.75" customHeight="1" x14ac:dyDescent="0.2">
      <c r="A257" s="87"/>
      <c r="B257" s="89"/>
      <c r="C257" s="31"/>
      <c r="D257" s="47" t="s">
        <v>6</v>
      </c>
      <c r="E257" s="64">
        <f t="shared" si="64"/>
        <v>0</v>
      </c>
      <c r="F257" s="64">
        <f>G257+H257+I257+J257+K257</f>
        <v>0</v>
      </c>
      <c r="G257" s="64">
        <f t="shared" si="64"/>
        <v>0</v>
      </c>
      <c r="H257" s="64">
        <f t="shared" si="64"/>
        <v>0</v>
      </c>
      <c r="I257" s="64">
        <f t="shared" si="64"/>
        <v>0</v>
      </c>
      <c r="J257" s="64">
        <f t="shared" si="64"/>
        <v>0</v>
      </c>
      <c r="K257" s="64">
        <f t="shared" si="64"/>
        <v>0</v>
      </c>
      <c r="L257" s="31"/>
      <c r="M257" s="90"/>
    </row>
    <row r="258" spans="1:13" s="84" customFormat="1" ht="77.25" customHeight="1" x14ac:dyDescent="0.2">
      <c r="A258" s="87"/>
      <c r="B258" s="89"/>
      <c r="C258" s="31"/>
      <c r="D258" s="47" t="s">
        <v>10</v>
      </c>
      <c r="E258" s="64">
        <v>0</v>
      </c>
      <c r="F258" s="64">
        <f>G258+H258+I258+J258+K258</f>
        <v>0</v>
      </c>
      <c r="G258" s="67">
        <v>0</v>
      </c>
      <c r="H258" s="67">
        <v>0</v>
      </c>
      <c r="I258" s="67">
        <v>0</v>
      </c>
      <c r="J258" s="67">
        <v>0</v>
      </c>
      <c r="K258" s="67">
        <v>0</v>
      </c>
      <c r="L258" s="31"/>
      <c r="M258" s="90"/>
    </row>
    <row r="259" spans="1:13" s="84" customFormat="1" ht="30.75" customHeight="1" x14ac:dyDescent="0.2">
      <c r="A259" s="87"/>
      <c r="B259" s="89"/>
      <c r="C259" s="31"/>
      <c r="D259" s="47" t="s">
        <v>24</v>
      </c>
      <c r="E259" s="64">
        <v>0</v>
      </c>
      <c r="F259" s="64">
        <f>G259+H259+I259+J259+K259</f>
        <v>0</v>
      </c>
      <c r="G259" s="67">
        <v>0</v>
      </c>
      <c r="H259" s="67">
        <v>0</v>
      </c>
      <c r="I259" s="67">
        <v>0</v>
      </c>
      <c r="J259" s="67">
        <v>0</v>
      </c>
      <c r="K259" s="67">
        <v>0</v>
      </c>
      <c r="L259" s="31"/>
      <c r="M259" s="90"/>
    </row>
    <row r="260" spans="1:13" ht="15" customHeight="1" x14ac:dyDescent="0.2">
      <c r="A260" s="71"/>
      <c r="B260" s="72" t="s">
        <v>93</v>
      </c>
      <c r="C260" s="72"/>
      <c r="D260" s="73" t="s">
        <v>2</v>
      </c>
      <c r="E260" s="82">
        <f t="shared" ref="E260:K260" si="65">E185+E195+E205</f>
        <v>0</v>
      </c>
      <c r="F260" s="82">
        <f t="shared" si="65"/>
        <v>0</v>
      </c>
      <c r="G260" s="82">
        <f t="shared" si="65"/>
        <v>0</v>
      </c>
      <c r="H260" s="82">
        <f t="shared" si="65"/>
        <v>0</v>
      </c>
      <c r="I260" s="82">
        <f t="shared" si="65"/>
        <v>0</v>
      </c>
      <c r="J260" s="82">
        <f t="shared" si="65"/>
        <v>0</v>
      </c>
      <c r="K260" s="82">
        <f t="shared" si="65"/>
        <v>0</v>
      </c>
      <c r="L260" s="75"/>
      <c r="M260" s="75"/>
    </row>
    <row r="261" spans="1:13" ht="49.5" customHeight="1" x14ac:dyDescent="0.2">
      <c r="A261" s="71"/>
      <c r="B261" s="72"/>
      <c r="C261" s="72"/>
      <c r="D261" s="73" t="s">
        <v>1</v>
      </c>
      <c r="E261" s="82">
        <f t="shared" ref="E261:K261" si="66">SUM(E264:E265)</f>
        <v>0</v>
      </c>
      <c r="F261" s="82">
        <f t="shared" si="66"/>
        <v>0</v>
      </c>
      <c r="G261" s="82">
        <f t="shared" si="66"/>
        <v>0</v>
      </c>
      <c r="H261" s="82">
        <f t="shared" si="66"/>
        <v>0</v>
      </c>
      <c r="I261" s="82">
        <f t="shared" si="66"/>
        <v>0</v>
      </c>
      <c r="J261" s="82">
        <f t="shared" si="66"/>
        <v>0</v>
      </c>
      <c r="K261" s="82">
        <f t="shared" si="66"/>
        <v>0</v>
      </c>
      <c r="L261" s="75"/>
      <c r="M261" s="75"/>
    </row>
    <row r="262" spans="1:13" ht="61.5" customHeight="1" x14ac:dyDescent="0.2">
      <c r="A262" s="71"/>
      <c r="B262" s="72"/>
      <c r="C262" s="72"/>
      <c r="D262" s="73" t="s">
        <v>6</v>
      </c>
      <c r="E262" s="82">
        <v>0</v>
      </c>
      <c r="F262" s="82">
        <v>0</v>
      </c>
      <c r="G262" s="82">
        <v>0</v>
      </c>
      <c r="H262" s="82">
        <v>0</v>
      </c>
      <c r="I262" s="82">
        <v>0</v>
      </c>
      <c r="J262" s="82">
        <v>0</v>
      </c>
      <c r="K262" s="82">
        <v>0</v>
      </c>
      <c r="L262" s="75"/>
      <c r="M262" s="75"/>
    </row>
    <row r="263" spans="1:13" ht="72" customHeight="1" x14ac:dyDescent="0.2">
      <c r="A263" s="71"/>
      <c r="B263" s="72"/>
      <c r="C263" s="72"/>
      <c r="D263" s="73" t="s">
        <v>10</v>
      </c>
      <c r="E263" s="82">
        <f>E188+E198+E208</f>
        <v>0</v>
      </c>
      <c r="F263" s="82">
        <v>0</v>
      </c>
      <c r="G263" s="82">
        <f t="shared" ref="G263:K264" si="67">G188+G198+G208</f>
        <v>0</v>
      </c>
      <c r="H263" s="82">
        <f t="shared" si="67"/>
        <v>0</v>
      </c>
      <c r="I263" s="82">
        <f t="shared" si="67"/>
        <v>0</v>
      </c>
      <c r="J263" s="82">
        <f t="shared" si="67"/>
        <v>0</v>
      </c>
      <c r="K263" s="82">
        <f t="shared" si="67"/>
        <v>0</v>
      </c>
      <c r="L263" s="75"/>
      <c r="M263" s="75"/>
    </row>
    <row r="264" spans="1:13" ht="31.5" customHeight="1" x14ac:dyDescent="0.2">
      <c r="A264" s="71"/>
      <c r="B264" s="72"/>
      <c r="C264" s="72"/>
      <c r="D264" s="73" t="s">
        <v>24</v>
      </c>
      <c r="E264" s="82">
        <f>E189+E199+E209</f>
        <v>0</v>
      </c>
      <c r="F264" s="82">
        <f>F189+F199+F209</f>
        <v>0</v>
      </c>
      <c r="G264" s="82">
        <f t="shared" si="67"/>
        <v>0</v>
      </c>
      <c r="H264" s="82">
        <f t="shared" si="67"/>
        <v>0</v>
      </c>
      <c r="I264" s="82">
        <f t="shared" si="67"/>
        <v>0</v>
      </c>
      <c r="J264" s="82">
        <f t="shared" si="67"/>
        <v>0</v>
      </c>
      <c r="K264" s="82">
        <f t="shared" si="67"/>
        <v>0</v>
      </c>
      <c r="L264" s="75"/>
      <c r="M264" s="75"/>
    </row>
    <row r="265" spans="1:13" ht="15.75" customHeight="1" x14ac:dyDescent="0.2">
      <c r="A265" s="42" t="s">
        <v>94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4"/>
    </row>
    <row r="266" spans="1:13" ht="15" customHeight="1" x14ac:dyDescent="0.2">
      <c r="A266" s="79" t="s">
        <v>121</v>
      </c>
      <c r="B266" s="80" t="s">
        <v>236</v>
      </c>
      <c r="C266" s="81" t="s">
        <v>55</v>
      </c>
      <c r="D266" s="108" t="s">
        <v>2</v>
      </c>
      <c r="E266" s="82">
        <v>0</v>
      </c>
      <c r="F266" s="82">
        <f>G266+H266+I266+J266+K266</f>
        <v>2657.7</v>
      </c>
      <c r="G266" s="82">
        <f>SUM(G267:G270)</f>
        <v>2657.7</v>
      </c>
      <c r="H266" s="82">
        <f>H267+H268+H269+H270</f>
        <v>0</v>
      </c>
      <c r="I266" s="82">
        <f>I267+I268+I269+I270</f>
        <v>0</v>
      </c>
      <c r="J266" s="82">
        <f>J267+J268+J269+J270</f>
        <v>0</v>
      </c>
      <c r="K266" s="82">
        <f>K267+K268+K269+K270</f>
        <v>0</v>
      </c>
      <c r="L266" s="31" t="s">
        <v>92</v>
      </c>
      <c r="M266" s="91" t="s">
        <v>134</v>
      </c>
    </row>
    <row r="267" spans="1:13" ht="45" x14ac:dyDescent="0.2">
      <c r="A267" s="79"/>
      <c r="B267" s="80"/>
      <c r="C267" s="81"/>
      <c r="D267" s="108" t="s">
        <v>1</v>
      </c>
      <c r="E267" s="82">
        <v>0</v>
      </c>
      <c r="F267" s="82">
        <f>F272+F277</f>
        <v>0</v>
      </c>
      <c r="G267" s="82">
        <f>G272+G277</f>
        <v>0</v>
      </c>
      <c r="H267" s="82">
        <v>0</v>
      </c>
      <c r="I267" s="82">
        <v>0</v>
      </c>
      <c r="J267" s="82">
        <v>0</v>
      </c>
      <c r="K267" s="82">
        <v>0</v>
      </c>
      <c r="L267" s="31"/>
      <c r="M267" s="92"/>
    </row>
    <row r="268" spans="1:13" ht="60" x14ac:dyDescent="0.2">
      <c r="A268" s="79"/>
      <c r="B268" s="80"/>
      <c r="C268" s="81"/>
      <c r="D268" s="108" t="s">
        <v>6</v>
      </c>
      <c r="E268" s="82">
        <v>0</v>
      </c>
      <c r="F268" s="82">
        <f>F273+F278</f>
        <v>0</v>
      </c>
      <c r="G268" s="82">
        <f t="shared" ref="G268:G270" si="68">G273+G278</f>
        <v>0</v>
      </c>
      <c r="H268" s="82">
        <v>0</v>
      </c>
      <c r="I268" s="82">
        <v>0</v>
      </c>
      <c r="J268" s="82">
        <v>0</v>
      </c>
      <c r="K268" s="82">
        <v>0</v>
      </c>
      <c r="L268" s="31"/>
      <c r="M268" s="92"/>
    </row>
    <row r="269" spans="1:13" ht="75" x14ac:dyDescent="0.2">
      <c r="A269" s="79"/>
      <c r="B269" s="80"/>
      <c r="C269" s="81"/>
      <c r="D269" s="108" t="s">
        <v>10</v>
      </c>
      <c r="E269" s="82">
        <v>0</v>
      </c>
      <c r="F269" s="82">
        <f>F274+F279</f>
        <v>2657.7</v>
      </c>
      <c r="G269" s="82">
        <f t="shared" si="68"/>
        <v>2657.7</v>
      </c>
      <c r="H269" s="82">
        <v>0</v>
      </c>
      <c r="I269" s="82">
        <v>0</v>
      </c>
      <c r="J269" s="82">
        <v>0</v>
      </c>
      <c r="K269" s="82">
        <v>0</v>
      </c>
      <c r="L269" s="31"/>
      <c r="M269" s="92"/>
    </row>
    <row r="270" spans="1:13" ht="30" x14ac:dyDescent="0.2">
      <c r="A270" s="79"/>
      <c r="B270" s="80"/>
      <c r="C270" s="81"/>
      <c r="D270" s="108" t="s">
        <v>24</v>
      </c>
      <c r="E270" s="82">
        <v>0</v>
      </c>
      <c r="F270" s="82">
        <f>F275+F280</f>
        <v>0</v>
      </c>
      <c r="G270" s="82">
        <f t="shared" si="68"/>
        <v>0</v>
      </c>
      <c r="H270" s="82">
        <v>0</v>
      </c>
      <c r="I270" s="82">
        <v>0</v>
      </c>
      <c r="J270" s="82">
        <v>0</v>
      </c>
      <c r="K270" s="82">
        <v>0</v>
      </c>
      <c r="L270" s="31"/>
      <c r="M270" s="93"/>
    </row>
    <row r="271" spans="1:13" ht="15" customHeight="1" x14ac:dyDescent="0.2">
      <c r="A271" s="87" t="s">
        <v>247</v>
      </c>
      <c r="B271" s="63" t="s">
        <v>185</v>
      </c>
      <c r="C271" s="31" t="s">
        <v>55</v>
      </c>
      <c r="D271" s="47" t="s">
        <v>2</v>
      </c>
      <c r="E271" s="64">
        <v>0</v>
      </c>
      <c r="F271" s="64">
        <f>SUM(K271+J271+I271+H271+G271)</f>
        <v>0</v>
      </c>
      <c r="G271" s="64">
        <f>SUM(G275+G274+G273+G272)</f>
        <v>0</v>
      </c>
      <c r="H271" s="64">
        <f>SUM(H275+H274+H273+H272)</f>
        <v>0</v>
      </c>
      <c r="I271" s="64">
        <f>SUM(I275+I274+I273+I272)</f>
        <v>0</v>
      </c>
      <c r="J271" s="64">
        <f>SUM(J275+J274+J273+J272)</f>
        <v>0</v>
      </c>
      <c r="K271" s="64">
        <f>SUM(K275+K274+K273+K272)</f>
        <v>0</v>
      </c>
      <c r="L271" s="31" t="s">
        <v>92</v>
      </c>
      <c r="M271" s="90"/>
    </row>
    <row r="272" spans="1:13" ht="45" x14ac:dyDescent="0.2">
      <c r="A272" s="87"/>
      <c r="B272" s="66"/>
      <c r="C272" s="31"/>
      <c r="D272" s="47" t="s">
        <v>1</v>
      </c>
      <c r="E272" s="64">
        <v>0</v>
      </c>
      <c r="F272" s="64">
        <f>G272+H272+I272+J272+K272</f>
        <v>0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31"/>
      <c r="M272" s="90"/>
    </row>
    <row r="273" spans="1:14" ht="60" x14ac:dyDescent="0.2">
      <c r="A273" s="87"/>
      <c r="B273" s="66"/>
      <c r="C273" s="31"/>
      <c r="D273" s="47" t="s">
        <v>6</v>
      </c>
      <c r="E273" s="64">
        <v>0</v>
      </c>
      <c r="F273" s="64">
        <f>G273+H273+I273+J273+K273</f>
        <v>0</v>
      </c>
      <c r="G273" s="67">
        <v>0</v>
      </c>
      <c r="H273" s="67">
        <v>0</v>
      </c>
      <c r="I273" s="67">
        <v>0</v>
      </c>
      <c r="J273" s="67">
        <v>0</v>
      </c>
      <c r="K273" s="67">
        <v>0</v>
      </c>
      <c r="L273" s="31"/>
      <c r="M273" s="90"/>
    </row>
    <row r="274" spans="1:14" ht="75" x14ac:dyDescent="0.2">
      <c r="A274" s="87"/>
      <c r="B274" s="66"/>
      <c r="C274" s="31"/>
      <c r="D274" s="47" t="s">
        <v>10</v>
      </c>
      <c r="E274" s="64">
        <v>0</v>
      </c>
      <c r="F274" s="64">
        <f>G274+H274+I274+J274+K274</f>
        <v>0</v>
      </c>
      <c r="G274" s="67">
        <v>0</v>
      </c>
      <c r="H274" s="67">
        <v>0</v>
      </c>
      <c r="I274" s="67">
        <v>0</v>
      </c>
      <c r="J274" s="67">
        <v>0</v>
      </c>
      <c r="K274" s="67">
        <v>0</v>
      </c>
      <c r="L274" s="31"/>
      <c r="M274" s="90"/>
    </row>
    <row r="275" spans="1:14" ht="30" x14ac:dyDescent="0.2">
      <c r="A275" s="87"/>
      <c r="B275" s="69"/>
      <c r="C275" s="31"/>
      <c r="D275" s="47" t="s">
        <v>24</v>
      </c>
      <c r="E275" s="64">
        <v>0</v>
      </c>
      <c r="F275" s="64">
        <f>G275+H275+I275+J275+K275</f>
        <v>0</v>
      </c>
      <c r="G275" s="67">
        <v>0</v>
      </c>
      <c r="H275" s="67">
        <v>0</v>
      </c>
      <c r="I275" s="67">
        <v>0</v>
      </c>
      <c r="J275" s="67">
        <v>0</v>
      </c>
      <c r="K275" s="67">
        <v>0</v>
      </c>
      <c r="L275" s="31"/>
      <c r="M275" s="90"/>
    </row>
    <row r="276" spans="1:14" ht="15" customHeight="1" x14ac:dyDescent="0.2">
      <c r="A276" s="62" t="s">
        <v>248</v>
      </c>
      <c r="B276" s="63" t="s">
        <v>186</v>
      </c>
      <c r="C276" s="37" t="s">
        <v>55</v>
      </c>
      <c r="D276" s="47" t="s">
        <v>2</v>
      </c>
      <c r="E276" s="64">
        <v>0</v>
      </c>
      <c r="F276" s="64">
        <f>SUM(K276+J276+I276+H276+G276)</f>
        <v>2657.7</v>
      </c>
      <c r="G276" s="64">
        <f>SUM(G280+G279+G278+G277)</f>
        <v>2657.7</v>
      </c>
      <c r="H276" s="64">
        <f>SUM(H280+H279+H278+H277)</f>
        <v>0</v>
      </c>
      <c r="I276" s="64">
        <f>SUM(I280+I279+I278+I277)</f>
        <v>0</v>
      </c>
      <c r="J276" s="64">
        <f>SUM(J280+J279+J278+J277)</f>
        <v>0</v>
      </c>
      <c r="K276" s="64">
        <f>SUM(K280+K279+K278+K277)</f>
        <v>0</v>
      </c>
      <c r="L276" s="31" t="s">
        <v>92</v>
      </c>
      <c r="M276" s="53"/>
    </row>
    <row r="277" spans="1:14" ht="45" x14ac:dyDescent="0.2">
      <c r="A277" s="65"/>
      <c r="B277" s="66"/>
      <c r="C277" s="55"/>
      <c r="D277" s="47" t="s">
        <v>1</v>
      </c>
      <c r="E277" s="64">
        <v>0</v>
      </c>
      <c r="F277" s="64">
        <f t="shared" ref="F277:F284" si="69">G277+H277+I277+J277+K277</f>
        <v>0</v>
      </c>
      <c r="G277" s="67">
        <v>0</v>
      </c>
      <c r="H277" s="67">
        <v>0</v>
      </c>
      <c r="I277" s="67">
        <v>0</v>
      </c>
      <c r="J277" s="67">
        <v>0</v>
      </c>
      <c r="K277" s="67">
        <v>0</v>
      </c>
      <c r="L277" s="31"/>
      <c r="M277" s="112"/>
    </row>
    <row r="278" spans="1:14" ht="60" x14ac:dyDescent="0.2">
      <c r="A278" s="65"/>
      <c r="B278" s="66"/>
      <c r="C278" s="55"/>
      <c r="D278" s="47" t="s">
        <v>6</v>
      </c>
      <c r="E278" s="64">
        <v>0</v>
      </c>
      <c r="F278" s="64">
        <f t="shared" si="69"/>
        <v>0</v>
      </c>
      <c r="G278" s="67">
        <v>0</v>
      </c>
      <c r="H278" s="67">
        <v>0</v>
      </c>
      <c r="I278" s="67">
        <v>0</v>
      </c>
      <c r="J278" s="67">
        <v>0</v>
      </c>
      <c r="K278" s="67">
        <v>0</v>
      </c>
      <c r="L278" s="31"/>
      <c r="M278" s="112"/>
    </row>
    <row r="279" spans="1:14" ht="75" x14ac:dyDescent="0.2">
      <c r="A279" s="65"/>
      <c r="B279" s="66"/>
      <c r="C279" s="55"/>
      <c r="D279" s="47" t="s">
        <v>10</v>
      </c>
      <c r="E279" s="64">
        <v>0</v>
      </c>
      <c r="F279" s="64">
        <f t="shared" si="69"/>
        <v>2657.7</v>
      </c>
      <c r="G279" s="67">
        <v>2657.7</v>
      </c>
      <c r="H279" s="67">
        <v>0</v>
      </c>
      <c r="I279" s="67">
        <v>0</v>
      </c>
      <c r="J279" s="67">
        <v>0</v>
      </c>
      <c r="K279" s="67">
        <v>0</v>
      </c>
      <c r="L279" s="31"/>
      <c r="M279" s="112"/>
    </row>
    <row r="280" spans="1:14" ht="30" x14ac:dyDescent="0.2">
      <c r="A280" s="68"/>
      <c r="B280" s="69"/>
      <c r="C280" s="39"/>
      <c r="D280" s="47" t="s">
        <v>24</v>
      </c>
      <c r="E280" s="64">
        <v>0</v>
      </c>
      <c r="F280" s="64">
        <f t="shared" si="69"/>
        <v>0</v>
      </c>
      <c r="G280" s="67">
        <v>0</v>
      </c>
      <c r="H280" s="67">
        <v>0</v>
      </c>
      <c r="I280" s="67">
        <v>0</v>
      </c>
      <c r="J280" s="67">
        <v>0</v>
      </c>
      <c r="K280" s="67">
        <v>0</v>
      </c>
      <c r="L280" s="31"/>
      <c r="M280" s="113"/>
      <c r="N280" s="4" t="s">
        <v>138</v>
      </c>
    </row>
    <row r="281" spans="1:14" ht="14.25" x14ac:dyDescent="0.2">
      <c r="A281" s="71"/>
      <c r="B281" s="72" t="s">
        <v>96</v>
      </c>
      <c r="C281" s="72"/>
      <c r="D281" s="73" t="s">
        <v>2</v>
      </c>
      <c r="E281" s="82">
        <v>0</v>
      </c>
      <c r="F281" s="82">
        <f t="shared" si="69"/>
        <v>2657.7</v>
      </c>
      <c r="G281" s="82">
        <f>SUM(G282:G285)</f>
        <v>2657.7</v>
      </c>
      <c r="H281" s="82">
        <f t="shared" ref="H281:K285" si="70">H266</f>
        <v>0</v>
      </c>
      <c r="I281" s="82">
        <f t="shared" si="70"/>
        <v>0</v>
      </c>
      <c r="J281" s="82">
        <f t="shared" si="70"/>
        <v>0</v>
      </c>
      <c r="K281" s="82">
        <f t="shared" si="70"/>
        <v>0</v>
      </c>
      <c r="L281" s="75"/>
      <c r="M281" s="75"/>
    </row>
    <row r="282" spans="1:14" ht="42.75" x14ac:dyDescent="0.2">
      <c r="A282" s="71"/>
      <c r="B282" s="72"/>
      <c r="C282" s="72"/>
      <c r="D282" s="73" t="s">
        <v>1</v>
      </c>
      <c r="E282" s="82">
        <v>0</v>
      </c>
      <c r="F282" s="82">
        <f t="shared" si="69"/>
        <v>0</v>
      </c>
      <c r="G282" s="82">
        <f>G272+G277</f>
        <v>0</v>
      </c>
      <c r="H282" s="82">
        <f t="shared" si="70"/>
        <v>0</v>
      </c>
      <c r="I282" s="82">
        <f t="shared" si="70"/>
        <v>0</v>
      </c>
      <c r="J282" s="82">
        <f t="shared" si="70"/>
        <v>0</v>
      </c>
      <c r="K282" s="82">
        <f t="shared" si="70"/>
        <v>0</v>
      </c>
      <c r="L282" s="75"/>
      <c r="M282" s="75"/>
    </row>
    <row r="283" spans="1:14" ht="57" x14ac:dyDescent="0.2">
      <c r="A283" s="71"/>
      <c r="B283" s="72"/>
      <c r="C283" s="72"/>
      <c r="D283" s="73" t="s">
        <v>6</v>
      </c>
      <c r="E283" s="82">
        <f>E268</f>
        <v>0</v>
      </c>
      <c r="F283" s="82">
        <f t="shared" si="69"/>
        <v>0</v>
      </c>
      <c r="G283" s="82">
        <f t="shared" ref="G283:G285" si="71">G273+G278</f>
        <v>0</v>
      </c>
      <c r="H283" s="82">
        <f t="shared" si="70"/>
        <v>0</v>
      </c>
      <c r="I283" s="82">
        <f t="shared" si="70"/>
        <v>0</v>
      </c>
      <c r="J283" s="82">
        <f t="shared" si="70"/>
        <v>0</v>
      </c>
      <c r="K283" s="82">
        <f t="shared" si="70"/>
        <v>0</v>
      </c>
      <c r="L283" s="75"/>
      <c r="M283" s="75"/>
    </row>
    <row r="284" spans="1:14" ht="71.25" x14ac:dyDescent="0.2">
      <c r="A284" s="71"/>
      <c r="B284" s="72"/>
      <c r="C284" s="72"/>
      <c r="D284" s="73" t="s">
        <v>10</v>
      </c>
      <c r="E284" s="82">
        <f>E269</f>
        <v>0</v>
      </c>
      <c r="F284" s="82">
        <f t="shared" si="69"/>
        <v>2657.7</v>
      </c>
      <c r="G284" s="82">
        <f t="shared" si="71"/>
        <v>2657.7</v>
      </c>
      <c r="H284" s="82">
        <f t="shared" si="70"/>
        <v>0</v>
      </c>
      <c r="I284" s="82">
        <f t="shared" si="70"/>
        <v>0</v>
      </c>
      <c r="J284" s="82">
        <f t="shared" si="70"/>
        <v>0</v>
      </c>
      <c r="K284" s="82">
        <f t="shared" si="70"/>
        <v>0</v>
      </c>
      <c r="L284" s="75"/>
      <c r="M284" s="75"/>
    </row>
    <row r="285" spans="1:14" ht="28.5" x14ac:dyDescent="0.2">
      <c r="A285" s="71"/>
      <c r="B285" s="72"/>
      <c r="C285" s="72"/>
      <c r="D285" s="73" t="s">
        <v>24</v>
      </c>
      <c r="E285" s="82">
        <f>E270</f>
        <v>0</v>
      </c>
      <c r="F285" s="82">
        <f>F270</f>
        <v>0</v>
      </c>
      <c r="G285" s="82">
        <f t="shared" si="71"/>
        <v>0</v>
      </c>
      <c r="H285" s="82">
        <f t="shared" si="70"/>
        <v>0</v>
      </c>
      <c r="I285" s="82">
        <f t="shared" si="70"/>
        <v>0</v>
      </c>
      <c r="J285" s="82">
        <f t="shared" si="70"/>
        <v>0</v>
      </c>
      <c r="K285" s="82">
        <f t="shared" si="70"/>
        <v>0</v>
      </c>
      <c r="L285" s="75"/>
      <c r="M285" s="75"/>
    </row>
    <row r="286" spans="1:14" ht="15.75" customHeight="1" x14ac:dyDescent="0.2">
      <c r="A286" s="42" t="s">
        <v>97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4"/>
    </row>
    <row r="287" spans="1:14" ht="15" customHeight="1" x14ac:dyDescent="0.2">
      <c r="A287" s="79" t="s">
        <v>249</v>
      </c>
      <c r="B287" s="80" t="s">
        <v>187</v>
      </c>
      <c r="C287" s="81" t="s">
        <v>55</v>
      </c>
      <c r="D287" s="73" t="s">
        <v>2</v>
      </c>
      <c r="E287" s="82">
        <v>612</v>
      </c>
      <c r="F287" s="82">
        <f>G287+H287+I287+J287+K287</f>
        <v>6141.1</v>
      </c>
      <c r="G287" s="48">
        <f>SUM(G289+G290)</f>
        <v>1218.7</v>
      </c>
      <c r="H287" s="48">
        <v>1230.9000000000001</v>
      </c>
      <c r="I287" s="48">
        <v>1230.5</v>
      </c>
      <c r="J287" s="48">
        <v>1230.5</v>
      </c>
      <c r="K287" s="48">
        <f>SUM(K289+K290)</f>
        <v>1230.5</v>
      </c>
      <c r="L287" s="31" t="s">
        <v>21</v>
      </c>
      <c r="M287" s="91" t="s">
        <v>106</v>
      </c>
    </row>
    <row r="288" spans="1:14" ht="42.75" x14ac:dyDescent="0.2">
      <c r="A288" s="79"/>
      <c r="B288" s="80"/>
      <c r="C288" s="81"/>
      <c r="D288" s="73" t="s">
        <v>1</v>
      </c>
      <c r="E288" s="82">
        <v>0</v>
      </c>
      <c r="F288" s="82">
        <f>F293</f>
        <v>0</v>
      </c>
      <c r="G288" s="48">
        <v>0</v>
      </c>
      <c r="H288" s="48">
        <v>0</v>
      </c>
      <c r="I288" s="48">
        <f>I293</f>
        <v>0</v>
      </c>
      <c r="J288" s="48">
        <f>J293</f>
        <v>0</v>
      </c>
      <c r="K288" s="48">
        <f>K293</f>
        <v>0</v>
      </c>
      <c r="L288" s="31"/>
      <c r="M288" s="92"/>
    </row>
    <row r="289" spans="1:13" ht="57" x14ac:dyDescent="0.2">
      <c r="A289" s="79"/>
      <c r="B289" s="80"/>
      <c r="C289" s="81"/>
      <c r="D289" s="73" t="s">
        <v>6</v>
      </c>
      <c r="E289" s="82">
        <v>612</v>
      </c>
      <c r="F289" s="82">
        <f>F294</f>
        <v>3280</v>
      </c>
      <c r="G289" s="48">
        <v>632</v>
      </c>
      <c r="H289" s="48">
        <v>662</v>
      </c>
      <c r="I289" s="48">
        <f t="shared" ref="I289" si="72">I294</f>
        <v>662</v>
      </c>
      <c r="J289" s="48">
        <f t="shared" ref="J289:K291" si="73">J294</f>
        <v>662</v>
      </c>
      <c r="K289" s="48">
        <f t="shared" si="73"/>
        <v>662</v>
      </c>
      <c r="L289" s="31"/>
      <c r="M289" s="92"/>
    </row>
    <row r="290" spans="1:13" ht="71.25" x14ac:dyDescent="0.2">
      <c r="A290" s="79"/>
      <c r="B290" s="80"/>
      <c r="C290" s="81"/>
      <c r="D290" s="73" t="s">
        <v>10</v>
      </c>
      <c r="E290" s="82">
        <v>0</v>
      </c>
      <c r="F290" s="82">
        <f>F295</f>
        <v>2861.1</v>
      </c>
      <c r="G290" s="49">
        <v>586.70000000000005</v>
      </c>
      <c r="H290" s="49">
        <v>568.9</v>
      </c>
      <c r="I290" s="48">
        <f t="shared" ref="I290" si="74">I295</f>
        <v>568.5</v>
      </c>
      <c r="J290" s="48">
        <f t="shared" si="73"/>
        <v>568.5</v>
      </c>
      <c r="K290" s="48">
        <f t="shared" si="73"/>
        <v>568.5</v>
      </c>
      <c r="L290" s="31"/>
      <c r="M290" s="92"/>
    </row>
    <row r="291" spans="1:13" ht="28.5" x14ac:dyDescent="0.2">
      <c r="A291" s="79"/>
      <c r="B291" s="80"/>
      <c r="C291" s="81"/>
      <c r="D291" s="73" t="s">
        <v>24</v>
      </c>
      <c r="E291" s="82">
        <v>0</v>
      </c>
      <c r="F291" s="82">
        <f>F296</f>
        <v>0</v>
      </c>
      <c r="G291" s="49">
        <v>0</v>
      </c>
      <c r="H291" s="49">
        <v>0</v>
      </c>
      <c r="I291" s="48">
        <f t="shared" ref="I291" si="75">I296</f>
        <v>0</v>
      </c>
      <c r="J291" s="48">
        <f t="shared" si="73"/>
        <v>0</v>
      </c>
      <c r="K291" s="48">
        <f t="shared" si="73"/>
        <v>0</v>
      </c>
      <c r="L291" s="31"/>
      <c r="M291" s="93"/>
    </row>
    <row r="292" spans="1:13" ht="15" customHeight="1" x14ac:dyDescent="0.2">
      <c r="A292" s="87" t="s">
        <v>250</v>
      </c>
      <c r="B292" s="63" t="s">
        <v>188</v>
      </c>
      <c r="C292" s="31" t="s">
        <v>55</v>
      </c>
      <c r="D292" s="47" t="s">
        <v>2</v>
      </c>
      <c r="E292" s="64">
        <v>612</v>
      </c>
      <c r="F292" s="64">
        <f>SUM(K292+J292+I292+H292+G292)</f>
        <v>6141.0999999999995</v>
      </c>
      <c r="G292" s="96">
        <f>SUM(G296+G295+G294+G293)</f>
        <v>1218.7</v>
      </c>
      <c r="H292" s="96">
        <f>SUM(H296+H295+H294+H293)</f>
        <v>1230.9000000000001</v>
      </c>
      <c r="I292" s="96">
        <f>SUM(I296+I295+I294+I293)</f>
        <v>1230.5</v>
      </c>
      <c r="J292" s="96">
        <f>SUM(J296+J295+J294+J293)</f>
        <v>1230.5</v>
      </c>
      <c r="K292" s="96">
        <f>SUM(K296+K295+K294+K293)</f>
        <v>1230.5</v>
      </c>
      <c r="L292" s="31" t="s">
        <v>21</v>
      </c>
      <c r="M292" s="90"/>
    </row>
    <row r="293" spans="1:13" ht="45" x14ac:dyDescent="0.2">
      <c r="A293" s="87"/>
      <c r="B293" s="66"/>
      <c r="C293" s="31"/>
      <c r="D293" s="47" t="s">
        <v>1</v>
      </c>
      <c r="E293" s="64">
        <f>F293</f>
        <v>0</v>
      </c>
      <c r="F293" s="64">
        <f t="shared" ref="F293:F300" si="76">G293+H293+I293+J293+K293</f>
        <v>0</v>
      </c>
      <c r="G293" s="96">
        <v>0</v>
      </c>
      <c r="H293" s="96">
        <v>0</v>
      </c>
      <c r="I293" s="96">
        <v>0</v>
      </c>
      <c r="J293" s="96">
        <v>0</v>
      </c>
      <c r="K293" s="96">
        <v>0</v>
      </c>
      <c r="L293" s="31"/>
      <c r="M293" s="90"/>
    </row>
    <row r="294" spans="1:13" ht="60" x14ac:dyDescent="0.2">
      <c r="A294" s="87"/>
      <c r="B294" s="66"/>
      <c r="C294" s="31"/>
      <c r="D294" s="47" t="s">
        <v>6</v>
      </c>
      <c r="E294" s="64">
        <v>612</v>
      </c>
      <c r="F294" s="64">
        <f t="shared" si="76"/>
        <v>3280</v>
      </c>
      <c r="G294" s="96">
        <v>632</v>
      </c>
      <c r="H294" s="96">
        <v>662</v>
      </c>
      <c r="I294" s="96">
        <v>662</v>
      </c>
      <c r="J294" s="96">
        <v>662</v>
      </c>
      <c r="K294" s="96">
        <v>662</v>
      </c>
      <c r="L294" s="31"/>
      <c r="M294" s="90"/>
    </row>
    <row r="295" spans="1:13" ht="75" x14ac:dyDescent="0.2">
      <c r="A295" s="87"/>
      <c r="B295" s="66"/>
      <c r="C295" s="31"/>
      <c r="D295" s="47" t="s">
        <v>10</v>
      </c>
      <c r="E295" s="64">
        <v>0</v>
      </c>
      <c r="F295" s="64">
        <f t="shared" si="76"/>
        <v>2861.1</v>
      </c>
      <c r="G295" s="97">
        <v>586.70000000000005</v>
      </c>
      <c r="H295" s="97">
        <v>568.9</v>
      </c>
      <c r="I295" s="97">
        <v>568.5</v>
      </c>
      <c r="J295" s="97">
        <v>568.5</v>
      </c>
      <c r="K295" s="97">
        <v>568.5</v>
      </c>
      <c r="L295" s="31"/>
      <c r="M295" s="90"/>
    </row>
    <row r="296" spans="1:13" ht="30" x14ac:dyDescent="0.2">
      <c r="A296" s="87"/>
      <c r="B296" s="69"/>
      <c r="C296" s="31"/>
      <c r="D296" s="47" t="s">
        <v>24</v>
      </c>
      <c r="E296" s="64">
        <v>0</v>
      </c>
      <c r="F296" s="64">
        <f t="shared" si="76"/>
        <v>0</v>
      </c>
      <c r="G296" s="97">
        <v>0</v>
      </c>
      <c r="H296" s="97">
        <v>0</v>
      </c>
      <c r="I296" s="97">
        <v>0</v>
      </c>
      <c r="J296" s="97">
        <v>0</v>
      </c>
      <c r="K296" s="97">
        <v>0</v>
      </c>
      <c r="L296" s="31"/>
      <c r="M296" s="90"/>
    </row>
    <row r="297" spans="1:13" ht="14.25" customHeight="1" x14ac:dyDescent="0.2">
      <c r="A297" s="71"/>
      <c r="B297" s="72" t="s">
        <v>99</v>
      </c>
      <c r="C297" s="72"/>
      <c r="D297" s="73" t="s">
        <v>2</v>
      </c>
      <c r="E297" s="82">
        <v>612</v>
      </c>
      <c r="F297" s="82">
        <f t="shared" si="76"/>
        <v>6141.1</v>
      </c>
      <c r="G297" s="82">
        <f t="shared" ref="G297:K301" si="77">G287</f>
        <v>1218.7</v>
      </c>
      <c r="H297" s="82">
        <f>H287</f>
        <v>1230.9000000000001</v>
      </c>
      <c r="I297" s="82">
        <f t="shared" si="77"/>
        <v>1230.5</v>
      </c>
      <c r="J297" s="82">
        <f t="shared" si="77"/>
        <v>1230.5</v>
      </c>
      <c r="K297" s="82">
        <f t="shared" si="77"/>
        <v>1230.5</v>
      </c>
      <c r="L297" s="75"/>
      <c r="M297" s="75"/>
    </row>
    <row r="298" spans="1:13" ht="42.75" x14ac:dyDescent="0.2">
      <c r="A298" s="71"/>
      <c r="B298" s="72"/>
      <c r="C298" s="72"/>
      <c r="D298" s="73" t="s">
        <v>1</v>
      </c>
      <c r="E298" s="82">
        <f>E288</f>
        <v>0</v>
      </c>
      <c r="F298" s="82">
        <f t="shared" si="76"/>
        <v>0</v>
      </c>
      <c r="G298" s="82">
        <f t="shared" si="77"/>
        <v>0</v>
      </c>
      <c r="H298" s="82">
        <f t="shared" si="77"/>
        <v>0</v>
      </c>
      <c r="I298" s="82">
        <f t="shared" si="77"/>
        <v>0</v>
      </c>
      <c r="J298" s="82">
        <f t="shared" si="77"/>
        <v>0</v>
      </c>
      <c r="K298" s="82">
        <f t="shared" si="77"/>
        <v>0</v>
      </c>
      <c r="L298" s="75"/>
      <c r="M298" s="75"/>
    </row>
    <row r="299" spans="1:13" ht="57" x14ac:dyDescent="0.2">
      <c r="A299" s="71"/>
      <c r="B299" s="72"/>
      <c r="C299" s="72"/>
      <c r="D299" s="73" t="s">
        <v>6</v>
      </c>
      <c r="E299" s="82">
        <f>E289</f>
        <v>612</v>
      </c>
      <c r="F299" s="82">
        <f t="shared" si="76"/>
        <v>3280</v>
      </c>
      <c r="G299" s="82">
        <f t="shared" si="77"/>
        <v>632</v>
      </c>
      <c r="H299" s="82">
        <f t="shared" si="77"/>
        <v>662</v>
      </c>
      <c r="I299" s="82">
        <f t="shared" si="77"/>
        <v>662</v>
      </c>
      <c r="J299" s="82">
        <f t="shared" si="77"/>
        <v>662</v>
      </c>
      <c r="K299" s="82">
        <f t="shared" si="77"/>
        <v>662</v>
      </c>
      <c r="L299" s="75"/>
      <c r="M299" s="75"/>
    </row>
    <row r="300" spans="1:13" ht="71.25" x14ac:dyDescent="0.2">
      <c r="A300" s="71"/>
      <c r="B300" s="72"/>
      <c r="C300" s="72"/>
      <c r="D300" s="73" t="s">
        <v>10</v>
      </c>
      <c r="E300" s="82">
        <f>E290</f>
        <v>0</v>
      </c>
      <c r="F300" s="82">
        <f t="shared" si="76"/>
        <v>2861.1</v>
      </c>
      <c r="G300" s="82">
        <f t="shared" si="77"/>
        <v>586.70000000000005</v>
      </c>
      <c r="H300" s="82">
        <f>H290</f>
        <v>568.9</v>
      </c>
      <c r="I300" s="82">
        <f t="shared" si="77"/>
        <v>568.5</v>
      </c>
      <c r="J300" s="82">
        <f t="shared" si="77"/>
        <v>568.5</v>
      </c>
      <c r="K300" s="82">
        <f t="shared" si="77"/>
        <v>568.5</v>
      </c>
      <c r="L300" s="75"/>
      <c r="M300" s="75"/>
    </row>
    <row r="301" spans="1:13" ht="28.5" x14ac:dyDescent="0.2">
      <c r="A301" s="71"/>
      <c r="B301" s="72"/>
      <c r="C301" s="72"/>
      <c r="D301" s="73" t="s">
        <v>24</v>
      </c>
      <c r="E301" s="82">
        <f>E291</f>
        <v>0</v>
      </c>
      <c r="F301" s="82">
        <f>F291</f>
        <v>0</v>
      </c>
      <c r="G301" s="82">
        <f t="shared" si="77"/>
        <v>0</v>
      </c>
      <c r="H301" s="82">
        <f t="shared" si="77"/>
        <v>0</v>
      </c>
      <c r="I301" s="82">
        <f t="shared" si="77"/>
        <v>0</v>
      </c>
      <c r="J301" s="82">
        <f t="shared" si="77"/>
        <v>0</v>
      </c>
      <c r="K301" s="82">
        <f t="shared" si="77"/>
        <v>0</v>
      </c>
      <c r="L301" s="75"/>
      <c r="M301" s="75"/>
    </row>
    <row r="302" spans="1:13" ht="14.25" x14ac:dyDescent="0.2">
      <c r="A302" s="71"/>
      <c r="B302" s="72" t="s">
        <v>98</v>
      </c>
      <c r="C302" s="72"/>
      <c r="D302" s="73" t="s">
        <v>2</v>
      </c>
      <c r="E302" s="82">
        <v>184248</v>
      </c>
      <c r="F302" s="82">
        <f>(G302+H302+I302+J302+K302)</f>
        <v>973386.39</v>
      </c>
      <c r="G302" s="82">
        <f>SUM(G303:G306)</f>
        <v>110326.39999999999</v>
      </c>
      <c r="H302" s="82">
        <f>SUM(H303:H306)</f>
        <v>548442.6</v>
      </c>
      <c r="I302" s="82">
        <f>SUM(I303:I306)</f>
        <v>236007.5</v>
      </c>
      <c r="J302" s="82">
        <f>SUM(J303:J306)</f>
        <v>77379.39</v>
      </c>
      <c r="K302" s="82">
        <f>SUM(K303:K306)</f>
        <v>1230.5</v>
      </c>
      <c r="L302" s="75"/>
      <c r="M302" s="75"/>
    </row>
    <row r="303" spans="1:13" ht="42.75" x14ac:dyDescent="0.2">
      <c r="A303" s="71"/>
      <c r="B303" s="72"/>
      <c r="C303" s="72"/>
      <c r="D303" s="73" t="s">
        <v>1</v>
      </c>
      <c r="E303" s="82">
        <v>0</v>
      </c>
      <c r="F303" s="82">
        <f t="shared" ref="F303:F306" si="78">(G303+H303+I303+J303+K303)</f>
        <v>0</v>
      </c>
      <c r="G303" s="82">
        <f t="shared" ref="G303:K306" si="79">G38+G104+G180+G261+G282+G298</f>
        <v>0</v>
      </c>
      <c r="H303" s="82">
        <f t="shared" si="79"/>
        <v>0</v>
      </c>
      <c r="I303" s="82">
        <f t="shared" si="79"/>
        <v>0</v>
      </c>
      <c r="J303" s="82">
        <f t="shared" si="79"/>
        <v>0</v>
      </c>
      <c r="K303" s="82">
        <f t="shared" si="79"/>
        <v>0</v>
      </c>
      <c r="L303" s="75"/>
      <c r="M303" s="75"/>
    </row>
    <row r="304" spans="1:13" ht="57" x14ac:dyDescent="0.2">
      <c r="A304" s="71"/>
      <c r="B304" s="72"/>
      <c r="C304" s="72"/>
      <c r="D304" s="73" t="s">
        <v>6</v>
      </c>
      <c r="E304" s="82">
        <v>612</v>
      </c>
      <c r="F304" s="82">
        <f t="shared" si="78"/>
        <v>201304.45</v>
      </c>
      <c r="G304" s="82">
        <f t="shared" si="79"/>
        <v>100532</v>
      </c>
      <c r="H304" s="82">
        <f t="shared" si="79"/>
        <v>662</v>
      </c>
      <c r="I304" s="82">
        <f t="shared" si="79"/>
        <v>30112</v>
      </c>
      <c r="J304" s="82">
        <f t="shared" si="79"/>
        <v>69336.45</v>
      </c>
      <c r="K304" s="82">
        <f t="shared" si="79"/>
        <v>662</v>
      </c>
      <c r="L304" s="75"/>
      <c r="M304" s="75"/>
    </row>
    <row r="305" spans="1:14" ht="71.25" x14ac:dyDescent="0.2">
      <c r="A305" s="71"/>
      <c r="B305" s="72"/>
      <c r="C305" s="72"/>
      <c r="D305" s="73" t="s">
        <v>10</v>
      </c>
      <c r="E305" s="82">
        <v>178536</v>
      </c>
      <c r="F305" s="82">
        <f t="shared" si="78"/>
        <v>741581.94</v>
      </c>
      <c r="G305" s="82">
        <f t="shared" si="79"/>
        <v>9294.4000000000015</v>
      </c>
      <c r="H305" s="82">
        <f t="shared" si="79"/>
        <v>532780.6</v>
      </c>
      <c r="I305" s="82">
        <f t="shared" si="79"/>
        <v>190895.5</v>
      </c>
      <c r="J305" s="82">
        <f t="shared" si="79"/>
        <v>8042.9400000000005</v>
      </c>
      <c r="K305" s="82">
        <f t="shared" si="79"/>
        <v>568.5</v>
      </c>
      <c r="L305" s="75"/>
      <c r="M305" s="75"/>
    </row>
    <row r="306" spans="1:14" ht="28.5" x14ac:dyDescent="0.2">
      <c r="A306" s="71"/>
      <c r="B306" s="72"/>
      <c r="C306" s="72"/>
      <c r="D306" s="73" t="s">
        <v>24</v>
      </c>
      <c r="E306" s="82">
        <v>5100</v>
      </c>
      <c r="F306" s="82">
        <f t="shared" si="78"/>
        <v>30500</v>
      </c>
      <c r="G306" s="82">
        <f t="shared" si="79"/>
        <v>500</v>
      </c>
      <c r="H306" s="82">
        <f t="shared" si="79"/>
        <v>15000</v>
      </c>
      <c r="I306" s="82">
        <f t="shared" si="79"/>
        <v>15000</v>
      </c>
      <c r="J306" s="82">
        <f t="shared" si="79"/>
        <v>0</v>
      </c>
      <c r="K306" s="82">
        <f t="shared" si="79"/>
        <v>0</v>
      </c>
      <c r="L306" s="75"/>
      <c r="M306" s="75"/>
      <c r="N306" s="4" t="s">
        <v>255</v>
      </c>
    </row>
    <row r="314" spans="1:14" x14ac:dyDescent="0.2">
      <c r="L314" s="5" t="s">
        <v>104</v>
      </c>
    </row>
  </sheetData>
  <mergeCells count="287">
    <mergeCell ref="L281:L285"/>
    <mergeCell ref="M281:M285"/>
    <mergeCell ref="A286:M286"/>
    <mergeCell ref="A287:A291"/>
    <mergeCell ref="B287:B291"/>
    <mergeCell ref="C287:C291"/>
    <mergeCell ref="L287:L291"/>
    <mergeCell ref="M287:M291"/>
    <mergeCell ref="A271:A275"/>
    <mergeCell ref="B271:B275"/>
    <mergeCell ref="C271:C275"/>
    <mergeCell ref="L271:L275"/>
    <mergeCell ref="A281:A285"/>
    <mergeCell ref="B281:C285"/>
    <mergeCell ref="M271:M275"/>
    <mergeCell ref="A276:A280"/>
    <mergeCell ref="B276:B280"/>
    <mergeCell ref="C276:C280"/>
    <mergeCell ref="L276:L280"/>
    <mergeCell ref="M276:M280"/>
    <mergeCell ref="A302:A306"/>
    <mergeCell ref="B302:C306"/>
    <mergeCell ref="L302:L306"/>
    <mergeCell ref="M302:M306"/>
    <mergeCell ref="A292:A296"/>
    <mergeCell ref="B292:B296"/>
    <mergeCell ref="C292:C296"/>
    <mergeCell ref="L292:L296"/>
    <mergeCell ref="M292:M296"/>
    <mergeCell ref="A297:A301"/>
    <mergeCell ref="B297:C301"/>
    <mergeCell ref="L297:L301"/>
    <mergeCell ref="M297:M301"/>
    <mergeCell ref="L266:L270"/>
    <mergeCell ref="M266:M270"/>
    <mergeCell ref="L260:L264"/>
    <mergeCell ref="A265:M265"/>
    <mergeCell ref="A266:A270"/>
    <mergeCell ref="B266:B270"/>
    <mergeCell ref="C266:C270"/>
    <mergeCell ref="M240:M244"/>
    <mergeCell ref="L240:L244"/>
    <mergeCell ref="L250:L254"/>
    <mergeCell ref="M250:M254"/>
    <mergeCell ref="M245:M249"/>
    <mergeCell ref="B240:B244"/>
    <mergeCell ref="C240:C244"/>
    <mergeCell ref="A250:A254"/>
    <mergeCell ref="A245:A249"/>
    <mergeCell ref="A240:A244"/>
    <mergeCell ref="A260:A264"/>
    <mergeCell ref="B260:C264"/>
    <mergeCell ref="M255:M259"/>
    <mergeCell ref="M235:M239"/>
    <mergeCell ref="L230:L234"/>
    <mergeCell ref="L245:L249"/>
    <mergeCell ref="B250:B254"/>
    <mergeCell ref="C250:C254"/>
    <mergeCell ref="L255:L259"/>
    <mergeCell ref="M260:M264"/>
    <mergeCell ref="B245:B249"/>
    <mergeCell ref="C245:C249"/>
    <mergeCell ref="C255:C259"/>
    <mergeCell ref="M230:M234"/>
    <mergeCell ref="A235:A239"/>
    <mergeCell ref="B255:B259"/>
    <mergeCell ref="A255:A259"/>
    <mergeCell ref="A15:M15"/>
    <mergeCell ref="A21:M21"/>
    <mergeCell ref="A159:A163"/>
    <mergeCell ref="L159:L163"/>
    <mergeCell ref="A179:A183"/>
    <mergeCell ref="B179:C183"/>
    <mergeCell ref="A68:A72"/>
    <mergeCell ref="B68:B72"/>
    <mergeCell ref="L205:L209"/>
    <mergeCell ref="B200:B204"/>
    <mergeCell ref="C200:C204"/>
    <mergeCell ref="C68:C72"/>
    <mergeCell ref="L68:L72"/>
    <mergeCell ref="A185:A189"/>
    <mergeCell ref="L179:L183"/>
    <mergeCell ref="A174:A178"/>
    <mergeCell ref="B174:B178"/>
    <mergeCell ref="C174:C178"/>
    <mergeCell ref="B235:B239"/>
    <mergeCell ref="L235:L239"/>
    <mergeCell ref="C235:C239"/>
    <mergeCell ref="A230:A234"/>
    <mergeCell ref="B230:B234"/>
    <mergeCell ref="C230:C234"/>
    <mergeCell ref="M220:M224"/>
    <mergeCell ref="C225:C229"/>
    <mergeCell ref="L225:L229"/>
    <mergeCell ref="B225:B229"/>
    <mergeCell ref="M225:M229"/>
    <mergeCell ref="M134:M138"/>
    <mergeCell ref="L154:L158"/>
    <mergeCell ref="C139:C143"/>
    <mergeCell ref="B134:B138"/>
    <mergeCell ref="M195:M199"/>
    <mergeCell ref="B195:B199"/>
    <mergeCell ref="C195:C199"/>
    <mergeCell ref="A225:A229"/>
    <mergeCell ref="M179:M183"/>
    <mergeCell ref="B159:B163"/>
    <mergeCell ref="I13:L13"/>
    <mergeCell ref="B27:B31"/>
    <mergeCell ref="D18:D19"/>
    <mergeCell ref="L18:L19"/>
    <mergeCell ref="G18:K18"/>
    <mergeCell ref="L27:L31"/>
    <mergeCell ref="L109:L113"/>
    <mergeCell ref="L114:L118"/>
    <mergeCell ref="C73:C77"/>
    <mergeCell ref="B114:B118"/>
    <mergeCell ref="B109:B113"/>
    <mergeCell ref="F18:F19"/>
    <mergeCell ref="C18:C19"/>
    <mergeCell ref="C27:C31"/>
    <mergeCell ref="B53:B57"/>
    <mergeCell ref="B93:B97"/>
    <mergeCell ref="C93:C97"/>
    <mergeCell ref="L93:L97"/>
    <mergeCell ref="B83:B87"/>
    <mergeCell ref="A16:M16"/>
    <mergeCell ref="M88:M92"/>
    <mergeCell ref="C109:C113"/>
    <mergeCell ref="A73:A77"/>
    <mergeCell ref="A114:A118"/>
    <mergeCell ref="M190:M194"/>
    <mergeCell ref="L190:L194"/>
    <mergeCell ref="A195:A199"/>
    <mergeCell ref="A205:A209"/>
    <mergeCell ref="B190:B194"/>
    <mergeCell ref="M169:M173"/>
    <mergeCell ref="A109:A113"/>
    <mergeCell ref="M63:M67"/>
    <mergeCell ref="M129:M133"/>
    <mergeCell ref="M68:M72"/>
    <mergeCell ref="C129:C133"/>
    <mergeCell ref="M154:M158"/>
    <mergeCell ref="A103:A107"/>
    <mergeCell ref="L129:L133"/>
    <mergeCell ref="B139:B143"/>
    <mergeCell ref="L103:L107"/>
    <mergeCell ref="A108:M108"/>
    <mergeCell ref="A139:A143"/>
    <mergeCell ref="M144:M148"/>
    <mergeCell ref="M73:M77"/>
    <mergeCell ref="C98:C102"/>
    <mergeCell ref="A134:A138"/>
    <mergeCell ref="M98:M102"/>
    <mergeCell ref="C154:C158"/>
    <mergeCell ref="M18:M19"/>
    <mergeCell ref="A27:A31"/>
    <mergeCell ref="C22:C26"/>
    <mergeCell ref="A37:A41"/>
    <mergeCell ref="C53:C57"/>
    <mergeCell ref="L53:L57"/>
    <mergeCell ref="L73:L77"/>
    <mergeCell ref="B185:B189"/>
    <mergeCell ref="M164:M168"/>
    <mergeCell ref="M174:M178"/>
    <mergeCell ref="A184:M184"/>
    <mergeCell ref="L83:L87"/>
    <mergeCell ref="A93:A97"/>
    <mergeCell ref="C88:C92"/>
    <mergeCell ref="A88:A92"/>
    <mergeCell ref="A83:A87"/>
    <mergeCell ref="M159:M163"/>
    <mergeCell ref="C119:C123"/>
    <mergeCell ref="A119:A123"/>
    <mergeCell ref="L119:L123"/>
    <mergeCell ref="M119:M123"/>
    <mergeCell ref="A154:A158"/>
    <mergeCell ref="E18:E19"/>
    <mergeCell ref="B22:B26"/>
    <mergeCell ref="L139:L143"/>
    <mergeCell ref="C134:C138"/>
    <mergeCell ref="L58:L62"/>
    <mergeCell ref="B58:B62"/>
    <mergeCell ref="C58:C62"/>
    <mergeCell ref="A63:A67"/>
    <mergeCell ref="A18:A19"/>
    <mergeCell ref="B18:B19"/>
    <mergeCell ref="M93:M97"/>
    <mergeCell ref="B88:B92"/>
    <mergeCell ref="M22:M26"/>
    <mergeCell ref="M27:M31"/>
    <mergeCell ref="L63:L67"/>
    <mergeCell ref="B37:C41"/>
    <mergeCell ref="L37:L41"/>
    <mergeCell ref="L22:L26"/>
    <mergeCell ref="L43:L47"/>
    <mergeCell ref="M83:M87"/>
    <mergeCell ref="M37:M41"/>
    <mergeCell ref="B32:B36"/>
    <mergeCell ref="C32:C36"/>
    <mergeCell ref="L32:L36"/>
    <mergeCell ref="C63:C67"/>
    <mergeCell ref="B63:B67"/>
    <mergeCell ref="C43:C47"/>
    <mergeCell ref="M53:M57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A53:A57"/>
    <mergeCell ref="A58:A62"/>
    <mergeCell ref="B73:B77"/>
    <mergeCell ref="A43:A47"/>
    <mergeCell ref="B43:B47"/>
    <mergeCell ref="A48:A52"/>
    <mergeCell ref="M215:M219"/>
    <mergeCell ref="L200:L204"/>
    <mergeCell ref="C164:C168"/>
    <mergeCell ref="B144:B148"/>
    <mergeCell ref="C144:C148"/>
    <mergeCell ref="A144:A148"/>
    <mergeCell ref="A149:A153"/>
    <mergeCell ref="B149:B153"/>
    <mergeCell ref="C149:C153"/>
    <mergeCell ref="M200:M204"/>
    <mergeCell ref="A210:A214"/>
    <mergeCell ref="L185:L189"/>
    <mergeCell ref="C185:C189"/>
    <mergeCell ref="M205:M209"/>
    <mergeCell ref="C205:C209"/>
    <mergeCell ref="M185:M189"/>
    <mergeCell ref="A215:A219"/>
    <mergeCell ref="L210:L214"/>
    <mergeCell ref="B210:B214"/>
    <mergeCell ref="A200:A204"/>
    <mergeCell ref="M210:M214"/>
    <mergeCell ref="A164:A168"/>
    <mergeCell ref="C190:C194"/>
    <mergeCell ref="A190:A194"/>
    <mergeCell ref="A220:A224"/>
    <mergeCell ref="B220:B224"/>
    <mergeCell ref="C220:C224"/>
    <mergeCell ref="L220:L224"/>
    <mergeCell ref="C210:C214"/>
    <mergeCell ref="L195:L199"/>
    <mergeCell ref="B154:B158"/>
    <mergeCell ref="L134:L138"/>
    <mergeCell ref="L174:L178"/>
    <mergeCell ref="L164:L168"/>
    <mergeCell ref="B164:B168"/>
    <mergeCell ref="A169:A173"/>
    <mergeCell ref="B169:B173"/>
    <mergeCell ref="C169:C173"/>
    <mergeCell ref="L169:L173"/>
    <mergeCell ref="C159:C163"/>
    <mergeCell ref="B215:B219"/>
    <mergeCell ref="C215:C219"/>
    <mergeCell ref="L215:L219"/>
    <mergeCell ref="B205:B209"/>
    <mergeCell ref="A32:A36"/>
    <mergeCell ref="M149:M153"/>
    <mergeCell ref="B119:B123"/>
    <mergeCell ref="A124:A128"/>
    <mergeCell ref="B124:B128"/>
    <mergeCell ref="C124:C128"/>
    <mergeCell ref="L124:L128"/>
    <mergeCell ref="M124:M128"/>
    <mergeCell ref="A42:M42"/>
    <mergeCell ref="M139:M143"/>
    <mergeCell ref="B129:B133"/>
    <mergeCell ref="L98:L102"/>
    <mergeCell ref="M109:M113"/>
    <mergeCell ref="M78:M82"/>
    <mergeCell ref="M114:M118"/>
    <mergeCell ref="L88:L92"/>
    <mergeCell ref="M48:M52"/>
    <mergeCell ref="A129:A133"/>
    <mergeCell ref="A98:A102"/>
    <mergeCell ref="B103:C107"/>
    <mergeCell ref="C114:C118"/>
    <mergeCell ref="B98:B102"/>
    <mergeCell ref="M103:M107"/>
    <mergeCell ref="C83:C87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2021-04-15T09:05:18Z</cp:lastPrinted>
  <dcterms:created xsi:type="dcterms:W3CDTF">1996-10-08T23:32:33Z</dcterms:created>
  <dcterms:modified xsi:type="dcterms:W3CDTF">2021-04-16T14:49:33Z</dcterms:modified>
</cp:coreProperties>
</file>