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120" yWindow="1560" windowWidth="9720" windowHeight="5880" tabRatio="561" activeTab="3"/>
  </bookViews>
  <sheets>
    <sheet name="Приложение 1 " sheetId="5" r:id="rId1"/>
    <sheet name="Приложение 2" sheetId="6" r:id="rId2"/>
    <sheet name="Приложение 3" sheetId="23" r:id="rId3"/>
    <sheet name="Приложение 4 (новое)" sheetId="27" r:id="rId4"/>
    <sheet name="Лист1" sheetId="26" r:id="rId5"/>
  </sheets>
  <definedNames>
    <definedName name="_xlnm.Print_Area" localSheetId="0">'Приложение 1 '!$A$1:$K$40</definedName>
    <definedName name="_xlnm.Print_Area" localSheetId="1">'Приложение 2'!$A$1:$K$28</definedName>
    <definedName name="_xlnm.Print_Area" localSheetId="2">'Приложение 3'!$A$1:$K$134</definedName>
  </definedNames>
  <calcPr calcId="145621"/>
</workbook>
</file>

<file path=xl/calcChain.xml><?xml version="1.0" encoding="utf-8"?>
<calcChain xmlns="http://schemas.openxmlformats.org/spreadsheetml/2006/main">
  <c r="A23" i="6" l="1"/>
  <c r="A21" i="6"/>
  <c r="A10" i="6"/>
  <c r="A3" i="6" l="1"/>
  <c r="I30" i="5" l="1"/>
  <c r="E30" i="5"/>
  <c r="F30" i="5"/>
  <c r="G30" i="5"/>
  <c r="H30" i="5"/>
  <c r="D30" i="5"/>
  <c r="I19" i="5"/>
  <c r="I20" i="5"/>
  <c r="I21" i="5"/>
  <c r="I22" i="5"/>
  <c r="I18" i="5"/>
  <c r="E18" i="5"/>
  <c r="F18" i="5"/>
  <c r="G18" i="5"/>
  <c r="H18" i="5"/>
  <c r="E19" i="5"/>
  <c r="F19" i="5"/>
  <c r="G19" i="5"/>
  <c r="H19" i="5"/>
  <c r="E20" i="5"/>
  <c r="F20" i="5"/>
  <c r="G20" i="5"/>
  <c r="H20" i="5"/>
  <c r="E21" i="5"/>
  <c r="F21" i="5"/>
  <c r="G21" i="5"/>
  <c r="H21" i="5"/>
  <c r="E22" i="5"/>
  <c r="F22" i="5"/>
  <c r="G22" i="5"/>
  <c r="H22" i="5"/>
  <c r="D19" i="5"/>
  <c r="D20" i="5"/>
  <c r="D21" i="5"/>
  <c r="D22" i="5"/>
  <c r="D18" i="5"/>
  <c r="E12" i="5"/>
  <c r="F12" i="5"/>
  <c r="G12" i="5"/>
  <c r="H12" i="5"/>
  <c r="K125" i="27"/>
  <c r="J125" i="27"/>
  <c r="I125" i="27"/>
  <c r="H64" i="23" s="1"/>
  <c r="H125" i="27"/>
  <c r="G125" i="27"/>
  <c r="E131" i="23"/>
  <c r="E127" i="23"/>
  <c r="E123" i="23"/>
  <c r="F119" i="23"/>
  <c r="G119" i="23"/>
  <c r="H119" i="23"/>
  <c r="I119" i="23"/>
  <c r="J119" i="23"/>
  <c r="F120" i="23"/>
  <c r="G120" i="23"/>
  <c r="H120" i="23"/>
  <c r="I120" i="23"/>
  <c r="J120" i="23"/>
  <c r="F121" i="23"/>
  <c r="G121" i="23"/>
  <c r="H121" i="23"/>
  <c r="I121" i="23"/>
  <c r="J121" i="23"/>
  <c r="F122" i="23"/>
  <c r="G122" i="23"/>
  <c r="H122" i="23"/>
  <c r="I122" i="23"/>
  <c r="J122" i="23"/>
  <c r="F115" i="23"/>
  <c r="G115" i="23"/>
  <c r="H115" i="23"/>
  <c r="I115" i="23"/>
  <c r="J115" i="23"/>
  <c r="F116" i="23"/>
  <c r="G116" i="23"/>
  <c r="H116" i="23"/>
  <c r="I116" i="23"/>
  <c r="J116" i="23"/>
  <c r="F117" i="23"/>
  <c r="G117" i="23"/>
  <c r="H117" i="23"/>
  <c r="I117" i="23"/>
  <c r="J117" i="23"/>
  <c r="F118" i="23"/>
  <c r="G118" i="23"/>
  <c r="H118" i="23"/>
  <c r="I118" i="23"/>
  <c r="J118" i="23"/>
  <c r="E117" i="23"/>
  <c r="F111" i="23"/>
  <c r="G111" i="23"/>
  <c r="H111" i="23"/>
  <c r="I111" i="23"/>
  <c r="J111" i="23"/>
  <c r="F112" i="23"/>
  <c r="G112" i="23"/>
  <c r="H112" i="23"/>
  <c r="I112" i="23"/>
  <c r="J112" i="23"/>
  <c r="F113" i="23"/>
  <c r="G113" i="23"/>
  <c r="H113" i="23"/>
  <c r="I113" i="23"/>
  <c r="J113" i="23"/>
  <c r="F114" i="23"/>
  <c r="G114" i="23"/>
  <c r="H114" i="23"/>
  <c r="I114" i="23"/>
  <c r="J114" i="23"/>
  <c r="E113" i="23"/>
  <c r="F107" i="23"/>
  <c r="G107" i="23"/>
  <c r="H107" i="23"/>
  <c r="I107" i="23"/>
  <c r="J107" i="23"/>
  <c r="F108" i="23"/>
  <c r="G108" i="23"/>
  <c r="H108" i="23"/>
  <c r="I108" i="23"/>
  <c r="J108" i="23"/>
  <c r="F109" i="23"/>
  <c r="G109" i="23"/>
  <c r="H109" i="23"/>
  <c r="I109" i="23"/>
  <c r="J109" i="23"/>
  <c r="F110" i="23"/>
  <c r="G110" i="23"/>
  <c r="H110" i="23"/>
  <c r="I110" i="23"/>
  <c r="J110" i="23"/>
  <c r="E109" i="23"/>
  <c r="F103" i="23"/>
  <c r="G103" i="23"/>
  <c r="H103" i="23"/>
  <c r="I103" i="23"/>
  <c r="J103" i="23"/>
  <c r="F104" i="23"/>
  <c r="G104" i="23"/>
  <c r="H104" i="23"/>
  <c r="I104" i="23"/>
  <c r="J104" i="23"/>
  <c r="F105" i="23"/>
  <c r="G105" i="23"/>
  <c r="H105" i="23"/>
  <c r="I105" i="23"/>
  <c r="J105" i="23"/>
  <c r="F106" i="23"/>
  <c r="G106" i="23"/>
  <c r="H106" i="23"/>
  <c r="I106" i="23"/>
  <c r="J106" i="23"/>
  <c r="F99" i="23"/>
  <c r="G99" i="23"/>
  <c r="H99" i="23"/>
  <c r="I99" i="23"/>
  <c r="J99" i="23"/>
  <c r="F100" i="23"/>
  <c r="G100" i="23"/>
  <c r="H100" i="23"/>
  <c r="I100" i="23"/>
  <c r="J100" i="23"/>
  <c r="F101" i="23"/>
  <c r="G101" i="23"/>
  <c r="H101" i="23"/>
  <c r="I101" i="23"/>
  <c r="J101" i="23"/>
  <c r="F102" i="23"/>
  <c r="G102" i="23"/>
  <c r="H102" i="23"/>
  <c r="I102" i="23"/>
  <c r="J102" i="23"/>
  <c r="E101" i="23"/>
  <c r="F95" i="23"/>
  <c r="G95" i="23"/>
  <c r="H95" i="23"/>
  <c r="I95" i="23"/>
  <c r="J95" i="23"/>
  <c r="F96" i="23"/>
  <c r="G96" i="23"/>
  <c r="H96" i="23"/>
  <c r="I96" i="23"/>
  <c r="J96" i="23"/>
  <c r="F97" i="23"/>
  <c r="G97" i="23"/>
  <c r="H97" i="23"/>
  <c r="I97" i="23"/>
  <c r="J97" i="23"/>
  <c r="F98" i="23"/>
  <c r="G98" i="23"/>
  <c r="H98" i="23"/>
  <c r="I98" i="23"/>
  <c r="J98" i="23"/>
  <c r="E97" i="23"/>
  <c r="F91" i="23"/>
  <c r="G91" i="23"/>
  <c r="H91" i="23"/>
  <c r="I91" i="23"/>
  <c r="J91" i="23"/>
  <c r="F92" i="23"/>
  <c r="G92" i="23"/>
  <c r="H92" i="23"/>
  <c r="I92" i="23"/>
  <c r="J92" i="23"/>
  <c r="F93" i="23"/>
  <c r="G93" i="23"/>
  <c r="H93" i="23"/>
  <c r="I93" i="23"/>
  <c r="J93" i="23"/>
  <c r="F94" i="23"/>
  <c r="G94" i="23"/>
  <c r="H94" i="23"/>
  <c r="I94" i="23"/>
  <c r="J94" i="23"/>
  <c r="E93" i="23"/>
  <c r="F87" i="23"/>
  <c r="G87" i="23"/>
  <c r="H87" i="23"/>
  <c r="I87" i="23"/>
  <c r="J87" i="23"/>
  <c r="F88" i="23"/>
  <c r="G88" i="23"/>
  <c r="H88" i="23"/>
  <c r="I88" i="23"/>
  <c r="J88" i="23"/>
  <c r="F89" i="23"/>
  <c r="G89" i="23"/>
  <c r="H89" i="23"/>
  <c r="I89" i="23"/>
  <c r="J89" i="23"/>
  <c r="F90" i="23"/>
  <c r="G90" i="23"/>
  <c r="H90" i="23"/>
  <c r="I90" i="23"/>
  <c r="J90" i="23"/>
  <c r="E89" i="23"/>
  <c r="F83" i="23"/>
  <c r="G83" i="23"/>
  <c r="H83" i="23"/>
  <c r="I83" i="23"/>
  <c r="J83" i="23"/>
  <c r="F84" i="23"/>
  <c r="G84" i="23"/>
  <c r="H84" i="23"/>
  <c r="I84" i="23"/>
  <c r="J84" i="23"/>
  <c r="F85" i="23"/>
  <c r="G85" i="23"/>
  <c r="H85" i="23"/>
  <c r="I85" i="23"/>
  <c r="J85" i="23"/>
  <c r="F86" i="23"/>
  <c r="G86" i="23"/>
  <c r="H86" i="23"/>
  <c r="I86" i="23"/>
  <c r="J86" i="23"/>
  <c r="E85" i="23"/>
  <c r="F79" i="23"/>
  <c r="G79" i="23"/>
  <c r="H79" i="23"/>
  <c r="I79" i="23"/>
  <c r="J79" i="23"/>
  <c r="F80" i="23"/>
  <c r="G80" i="23"/>
  <c r="H80" i="23"/>
  <c r="I80" i="23"/>
  <c r="J80" i="23"/>
  <c r="F81" i="23"/>
  <c r="G81" i="23"/>
  <c r="H81" i="23"/>
  <c r="I81" i="23"/>
  <c r="J81" i="23"/>
  <c r="F82" i="23"/>
  <c r="G82" i="23"/>
  <c r="H82" i="23"/>
  <c r="I82" i="23"/>
  <c r="J82" i="23"/>
  <c r="E81" i="23"/>
  <c r="F75" i="23"/>
  <c r="G75" i="23"/>
  <c r="H75" i="23"/>
  <c r="I75" i="23"/>
  <c r="J75" i="23"/>
  <c r="F76" i="23"/>
  <c r="G76" i="23"/>
  <c r="H76" i="23"/>
  <c r="I76" i="23"/>
  <c r="J76" i="23"/>
  <c r="F77" i="23"/>
  <c r="G77" i="23"/>
  <c r="H77" i="23"/>
  <c r="I77" i="23"/>
  <c r="J77" i="23"/>
  <c r="F78" i="23"/>
  <c r="G78" i="23"/>
  <c r="H78" i="23"/>
  <c r="I78" i="23"/>
  <c r="J78" i="23"/>
  <c r="E77" i="23"/>
  <c r="B131" i="23"/>
  <c r="B127" i="23"/>
  <c r="B123" i="23"/>
  <c r="B119" i="23"/>
  <c r="B115" i="23"/>
  <c r="B111" i="23"/>
  <c r="B107" i="23"/>
  <c r="B103" i="23"/>
  <c r="B99" i="23"/>
  <c r="B95" i="23"/>
  <c r="B91" i="23"/>
  <c r="B87" i="23"/>
  <c r="B83" i="23"/>
  <c r="B79" i="23"/>
  <c r="B75" i="23"/>
  <c r="E66" i="23"/>
  <c r="E70" i="23"/>
  <c r="A74" i="23"/>
  <c r="F62" i="23"/>
  <c r="G62" i="23"/>
  <c r="H62" i="23"/>
  <c r="I62" i="23"/>
  <c r="J62" i="23"/>
  <c r="F63" i="23"/>
  <c r="G63" i="23"/>
  <c r="H63" i="23"/>
  <c r="I63" i="23"/>
  <c r="J63" i="23"/>
  <c r="F64" i="23"/>
  <c r="G64" i="23"/>
  <c r="I64" i="23"/>
  <c r="J64" i="23"/>
  <c r="F65" i="23"/>
  <c r="G65" i="23"/>
  <c r="H65" i="23"/>
  <c r="I65" i="23"/>
  <c r="J65" i="23"/>
  <c r="F58" i="23"/>
  <c r="G58" i="23"/>
  <c r="H58" i="23"/>
  <c r="I58" i="23"/>
  <c r="J58" i="23"/>
  <c r="F59" i="23"/>
  <c r="G59" i="23"/>
  <c r="H59" i="23"/>
  <c r="I59" i="23"/>
  <c r="J59" i="23"/>
  <c r="F60" i="23"/>
  <c r="G60" i="23"/>
  <c r="H60" i="23"/>
  <c r="I60" i="23"/>
  <c r="J60" i="23"/>
  <c r="F61" i="23"/>
  <c r="G61" i="23"/>
  <c r="H61" i="23"/>
  <c r="I61" i="23"/>
  <c r="J61" i="23"/>
  <c r="E60" i="23"/>
  <c r="B70" i="23"/>
  <c r="B66" i="23"/>
  <c r="B62" i="23"/>
  <c r="B58" i="23"/>
  <c r="E54" i="23"/>
  <c r="E50" i="23"/>
  <c r="E46" i="23"/>
  <c r="E42" i="23"/>
  <c r="E38" i="23"/>
  <c r="B54" i="23"/>
  <c r="B50" i="23"/>
  <c r="B42" i="23"/>
  <c r="B38" i="23"/>
  <c r="B46" i="23"/>
  <c r="F33" i="23"/>
  <c r="G33" i="23"/>
  <c r="H33" i="23"/>
  <c r="I33" i="23"/>
  <c r="J33" i="23"/>
  <c r="F34" i="23"/>
  <c r="G34" i="23"/>
  <c r="H34" i="23"/>
  <c r="I34" i="23"/>
  <c r="J34" i="23"/>
  <c r="F35" i="23"/>
  <c r="G35" i="23"/>
  <c r="H35" i="23"/>
  <c r="I35" i="23"/>
  <c r="J35" i="23"/>
  <c r="F36" i="23"/>
  <c r="G36" i="23"/>
  <c r="H36" i="23"/>
  <c r="I36" i="23"/>
  <c r="J36" i="23"/>
  <c r="E34" i="23"/>
  <c r="E35" i="23"/>
  <c r="E36" i="23"/>
  <c r="E33" i="23"/>
  <c r="F29" i="23"/>
  <c r="G29" i="23"/>
  <c r="H29" i="23"/>
  <c r="I29" i="23"/>
  <c r="J29" i="23"/>
  <c r="F30" i="23"/>
  <c r="G30" i="23"/>
  <c r="H30" i="23"/>
  <c r="I30" i="23"/>
  <c r="J30" i="23"/>
  <c r="F31" i="23"/>
  <c r="G31" i="23"/>
  <c r="H31" i="23"/>
  <c r="I31" i="23"/>
  <c r="J31" i="23"/>
  <c r="F32" i="23"/>
  <c r="G32" i="23"/>
  <c r="H32" i="23"/>
  <c r="I32" i="23"/>
  <c r="J32" i="23"/>
  <c r="E30" i="23"/>
  <c r="E31" i="23"/>
  <c r="E32" i="23"/>
  <c r="E29" i="23"/>
  <c r="B33" i="23"/>
  <c r="B29" i="23"/>
  <c r="F24" i="23"/>
  <c r="G24" i="23"/>
  <c r="H24" i="23"/>
  <c r="I24" i="23"/>
  <c r="J24" i="23"/>
  <c r="F25" i="23"/>
  <c r="G25" i="23"/>
  <c r="H25" i="23"/>
  <c r="I25" i="23"/>
  <c r="J25" i="23"/>
  <c r="F26" i="23"/>
  <c r="G26" i="23"/>
  <c r="H26" i="23"/>
  <c r="I26" i="23"/>
  <c r="J26" i="23"/>
  <c r="F27" i="23"/>
  <c r="G27" i="23"/>
  <c r="H27" i="23"/>
  <c r="I27" i="23"/>
  <c r="J27" i="23"/>
  <c r="E26" i="23"/>
  <c r="F20" i="23"/>
  <c r="G20" i="23"/>
  <c r="H20" i="23"/>
  <c r="I20" i="23"/>
  <c r="J20" i="23"/>
  <c r="F21" i="23"/>
  <c r="G21" i="23"/>
  <c r="H21" i="23"/>
  <c r="I21" i="23"/>
  <c r="J21" i="23"/>
  <c r="F22" i="23"/>
  <c r="G22" i="23"/>
  <c r="H22" i="23"/>
  <c r="I22" i="23"/>
  <c r="J22" i="23"/>
  <c r="F23" i="23"/>
  <c r="G23" i="23"/>
  <c r="H23" i="23"/>
  <c r="I23" i="23"/>
  <c r="J23" i="23"/>
  <c r="E21" i="23"/>
  <c r="E22" i="23"/>
  <c r="E20" i="23"/>
  <c r="B24" i="23"/>
  <c r="B20" i="23"/>
  <c r="B16" i="23"/>
  <c r="B12" i="23"/>
  <c r="B8" i="23"/>
  <c r="F16" i="23"/>
  <c r="G16" i="23"/>
  <c r="H16" i="23"/>
  <c r="I16" i="23"/>
  <c r="J16" i="23"/>
  <c r="F17" i="23"/>
  <c r="G17" i="23"/>
  <c r="H17" i="23"/>
  <c r="I17" i="23"/>
  <c r="J17" i="23"/>
  <c r="F18" i="23"/>
  <c r="G18" i="23"/>
  <c r="H18" i="23"/>
  <c r="I18" i="23"/>
  <c r="J18" i="23"/>
  <c r="F19" i="23"/>
  <c r="G19" i="23"/>
  <c r="H19" i="23"/>
  <c r="I19" i="23"/>
  <c r="J19" i="23"/>
  <c r="E18" i="23"/>
  <c r="F12" i="23"/>
  <c r="G12" i="23"/>
  <c r="H12" i="23"/>
  <c r="I12" i="23"/>
  <c r="J12" i="23"/>
  <c r="F13" i="23"/>
  <c r="G13" i="23"/>
  <c r="H13" i="23"/>
  <c r="I13" i="23"/>
  <c r="J13" i="23"/>
  <c r="F14" i="23"/>
  <c r="G14" i="23"/>
  <c r="H14" i="23"/>
  <c r="I14" i="23"/>
  <c r="J14" i="23"/>
  <c r="F15" i="23"/>
  <c r="G15" i="23"/>
  <c r="H15" i="23"/>
  <c r="I15" i="23"/>
  <c r="J15" i="23"/>
  <c r="E14" i="23"/>
  <c r="F8" i="23"/>
  <c r="G8" i="23"/>
  <c r="H8" i="23"/>
  <c r="I8" i="23"/>
  <c r="J8" i="23"/>
  <c r="F9" i="23"/>
  <c r="G9" i="23"/>
  <c r="H9" i="23"/>
  <c r="I9" i="23"/>
  <c r="J9" i="23"/>
  <c r="F10" i="23"/>
  <c r="G10" i="23"/>
  <c r="H10" i="23"/>
  <c r="I10" i="23"/>
  <c r="J10" i="23"/>
  <c r="F11" i="23"/>
  <c r="G11" i="23"/>
  <c r="H11" i="23"/>
  <c r="I11" i="23"/>
  <c r="J11" i="23"/>
  <c r="A37" i="23"/>
  <c r="A28" i="23"/>
  <c r="A7" i="23"/>
  <c r="E231" i="27"/>
  <c r="E150" i="27"/>
  <c r="E230" i="27" s="1"/>
  <c r="E151" i="27"/>
  <c r="E152" i="27"/>
  <c r="E232" i="27" s="1"/>
  <c r="E149" i="27"/>
  <c r="E229" i="27" s="1"/>
  <c r="E113" i="27"/>
  <c r="E143" i="27" s="1"/>
  <c r="E114" i="27"/>
  <c r="E144" i="27" s="1"/>
  <c r="E115" i="27"/>
  <c r="E145" i="27" s="1"/>
  <c r="E116" i="27"/>
  <c r="E146" i="27" s="1"/>
  <c r="E125" i="27"/>
  <c r="F72" i="27" l="1"/>
  <c r="F73" i="27"/>
  <c r="F74" i="27"/>
  <c r="F75" i="27"/>
  <c r="F71" i="27"/>
  <c r="H53" i="27" l="1"/>
  <c r="I53" i="27"/>
  <c r="J53" i="27"/>
  <c r="K53" i="27"/>
  <c r="G186" i="27" l="1"/>
  <c r="H149" i="27" l="1"/>
  <c r="H229" i="27" s="1"/>
  <c r="E37" i="5" s="1"/>
  <c r="I149" i="27"/>
  <c r="I229" i="27" s="1"/>
  <c r="F37" i="5" s="1"/>
  <c r="J149" i="27"/>
  <c r="J229" i="27" s="1"/>
  <c r="G37" i="5" s="1"/>
  <c r="K149" i="27"/>
  <c r="K229" i="27" s="1"/>
  <c r="H37" i="5" s="1"/>
  <c r="H150" i="27"/>
  <c r="H230" i="27" s="1"/>
  <c r="E38" i="5" s="1"/>
  <c r="I150" i="27"/>
  <c r="I230" i="27" s="1"/>
  <c r="F38" i="5" s="1"/>
  <c r="J150" i="27"/>
  <c r="J230" i="27" s="1"/>
  <c r="G38" i="5" s="1"/>
  <c r="K150" i="27"/>
  <c r="K230" i="27" s="1"/>
  <c r="H38" i="5" s="1"/>
  <c r="H151" i="27"/>
  <c r="H231" i="27" s="1"/>
  <c r="E39" i="5" s="1"/>
  <c r="I151" i="27"/>
  <c r="I231" i="27" s="1"/>
  <c r="F39" i="5" s="1"/>
  <c r="J151" i="27"/>
  <c r="J231" i="27" s="1"/>
  <c r="G39" i="5" s="1"/>
  <c r="K151" i="27"/>
  <c r="K231" i="27" s="1"/>
  <c r="H39" i="5" s="1"/>
  <c r="H152" i="27"/>
  <c r="H232" i="27" s="1"/>
  <c r="E40" i="5" s="1"/>
  <c r="I152" i="27"/>
  <c r="I232" i="27" s="1"/>
  <c r="F40" i="5" s="1"/>
  <c r="J152" i="27"/>
  <c r="J232" i="27" s="1"/>
  <c r="G40" i="5" s="1"/>
  <c r="K152" i="27"/>
  <c r="K232" i="27" s="1"/>
  <c r="H40" i="5" s="1"/>
  <c r="G150" i="27"/>
  <c r="G230" i="27" s="1"/>
  <c r="G151" i="27"/>
  <c r="G231" i="27" s="1"/>
  <c r="G152" i="27"/>
  <c r="G232" i="27" s="1"/>
  <c r="G149" i="27"/>
  <c r="G229" i="27" s="1"/>
  <c r="F187" i="27"/>
  <c r="E102" i="23" s="1"/>
  <c r="K186" i="27"/>
  <c r="J186" i="27"/>
  <c r="I186" i="27"/>
  <c r="H186" i="27"/>
  <c r="F186" i="27"/>
  <c r="F185" i="27"/>
  <c r="E100" i="23" s="1"/>
  <c r="F184" i="27"/>
  <c r="E99" i="23" s="1"/>
  <c r="K183" i="27"/>
  <c r="J183" i="27"/>
  <c r="I183" i="27"/>
  <c r="F183" i="27" s="1"/>
  <c r="H183" i="27"/>
  <c r="G183" i="27"/>
  <c r="E183" i="27"/>
  <c r="F182" i="27"/>
  <c r="E98" i="23" s="1"/>
  <c r="F181" i="27"/>
  <c r="F180" i="27"/>
  <c r="E96" i="23" s="1"/>
  <c r="F179" i="27"/>
  <c r="E95" i="23" s="1"/>
  <c r="K178" i="27"/>
  <c r="J178" i="27"/>
  <c r="I178" i="27"/>
  <c r="H178" i="27"/>
  <c r="G178" i="27"/>
  <c r="E178" i="27"/>
  <c r="F172" i="27"/>
  <c r="E90" i="23" s="1"/>
  <c r="F171" i="27"/>
  <c r="F170" i="27"/>
  <c r="E88" i="23" s="1"/>
  <c r="F169" i="27"/>
  <c r="E87" i="23" s="1"/>
  <c r="K168" i="27"/>
  <c r="J168" i="27"/>
  <c r="I168" i="27"/>
  <c r="H168" i="27"/>
  <c r="G168" i="27"/>
  <c r="E168" i="27"/>
  <c r="F167" i="27"/>
  <c r="E86" i="23" s="1"/>
  <c r="F166" i="27"/>
  <c r="F165" i="27"/>
  <c r="E84" i="23" s="1"/>
  <c r="F164" i="27"/>
  <c r="E83" i="23" s="1"/>
  <c r="K163" i="27"/>
  <c r="J163" i="27"/>
  <c r="I163" i="27"/>
  <c r="H163" i="27"/>
  <c r="G163" i="27"/>
  <c r="E163" i="27"/>
  <c r="E173" i="27"/>
  <c r="G173" i="27"/>
  <c r="H173" i="27"/>
  <c r="I173" i="27"/>
  <c r="J173" i="27"/>
  <c r="K173" i="27"/>
  <c r="F174" i="27"/>
  <c r="E91" i="23" s="1"/>
  <c r="F175" i="27"/>
  <c r="E92" i="23" s="1"/>
  <c r="F176" i="27"/>
  <c r="F177" i="27"/>
  <c r="E94" i="23" s="1"/>
  <c r="D39" i="5" l="1"/>
  <c r="F231" i="27"/>
  <c r="I39" i="5" s="1"/>
  <c r="F178" i="27"/>
  <c r="D40" i="5"/>
  <c r="F232" i="27"/>
  <c r="I40" i="5" s="1"/>
  <c r="D38" i="5"/>
  <c r="F230" i="27"/>
  <c r="I38" i="5" s="1"/>
  <c r="D37" i="5"/>
  <c r="F229" i="27"/>
  <c r="I37" i="5" s="1"/>
  <c r="E148" i="27"/>
  <c r="E228" i="27" s="1"/>
  <c r="F168" i="27"/>
  <c r="F173" i="27"/>
  <c r="F163" i="27"/>
  <c r="G113" i="27" l="1"/>
  <c r="G143" i="27" s="1"/>
  <c r="H113" i="27"/>
  <c r="H143" i="27" s="1"/>
  <c r="E28" i="5" s="1"/>
  <c r="I113" i="27"/>
  <c r="I143" i="27" s="1"/>
  <c r="F28" i="5" s="1"/>
  <c r="J113" i="27"/>
  <c r="J143" i="27" s="1"/>
  <c r="G28" i="5" s="1"/>
  <c r="K113" i="27"/>
  <c r="K143" i="27" s="1"/>
  <c r="H28" i="5" s="1"/>
  <c r="G114" i="27"/>
  <c r="G144" i="27" s="1"/>
  <c r="H114" i="27"/>
  <c r="H144" i="27" s="1"/>
  <c r="E29" i="5" s="1"/>
  <c r="I114" i="27"/>
  <c r="I144" i="27" s="1"/>
  <c r="F29" i="5" s="1"/>
  <c r="J114" i="27"/>
  <c r="J144" i="27" s="1"/>
  <c r="G29" i="5" s="1"/>
  <c r="K114" i="27"/>
  <c r="K144" i="27" s="1"/>
  <c r="H29" i="5" s="1"/>
  <c r="G115" i="27"/>
  <c r="G145" i="27" s="1"/>
  <c r="H115" i="27"/>
  <c r="H145" i="27" s="1"/>
  <c r="H236" i="27" s="1"/>
  <c r="I115" i="27"/>
  <c r="I145" i="27" s="1"/>
  <c r="I236" i="27" s="1"/>
  <c r="J115" i="27"/>
  <c r="J145" i="27" s="1"/>
  <c r="J236" i="27" s="1"/>
  <c r="K115" i="27"/>
  <c r="K145" i="27" s="1"/>
  <c r="K236" i="27" s="1"/>
  <c r="G116" i="27"/>
  <c r="G146" i="27" s="1"/>
  <c r="H116" i="27"/>
  <c r="H146" i="27" s="1"/>
  <c r="E31" i="5" s="1"/>
  <c r="I116" i="27"/>
  <c r="I146" i="27" s="1"/>
  <c r="F31" i="5" s="1"/>
  <c r="J116" i="27"/>
  <c r="J146" i="27" s="1"/>
  <c r="G31" i="5" s="1"/>
  <c r="K116" i="27"/>
  <c r="K146" i="27" s="1"/>
  <c r="H31" i="5" s="1"/>
  <c r="F121" i="27"/>
  <c r="E61" i="23" s="1"/>
  <c r="F126" i="27"/>
  <c r="E65" i="23" s="1"/>
  <c r="F125" i="27"/>
  <c r="E64" i="23" s="1"/>
  <c r="F124" i="27"/>
  <c r="E63" i="23" s="1"/>
  <c r="F123" i="27"/>
  <c r="E62" i="23" s="1"/>
  <c r="K122" i="27"/>
  <c r="J122" i="27"/>
  <c r="I122" i="27"/>
  <c r="H122" i="27"/>
  <c r="G122" i="27"/>
  <c r="E122" i="27"/>
  <c r="F114" i="27" l="1"/>
  <c r="F113" i="27"/>
  <c r="D31" i="5"/>
  <c r="F146" i="27"/>
  <c r="I31" i="5" s="1"/>
  <c r="F116" i="27"/>
  <c r="D29" i="5"/>
  <c r="F144" i="27"/>
  <c r="I29" i="5" s="1"/>
  <c r="D28" i="5"/>
  <c r="F143" i="27"/>
  <c r="I28" i="5" s="1"/>
  <c r="F145" i="27"/>
  <c r="F115" i="27"/>
  <c r="F122" i="27"/>
  <c r="F207" i="27" l="1"/>
  <c r="E118" i="23" s="1"/>
  <c r="F206" i="27"/>
  <c r="F205" i="27"/>
  <c r="E116" i="23" s="1"/>
  <c r="F204" i="27"/>
  <c r="E115" i="23" s="1"/>
  <c r="K203" i="27"/>
  <c r="J203" i="27"/>
  <c r="I203" i="27"/>
  <c r="H203" i="27"/>
  <c r="G203" i="27"/>
  <c r="E203" i="27"/>
  <c r="F202" i="27"/>
  <c r="E114" i="23" s="1"/>
  <c r="F201" i="27"/>
  <c r="F200" i="27"/>
  <c r="E112" i="23" s="1"/>
  <c r="F199" i="27"/>
  <c r="E111" i="23" s="1"/>
  <c r="K198" i="27"/>
  <c r="J198" i="27"/>
  <c r="I198" i="27"/>
  <c r="H198" i="27"/>
  <c r="G198" i="27"/>
  <c r="E198" i="27"/>
  <c r="F197" i="27"/>
  <c r="E110" i="23" s="1"/>
  <c r="F196" i="27"/>
  <c r="F195" i="27"/>
  <c r="E108" i="23" s="1"/>
  <c r="F194" i="27"/>
  <c r="E107" i="23" s="1"/>
  <c r="K193" i="27"/>
  <c r="J193" i="27"/>
  <c r="I193" i="27"/>
  <c r="H193" i="27"/>
  <c r="G193" i="27"/>
  <c r="E193" i="27"/>
  <c r="F192" i="27"/>
  <c r="E106" i="23" s="1"/>
  <c r="F191" i="27"/>
  <c r="E105" i="23" s="1"/>
  <c r="F190" i="27"/>
  <c r="E104" i="23" s="1"/>
  <c r="F189" i="27"/>
  <c r="E103" i="23" s="1"/>
  <c r="K188" i="27"/>
  <c r="J188" i="27"/>
  <c r="I188" i="27"/>
  <c r="H188" i="27"/>
  <c r="G188" i="27"/>
  <c r="E188" i="27"/>
  <c r="F49" i="27"/>
  <c r="E27" i="23" s="1"/>
  <c r="F48" i="27"/>
  <c r="F47" i="27"/>
  <c r="E25" i="23" s="1"/>
  <c r="F46" i="27"/>
  <c r="E24" i="23" s="1"/>
  <c r="K45" i="27"/>
  <c r="K40" i="27" s="1"/>
  <c r="J45" i="27"/>
  <c r="J40" i="27" s="1"/>
  <c r="I45" i="27"/>
  <c r="H45" i="27"/>
  <c r="G45" i="27"/>
  <c r="G40" i="27" s="1"/>
  <c r="E45" i="27"/>
  <c r="E40" i="27" s="1"/>
  <c r="K44" i="27"/>
  <c r="J44" i="27"/>
  <c r="I44" i="27"/>
  <c r="H44" i="27"/>
  <c r="G44" i="27"/>
  <c r="E44" i="27"/>
  <c r="K43" i="27"/>
  <c r="J43" i="27"/>
  <c r="I43" i="27"/>
  <c r="H43" i="27"/>
  <c r="G43" i="27"/>
  <c r="E43" i="27"/>
  <c r="K42" i="27"/>
  <c r="J42" i="27"/>
  <c r="I42" i="27"/>
  <c r="H42" i="27"/>
  <c r="G42" i="27"/>
  <c r="E42" i="27"/>
  <c r="K41" i="27"/>
  <c r="J41" i="27"/>
  <c r="I41" i="27"/>
  <c r="H41" i="27"/>
  <c r="G41" i="27"/>
  <c r="E41" i="27"/>
  <c r="H40" i="27"/>
  <c r="F41" i="27" l="1"/>
  <c r="F42" i="27"/>
  <c r="F203" i="27"/>
  <c r="F198" i="27"/>
  <c r="F45" i="27"/>
  <c r="F188" i="27"/>
  <c r="F193" i="27"/>
  <c r="F44" i="27"/>
  <c r="F43" i="27"/>
  <c r="I40" i="27"/>
  <c r="F40" i="27" s="1"/>
  <c r="E57" i="27"/>
  <c r="E58" i="27"/>
  <c r="E59" i="27"/>
  <c r="E60" i="27"/>
  <c r="H57" i="27"/>
  <c r="I57" i="27"/>
  <c r="J57" i="27"/>
  <c r="K57" i="27"/>
  <c r="H58" i="27"/>
  <c r="I58" i="27"/>
  <c r="J58" i="27"/>
  <c r="K58" i="27"/>
  <c r="H59" i="27"/>
  <c r="I59" i="27"/>
  <c r="J59" i="27"/>
  <c r="K59" i="27"/>
  <c r="H60" i="27"/>
  <c r="I60" i="27"/>
  <c r="J60" i="27"/>
  <c r="K60" i="27"/>
  <c r="G58" i="27"/>
  <c r="G59" i="27"/>
  <c r="G60" i="27"/>
  <c r="G57" i="27"/>
  <c r="F70" i="27"/>
  <c r="F69" i="27"/>
  <c r="F68" i="27"/>
  <c r="F67" i="27"/>
  <c r="K66" i="27"/>
  <c r="J66" i="27"/>
  <c r="I66" i="27"/>
  <c r="H66" i="27"/>
  <c r="G66" i="27"/>
  <c r="E66" i="27"/>
  <c r="F66" i="27" l="1"/>
  <c r="I34" i="27"/>
  <c r="E12" i="27"/>
  <c r="E13" i="27"/>
  <c r="E14" i="27"/>
  <c r="E11" i="27"/>
  <c r="H11" i="27"/>
  <c r="H51" i="27" s="1"/>
  <c r="I11" i="27"/>
  <c r="I51" i="27" s="1"/>
  <c r="J11" i="27"/>
  <c r="J51" i="27" s="1"/>
  <c r="K11" i="27"/>
  <c r="K51" i="27" s="1"/>
  <c r="H12" i="27"/>
  <c r="H52" i="27" s="1"/>
  <c r="I12" i="27"/>
  <c r="I52" i="27" s="1"/>
  <c r="J12" i="27"/>
  <c r="J52" i="27" s="1"/>
  <c r="K12" i="27"/>
  <c r="K52" i="27" s="1"/>
  <c r="H13" i="27"/>
  <c r="I13" i="27"/>
  <c r="J13" i="27"/>
  <c r="K13" i="27"/>
  <c r="H14" i="27"/>
  <c r="I14" i="27"/>
  <c r="J14" i="27"/>
  <c r="K14" i="27"/>
  <c r="G12" i="27"/>
  <c r="G52" i="27" s="1"/>
  <c r="G13" i="27"/>
  <c r="G53" i="27" s="1"/>
  <c r="G14" i="27"/>
  <c r="G11" i="27"/>
  <c r="G51" i="27" s="1"/>
  <c r="F16" i="27"/>
  <c r="E8" i="23" s="1"/>
  <c r="F17" i="27"/>
  <c r="E9" i="23" s="1"/>
  <c r="F18" i="27"/>
  <c r="E10" i="23" s="1"/>
  <c r="F19" i="27"/>
  <c r="E11" i="23" s="1"/>
  <c r="F21" i="27"/>
  <c r="E12" i="23" s="1"/>
  <c r="F22" i="27"/>
  <c r="E13" i="23" s="1"/>
  <c r="F23" i="27"/>
  <c r="F24" i="27"/>
  <c r="E15" i="23" s="1"/>
  <c r="F26" i="27"/>
  <c r="E16" i="23" s="1"/>
  <c r="F27" i="27"/>
  <c r="E17" i="23" s="1"/>
  <c r="F28" i="27"/>
  <c r="F29" i="27"/>
  <c r="E19" i="23" s="1"/>
  <c r="F36" i="27"/>
  <c r="F37" i="27"/>
  <c r="F38" i="27"/>
  <c r="F39" i="27"/>
  <c r="E23" i="23" s="1"/>
  <c r="K35" i="27"/>
  <c r="K30" i="27" s="1"/>
  <c r="J35" i="27"/>
  <c r="J30" i="27" s="1"/>
  <c r="I35" i="27"/>
  <c r="H35" i="27"/>
  <c r="H30" i="27" s="1"/>
  <c r="G35" i="27"/>
  <c r="G30" i="27" s="1"/>
  <c r="E35" i="27"/>
  <c r="E30" i="27" s="1"/>
  <c r="K34" i="27"/>
  <c r="J34" i="27"/>
  <c r="H34" i="27"/>
  <c r="G34" i="27"/>
  <c r="E34" i="27"/>
  <c r="K33" i="27"/>
  <c r="J33" i="27"/>
  <c r="I33" i="27"/>
  <c r="H33" i="27"/>
  <c r="G33" i="27"/>
  <c r="E33" i="27"/>
  <c r="K32" i="27"/>
  <c r="J32" i="27"/>
  <c r="I32" i="27"/>
  <c r="H32" i="27"/>
  <c r="G32" i="27"/>
  <c r="E32" i="27"/>
  <c r="K31" i="27"/>
  <c r="J31" i="27"/>
  <c r="I31" i="27"/>
  <c r="H31" i="27"/>
  <c r="G31" i="27"/>
  <c r="E31" i="27"/>
  <c r="K54" i="27" l="1"/>
  <c r="J54" i="27"/>
  <c r="I54" i="27"/>
  <c r="I237" i="27" s="1"/>
  <c r="H54" i="27"/>
  <c r="G54" i="27"/>
  <c r="E13" i="5"/>
  <c r="H237" i="27"/>
  <c r="G13" i="5"/>
  <c r="J237" i="27"/>
  <c r="H13" i="5"/>
  <c r="K237" i="27"/>
  <c r="H11" i="5"/>
  <c r="K235" i="27"/>
  <c r="G11" i="5"/>
  <c r="J235" i="27"/>
  <c r="F11" i="5"/>
  <c r="I235" i="27"/>
  <c r="E11" i="5"/>
  <c r="H235" i="27"/>
  <c r="D13" i="5"/>
  <c r="G237" i="27"/>
  <c r="D11" i="5"/>
  <c r="G235" i="27"/>
  <c r="H10" i="5"/>
  <c r="K234" i="27"/>
  <c r="G10" i="5"/>
  <c r="J234" i="27"/>
  <c r="F10" i="5"/>
  <c r="I234" i="27"/>
  <c r="E10" i="5"/>
  <c r="H234" i="27"/>
  <c r="H10" i="27"/>
  <c r="H50" i="27" s="1"/>
  <c r="E9" i="5" s="1"/>
  <c r="D10" i="5"/>
  <c r="G234" i="27"/>
  <c r="D12" i="5"/>
  <c r="G236" i="27"/>
  <c r="E51" i="27"/>
  <c r="E234" i="27" s="1"/>
  <c r="F11" i="27"/>
  <c r="F32" i="27"/>
  <c r="F31" i="27"/>
  <c r="E52" i="27"/>
  <c r="E235" i="27" s="1"/>
  <c r="E54" i="27"/>
  <c r="E237" i="27" s="1"/>
  <c r="J10" i="27"/>
  <c r="J50" i="27" s="1"/>
  <c r="G9" i="5" s="1"/>
  <c r="K10" i="27"/>
  <c r="K50" i="27" s="1"/>
  <c r="H9" i="5" s="1"/>
  <c r="F14" i="27"/>
  <c r="I10" i="27"/>
  <c r="E10" i="27"/>
  <c r="E50" i="27" s="1"/>
  <c r="F33" i="27"/>
  <c r="F12" i="27"/>
  <c r="E53" i="27"/>
  <c r="F35" i="27"/>
  <c r="F13" i="27"/>
  <c r="G10" i="27"/>
  <c r="G50" i="27" s="1"/>
  <c r="D9" i="5" s="1"/>
  <c r="F59" i="27"/>
  <c r="F58" i="27"/>
  <c r="F57" i="27"/>
  <c r="I30" i="27"/>
  <c r="F30" i="27" s="1"/>
  <c r="H72" i="27"/>
  <c r="I72" i="27"/>
  <c r="J72" i="27"/>
  <c r="K72" i="27"/>
  <c r="H73" i="27"/>
  <c r="I73" i="27"/>
  <c r="J73" i="27"/>
  <c r="K73" i="27"/>
  <c r="H74" i="27"/>
  <c r="I74" i="27"/>
  <c r="J74" i="27"/>
  <c r="K74" i="27"/>
  <c r="H75" i="27"/>
  <c r="I75" i="27"/>
  <c r="J75" i="27"/>
  <c r="K75" i="27"/>
  <c r="G73" i="27"/>
  <c r="G74" i="27"/>
  <c r="G75" i="27"/>
  <c r="G72" i="27"/>
  <c r="F13" i="5" l="1"/>
  <c r="I50" i="27"/>
  <c r="F9" i="5" s="1"/>
  <c r="F237" i="27"/>
  <c r="F235" i="27"/>
  <c r="F234" i="27"/>
  <c r="F236" i="27"/>
  <c r="F51" i="27"/>
  <c r="I10" i="5" s="1"/>
  <c r="F52" i="27"/>
  <c r="I11" i="5" s="1"/>
  <c r="F54" i="27"/>
  <c r="I13" i="5" s="1"/>
  <c r="F53" i="27"/>
  <c r="I12" i="5" s="1"/>
  <c r="F10" i="27"/>
  <c r="F50" i="27"/>
  <c r="I9" i="5" s="1"/>
  <c r="F212" i="27"/>
  <c r="E122" i="23" s="1"/>
  <c r="F211" i="27"/>
  <c r="E121" i="23" s="1"/>
  <c r="F210" i="27"/>
  <c r="E120" i="23" s="1"/>
  <c r="F209" i="27"/>
  <c r="E119" i="23" s="1"/>
  <c r="K208" i="27"/>
  <c r="J208" i="27"/>
  <c r="I208" i="27"/>
  <c r="H208" i="27"/>
  <c r="G208" i="27"/>
  <c r="E208" i="27"/>
  <c r="F208" i="27" l="1"/>
  <c r="F162" i="27" l="1"/>
  <c r="E82" i="23" s="1"/>
  <c r="K158" i="27"/>
  <c r="J158" i="27"/>
  <c r="G158" i="27"/>
  <c r="F161" i="27"/>
  <c r="E158" i="27"/>
  <c r="F160" i="27"/>
  <c r="E80" i="23" s="1"/>
  <c r="F159" i="27"/>
  <c r="E79" i="23" s="1"/>
  <c r="I158" i="27"/>
  <c r="H158" i="27"/>
  <c r="F157" i="27"/>
  <c r="E78" i="23" s="1"/>
  <c r="F156" i="27"/>
  <c r="F155" i="27"/>
  <c r="E76" i="23" s="1"/>
  <c r="F154" i="27"/>
  <c r="E75" i="23" s="1"/>
  <c r="K153" i="27"/>
  <c r="J153" i="27"/>
  <c r="I153" i="27"/>
  <c r="G153" i="27"/>
  <c r="E153" i="27"/>
  <c r="I117" i="27"/>
  <c r="I112" i="27" s="1"/>
  <c r="I142" i="27" s="1"/>
  <c r="F119" i="27"/>
  <c r="E59" i="23" s="1"/>
  <c r="F118" i="27"/>
  <c r="E58" i="23" s="1"/>
  <c r="K117" i="27"/>
  <c r="K112" i="27" s="1"/>
  <c r="K142" i="27" s="1"/>
  <c r="J117" i="27"/>
  <c r="J112" i="27" s="1"/>
  <c r="J142" i="27" s="1"/>
  <c r="H117" i="27"/>
  <c r="H112" i="27" s="1"/>
  <c r="H142" i="27" s="1"/>
  <c r="G117" i="27"/>
  <c r="G112" i="27" s="1"/>
  <c r="G142" i="27" s="1"/>
  <c r="D27" i="5" s="1"/>
  <c r="E117" i="27"/>
  <c r="E112" i="27" s="1"/>
  <c r="E142" i="27" s="1"/>
  <c r="F65" i="27"/>
  <c r="F63" i="27"/>
  <c r="F62" i="27"/>
  <c r="K61" i="27"/>
  <c r="K56" i="27" s="1"/>
  <c r="J61" i="27"/>
  <c r="I61" i="27"/>
  <c r="I56" i="27" s="1"/>
  <c r="H61" i="27"/>
  <c r="H56" i="27" s="1"/>
  <c r="G61" i="27"/>
  <c r="G56" i="27" s="1"/>
  <c r="E61" i="27"/>
  <c r="E56" i="27" s="1"/>
  <c r="E75" i="27"/>
  <c r="E74" i="27"/>
  <c r="E236" i="27" s="1"/>
  <c r="E73" i="27"/>
  <c r="E72" i="27"/>
  <c r="K25" i="27"/>
  <c r="J25" i="27"/>
  <c r="I25" i="27"/>
  <c r="H25" i="27"/>
  <c r="E25" i="27"/>
  <c r="H20" i="27"/>
  <c r="K20" i="27"/>
  <c r="J20" i="27"/>
  <c r="I20" i="27"/>
  <c r="G20" i="27"/>
  <c r="E20" i="27"/>
  <c r="K15" i="27"/>
  <c r="J15" i="27"/>
  <c r="I15" i="27"/>
  <c r="E15" i="27"/>
  <c r="H27" i="5" l="1"/>
  <c r="G27" i="5"/>
  <c r="F27" i="5"/>
  <c r="E27" i="5"/>
  <c r="F142" i="27"/>
  <c r="I27" i="5" s="1"/>
  <c r="F112" i="27"/>
  <c r="F20" i="27"/>
  <c r="J56" i="27"/>
  <c r="J71" i="27" s="1"/>
  <c r="K71" i="27"/>
  <c r="H71" i="27"/>
  <c r="I71" i="27"/>
  <c r="F56" i="27"/>
  <c r="E71" i="27"/>
  <c r="E233" i="27" s="1"/>
  <c r="F34" i="27"/>
  <c r="F60" i="27"/>
  <c r="F149" i="27"/>
  <c r="G148" i="27"/>
  <c r="G228" i="27" s="1"/>
  <c r="F158" i="27"/>
  <c r="K148" i="27"/>
  <c r="K228" i="27" s="1"/>
  <c r="H36" i="5" s="1"/>
  <c r="F152" i="27"/>
  <c r="G25" i="27"/>
  <c r="F25" i="27" s="1"/>
  <c r="H15" i="27"/>
  <c r="G15" i="27"/>
  <c r="F117" i="27"/>
  <c r="F64" i="27"/>
  <c r="F61" i="27"/>
  <c r="F120" i="27"/>
  <c r="J148" i="27"/>
  <c r="J228" i="27" s="1"/>
  <c r="G36" i="5" s="1"/>
  <c r="H153" i="27"/>
  <c r="F153" i="27" s="1"/>
  <c r="K233" i="27" l="1"/>
  <c r="J233" i="27"/>
  <c r="D36" i="5"/>
  <c r="G233" i="27"/>
  <c r="F15" i="27"/>
  <c r="F151" i="27"/>
  <c r="I148" i="27"/>
  <c r="I228" i="27" s="1"/>
  <c r="G71" i="27"/>
  <c r="F150" i="27"/>
  <c r="H148" i="27"/>
  <c r="H228" i="27" s="1"/>
  <c r="F36" i="5" l="1"/>
  <c r="I233" i="27"/>
  <c r="F228" i="27"/>
  <c r="I36" i="5" s="1"/>
  <c r="E36" i="5"/>
  <c r="H233" i="27"/>
  <c r="F148" i="27"/>
  <c r="F233" i="27" l="1"/>
  <c r="A12" i="23"/>
  <c r="A16" i="23" s="1"/>
  <c r="A20" i="23" s="1"/>
  <c r="A24" i="23" s="1"/>
  <c r="A79" i="23" l="1"/>
  <c r="A83" i="23" s="1"/>
  <c r="A87" i="23" s="1"/>
  <c r="A91" i="23" s="1"/>
  <c r="A95" i="23" s="1"/>
  <c r="A99" i="23" s="1"/>
  <c r="A103" i="23" s="1"/>
  <c r="A107" i="23" s="1"/>
  <c r="A111" i="23" s="1"/>
  <c r="A115" i="23" s="1"/>
  <c r="A119" i="23" s="1"/>
  <c r="A123" i="23" s="1"/>
  <c r="A127" i="23" s="1"/>
  <c r="A131" i="23" s="1"/>
  <c r="A42" i="23"/>
  <c r="A46" i="23" s="1"/>
  <c r="A50" i="23" s="1"/>
  <c r="A54" i="23" s="1"/>
  <c r="A33" i="23"/>
</calcChain>
</file>

<file path=xl/sharedStrings.xml><?xml version="1.0" encoding="utf-8"?>
<sst xmlns="http://schemas.openxmlformats.org/spreadsheetml/2006/main" count="750" uniqueCount="188">
  <si>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</si>
  <si>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</si>
  <si>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</si>
  <si>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</si>
  <si>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</si>
  <si>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</si>
  <si>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</si>
  <si>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</si>
  <si>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</si>
  <si>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</si>
  <si>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</si>
  <si>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</si>
  <si>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</si>
  <si>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Единица измерения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</si>
  <si>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</si>
  <si>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</si>
  <si>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Всего:
в том числе</t>
  </si>
  <si>
    <t>Результаты выполнения мероприятия подпрограммы</t>
  </si>
  <si>
    <t>Средства бюджета городского округа Домодедово</t>
  </si>
  <si>
    <t xml:space="preserve">Средства бюджета городского округа Домодедово   </t>
  </si>
  <si>
    <t xml:space="preserve">Заказчик муниципальный подпрограммы </t>
  </si>
  <si>
    <t>Расходы  (тыс. руб.)</t>
  </si>
  <si>
    <t>Планируемые результаты реализации муниципальной программы</t>
  </si>
  <si>
    <t>2.1</t>
  </si>
  <si>
    <t>Номер основного мероприятия в перечне  мероприятий подпрограммы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</si>
  <si>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</si>
  <si>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</si>
  <si>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</si>
  <si>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</si>
  <si>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Внебюджетные средства</t>
  </si>
  <si>
    <t>Тип показателя</t>
  </si>
  <si>
    <t>1.3.</t>
  </si>
  <si>
    <t xml:space="preserve">Планируемые результаты реализации муниципальной  программы </t>
  </si>
  <si>
    <t xml:space="preserve">Перечень мероприятий муниципальной программы </t>
  </si>
  <si>
    <t xml:space="preserve">                                                                                                                               </t>
  </si>
  <si>
    <t>Обоснование объема финансовых ресурсов,
необходимых для реализации муниципальной программы</t>
  </si>
  <si>
    <t>Администрация г.о. Домодедово</t>
  </si>
  <si>
    <t>Управление бухгалтерского учета и отчетности Администрации городского округа Домодедово</t>
  </si>
  <si>
    <t>3.</t>
  </si>
  <si>
    <t>всего</t>
  </si>
  <si>
    <t>В пределах средств, предусмотренных в бюджете  городского округа Домодедово</t>
  </si>
  <si>
    <t>%</t>
  </si>
  <si>
    <t>3.1</t>
  </si>
  <si>
    <t>4.1</t>
  </si>
  <si>
    <t>4.2</t>
  </si>
  <si>
    <t>5</t>
  </si>
  <si>
    <t>6</t>
  </si>
  <si>
    <t>7</t>
  </si>
  <si>
    <t>8</t>
  </si>
  <si>
    <t>1</t>
  </si>
  <si>
    <t>2</t>
  </si>
  <si>
    <t>1.4</t>
  </si>
  <si>
    <t>Финансовое управление Администрации городского округа Домодедово</t>
  </si>
  <si>
    <t>3</t>
  </si>
  <si>
    <t>4</t>
  </si>
  <si>
    <t>Комитет по управлению имуществом Администрации городского округа Домодедово</t>
  </si>
  <si>
    <t>В пределах средств предусмотренных на основную деятельность Комитета по управлению имуществом</t>
  </si>
  <si>
    <t>3.2</t>
  </si>
  <si>
    <t>Проверка использования земель</t>
  </si>
  <si>
    <t>Прирост земельного налога</t>
  </si>
  <si>
    <t>Эффективность работы по взысканию задолженности по арендной плате за земельные участки, государственная собственность на которые не разграничена</t>
  </si>
  <si>
    <t>Расчет необходимых финансовых ресурсов на реализацию мероприятия</t>
  </si>
  <si>
    <t>Наименование мероприятия подпрограммы</t>
  </si>
  <si>
    <t xml:space="preserve">Общий объем финансовых ресурсов необходимых для реализации мероприятия, в том числе по годам </t>
  </si>
  <si>
    <t>Эксплуатационные расходы, возникающие в результате реализации мероприятия</t>
  </si>
  <si>
    <t>Приоритетный целевой показатель</t>
  </si>
  <si>
    <t>9</t>
  </si>
  <si>
    <t>10</t>
  </si>
  <si>
    <t>-</t>
  </si>
  <si>
    <t>Рейтинг-50</t>
  </si>
  <si>
    <t xml:space="preserve">Всего по Программе </t>
  </si>
  <si>
    <t>«Управление имуществом и муниципальными финансами»</t>
  </si>
  <si>
    <t>1.4.</t>
  </si>
  <si>
    <t>1.5.</t>
  </si>
  <si>
    <t>1.6.</t>
  </si>
  <si>
    <t>1.7.</t>
  </si>
  <si>
    <t>1.8.</t>
  </si>
  <si>
    <t>1.9.</t>
  </si>
  <si>
    <t>1.10.</t>
  </si>
  <si>
    <t>1.11.</t>
  </si>
  <si>
    <t>Финансовое Управление Администрации городского округа Домодедово</t>
  </si>
  <si>
    <t>2020-2024</t>
  </si>
  <si>
    <t>1.1</t>
  </si>
  <si>
    <t>Организационное управление Администрации городского округа Домодедово</t>
  </si>
  <si>
    <t>1.2</t>
  </si>
  <si>
    <t xml:space="preserve">Эффективность работы по взысканию задолженности по арендной плате за муниципальное имущество </t>
  </si>
  <si>
    <t xml:space="preserve">Поступления средств 
в бюджет от аренды и продажи земельных участков, государственная собственность на которые не разграничена
</t>
  </si>
  <si>
    <t xml:space="preserve">Поступления средств 
в бюджет от аренды и продажи муниципального имущества
</t>
  </si>
  <si>
    <t>Предоставление земельных участков многодетным семьям</t>
  </si>
  <si>
    <t xml:space="preserve">Доля государственных и муниципальных услуг в области земельных отношений, по которым соблюдены регламентные сроки оказания услуг, 
к общему количеству государственных и муниципальных услуг 
в области земельных отношений, предоставленных органами местного самоуправления Московской области
</t>
  </si>
  <si>
    <t>Исключение незаконных решений по земле</t>
  </si>
  <si>
    <t xml:space="preserve">Доля объектов недвижимого имущества, поставленных на кадастровый учет от выявленных земельных участков с объектами без прав </t>
  </si>
  <si>
    <t>Отраслевой показатель (показатель госпрограммы)</t>
  </si>
  <si>
    <t>Шт.</t>
  </si>
  <si>
    <t>3.1.</t>
  </si>
  <si>
    <t xml:space="preserve"> Обеспечение ежегодного прироста налоговых и неналоговых доходов бюджета городского округа Домодедово в отчетном финансовом году к поступлениям в году, предшествующем отчетному финансовому году      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</si>
  <si>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Федерации), на уровне, не превышающем 5 %     </t>
  </si>
  <si>
    <t>Снижение доли налоговой задолженности к собственным налоговым поступлениям в консолидированный бюджет Московской области</t>
  </si>
  <si>
    <t>В пределах средств, выделенных на обеспечение деятельности</t>
  </si>
  <si>
    <r>
      <rPr>
        <b/>
        <sz val="11"/>
        <rFont val="Times New Roman"/>
        <family val="1"/>
        <charset val="204"/>
      </rPr>
      <t>Мероприятие 3</t>
    </r>
    <r>
      <rPr>
        <sz val="11"/>
        <rFont val="Times New Roman"/>
        <family val="1"/>
        <charset val="204"/>
      </rPr>
      <t xml:space="preserve">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t>
    </r>
  </si>
  <si>
    <r>
      <t xml:space="preserve">Мероприятие 1
</t>
    </r>
    <r>
      <rPr>
        <sz val="11"/>
        <rFont val="Times New Roman"/>
        <family val="1"/>
        <charset val="204"/>
      </rPr>
      <t>Мониторинг и оценка качества управления муниципальными финансами</t>
    </r>
  </si>
  <si>
    <r>
      <rPr>
        <b/>
        <sz val="11"/>
        <rFont val="Times New Roman"/>
        <family val="1"/>
        <charset val="204"/>
      </rPr>
      <t>Мероприятие 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бюджетным кредитам</t>
    </r>
  </si>
  <si>
    <r>
      <rPr>
        <b/>
        <sz val="11"/>
        <rFont val="Times New Roman"/>
        <family val="1"/>
        <charset val="204"/>
      </rPr>
      <t>Мероприятие 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Обслуживание муниципального долга по коммерческим кредитам</t>
    </r>
  </si>
  <si>
    <r>
      <rPr>
        <b/>
        <sz val="11"/>
        <rFont val="Times New Roman"/>
        <family val="1"/>
        <charset val="204"/>
      </rPr>
      <t>Мероприятие 1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Проведение анализа сложившейся просроченной кредиторской задолженности</t>
    </r>
  </si>
  <si>
    <r>
      <rPr>
        <b/>
        <sz val="11"/>
        <rFont val="Times New Roman"/>
        <family val="1"/>
        <charset val="204"/>
      </rPr>
      <t>Мероприятие 2</t>
    </r>
    <r>
      <rPr>
        <b/>
        <u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Инвентаризация просроченной кредиторской задолженности</t>
    </r>
  </si>
  <si>
    <t>Доля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</t>
  </si>
  <si>
    <t>1.12.</t>
  </si>
  <si>
    <t>1.13.</t>
  </si>
  <si>
    <t>1.14.</t>
  </si>
  <si>
    <t>1.15.</t>
  </si>
  <si>
    <r>
      <rPr>
        <b/>
        <sz val="11"/>
        <rFont val="Times New Roman"/>
        <family val="1"/>
        <charset val="204"/>
      </rPr>
      <t xml:space="preserve">Мероприятие 1.
</t>
    </r>
    <r>
      <rPr>
        <sz val="11"/>
        <rFont val="Times New Roman"/>
        <family val="1"/>
        <charset val="204"/>
      </rPr>
      <t xml:space="preserve">Расходы, связанные с владением, пользованием и распоряжением имуществом, находящимся в муниципальной собственности городского округа </t>
    </r>
  </si>
  <si>
    <r>
      <rPr>
        <b/>
        <sz val="11"/>
        <rFont val="Times New Roman"/>
        <family val="1"/>
        <charset val="204"/>
      </rPr>
      <t>Мероприятие 2.</t>
    </r>
    <r>
      <rPr>
        <sz val="11"/>
        <rFont val="Times New Roman"/>
        <family val="1"/>
        <charset val="204"/>
      </rPr>
      <t xml:space="preserve"> 
Взносы на капитальный ремонт общего имущества многоквартирных домов</t>
    </r>
  </si>
  <si>
    <r>
      <rPr>
        <b/>
        <sz val="11"/>
        <rFont val="Times New Roman"/>
        <family val="1"/>
        <charset val="204"/>
      </rPr>
      <t xml:space="preserve">Мероприятие 3.
</t>
    </r>
    <r>
      <rPr>
        <sz val="11"/>
        <rFont val="Times New Roman"/>
        <family val="1"/>
        <charset val="204"/>
      </rPr>
      <t xml:space="preserve">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t>
    </r>
  </si>
  <si>
    <r>
      <rPr>
        <b/>
        <sz val="11"/>
        <rFont val="Times New Roman"/>
        <family val="1"/>
        <charset val="204"/>
      </rPr>
      <t xml:space="preserve">Мероприятие 1.
</t>
    </r>
    <r>
      <rPr>
        <sz val="11"/>
        <rFont val="Times New Roman"/>
        <family val="1"/>
        <charset val="204"/>
      </rPr>
      <t>Осуществление государственных полномочий Московской области в области земельных отношений</t>
    </r>
  </si>
  <si>
    <r>
      <rPr>
        <b/>
        <sz val="11"/>
        <rFont val="Times New Roman"/>
        <family val="1"/>
        <charset val="204"/>
      </rPr>
      <t xml:space="preserve">Мероприятие 1.
</t>
    </r>
    <r>
      <rPr>
        <sz val="11"/>
        <rFont val="Times New Roman"/>
        <family val="1"/>
        <charset val="204"/>
      </rPr>
      <t>Обеспечение деятельности муниципальных органов в сфере земельно-имущественных отношений</t>
    </r>
  </si>
  <si>
    <r>
      <rPr>
        <b/>
        <sz val="11"/>
        <rFont val="Times New Roman"/>
        <family val="1"/>
        <charset val="204"/>
      </rPr>
      <t>Мероприятие 1</t>
    </r>
    <r>
      <rPr>
        <sz val="11"/>
        <rFont val="Times New Roman"/>
        <family val="1"/>
        <charset val="204"/>
      </rPr>
      <t xml:space="preserve">  
Организация и проведение мероприятий по обучению, переобучению, повышению квалификации и обмену опытом специалистов</t>
    </r>
  </si>
  <si>
    <r>
      <t xml:space="preserve">Мероприятие 1 
</t>
    </r>
    <r>
      <rPr>
        <sz val="11"/>
        <rFont val="Times New Roman"/>
        <family val="1"/>
        <charset val="204"/>
      </rPr>
      <t>Разработка мероприятий, направленных на увеличение доходов и снижение задолженности по налоговым платежам</t>
    </r>
  </si>
  <si>
    <r>
      <rPr>
        <b/>
        <sz val="11"/>
        <rFont val="Times New Roman"/>
        <family val="1"/>
        <charset val="204"/>
      </rPr>
      <t xml:space="preserve">Мероприятие 2 
</t>
    </r>
    <r>
      <rPr>
        <sz val="11"/>
        <rFont val="Times New Roman"/>
        <family val="1"/>
        <charset val="204"/>
      </rPr>
      <t>Осуществление мониторинга поступлений налоговых и неналоговых доходов местного бюджета</t>
    </r>
  </si>
  <si>
    <r>
      <rPr>
        <b/>
        <sz val="11"/>
        <rFont val="Times New Roman"/>
        <family val="1"/>
        <charset val="204"/>
      </rPr>
      <t xml:space="preserve">Мероприятие 4 
</t>
    </r>
    <r>
      <rPr>
        <sz val="11"/>
        <rFont val="Times New Roman"/>
        <family val="1"/>
        <charset val="204"/>
      </rPr>
      <t>Проведение работы с главными администраторами по представлению прогноза поступления доходов и аналитических материалов по исполнению бюджета</t>
    </r>
  </si>
  <si>
    <r>
      <rPr>
        <b/>
        <u/>
        <sz val="11"/>
        <rFont val="Times New Roman"/>
        <family val="1"/>
        <charset val="204"/>
      </rPr>
      <t>Основное мероприятие 1</t>
    </r>
    <r>
      <rPr>
        <sz val="11"/>
        <rFont val="Times New Roman"/>
        <family val="1"/>
        <charset val="204"/>
      </rPr>
      <t xml:space="preserve"> 
Создание условий для реализации полномочий органов местного самоуправления
</t>
    </r>
  </si>
  <si>
    <r>
      <t xml:space="preserve">Мероприятие 1 
</t>
    </r>
    <r>
      <rPr>
        <sz val="11"/>
        <rFont val="Times New Roman"/>
        <family val="1"/>
        <charset val="204"/>
      </rPr>
      <t>Функционирование высшего должностного лица</t>
    </r>
  </si>
  <si>
    <r>
      <rPr>
        <b/>
        <sz val="11"/>
        <rFont val="Times New Roman"/>
        <family val="1"/>
        <charset val="204"/>
      </rPr>
      <t>Мероприятие 2</t>
    </r>
    <r>
      <rPr>
        <sz val="11"/>
        <rFont val="Times New Roman"/>
        <family val="1"/>
        <charset val="204"/>
      </rPr>
      <t xml:space="preserve"> 
Расходы на обеспечение деятельности администрации</t>
    </r>
  </si>
  <si>
    <r>
      <t xml:space="preserve">Мероприятие 5
</t>
    </r>
    <r>
      <rPr>
        <sz val="11"/>
        <rFont val="Times New Roman"/>
        <family val="1"/>
        <charset val="204"/>
      </rPr>
      <t>Обеспечение деятельности финансового органа</t>
    </r>
  </si>
  <si>
    <r>
      <rPr>
        <b/>
        <sz val="11"/>
        <rFont val="Times New Roman"/>
        <family val="1"/>
        <charset val="204"/>
      </rPr>
      <t>Мероприятие 6</t>
    </r>
    <r>
      <rPr>
        <sz val="11"/>
        <rFont val="Times New Roman"/>
        <family val="1"/>
        <charset val="204"/>
      </rPr>
      <t xml:space="preserve"> 
Расходы на обеспечение деятельности (оказание услуг) муниципальных учреждений - централизованная бухгалтерия муниципального образования</t>
    </r>
  </si>
  <si>
    <r>
      <rPr>
        <b/>
        <sz val="11"/>
        <rFont val="Times New Roman"/>
        <family val="1"/>
        <charset val="204"/>
      </rPr>
      <t xml:space="preserve">Мероприятие 7 
</t>
    </r>
    <r>
      <rPr>
        <sz val="11"/>
        <rFont val="Times New Roman"/>
        <family val="1"/>
        <charset val="204"/>
      </rPr>
      <t xml:space="preserve">Расходы на обеспечение деятельности (оказание услуг) муниципальных учреждений - обеспечение деятельности органов местного самоуправления
</t>
    </r>
  </si>
  <si>
    <r>
      <rPr>
        <b/>
        <sz val="11"/>
        <rFont val="Times New Roman"/>
        <family val="1"/>
        <charset val="204"/>
      </rPr>
      <t xml:space="preserve">Мероприятие 11 
</t>
    </r>
    <r>
      <rPr>
        <sz val="11"/>
        <rFont val="Times New Roman"/>
        <family val="1"/>
        <charset val="204"/>
      </rPr>
      <t xml:space="preserve">Материально-техническое и организационное обеспечение деятельности старосты сельского населенного пункта
</t>
    </r>
  </si>
  <si>
    <r>
      <rPr>
        <b/>
        <sz val="11"/>
        <rFont val="Times New Roman"/>
        <family val="1"/>
        <charset val="204"/>
      </rPr>
      <t>Мероприятие 2</t>
    </r>
    <r>
      <rPr>
        <sz val="11"/>
        <rFont val="Times New Roman"/>
        <family val="1"/>
        <charset val="204"/>
      </rPr>
      <t xml:space="preserve">  
Организация работы по повышению квалификации муниципальных служащих, в т.ч. участие в краткосрочных семинарах                   </t>
    </r>
  </si>
  <si>
    <t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 к 2024 году</t>
  </si>
  <si>
    <t>Обеспечение отсутствия кредиторской задолженности</t>
  </si>
  <si>
    <t>Показатель муниципальной программы</t>
  </si>
  <si>
    <t>коэффициент</t>
  </si>
  <si>
    <t>Да/нет</t>
  </si>
  <si>
    <t>Да</t>
  </si>
  <si>
    <t>Объем средств определяется согласно предоставленным заявкам Объём средств определяется согласно проектно-сметной документации</t>
  </si>
  <si>
    <t>Обеспечение доли муниципальных служащих, прошедших обучение по программам профессиональной переподготовки и повышения квалификации от общего числа муниципальных служащих Администрации  - 25% до  2024 г.</t>
  </si>
  <si>
    <t xml:space="preserve">Обеспечение отношения дефицита бюджета городского округа Домодедово к общему годовому объему доходов бюджета городского округа Домодедово без учета объема безвозмездных поступлений и (или) поступлений налоговых доходов по дополнительным нормативам отчислений в отчетном финансовом году не превышающим 10% к 2024 году </t>
  </si>
  <si>
    <r>
      <rPr>
        <b/>
        <sz val="11"/>
        <rFont val="Times New Roman"/>
        <family val="1"/>
        <charset val="204"/>
      </rPr>
      <t>Мероприятие 4</t>
    </r>
    <r>
      <rPr>
        <sz val="11"/>
        <rFont val="Times New Roman"/>
        <family val="1"/>
        <charset val="204"/>
      </rPr>
      <t xml:space="preserve"> 
Обеспечение деятельности (оказание услуг) муниципальных органов - комитет по экономике </t>
    </r>
  </si>
  <si>
    <r>
      <t xml:space="preserve">Мероприятие 3 
</t>
    </r>
    <r>
      <rPr>
        <sz val="11"/>
        <rFont val="Times New Roman"/>
        <family val="1"/>
        <charset val="204"/>
      </rPr>
      <t xml:space="preserve">Комитеты и отраслевые управления при администрации </t>
    </r>
  </si>
  <si>
    <t xml:space="preserve"> 2020 год</t>
  </si>
  <si>
    <t xml:space="preserve"> 2021 год</t>
  </si>
  <si>
    <t xml:space="preserve"> 2022 год</t>
  </si>
  <si>
    <t xml:space="preserve"> 2023 год</t>
  </si>
  <si>
    <t xml:space="preserve"> 2024 год</t>
  </si>
  <si>
    <t>Объем финансирования мероприятия в году, предшествующему году начала реализации муниципальной программы (тыс. руб.) 2019 г.</t>
  </si>
  <si>
    <t xml:space="preserve">Подпрограмма     I  «Развитие имущественного комплекса»  
</t>
  </si>
  <si>
    <t>Итого по Подпрограмме I</t>
  </si>
  <si>
    <t>Подпрограмма     III  «Совершенствование муниципальной службы Московской области»</t>
  </si>
  <si>
    <t>Итого по Подпрограмме III</t>
  </si>
  <si>
    <t>Подпрограмма     IV  «Управление муниципальными финансами »</t>
  </si>
  <si>
    <t>Итого по Подпрограмме IV</t>
  </si>
  <si>
    <t>Подпрограмма     V  «Обеспечивающая подпрограмма»</t>
  </si>
  <si>
    <t xml:space="preserve"> Итого по Подпрограмме V</t>
  </si>
  <si>
    <t>Паспорт муниципальной подпрограммы I «Развитие имущественного комплекса»</t>
  </si>
  <si>
    <t>Паспорт муниципальной подпрограммы  III «Совершенствование муниципальной службы Московской области»</t>
  </si>
  <si>
    <t>Паспорт муниципальной подпрограммы   IV  «Управление муниципальными финансами »</t>
  </si>
  <si>
    <t>Паспорт муниципальной подпрограммы    V  «Обеспечивающая подпрограмма»</t>
  </si>
  <si>
    <t>основное мероприятие 3</t>
  </si>
  <si>
    <t>основное мероприятие 2</t>
  </si>
  <si>
    <t>основное мероприятие 7</t>
  </si>
  <si>
    <t>основное мероприятие 1</t>
  </si>
  <si>
    <t>основное мероприятие 6</t>
  </si>
  <si>
    <t>основное мероприятие 5</t>
  </si>
  <si>
    <t xml:space="preserve">Обеспечение  эффективности работы по взысканию задолженности по арендной плате за муниципальное имущество -100% до 2024г;
Обеспечение поступления средств в бюджет от аренды и продажи муниципального имущества-100% до 2024г;
Обеспечение по  предоставлению земельных участков многодетным семьям-100% до 2024г.
</t>
  </si>
  <si>
    <t xml:space="preserve">Обеспечение эффективности работы по взысканию задолженности по арендной плате за земельные участки, государственная собственность на которые не разграничена-100% до 2024г;
Обеспечение поступления средств в бюджет от аренды и продажи земельных участков, государственная собственность на которые не разграничена-100% до 2024г.
</t>
  </si>
  <si>
    <t>Обеспечение  проверки использования земель-100% до 2024г;
Повышение  доли государственных и муниципальных услуг в области земельных отношений, по которым соблюдены регламентные сроки оказания услуг, к общему количеству государственных и муниципальных услуг в области земельных отношений, оказанных ОМСУ-100% до 2024г;
Повышение  доли объектов недвижимого имущества, поставленных на кадастровый учет от выявленных земельных участков с объектами без прав-30% до 2024г;
Увеличение прироста земельного налога-100% до 2024г.
Исключение незаконных решений по земле - 0 шт.до 2024г.</t>
  </si>
  <si>
    <r>
      <rPr>
        <b/>
        <u/>
        <sz val="11"/>
        <rFont val="Times New Roman"/>
        <family val="1"/>
        <charset val="204"/>
      </rPr>
      <t>Основное мероприятие 1.</t>
    </r>
    <r>
      <rPr>
        <sz val="11"/>
        <rFont val="Times New Roman"/>
        <family val="1"/>
        <charset val="204"/>
      </rPr>
      <t xml:space="preserve"> 
Организация профессионального развития муниципальных служащих Московской области
</t>
    </r>
  </si>
  <si>
    <r>
      <rPr>
        <b/>
        <u/>
        <sz val="12"/>
        <rFont val="Times New Roman"/>
        <family val="1"/>
        <charset val="204"/>
      </rPr>
      <t>Основное мероприятие 2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 xml:space="preserve">Управление имуществом, находящимся в муниципальной собственности, 
и выполнение кадастровых работ
 </t>
    </r>
  </si>
  <si>
    <r>
      <rPr>
        <b/>
        <u/>
        <sz val="12"/>
        <rFont val="Times New Roman"/>
        <family val="1"/>
        <charset val="204"/>
      </rPr>
      <t>Основное мероприятие 3</t>
    </r>
    <r>
      <rPr>
        <b/>
        <sz val="12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Создание условий для реализации государственных полномочий в области земельных отношений</t>
    </r>
  </si>
  <si>
    <r>
      <rPr>
        <b/>
        <u/>
        <sz val="12"/>
        <rFont val="Times New Roman"/>
        <family val="1"/>
        <charset val="204"/>
      </rPr>
      <t>Основное мероприятие 7</t>
    </r>
    <r>
      <rPr>
        <b/>
        <sz val="12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Создание условий для реализации полномочий органов местного самоуправления</t>
    </r>
  </si>
  <si>
    <r>
      <rPr>
        <b/>
        <u/>
        <sz val="11"/>
        <rFont val="Times New Roman"/>
        <family val="1"/>
        <charset val="204"/>
      </rPr>
      <t xml:space="preserve">Основное мероприятие 1
</t>
    </r>
    <r>
      <rPr>
        <sz val="11"/>
        <rFont val="Times New Roman"/>
        <family val="1"/>
        <charset val="204"/>
      </rPr>
      <t xml:space="preserve"> Проведение мероприятий в сфере формирования доходов местного бюджета
</t>
    </r>
  </si>
  <si>
    <r>
      <rPr>
        <b/>
        <u/>
        <sz val="11"/>
        <rFont val="Times New Roman"/>
        <family val="1"/>
        <charset val="204"/>
      </rPr>
      <t>Основное мероприятие 5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Повышение качества управления муниципальными финансами и соблюдения требований бюджетного законодательства Российской Федерации при осуществлении бюджетного процесса в 
муниципальных образованиях Московской области
</t>
    </r>
  </si>
  <si>
    <r>
      <rPr>
        <b/>
        <u/>
        <sz val="11"/>
        <rFont val="Times New Roman"/>
        <family val="1"/>
        <charset val="204"/>
      </rPr>
      <t>Основное мероприятие 6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Управление муниципальным долгом</t>
    </r>
    <r>
      <rPr>
        <b/>
        <sz val="11"/>
        <rFont val="Times New Roman"/>
        <family val="1"/>
        <charset val="204"/>
      </rPr>
      <t xml:space="preserve">
</t>
    </r>
  </si>
  <si>
    <r>
      <rPr>
        <b/>
        <u/>
        <sz val="11"/>
        <rFont val="Times New Roman"/>
        <family val="1"/>
        <charset val="204"/>
      </rPr>
      <t>Основное мероприятие 7</t>
    </r>
    <r>
      <rPr>
        <b/>
        <sz val="11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Ежегодное снижение доли просроченной кредиторской задолженности в расходах бюджета городского округа</t>
    </r>
    <r>
      <rPr>
        <b/>
        <sz val="11"/>
        <rFont val="Times New Roman"/>
        <family val="1"/>
        <charset val="204"/>
      </rPr>
      <t xml:space="preserve">
</t>
    </r>
  </si>
  <si>
    <t>Обеспечение отсутствия кредиторской задолженности до 2024г.</t>
  </si>
  <si>
    <t xml:space="preserve">Обеспечение ежегодного прироста налоговых и неналоговых доходов бюджета городского округа Домодедово в отчетном финансовом году к поступлениям в году, предшествующем отчетному финансовому году  до 3 % к 2024 г.;       Снижение доли налоговой задолженности к собственным налоговым поступлениям в консолидированный бюджет Московской области до коеффициента  0,076 к 2024г.                                                                      </t>
  </si>
  <si>
    <t xml:space="preserve">Обеспечение отношения объема расходов на обслуживание муниципального долга городского округа Домодедово к объему расходов бюджета городского округа Домодедово (за исключением объема расходов, которые осуществляются за счет субвенций, предоставляемых из бюджетов бюджетной системы Российской Федерации) на уровне, не превышающем 2,3 % к 2024 г.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</si>
  <si>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11"/>
        <rFont val="Times New Roman"/>
        <family val="1"/>
        <charset val="204"/>
      </rPr>
      <t xml:space="preserve">Мероприятие 8 
</t>
    </r>
    <r>
      <rPr>
        <sz val="11"/>
        <rFont val="Times New Roman"/>
        <family val="1"/>
        <charset val="204"/>
      </rPr>
      <t xml:space="preserve">Организация и осуществление мероприятий по мобилизационной подготовке 
</t>
    </r>
  </si>
  <si>
    <r>
      <t xml:space="preserve">Мероприятие 9 
</t>
    </r>
    <r>
      <rPr>
        <sz val="11"/>
        <rFont val="Times New Roman"/>
        <family val="1"/>
        <charset val="204"/>
      </rPr>
      <t>Взносы в уставной капитал муниципальных предприятий</t>
    </r>
  </si>
  <si>
    <r>
      <rPr>
        <b/>
        <sz val="11"/>
        <rFont val="Times New Roman"/>
        <family val="1"/>
        <charset val="204"/>
      </rPr>
      <t>Мероприятие 10</t>
    </r>
    <r>
      <rPr>
        <sz val="11"/>
        <rFont val="Times New Roman"/>
        <family val="1"/>
        <charset val="204"/>
      </rPr>
      <t xml:space="preserve"> 
Взносы в общественные организации </t>
    </r>
    <r>
      <rPr>
        <i/>
        <sz val="11"/>
        <rFont val="Times New Roman"/>
        <family val="1"/>
        <charset val="204"/>
      </rPr>
      <t>(Уплата членских взносов членами Совета муниципальных образований Московской области)</t>
    </r>
  </si>
  <si>
    <r>
      <rPr>
        <b/>
        <sz val="11"/>
        <rFont val="Times New Roman"/>
        <family val="1"/>
        <charset val="204"/>
      </rPr>
      <t xml:space="preserve">Мероприятие 12 
</t>
    </r>
    <r>
      <rPr>
        <sz val="11"/>
        <rFont val="Times New Roman"/>
        <family val="1"/>
        <charset val="204"/>
      </rPr>
      <t xml:space="preserve">Премия Губернатора Московской области «Прорыв года»
</t>
    </r>
  </si>
  <si>
    <r>
      <rPr>
        <b/>
        <sz val="11"/>
        <rFont val="Times New Roman"/>
        <family val="1"/>
        <charset val="204"/>
      </rPr>
      <t xml:space="preserve">Мероприятие 13 
</t>
    </r>
    <r>
      <rPr>
        <sz val="11"/>
        <rFont val="Times New Roman"/>
        <family val="1"/>
        <charset val="204"/>
      </rPr>
      <t xml:space="preserve">Осуществление мер по противодействию коррупции в границах городского округа
</t>
    </r>
  </si>
  <si>
    <r>
      <rPr>
        <b/>
        <sz val="11"/>
        <rFont val="Times New Roman"/>
        <family val="1"/>
        <charset val="204"/>
      </rPr>
      <t xml:space="preserve">Мероприятие 14 
</t>
    </r>
    <r>
      <rPr>
        <sz val="11"/>
        <rFont val="Times New Roman"/>
        <family val="1"/>
        <charset val="204"/>
      </rPr>
      <t xml:space="preserve">Принятие устава муниципального образования и внесение в него изменений и дополнений, издание муниципальных правовых актов
</t>
    </r>
  </si>
  <si>
    <r>
      <rPr>
        <b/>
        <sz val="11"/>
        <rFont val="Times New Roman"/>
        <family val="1"/>
        <charset val="204"/>
      </rPr>
      <t xml:space="preserve">Мероприятие 15 
</t>
    </r>
    <r>
      <rPr>
        <sz val="11"/>
        <rFont val="Times New Roman"/>
        <family val="1"/>
        <charset val="204"/>
      </rPr>
      <t xml:space="preserve">Организация сбора статистических показателей
</t>
    </r>
  </si>
  <si>
    <t xml:space="preserve">Базовое значение на начало реализации подпрограммы </t>
  </si>
  <si>
    <t xml:space="preserve"> Приложение № 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31.10.2019 № 2293
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</si>
  <si>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Приложение № 2 к муниципальной  программе городского 
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31.10.2019 № 2293
</t>
  </si>
  <si>
    <t>Приложение № 3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31.10.2019 № 2293</t>
  </si>
  <si>
    <t xml:space="preserve"> Приложение № 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 муниципальной  программе городского 
округа Домодедово «Управление имуществом и муниципальными финансами»
утвержденной постановлением Администрации                                                                                                           
городского округа Домодедово от 31.10.2019 № 2293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</si>
</sst>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5" x14ac:knownFonts="1">
    <font>
      <sz val="10"/>
      <name val="Arial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u/>
      <sz val="11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22"/>
      <name val="Times New Roman"/>
      <family val="1"/>
      <charset val="204"/>
    </font>
    <font>
      <i/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>
      <protection locked="0"/>
    </xf>
  </cellStyleXfs>
  <cellXfs count="211">
    <xf numFmtId="0" fontId="0" fillId="0" borderId="0" xfId="0"/>
    <xf numFmtId="0" fontId="0" fillId="0" borderId="0" xfId="0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vertical="center"/>
    </xf>
    <xf numFmtId="0" fontId="7" fillId="2" borderId="0" xfId="0" applyFont="1" applyFill="1" applyAlignment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0" xfId="0" applyFont="1" applyFill="1" applyAlignment="1">
      <alignment horizontal="center" vertical="center" wrapText="1"/>
    </xf>
    <xf numFmtId="0" fontId="0" fillId="0" borderId="0" xfId="0" applyFill="1"/>
    <xf numFmtId="0" fontId="0" fillId="2" borderId="0" xfId="0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/>
    <xf numFmtId="164" fontId="4" fillId="2" borderId="3" xfId="0" applyNumberFormat="1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left" vertical="top" wrapText="1"/>
    </xf>
    <xf numFmtId="164" fontId="4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5" xfId="0" applyFont="1" applyFill="1" applyBorder="1" applyAlignment="1">
      <alignment vertical="center" wrapText="1"/>
    </xf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right"/>
    </xf>
    <xf numFmtId="0" fontId="4" fillId="2" borderId="0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1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top" wrapText="1"/>
    </xf>
    <xf numFmtId="0" fontId="1" fillId="0" borderId="0" xfId="0" applyFont="1" applyFill="1" applyAlignment="1">
      <alignment horizont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top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top" wrapText="1"/>
    </xf>
    <xf numFmtId="0" fontId="0" fillId="0" borderId="0" xfId="0" applyAlignment="1"/>
    <xf numFmtId="0" fontId="6" fillId="2" borderId="12" xfId="0" applyFont="1" applyFill="1" applyBorder="1" applyAlignment="1">
      <alignment horizontal="left" wrapText="1"/>
    </xf>
    <xf numFmtId="0" fontId="10" fillId="2" borderId="8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0" fillId="2" borderId="8" xfId="0" applyFill="1" applyBorder="1" applyAlignment="1">
      <alignment horizontal="center" vertical="top" wrapText="1"/>
    </xf>
    <xf numFmtId="0" fontId="0" fillId="2" borderId="5" xfId="0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left" wrapText="1"/>
    </xf>
    <xf numFmtId="0" fontId="7" fillId="2" borderId="5" xfId="0" applyFont="1" applyFill="1" applyBorder="1" applyAlignment="1">
      <alignment horizontal="left" wrapText="1"/>
    </xf>
    <xf numFmtId="0" fontId="4" fillId="2" borderId="0" xfId="0" applyFont="1" applyFill="1" applyAlignment="1">
      <alignment horizontal="right" vertical="top" wrapText="1"/>
    </xf>
    <xf numFmtId="0" fontId="1" fillId="2" borderId="0" xfId="0" applyFont="1" applyFill="1" applyAlignment="1">
      <alignment wrapText="1"/>
    </xf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wrapText="1"/>
    </xf>
    <xf numFmtId="0" fontId="10" fillId="2" borderId="8" xfId="0" applyFont="1" applyFill="1" applyBorder="1" applyAlignment="1">
      <alignment wrapText="1"/>
    </xf>
    <xf numFmtId="0" fontId="10" fillId="2" borderId="5" xfId="0" applyFont="1" applyFill="1" applyBorder="1" applyAlignment="1">
      <alignment wrapText="1"/>
    </xf>
    <xf numFmtId="0" fontId="6" fillId="2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top" wrapText="1"/>
    </xf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1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165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vertical="center" wrapText="1"/>
    </xf>
    <xf numFmtId="0" fontId="2" fillId="2" borderId="2" xfId="0" applyNumberFormat="1" applyFont="1" applyFill="1" applyBorder="1" applyAlignment="1">
      <alignment vertical="center" wrapText="1"/>
    </xf>
    <xf numFmtId="0" fontId="2" fillId="2" borderId="3" xfId="0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 vertical="center" wrapText="1"/>
    </xf>
    <xf numFmtId="0" fontId="1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64" fontId="2" fillId="2" borderId="6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16" fontId="2" fillId="0" borderId="4" xfId="0" applyNumberFormat="1" applyFont="1" applyFill="1" applyBorder="1" applyAlignment="1">
      <alignment horizontal="center" vertical="top" wrapText="1"/>
    </xf>
    <xf numFmtId="16" fontId="2" fillId="0" borderId="2" xfId="0" applyNumberFormat="1" applyFont="1" applyFill="1" applyBorder="1" applyAlignment="1">
      <alignment horizontal="center" vertical="top" wrapText="1"/>
    </xf>
    <xf numFmtId="16" fontId="2" fillId="0" borderId="3" xfId="0" applyNumberFormat="1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vertical="top" wrapText="1"/>
    </xf>
    <xf numFmtId="0" fontId="5" fillId="0" borderId="15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5" fillId="0" borderId="14" xfId="0" applyFont="1" applyFill="1" applyBorder="1" applyAlignment="1">
      <alignment vertical="top" wrapText="1"/>
    </xf>
    <xf numFmtId="0" fontId="5" fillId="0" borderId="9" xfId="0" applyFont="1" applyFill="1" applyBorder="1" applyAlignment="1">
      <alignment vertical="top" wrapText="1"/>
    </xf>
    <xf numFmtId="0" fontId="5" fillId="0" borderId="11" xfId="0" applyFont="1" applyFill="1" applyBorder="1" applyAlignment="1">
      <alignment vertical="top" wrapText="1"/>
    </xf>
    <xf numFmtId="0" fontId="2" fillId="0" borderId="4" xfId="0" applyFont="1" applyFill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164" fontId="2" fillId="0" borderId="6" xfId="0" applyNumberFormat="1" applyFont="1" applyFill="1" applyBorder="1" applyAlignment="1">
      <alignment horizontal="center" vertical="top" wrapText="1"/>
    </xf>
    <xf numFmtId="164" fontId="2" fillId="0" borderId="7" xfId="0" applyNumberFormat="1" applyFont="1" applyFill="1" applyBorder="1" applyAlignment="1">
      <alignment horizontal="center" vertical="top" wrapText="1"/>
    </xf>
    <xf numFmtId="164" fontId="2" fillId="0" borderId="15" xfId="0" applyNumberFormat="1" applyFont="1" applyFill="1" applyBorder="1" applyAlignment="1">
      <alignment horizontal="center" vertical="top" wrapText="1"/>
    </xf>
    <xf numFmtId="164" fontId="2" fillId="0" borderId="13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center" vertical="top" wrapText="1"/>
    </xf>
    <xf numFmtId="164" fontId="2" fillId="0" borderId="14" xfId="0" applyNumberFormat="1" applyFont="1" applyFill="1" applyBorder="1" applyAlignment="1">
      <alignment horizontal="center" vertical="top" wrapText="1"/>
    </xf>
    <xf numFmtId="164" fontId="2" fillId="0" borderId="9" xfId="0" applyNumberFormat="1" applyFont="1" applyFill="1" applyBorder="1" applyAlignment="1">
      <alignment horizontal="center" vertical="top" wrapText="1"/>
    </xf>
    <xf numFmtId="164" fontId="2" fillId="0" borderId="10" xfId="0" applyNumberFormat="1" applyFont="1" applyFill="1" applyBorder="1" applyAlignment="1">
      <alignment horizontal="center" vertical="top" wrapText="1"/>
    </xf>
    <xf numFmtId="164" fontId="2" fillId="0" borderId="11" xfId="0" applyNumberFormat="1" applyFont="1" applyFill="1" applyBorder="1" applyAlignment="1">
      <alignment horizontal="center" vertical="top" wrapText="1"/>
    </xf>
    <xf numFmtId="49" fontId="2" fillId="0" borderId="4" xfId="0" applyNumberFormat="1" applyFont="1" applyFill="1" applyBorder="1" applyAlignment="1">
      <alignment horizontal="center" vertical="top" wrapText="1"/>
    </xf>
    <xf numFmtId="49" fontId="2" fillId="0" borderId="2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left" vertical="top" wrapText="1"/>
    </xf>
    <xf numFmtId="0" fontId="13" fillId="0" borderId="4" xfId="0" applyFont="1" applyFill="1" applyBorder="1" applyAlignment="1">
      <alignment vertical="top" wrapText="1"/>
    </xf>
    <xf numFmtId="0" fontId="13" fillId="0" borderId="2" xfId="0" applyFont="1" applyFill="1" applyBorder="1" applyAlignment="1">
      <alignment vertical="top" wrapText="1"/>
    </xf>
    <xf numFmtId="0" fontId="13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16" fontId="2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1" fillId="0" borderId="2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5" fillId="0" borderId="4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vertical="top" wrapText="1"/>
    </xf>
    <xf numFmtId="0" fontId="2" fillId="0" borderId="2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4" fontId="2" fillId="0" borderId="4" xfId="0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5" fillId="0" borderId="12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1" fillId="0" borderId="0" xfId="0" applyFont="1" applyFill="1" applyAlignment="1"/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view="pageBreakPreview" zoomScale="80" zoomScaleNormal="100" zoomScaleSheetLayoutView="80" workbookViewId="0">
      <selection activeCell="I13" sqref="I13"/>
    </sheetView>
  </sheetViews>
  <sheetFormatPr defaultRowHeight="15.75" x14ac:dyDescent="0.25"/>
  <cols>
    <col min="1" max="1" width="51.5703125" style="17" customWidth="1"/>
    <col min="2" max="2" width="19.7109375" style="17" customWidth="1"/>
    <col min="3" max="3" width="32.140625" style="17" customWidth="1"/>
    <col min="4" max="4" width="17.5703125" style="17" customWidth="1"/>
    <col min="5" max="5" width="18.28515625" style="17" customWidth="1"/>
    <col min="6" max="6" width="17.42578125" style="17" customWidth="1"/>
    <col min="7" max="7" width="21.7109375" style="17" customWidth="1"/>
    <col min="8" max="8" width="21" style="17" customWidth="1"/>
    <col min="9" max="9" width="30.42578125" style="17" customWidth="1"/>
    <col min="10" max="10" width="0.140625" hidden="1" customWidth="1"/>
    <col min="11" max="11" width="3.140625" hidden="1" customWidth="1"/>
  </cols>
  <sheetData>
    <row r="1" spans="1:13" ht="100.5" customHeight="1" x14ac:dyDescent="0.25">
      <c r="A1" s="32"/>
      <c r="B1" s="32"/>
      <c r="C1" s="32"/>
      <c r="D1" s="32"/>
      <c r="E1" s="33" t="s">
        <v>34</v>
      </c>
      <c r="F1" s="88" t="s">
        <v>184</v>
      </c>
      <c r="G1" s="89"/>
      <c r="H1" s="89"/>
      <c r="I1" s="89"/>
      <c r="K1" s="74"/>
      <c r="L1" s="74"/>
      <c r="M1" s="74"/>
    </row>
    <row r="2" spans="1:13" hidden="1" x14ac:dyDescent="0.25">
      <c r="A2" s="32"/>
      <c r="B2" s="32"/>
      <c r="C2" s="32"/>
      <c r="D2" s="32"/>
      <c r="E2" s="32"/>
      <c r="F2" s="32"/>
      <c r="G2" s="32"/>
      <c r="H2" s="32"/>
      <c r="I2" s="34"/>
    </row>
    <row r="3" spans="1:13" ht="0.75" customHeight="1" x14ac:dyDescent="0.25">
      <c r="A3" s="90"/>
      <c r="B3" s="90"/>
      <c r="C3" s="90"/>
      <c r="D3" s="90"/>
      <c r="E3" s="91"/>
      <c r="F3" s="91"/>
      <c r="G3" s="91"/>
      <c r="H3" s="91"/>
      <c r="I3" s="91"/>
    </row>
    <row r="4" spans="1:13" s="2" customFormat="1" ht="15.75" customHeight="1" x14ac:dyDescent="0.25">
      <c r="A4" s="35"/>
      <c r="B4" s="35"/>
      <c r="C4" s="35"/>
      <c r="D4" s="35"/>
      <c r="E4" s="35"/>
      <c r="F4" s="35"/>
      <c r="G4" s="35"/>
      <c r="H4" s="35"/>
      <c r="I4" s="35"/>
    </row>
    <row r="5" spans="1:13" ht="38.25" customHeight="1" x14ac:dyDescent="0.25">
      <c r="A5" s="75" t="s">
        <v>152</v>
      </c>
      <c r="B5" s="76"/>
      <c r="C5" s="76"/>
      <c r="D5" s="76"/>
      <c r="E5" s="76"/>
      <c r="F5" s="76"/>
      <c r="G5" s="76"/>
      <c r="H5" s="76"/>
      <c r="I5" s="77"/>
    </row>
    <row r="6" spans="1:13" ht="23.25" customHeight="1" x14ac:dyDescent="0.2">
      <c r="A6" s="25" t="s">
        <v>20</v>
      </c>
      <c r="B6" s="78" t="s">
        <v>55</v>
      </c>
      <c r="C6" s="79"/>
      <c r="D6" s="79"/>
      <c r="E6" s="79"/>
      <c r="F6" s="79"/>
      <c r="G6" s="79"/>
      <c r="H6" s="79"/>
      <c r="I6" s="80"/>
    </row>
    <row r="7" spans="1:13" ht="15" customHeight="1" x14ac:dyDescent="0.2">
      <c r="A7" s="81" t="s">
        <v>14</v>
      </c>
      <c r="B7" s="81" t="s">
        <v>15</v>
      </c>
      <c r="C7" s="81" t="s">
        <v>2</v>
      </c>
      <c r="D7" s="78" t="s">
        <v>21</v>
      </c>
      <c r="E7" s="84"/>
      <c r="F7" s="84"/>
      <c r="G7" s="84"/>
      <c r="H7" s="84"/>
      <c r="I7" s="85"/>
    </row>
    <row r="8" spans="1:13" ht="79.5" customHeight="1" x14ac:dyDescent="0.2">
      <c r="A8" s="82"/>
      <c r="B8" s="83"/>
      <c r="C8" s="83"/>
      <c r="D8" s="54" t="s">
        <v>138</v>
      </c>
      <c r="E8" s="54" t="s">
        <v>139</v>
      </c>
      <c r="F8" s="54" t="s">
        <v>140</v>
      </c>
      <c r="G8" s="54" t="s">
        <v>141</v>
      </c>
      <c r="H8" s="54" t="s">
        <v>142</v>
      </c>
      <c r="I8" s="22" t="s">
        <v>1</v>
      </c>
    </row>
    <row r="9" spans="1:13" ht="39" customHeight="1" x14ac:dyDescent="0.2">
      <c r="A9" s="82"/>
      <c r="B9" s="81" t="s">
        <v>36</v>
      </c>
      <c r="C9" s="23" t="s">
        <v>16</v>
      </c>
      <c r="D9" s="21">
        <f>'Приложение 4 (новое)'!G50</f>
        <v>154101.6</v>
      </c>
      <c r="E9" s="21">
        <f>'Приложение 4 (новое)'!H50</f>
        <v>107621</v>
      </c>
      <c r="F9" s="21">
        <f>'Приложение 4 (новое)'!I50</f>
        <v>107621</v>
      </c>
      <c r="G9" s="21">
        <f>'Приложение 4 (новое)'!J50</f>
        <v>107621</v>
      </c>
      <c r="H9" s="21">
        <f>'Приложение 4 (новое)'!K50</f>
        <v>107621</v>
      </c>
      <c r="I9" s="24">
        <f>'Приложение 4 (новое)'!F50</f>
        <v>584585.6</v>
      </c>
    </row>
    <row r="10" spans="1:13" ht="31.5" x14ac:dyDescent="0.2">
      <c r="A10" s="82"/>
      <c r="B10" s="82"/>
      <c r="C10" s="25" t="s">
        <v>0</v>
      </c>
      <c r="D10" s="21">
        <f>'Приложение 4 (новое)'!G51</f>
        <v>0</v>
      </c>
      <c r="E10" s="21">
        <f>'Приложение 4 (новое)'!H51</f>
        <v>0</v>
      </c>
      <c r="F10" s="21">
        <f>'Приложение 4 (новое)'!I51</f>
        <v>0</v>
      </c>
      <c r="G10" s="21">
        <f>'Приложение 4 (новое)'!J51</f>
        <v>0</v>
      </c>
      <c r="H10" s="21">
        <f>'Приложение 4 (новое)'!K51</f>
        <v>0</v>
      </c>
      <c r="I10" s="24">
        <f>'Приложение 4 (новое)'!F51</f>
        <v>0</v>
      </c>
    </row>
    <row r="11" spans="1:13" ht="31.5" x14ac:dyDescent="0.2">
      <c r="A11" s="82"/>
      <c r="B11" s="82"/>
      <c r="C11" s="25" t="s">
        <v>6</v>
      </c>
      <c r="D11" s="21">
        <f>'Приложение 4 (новое)'!G52</f>
        <v>16309</v>
      </c>
      <c r="E11" s="21">
        <f>'Приложение 4 (новое)'!H52</f>
        <v>0</v>
      </c>
      <c r="F11" s="21">
        <f>'Приложение 4 (новое)'!I52</f>
        <v>0</v>
      </c>
      <c r="G11" s="21">
        <f>'Приложение 4 (новое)'!J52</f>
        <v>0</v>
      </c>
      <c r="H11" s="21">
        <f>'Приложение 4 (новое)'!K52</f>
        <v>0</v>
      </c>
      <c r="I11" s="24">
        <f>'Приложение 4 (новое)'!F52</f>
        <v>16309</v>
      </c>
    </row>
    <row r="12" spans="1:13" ht="61.5" customHeight="1" x14ac:dyDescent="0.2">
      <c r="A12" s="82"/>
      <c r="B12" s="82"/>
      <c r="C12" s="25" t="s">
        <v>18</v>
      </c>
      <c r="D12" s="21">
        <f>'Приложение 4 (новое)'!G53</f>
        <v>137792.6</v>
      </c>
      <c r="E12" s="21">
        <f>'Приложение 4 (новое)'!H53</f>
        <v>107621</v>
      </c>
      <c r="F12" s="21">
        <f>'Приложение 4 (новое)'!I53</f>
        <v>107621</v>
      </c>
      <c r="G12" s="21">
        <f>'Приложение 4 (новое)'!J53</f>
        <v>107621</v>
      </c>
      <c r="H12" s="21">
        <f>'Приложение 4 (новое)'!K53</f>
        <v>107621</v>
      </c>
      <c r="I12" s="24">
        <f>'Приложение 4 (новое)'!F53</f>
        <v>568276.6</v>
      </c>
    </row>
    <row r="13" spans="1:13" ht="37.5" customHeight="1" x14ac:dyDescent="0.2">
      <c r="A13" s="83"/>
      <c r="B13" s="83"/>
      <c r="C13" s="25" t="s">
        <v>29</v>
      </c>
      <c r="D13" s="21">
        <f>'Приложение 4 (новое)'!G54</f>
        <v>0</v>
      </c>
      <c r="E13" s="21">
        <f>'Приложение 4 (новое)'!H54</f>
        <v>0</v>
      </c>
      <c r="F13" s="21">
        <f>'Приложение 4 (новое)'!I54</f>
        <v>0</v>
      </c>
      <c r="G13" s="21">
        <f>'Приложение 4 (новое)'!J54</f>
        <v>0</v>
      </c>
      <c r="H13" s="21">
        <f>'Приложение 4 (новое)'!K54</f>
        <v>0</v>
      </c>
      <c r="I13" s="24">
        <f>'Приложение 4 (новое)'!F54</f>
        <v>0</v>
      </c>
    </row>
    <row r="14" spans="1:13" ht="50.25" customHeight="1" x14ac:dyDescent="0.25">
      <c r="A14" s="92" t="s">
        <v>153</v>
      </c>
      <c r="B14" s="93"/>
      <c r="C14" s="93"/>
      <c r="D14" s="93"/>
      <c r="E14" s="93"/>
      <c r="F14" s="93"/>
      <c r="G14" s="93"/>
      <c r="H14" s="93"/>
      <c r="I14" s="94"/>
    </row>
    <row r="15" spans="1:13" ht="24" customHeight="1" x14ac:dyDescent="0.2">
      <c r="A15" s="25" t="s">
        <v>20</v>
      </c>
      <c r="B15" s="78" t="s">
        <v>83</v>
      </c>
      <c r="C15" s="79"/>
      <c r="D15" s="79"/>
      <c r="E15" s="79"/>
      <c r="F15" s="79"/>
      <c r="G15" s="79"/>
      <c r="H15" s="79"/>
      <c r="I15" s="80"/>
    </row>
    <row r="16" spans="1:13" ht="18" customHeight="1" x14ac:dyDescent="0.2">
      <c r="A16" s="81" t="s">
        <v>14</v>
      </c>
      <c r="B16" s="81" t="s">
        <v>15</v>
      </c>
      <c r="C16" s="81" t="s">
        <v>2</v>
      </c>
      <c r="D16" s="78" t="s">
        <v>21</v>
      </c>
      <c r="E16" s="84"/>
      <c r="F16" s="84"/>
      <c r="G16" s="84"/>
      <c r="H16" s="84"/>
      <c r="I16" s="85"/>
    </row>
    <row r="17" spans="1:9" ht="71.25" customHeight="1" x14ac:dyDescent="0.2">
      <c r="A17" s="82"/>
      <c r="B17" s="83"/>
      <c r="C17" s="83"/>
      <c r="D17" s="54" t="s">
        <v>138</v>
      </c>
      <c r="E17" s="54" t="s">
        <v>139</v>
      </c>
      <c r="F17" s="54" t="s">
        <v>140</v>
      </c>
      <c r="G17" s="54" t="s">
        <v>141</v>
      </c>
      <c r="H17" s="54" t="s">
        <v>142</v>
      </c>
      <c r="I17" s="22" t="s">
        <v>1</v>
      </c>
    </row>
    <row r="18" spans="1:9" ht="31.5" x14ac:dyDescent="0.2">
      <c r="A18" s="82"/>
      <c r="B18" s="81" t="s">
        <v>36</v>
      </c>
      <c r="C18" s="23" t="s">
        <v>16</v>
      </c>
      <c r="D18" s="21">
        <f>'Приложение 4 (новое)'!G71</f>
        <v>600</v>
      </c>
      <c r="E18" s="21">
        <f>'Приложение 4 (новое)'!H71</f>
        <v>600</v>
      </c>
      <c r="F18" s="21">
        <f>'Приложение 4 (новое)'!I71</f>
        <v>600</v>
      </c>
      <c r="G18" s="21">
        <f>'Приложение 4 (новое)'!J71</f>
        <v>600</v>
      </c>
      <c r="H18" s="21">
        <f>'Приложение 4 (новое)'!K71</f>
        <v>600</v>
      </c>
      <c r="I18" s="24">
        <f>'Приложение 4 (новое)'!F71</f>
        <v>3000</v>
      </c>
    </row>
    <row r="19" spans="1:9" ht="31.5" x14ac:dyDescent="0.2">
      <c r="A19" s="82"/>
      <c r="B19" s="82"/>
      <c r="C19" s="25" t="s">
        <v>0</v>
      </c>
      <c r="D19" s="21">
        <f>'Приложение 4 (новое)'!G72</f>
        <v>0</v>
      </c>
      <c r="E19" s="21">
        <f>'Приложение 4 (новое)'!H72</f>
        <v>0</v>
      </c>
      <c r="F19" s="21">
        <f>'Приложение 4 (новое)'!I72</f>
        <v>0</v>
      </c>
      <c r="G19" s="21">
        <f>'Приложение 4 (новое)'!J72</f>
        <v>0</v>
      </c>
      <c r="H19" s="21">
        <f>'Приложение 4 (новое)'!K72</f>
        <v>0</v>
      </c>
      <c r="I19" s="24">
        <f>'Приложение 4 (новое)'!F72</f>
        <v>0</v>
      </c>
    </row>
    <row r="20" spans="1:9" ht="31.5" x14ac:dyDescent="0.2">
      <c r="A20" s="82"/>
      <c r="B20" s="82"/>
      <c r="C20" s="25" t="s">
        <v>6</v>
      </c>
      <c r="D20" s="21">
        <f>'Приложение 4 (новое)'!G73</f>
        <v>0</v>
      </c>
      <c r="E20" s="21">
        <f>'Приложение 4 (новое)'!H73</f>
        <v>0</v>
      </c>
      <c r="F20" s="21">
        <f>'Приложение 4 (новое)'!I73</f>
        <v>0</v>
      </c>
      <c r="G20" s="21">
        <f>'Приложение 4 (новое)'!J73</f>
        <v>0</v>
      </c>
      <c r="H20" s="21">
        <f>'Приложение 4 (новое)'!K73</f>
        <v>0</v>
      </c>
      <c r="I20" s="24">
        <f>'Приложение 4 (новое)'!F73</f>
        <v>0</v>
      </c>
    </row>
    <row r="21" spans="1:9" ht="31.5" x14ac:dyDescent="0.2">
      <c r="A21" s="82"/>
      <c r="B21" s="82"/>
      <c r="C21" s="25" t="s">
        <v>18</v>
      </c>
      <c r="D21" s="21">
        <f>'Приложение 4 (новое)'!G74</f>
        <v>600</v>
      </c>
      <c r="E21" s="21">
        <f>'Приложение 4 (новое)'!H74</f>
        <v>600</v>
      </c>
      <c r="F21" s="21">
        <f>'Приложение 4 (новое)'!I74</f>
        <v>600</v>
      </c>
      <c r="G21" s="21">
        <f>'Приложение 4 (новое)'!J74</f>
        <v>600</v>
      </c>
      <c r="H21" s="21">
        <f>'Приложение 4 (новое)'!K74</f>
        <v>600</v>
      </c>
      <c r="I21" s="24">
        <f>'Приложение 4 (новое)'!F74</f>
        <v>3000</v>
      </c>
    </row>
    <row r="22" spans="1:9" x14ac:dyDescent="0.2">
      <c r="A22" s="83"/>
      <c r="B22" s="83"/>
      <c r="C22" s="25" t="s">
        <v>29</v>
      </c>
      <c r="D22" s="21">
        <f>'Приложение 4 (новое)'!G75</f>
        <v>0</v>
      </c>
      <c r="E22" s="21">
        <f>'Приложение 4 (новое)'!H75</f>
        <v>0</v>
      </c>
      <c r="F22" s="21">
        <f>'Приложение 4 (новое)'!I75</f>
        <v>0</v>
      </c>
      <c r="G22" s="21">
        <f>'Приложение 4 (новое)'!J75</f>
        <v>0</v>
      </c>
      <c r="H22" s="21">
        <f>'Приложение 4 (новое)'!K75</f>
        <v>0</v>
      </c>
      <c r="I22" s="24">
        <f>'Приложение 4 (новое)'!F75</f>
        <v>0</v>
      </c>
    </row>
    <row r="23" spans="1:9" ht="28.5" customHeight="1" x14ac:dyDescent="0.25">
      <c r="A23" s="75" t="s">
        <v>154</v>
      </c>
      <c r="B23" s="86"/>
      <c r="C23" s="86"/>
      <c r="D23" s="86"/>
      <c r="E23" s="86"/>
      <c r="F23" s="86"/>
      <c r="G23" s="86"/>
      <c r="H23" s="86"/>
      <c r="I23" s="87"/>
    </row>
    <row r="24" spans="1:9" ht="19.5" customHeight="1" x14ac:dyDescent="0.2">
      <c r="A24" s="25" t="s">
        <v>20</v>
      </c>
      <c r="B24" s="78" t="s">
        <v>80</v>
      </c>
      <c r="C24" s="79"/>
      <c r="D24" s="79"/>
      <c r="E24" s="79"/>
      <c r="F24" s="79"/>
      <c r="G24" s="79"/>
      <c r="H24" s="79"/>
      <c r="I24" s="80"/>
    </row>
    <row r="25" spans="1:9" ht="16.5" customHeight="1" x14ac:dyDescent="0.2">
      <c r="A25" s="81" t="s">
        <v>14</v>
      </c>
      <c r="B25" s="81" t="s">
        <v>15</v>
      </c>
      <c r="C25" s="81" t="s">
        <v>2</v>
      </c>
      <c r="D25" s="78" t="s">
        <v>21</v>
      </c>
      <c r="E25" s="84"/>
      <c r="F25" s="84"/>
      <c r="G25" s="84"/>
      <c r="H25" s="84"/>
      <c r="I25" s="85"/>
    </row>
    <row r="26" spans="1:9" ht="77.25" customHeight="1" x14ac:dyDescent="0.2">
      <c r="A26" s="82"/>
      <c r="B26" s="83"/>
      <c r="C26" s="83"/>
      <c r="D26" s="54" t="s">
        <v>138</v>
      </c>
      <c r="E26" s="54" t="s">
        <v>139</v>
      </c>
      <c r="F26" s="54" t="s">
        <v>140</v>
      </c>
      <c r="G26" s="54" t="s">
        <v>141</v>
      </c>
      <c r="H26" s="54" t="s">
        <v>142</v>
      </c>
      <c r="I26" s="22" t="s">
        <v>1</v>
      </c>
    </row>
    <row r="27" spans="1:9" ht="41.25" customHeight="1" x14ac:dyDescent="0.2">
      <c r="A27" s="82"/>
      <c r="B27" s="81" t="s">
        <v>36</v>
      </c>
      <c r="C27" s="23" t="s">
        <v>16</v>
      </c>
      <c r="D27" s="21">
        <f>'Приложение 4 (новое)'!G142</f>
        <v>296000</v>
      </c>
      <c r="E27" s="21">
        <f>'Приложение 4 (новое)'!H142</f>
        <v>294000</v>
      </c>
      <c r="F27" s="21">
        <f>'Приложение 4 (новое)'!I142</f>
        <v>239000</v>
      </c>
      <c r="G27" s="21">
        <f>'Приложение 4 (новое)'!J142</f>
        <v>239000</v>
      </c>
      <c r="H27" s="21">
        <f>'Приложение 4 (новое)'!K142</f>
        <v>239000</v>
      </c>
      <c r="I27" s="24">
        <f>'Приложение 4 (новое)'!F142</f>
        <v>1307000</v>
      </c>
    </row>
    <row r="28" spans="1:9" ht="31.5" x14ac:dyDescent="0.2">
      <c r="A28" s="82"/>
      <c r="B28" s="82"/>
      <c r="C28" s="25" t="s">
        <v>0</v>
      </c>
      <c r="D28" s="21">
        <f>'Приложение 4 (новое)'!G143</f>
        <v>0</v>
      </c>
      <c r="E28" s="21">
        <f>'Приложение 4 (новое)'!H143</f>
        <v>0</v>
      </c>
      <c r="F28" s="21">
        <f>'Приложение 4 (новое)'!I143</f>
        <v>0</v>
      </c>
      <c r="G28" s="21">
        <f>'Приложение 4 (новое)'!J143</f>
        <v>0</v>
      </c>
      <c r="H28" s="21">
        <f>'Приложение 4 (новое)'!K143</f>
        <v>0</v>
      </c>
      <c r="I28" s="24">
        <f>'Приложение 4 (новое)'!F143</f>
        <v>0</v>
      </c>
    </row>
    <row r="29" spans="1:9" ht="31.5" x14ac:dyDescent="0.2">
      <c r="A29" s="82"/>
      <c r="B29" s="82"/>
      <c r="C29" s="25" t="s">
        <v>6</v>
      </c>
      <c r="D29" s="21">
        <f>'Приложение 4 (новое)'!G144</f>
        <v>0</v>
      </c>
      <c r="E29" s="21">
        <f>'Приложение 4 (новое)'!H144</f>
        <v>0</v>
      </c>
      <c r="F29" s="21">
        <f>'Приложение 4 (новое)'!I144</f>
        <v>0</v>
      </c>
      <c r="G29" s="21">
        <f>'Приложение 4 (новое)'!J144</f>
        <v>0</v>
      </c>
      <c r="H29" s="21">
        <f>'Приложение 4 (новое)'!K144</f>
        <v>0</v>
      </c>
      <c r="I29" s="24">
        <f>'Приложение 4 (новое)'!F144</f>
        <v>0</v>
      </c>
    </row>
    <row r="30" spans="1:9" ht="31.5" x14ac:dyDescent="0.2">
      <c r="A30" s="82"/>
      <c r="B30" s="82"/>
      <c r="C30" s="25" t="s">
        <v>18</v>
      </c>
      <c r="D30" s="21">
        <f>'Приложение 4 (новое)'!G145</f>
        <v>296000</v>
      </c>
      <c r="E30" s="21">
        <f>'Приложение 4 (новое)'!H145</f>
        <v>294000</v>
      </c>
      <c r="F30" s="21">
        <f>'Приложение 4 (новое)'!I145</f>
        <v>239000</v>
      </c>
      <c r="G30" s="21">
        <f>'Приложение 4 (новое)'!J145</f>
        <v>239000</v>
      </c>
      <c r="H30" s="21">
        <f>'Приложение 4 (новое)'!K145</f>
        <v>239000</v>
      </c>
      <c r="I30" s="24">
        <f>'Приложение 4 (новое)'!F145</f>
        <v>1307000</v>
      </c>
    </row>
    <row r="31" spans="1:9" x14ac:dyDescent="0.2">
      <c r="A31" s="83"/>
      <c r="B31" s="83"/>
      <c r="C31" s="25" t="s">
        <v>29</v>
      </c>
      <c r="D31" s="21">
        <f>'Приложение 4 (новое)'!G146</f>
        <v>0</v>
      </c>
      <c r="E31" s="21">
        <f>'Приложение 4 (новое)'!H146</f>
        <v>0</v>
      </c>
      <c r="F31" s="21">
        <f>'Приложение 4 (новое)'!I146</f>
        <v>0</v>
      </c>
      <c r="G31" s="21">
        <f>'Приложение 4 (новое)'!J146</f>
        <v>0</v>
      </c>
      <c r="H31" s="21">
        <f>'Приложение 4 (новое)'!K146</f>
        <v>0</v>
      </c>
      <c r="I31" s="24">
        <f>'Приложение 4 (новое)'!F146</f>
        <v>0</v>
      </c>
    </row>
    <row r="32" spans="1:9" ht="33" customHeight="1" x14ac:dyDescent="0.25">
      <c r="A32" s="75" t="s">
        <v>155</v>
      </c>
      <c r="B32" s="76"/>
      <c r="C32" s="76"/>
      <c r="D32" s="76"/>
      <c r="E32" s="76"/>
      <c r="F32" s="76"/>
      <c r="G32" s="76"/>
      <c r="H32" s="76"/>
      <c r="I32" s="77"/>
    </row>
    <row r="33" spans="1:9" ht="40.5" customHeight="1" x14ac:dyDescent="0.2">
      <c r="A33" s="25" t="s">
        <v>20</v>
      </c>
      <c r="B33" s="78" t="s">
        <v>37</v>
      </c>
      <c r="C33" s="79"/>
      <c r="D33" s="79"/>
      <c r="E33" s="79"/>
      <c r="F33" s="79"/>
      <c r="G33" s="79"/>
      <c r="H33" s="79"/>
      <c r="I33" s="80"/>
    </row>
    <row r="34" spans="1:9" ht="20.25" customHeight="1" x14ac:dyDescent="0.2">
      <c r="A34" s="81" t="s">
        <v>14</v>
      </c>
      <c r="B34" s="81" t="s">
        <v>15</v>
      </c>
      <c r="C34" s="81" t="s">
        <v>2</v>
      </c>
      <c r="D34" s="78" t="s">
        <v>21</v>
      </c>
      <c r="E34" s="84"/>
      <c r="F34" s="84"/>
      <c r="G34" s="84"/>
      <c r="H34" s="84"/>
      <c r="I34" s="85"/>
    </row>
    <row r="35" spans="1:9" ht="83.25" customHeight="1" x14ac:dyDescent="0.2">
      <c r="A35" s="82"/>
      <c r="B35" s="83"/>
      <c r="C35" s="83"/>
      <c r="D35" s="54" t="s">
        <v>138</v>
      </c>
      <c r="E35" s="54" t="s">
        <v>139</v>
      </c>
      <c r="F35" s="54" t="s">
        <v>140</v>
      </c>
      <c r="G35" s="54" t="s">
        <v>141</v>
      </c>
      <c r="H35" s="54" t="s">
        <v>142</v>
      </c>
      <c r="I35" s="22" t="s">
        <v>1</v>
      </c>
    </row>
    <row r="36" spans="1:9" ht="31.5" x14ac:dyDescent="0.2">
      <c r="A36" s="82"/>
      <c r="B36" s="81" t="s">
        <v>36</v>
      </c>
      <c r="C36" s="23" t="s">
        <v>16</v>
      </c>
      <c r="D36" s="21">
        <f>'Приложение 4 (новое)'!G228</f>
        <v>791584.3</v>
      </c>
      <c r="E36" s="21">
        <f>'Приложение 4 (новое)'!H228</f>
        <v>699951.7</v>
      </c>
      <c r="F36" s="21">
        <f>'Приложение 4 (новое)'!I228</f>
        <v>699951.7</v>
      </c>
      <c r="G36" s="21">
        <f>'Приложение 4 (новое)'!J228</f>
        <v>699951.7</v>
      </c>
      <c r="H36" s="21">
        <f>'Приложение 4 (новое)'!K228</f>
        <v>699951.7</v>
      </c>
      <c r="I36" s="24">
        <f>'Приложение 4 (новое)'!F228</f>
        <v>3591391.1000000006</v>
      </c>
    </row>
    <row r="37" spans="1:9" ht="31.5" x14ac:dyDescent="0.2">
      <c r="A37" s="82"/>
      <c r="B37" s="82"/>
      <c r="C37" s="25" t="s">
        <v>0</v>
      </c>
      <c r="D37" s="21">
        <f>'Приложение 4 (новое)'!G229</f>
        <v>0</v>
      </c>
      <c r="E37" s="21">
        <f>'Приложение 4 (новое)'!H229</f>
        <v>0</v>
      </c>
      <c r="F37" s="21">
        <f>'Приложение 4 (новое)'!I229</f>
        <v>0</v>
      </c>
      <c r="G37" s="21">
        <f>'Приложение 4 (новое)'!J229</f>
        <v>0</v>
      </c>
      <c r="H37" s="21">
        <f>'Приложение 4 (новое)'!K229</f>
        <v>0</v>
      </c>
      <c r="I37" s="24">
        <f>'Приложение 4 (новое)'!F229</f>
        <v>0</v>
      </c>
    </row>
    <row r="38" spans="1:9" ht="31.5" x14ac:dyDescent="0.2">
      <c r="A38" s="82"/>
      <c r="B38" s="82"/>
      <c r="C38" s="25" t="s">
        <v>6</v>
      </c>
      <c r="D38" s="21">
        <f>'Приложение 4 (новое)'!G230</f>
        <v>0</v>
      </c>
      <c r="E38" s="21">
        <f>'Приложение 4 (новое)'!H230</f>
        <v>0</v>
      </c>
      <c r="F38" s="21">
        <f>'Приложение 4 (новое)'!I230</f>
        <v>0</v>
      </c>
      <c r="G38" s="21">
        <f>'Приложение 4 (новое)'!J230</f>
        <v>0</v>
      </c>
      <c r="H38" s="21">
        <f>'Приложение 4 (новое)'!K230</f>
        <v>0</v>
      </c>
      <c r="I38" s="24">
        <f>'Приложение 4 (новое)'!F230</f>
        <v>0</v>
      </c>
    </row>
    <row r="39" spans="1:9" ht="31.5" x14ac:dyDescent="0.2">
      <c r="A39" s="82"/>
      <c r="B39" s="82"/>
      <c r="C39" s="25" t="s">
        <v>18</v>
      </c>
      <c r="D39" s="21">
        <f>'Приложение 4 (новое)'!G231</f>
        <v>791584.3</v>
      </c>
      <c r="E39" s="21">
        <f>'Приложение 4 (новое)'!H231</f>
        <v>699951.7</v>
      </c>
      <c r="F39" s="21">
        <f>'Приложение 4 (новое)'!I231</f>
        <v>699951.7</v>
      </c>
      <c r="G39" s="21">
        <f>'Приложение 4 (новое)'!J231</f>
        <v>699951.7</v>
      </c>
      <c r="H39" s="21">
        <f>'Приложение 4 (новое)'!K231</f>
        <v>699951.7</v>
      </c>
      <c r="I39" s="24">
        <f>'Приложение 4 (новое)'!F231</f>
        <v>3591391.1000000006</v>
      </c>
    </row>
    <row r="40" spans="1:9" x14ac:dyDescent="0.2">
      <c r="A40" s="83"/>
      <c r="B40" s="83"/>
      <c r="C40" s="25" t="s">
        <v>29</v>
      </c>
      <c r="D40" s="21">
        <f>'Приложение 4 (новое)'!G232</f>
        <v>0</v>
      </c>
      <c r="E40" s="21">
        <f>'Приложение 4 (новое)'!H232</f>
        <v>0</v>
      </c>
      <c r="F40" s="21">
        <f>'Приложение 4 (новое)'!I232</f>
        <v>0</v>
      </c>
      <c r="G40" s="21">
        <f>'Приложение 4 (новое)'!J232</f>
        <v>0</v>
      </c>
      <c r="H40" s="21">
        <f>'Приложение 4 (новое)'!K232</f>
        <v>0</v>
      </c>
      <c r="I40" s="24">
        <f>'Приложение 4 (новое)'!F232</f>
        <v>0</v>
      </c>
    </row>
  </sheetData>
  <mergeCells count="31">
    <mergeCell ref="A14:I14"/>
    <mergeCell ref="B15:I15"/>
    <mergeCell ref="B7:B8"/>
    <mergeCell ref="C7:C8"/>
    <mergeCell ref="A7:A13"/>
    <mergeCell ref="B9:B13"/>
    <mergeCell ref="D7:I7"/>
    <mergeCell ref="F1:I1"/>
    <mergeCell ref="K1:M1"/>
    <mergeCell ref="A3:I3"/>
    <mergeCell ref="B6:I6"/>
    <mergeCell ref="A5:I5"/>
    <mergeCell ref="A23:I23"/>
    <mergeCell ref="B24:I24"/>
    <mergeCell ref="A25:A31"/>
    <mergeCell ref="B25:B26"/>
    <mergeCell ref="C25:C26"/>
    <mergeCell ref="D25:I25"/>
    <mergeCell ref="B27:B31"/>
    <mergeCell ref="A16:A22"/>
    <mergeCell ref="B16:B17"/>
    <mergeCell ref="C16:C17"/>
    <mergeCell ref="D16:I16"/>
    <mergeCell ref="B18:B22"/>
    <mergeCell ref="A32:I32"/>
    <mergeCell ref="B33:I33"/>
    <mergeCell ref="A34:A40"/>
    <mergeCell ref="B34:B35"/>
    <mergeCell ref="C34:C35"/>
    <mergeCell ref="D34:I34"/>
    <mergeCell ref="B36:B40"/>
  </mergeCells>
  <phoneticPr fontId="3" type="noConversion"/>
  <pageMargins left="0.35433070866141736" right="0.39370078740157483" top="0.39370078740157483" bottom="0.39370078740157483" header="0.31496062992125984" footer="0.31496062992125984"/>
  <pageSetup paperSize="9" scale="61" orientation="landscape" r:id="rId1"/>
  <headerFooter alignWithMargins="0"/>
  <rowBreaks count="1" manualBreakCount="1">
    <brk id="22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view="pageBreakPreview" zoomScale="80" zoomScaleNormal="100" zoomScaleSheetLayoutView="80" workbookViewId="0">
      <pane xSplit="8" ySplit="9" topLeftCell="I10" activePane="bottomRight" state="frozen"/>
      <selection pane="topRight" activeCell="I1" sqref="I1"/>
      <selection pane="bottomLeft" activeCell="A10" sqref="A10"/>
      <selection pane="bottomRight" activeCell="G1" sqref="G1:K1"/>
    </sheetView>
  </sheetViews>
  <sheetFormatPr defaultRowHeight="15.75" x14ac:dyDescent="0.2"/>
  <cols>
    <col min="1" max="1" width="9.42578125" style="10" customWidth="1"/>
    <col min="2" max="2" width="62.140625" style="11" customWidth="1"/>
    <col min="3" max="3" width="17.140625" style="10" customWidth="1"/>
    <col min="4" max="4" width="13.28515625" style="10" customWidth="1"/>
    <col min="5" max="5" width="17" style="11" customWidth="1"/>
    <col min="6" max="6" width="16.28515625" style="11" customWidth="1"/>
    <col min="7" max="7" width="15.85546875" style="11" customWidth="1"/>
    <col min="8" max="8" width="15.7109375" style="11" customWidth="1"/>
    <col min="9" max="9" width="17.28515625" style="11" customWidth="1"/>
    <col min="10" max="10" width="15.85546875" style="11" customWidth="1"/>
    <col min="11" max="11" width="19.5703125" style="11" customWidth="1"/>
    <col min="12" max="12" width="0.28515625" style="3" customWidth="1"/>
    <col min="13" max="16384" width="9.140625" style="3"/>
  </cols>
  <sheetData>
    <row r="1" spans="1:14" ht="156.75" customHeight="1" x14ac:dyDescent="0.2">
      <c r="D1" s="7" t="s">
        <v>34</v>
      </c>
      <c r="G1" s="88" t="s">
        <v>185</v>
      </c>
      <c r="H1" s="97"/>
      <c r="I1" s="97"/>
      <c r="J1" s="97"/>
      <c r="K1" s="97"/>
      <c r="L1" s="30"/>
      <c r="M1" s="30"/>
      <c r="N1" s="30"/>
    </row>
    <row r="2" spans="1:14" s="1" customFormat="1" x14ac:dyDescent="0.2">
      <c r="A2" s="95" t="s">
        <v>32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28"/>
      <c r="M2" s="28"/>
      <c r="N2" s="28"/>
    </row>
    <row r="3" spans="1:14" s="1" customFormat="1" ht="12.75" x14ac:dyDescent="0.2">
      <c r="A3" s="95" t="str">
        <f>'Приложение 4 (новое)'!A3:L3</f>
        <v>«Управление имуществом и муниципальными финансами»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4" s="1" customFormat="1" x14ac:dyDescent="0.2">
      <c r="A4" s="98"/>
      <c r="B4" s="98"/>
      <c r="C4" s="98"/>
      <c r="D4" s="98"/>
      <c r="E4" s="98"/>
      <c r="F4" s="98"/>
      <c r="G4" s="98"/>
      <c r="H4" s="98"/>
      <c r="I4" s="98"/>
      <c r="J4" s="98"/>
      <c r="K4" s="98"/>
      <c r="L4" s="28"/>
      <c r="M4" s="28"/>
      <c r="N4" s="28"/>
    </row>
    <row r="5" spans="1:14" s="1" customFormat="1" ht="1.5" customHeight="1" x14ac:dyDescent="0.2">
      <c r="A5" s="95"/>
      <c r="B5" s="95"/>
      <c r="C5" s="95"/>
      <c r="D5" s="95"/>
      <c r="E5" s="95"/>
      <c r="F5" s="95"/>
      <c r="G5" s="95"/>
      <c r="H5" s="95"/>
      <c r="I5" s="95"/>
      <c r="J5" s="95"/>
      <c r="K5" s="95"/>
      <c r="L5" s="28"/>
      <c r="M5" s="28"/>
      <c r="N5" s="28"/>
    </row>
    <row r="6" spans="1:14" hidden="1" x14ac:dyDescent="0.2">
      <c r="A6" s="12"/>
      <c r="B6" s="12"/>
      <c r="C6" s="12"/>
      <c r="D6" s="12"/>
      <c r="E6" s="12"/>
      <c r="F6" s="12"/>
      <c r="G6" s="12"/>
      <c r="H6" s="12"/>
      <c r="I6" s="12"/>
      <c r="J6" s="12"/>
      <c r="K6" s="12"/>
      <c r="L6" s="30"/>
      <c r="M6" s="30"/>
      <c r="N6" s="30"/>
    </row>
    <row r="7" spans="1:14" x14ac:dyDescent="0.2">
      <c r="A7" s="96" t="s">
        <v>3</v>
      </c>
      <c r="B7" s="96" t="s">
        <v>22</v>
      </c>
      <c r="C7" s="106" t="s">
        <v>30</v>
      </c>
      <c r="D7" s="96" t="s">
        <v>13</v>
      </c>
      <c r="E7" s="96" t="s">
        <v>183</v>
      </c>
      <c r="F7" s="96" t="s">
        <v>4</v>
      </c>
      <c r="G7" s="96"/>
      <c r="H7" s="96"/>
      <c r="I7" s="96"/>
      <c r="J7" s="96"/>
      <c r="K7" s="96"/>
      <c r="L7" s="30"/>
      <c r="M7" s="30"/>
      <c r="N7" s="30"/>
    </row>
    <row r="8" spans="1:14" ht="78.75" x14ac:dyDescent="0.2">
      <c r="A8" s="96"/>
      <c r="B8" s="96"/>
      <c r="C8" s="106"/>
      <c r="D8" s="96"/>
      <c r="E8" s="96"/>
      <c r="F8" s="54" t="s">
        <v>138</v>
      </c>
      <c r="G8" s="54" t="s">
        <v>139</v>
      </c>
      <c r="H8" s="54" t="s">
        <v>140</v>
      </c>
      <c r="I8" s="54" t="s">
        <v>141</v>
      </c>
      <c r="J8" s="54" t="s">
        <v>142</v>
      </c>
      <c r="K8" s="47" t="s">
        <v>24</v>
      </c>
      <c r="L8" s="30"/>
      <c r="M8" s="30"/>
      <c r="N8" s="30"/>
    </row>
    <row r="9" spans="1:14" x14ac:dyDescent="0.2">
      <c r="A9" s="47">
        <v>1</v>
      </c>
      <c r="B9" s="47">
        <v>2</v>
      </c>
      <c r="C9" s="47">
        <v>3</v>
      </c>
      <c r="D9" s="47">
        <v>4</v>
      </c>
      <c r="E9" s="47">
        <v>5</v>
      </c>
      <c r="F9" s="47">
        <v>6</v>
      </c>
      <c r="G9" s="47">
        <v>7</v>
      </c>
      <c r="H9" s="47">
        <v>8</v>
      </c>
      <c r="I9" s="47">
        <v>9</v>
      </c>
      <c r="J9" s="47">
        <v>10</v>
      </c>
      <c r="K9" s="47">
        <v>11</v>
      </c>
      <c r="L9" s="30"/>
      <c r="M9" s="30"/>
      <c r="N9" s="30"/>
    </row>
    <row r="10" spans="1:14" ht="12.75" x14ac:dyDescent="0.2">
      <c r="A10" s="100" t="str">
        <f>'Приложение 4 (новое)'!A9:M9</f>
        <v xml:space="preserve">Подпрограмма     I  «Развитие имущественного комплекса»  
</v>
      </c>
      <c r="B10" s="101"/>
      <c r="C10" s="104"/>
      <c r="D10" s="104"/>
      <c r="E10" s="104"/>
      <c r="F10" s="104"/>
      <c r="G10" s="104"/>
      <c r="H10" s="104"/>
      <c r="I10" s="104"/>
      <c r="J10" s="104"/>
      <c r="K10" s="105"/>
      <c r="L10" s="30"/>
      <c r="M10" s="30"/>
      <c r="N10" s="30"/>
    </row>
    <row r="11" spans="1:14" ht="60" customHeight="1" x14ac:dyDescent="0.2">
      <c r="A11" s="13" t="s">
        <v>49</v>
      </c>
      <c r="B11" s="72" t="s">
        <v>60</v>
      </c>
      <c r="C11" s="71" t="s">
        <v>69</v>
      </c>
      <c r="D11" s="71" t="s">
        <v>41</v>
      </c>
      <c r="E11" s="71">
        <v>100</v>
      </c>
      <c r="F11" s="71">
        <v>100</v>
      </c>
      <c r="G11" s="71">
        <v>100</v>
      </c>
      <c r="H11" s="71">
        <v>100</v>
      </c>
      <c r="I11" s="71">
        <v>100</v>
      </c>
      <c r="J11" s="71">
        <v>100</v>
      </c>
      <c r="K11" s="70" t="s">
        <v>156</v>
      </c>
      <c r="L11" s="30"/>
      <c r="M11" s="30"/>
      <c r="N11" s="30"/>
    </row>
    <row r="12" spans="1:14" ht="37.5" customHeight="1" x14ac:dyDescent="0.2">
      <c r="A12" s="13" t="s">
        <v>50</v>
      </c>
      <c r="B12" s="72" t="s">
        <v>85</v>
      </c>
      <c r="C12" s="71" t="s">
        <v>69</v>
      </c>
      <c r="D12" s="71" t="s">
        <v>41</v>
      </c>
      <c r="E12" s="71">
        <v>100</v>
      </c>
      <c r="F12" s="71">
        <v>100</v>
      </c>
      <c r="G12" s="71">
        <v>100</v>
      </c>
      <c r="H12" s="71">
        <v>100</v>
      </c>
      <c r="I12" s="71">
        <v>100</v>
      </c>
      <c r="J12" s="71">
        <v>100</v>
      </c>
      <c r="K12" s="70" t="s">
        <v>157</v>
      </c>
      <c r="L12" s="30"/>
      <c r="M12" s="30"/>
      <c r="N12" s="30"/>
    </row>
    <row r="13" spans="1:14" ht="67.5" customHeight="1" x14ac:dyDescent="0.2">
      <c r="A13" s="13" t="s">
        <v>53</v>
      </c>
      <c r="B13" s="68" t="s">
        <v>86</v>
      </c>
      <c r="C13" s="55" t="s">
        <v>92</v>
      </c>
      <c r="D13" s="71" t="s">
        <v>41</v>
      </c>
      <c r="E13" s="71">
        <v>100</v>
      </c>
      <c r="F13" s="71">
        <v>100</v>
      </c>
      <c r="G13" s="71">
        <v>100</v>
      </c>
      <c r="H13" s="71">
        <v>100</v>
      </c>
      <c r="I13" s="71">
        <v>100</v>
      </c>
      <c r="J13" s="71">
        <v>100</v>
      </c>
      <c r="K13" s="70" t="s">
        <v>156</v>
      </c>
      <c r="L13" s="30"/>
      <c r="M13" s="30"/>
      <c r="N13" s="30"/>
    </row>
    <row r="14" spans="1:14" ht="51.75" customHeight="1" x14ac:dyDescent="0.2">
      <c r="A14" s="13" t="s">
        <v>54</v>
      </c>
      <c r="B14" s="68" t="s">
        <v>87</v>
      </c>
      <c r="C14" s="71" t="s">
        <v>65</v>
      </c>
      <c r="D14" s="71" t="s">
        <v>41</v>
      </c>
      <c r="E14" s="71">
        <v>100</v>
      </c>
      <c r="F14" s="71">
        <v>100</v>
      </c>
      <c r="G14" s="71">
        <v>100</v>
      </c>
      <c r="H14" s="71">
        <v>100</v>
      </c>
      <c r="I14" s="71">
        <v>100</v>
      </c>
      <c r="J14" s="71">
        <v>100</v>
      </c>
      <c r="K14" s="70" t="s">
        <v>157</v>
      </c>
      <c r="L14" s="30"/>
      <c r="M14" s="30"/>
      <c r="N14" s="30"/>
    </row>
    <row r="15" spans="1:14" ht="53.25" customHeight="1" x14ac:dyDescent="0.2">
      <c r="A15" s="13" t="s">
        <v>45</v>
      </c>
      <c r="B15" s="68" t="s">
        <v>88</v>
      </c>
      <c r="C15" s="71" t="s">
        <v>65</v>
      </c>
      <c r="D15" s="71" t="s">
        <v>41</v>
      </c>
      <c r="E15" s="71">
        <v>100</v>
      </c>
      <c r="F15" s="71">
        <v>100</v>
      </c>
      <c r="G15" s="71">
        <v>100</v>
      </c>
      <c r="H15" s="71">
        <v>100</v>
      </c>
      <c r="I15" s="71">
        <v>100</v>
      </c>
      <c r="J15" s="71">
        <v>100</v>
      </c>
      <c r="K15" s="70" t="s">
        <v>157</v>
      </c>
      <c r="L15" s="30"/>
      <c r="M15" s="30"/>
      <c r="N15" s="30"/>
    </row>
    <row r="16" spans="1:14" ht="45" x14ac:dyDescent="0.2">
      <c r="A16" s="13" t="s">
        <v>46</v>
      </c>
      <c r="B16" s="68" t="s">
        <v>58</v>
      </c>
      <c r="C16" s="71" t="s">
        <v>65</v>
      </c>
      <c r="D16" s="71" t="s">
        <v>41</v>
      </c>
      <c r="E16" s="71">
        <v>100</v>
      </c>
      <c r="F16" s="71">
        <v>100</v>
      </c>
      <c r="G16" s="71">
        <v>100</v>
      </c>
      <c r="H16" s="71">
        <v>100</v>
      </c>
      <c r="I16" s="71">
        <v>100</v>
      </c>
      <c r="J16" s="71">
        <v>100</v>
      </c>
      <c r="K16" s="70" t="s">
        <v>158</v>
      </c>
      <c r="L16" s="30"/>
      <c r="M16" s="30"/>
      <c r="N16" s="30"/>
    </row>
    <row r="17" spans="1:14" ht="111" customHeight="1" x14ac:dyDescent="0.2">
      <c r="A17" s="13" t="s">
        <v>47</v>
      </c>
      <c r="B17" s="69" t="s">
        <v>89</v>
      </c>
      <c r="C17" s="71" t="s">
        <v>69</v>
      </c>
      <c r="D17" s="71" t="s">
        <v>41</v>
      </c>
      <c r="E17" s="71" t="s">
        <v>68</v>
      </c>
      <c r="F17" s="71">
        <v>100</v>
      </c>
      <c r="G17" s="71">
        <v>100</v>
      </c>
      <c r="H17" s="71">
        <v>100</v>
      </c>
      <c r="I17" s="71">
        <v>100</v>
      </c>
      <c r="J17" s="71">
        <v>100</v>
      </c>
      <c r="K17" s="70" t="s">
        <v>158</v>
      </c>
      <c r="L17" s="30"/>
      <c r="M17" s="30"/>
      <c r="N17" s="30"/>
    </row>
    <row r="18" spans="1:14" ht="39" customHeight="1" x14ac:dyDescent="0.2">
      <c r="A18" s="13" t="s">
        <v>48</v>
      </c>
      <c r="B18" s="68" t="s">
        <v>90</v>
      </c>
      <c r="C18" s="71" t="s">
        <v>69</v>
      </c>
      <c r="D18" s="71" t="s">
        <v>93</v>
      </c>
      <c r="E18" s="71">
        <v>0</v>
      </c>
      <c r="F18" s="71">
        <v>0</v>
      </c>
      <c r="G18" s="71">
        <v>0</v>
      </c>
      <c r="H18" s="71">
        <v>0</v>
      </c>
      <c r="I18" s="71">
        <v>0</v>
      </c>
      <c r="J18" s="71">
        <v>0</v>
      </c>
      <c r="K18" s="70" t="s">
        <v>158</v>
      </c>
      <c r="L18" s="30"/>
      <c r="M18" s="30"/>
      <c r="N18" s="30"/>
    </row>
    <row r="19" spans="1:14" ht="45" x14ac:dyDescent="0.2">
      <c r="A19" s="13" t="s">
        <v>66</v>
      </c>
      <c r="B19" s="68" t="s">
        <v>91</v>
      </c>
      <c r="C19" s="71" t="s">
        <v>69</v>
      </c>
      <c r="D19" s="71" t="s">
        <v>41</v>
      </c>
      <c r="E19" s="71">
        <v>30</v>
      </c>
      <c r="F19" s="71">
        <v>30</v>
      </c>
      <c r="G19" s="71">
        <v>30</v>
      </c>
      <c r="H19" s="71">
        <v>30</v>
      </c>
      <c r="I19" s="71">
        <v>30</v>
      </c>
      <c r="J19" s="71">
        <v>30</v>
      </c>
      <c r="K19" s="70" t="s">
        <v>158</v>
      </c>
      <c r="L19" s="30"/>
      <c r="M19" s="30"/>
      <c r="N19" s="30"/>
    </row>
    <row r="20" spans="1:14" ht="45" x14ac:dyDescent="0.2">
      <c r="A20" s="13" t="s">
        <v>67</v>
      </c>
      <c r="B20" s="68" t="s">
        <v>59</v>
      </c>
      <c r="C20" s="71" t="s">
        <v>65</v>
      </c>
      <c r="D20" s="71" t="s">
        <v>41</v>
      </c>
      <c r="E20" s="71">
        <v>100</v>
      </c>
      <c r="F20" s="71">
        <v>100</v>
      </c>
      <c r="G20" s="71">
        <v>100</v>
      </c>
      <c r="H20" s="71">
        <v>100</v>
      </c>
      <c r="I20" s="71">
        <v>100</v>
      </c>
      <c r="J20" s="71">
        <v>100</v>
      </c>
      <c r="K20" s="70" t="s">
        <v>158</v>
      </c>
      <c r="L20" s="30"/>
      <c r="M20" s="30"/>
      <c r="N20" s="30"/>
    </row>
    <row r="21" spans="1:14" ht="18.75" customHeight="1" x14ac:dyDescent="0.2">
      <c r="A21" s="100" t="str">
        <f>'Приложение 4 (новое)'!A55:M55</f>
        <v>Подпрограмма     III  «Совершенствование муниципальной службы Московской области»</v>
      </c>
      <c r="B21" s="101"/>
      <c r="C21" s="103"/>
      <c r="D21" s="103"/>
      <c r="E21" s="103"/>
      <c r="F21" s="103"/>
      <c r="G21" s="103"/>
      <c r="H21" s="103"/>
      <c r="I21" s="103"/>
      <c r="J21" s="103"/>
      <c r="K21" s="102"/>
      <c r="L21" s="30"/>
      <c r="M21" s="30"/>
      <c r="N21" s="30"/>
    </row>
    <row r="22" spans="1:14" s="4" customFormat="1" ht="99" customHeight="1" x14ac:dyDescent="0.2">
      <c r="A22" s="49">
        <v>1</v>
      </c>
      <c r="B22" s="50" t="s">
        <v>105</v>
      </c>
      <c r="C22" s="49" t="s">
        <v>129</v>
      </c>
      <c r="D22" s="49" t="s">
        <v>41</v>
      </c>
      <c r="E22" s="49">
        <v>25</v>
      </c>
      <c r="F22" s="49">
        <v>25</v>
      </c>
      <c r="G22" s="53">
        <v>25</v>
      </c>
      <c r="H22" s="49">
        <v>25</v>
      </c>
      <c r="I22" s="49">
        <v>25</v>
      </c>
      <c r="J22" s="49">
        <v>25</v>
      </c>
      <c r="K22" s="5" t="s">
        <v>159</v>
      </c>
      <c r="L22" s="30"/>
      <c r="M22" s="30"/>
      <c r="N22" s="30"/>
    </row>
    <row r="23" spans="1:14" ht="12.75" x14ac:dyDescent="0.2">
      <c r="A23" s="100" t="str">
        <f>'Приложение 4 (новое)'!A76:M76</f>
        <v>Подпрограмма     IV  «Управление муниципальными финансами »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2"/>
      <c r="L23" s="30"/>
      <c r="M23" s="30"/>
      <c r="N23" s="30"/>
    </row>
    <row r="24" spans="1:14" ht="60" x14ac:dyDescent="0.2">
      <c r="A24" s="13">
        <v>1</v>
      </c>
      <c r="B24" s="37" t="s">
        <v>95</v>
      </c>
      <c r="C24" s="49" t="s">
        <v>129</v>
      </c>
      <c r="D24" s="49" t="s">
        <v>41</v>
      </c>
      <c r="E24" s="49">
        <v>21.3</v>
      </c>
      <c r="F24" s="49">
        <v>-8</v>
      </c>
      <c r="G24" s="49">
        <v>9.8000000000000007</v>
      </c>
      <c r="H24" s="49">
        <v>1.6</v>
      </c>
      <c r="I24" s="49">
        <v>3</v>
      </c>
      <c r="J24" s="49">
        <v>3</v>
      </c>
      <c r="K24" s="5" t="s">
        <v>159</v>
      </c>
      <c r="L24" s="30"/>
      <c r="M24" s="30"/>
      <c r="N24" s="30"/>
    </row>
    <row r="25" spans="1:14" ht="90" x14ac:dyDescent="0.2">
      <c r="A25" s="13">
        <v>2</v>
      </c>
      <c r="B25" s="38" t="s">
        <v>96</v>
      </c>
      <c r="C25" s="49" t="s">
        <v>129</v>
      </c>
      <c r="D25" s="49" t="s">
        <v>41</v>
      </c>
      <c r="E25" s="49">
        <v>0.4</v>
      </c>
      <c r="F25" s="49">
        <v>2.2000000000000002</v>
      </c>
      <c r="G25" s="49">
        <v>2.2000000000000002</v>
      </c>
      <c r="H25" s="49">
        <v>2.2999999999999998</v>
      </c>
      <c r="I25" s="49">
        <v>2.2999999999999998</v>
      </c>
      <c r="J25" s="49">
        <v>2.2999999999999998</v>
      </c>
      <c r="K25" s="5" t="s">
        <v>160</v>
      </c>
      <c r="L25" s="30"/>
      <c r="M25" s="30"/>
      <c r="N25" s="30"/>
    </row>
    <row r="26" spans="1:14" s="14" customFormat="1" ht="45" x14ac:dyDescent="0.2">
      <c r="A26" s="13">
        <v>3</v>
      </c>
      <c r="B26" s="38" t="s">
        <v>97</v>
      </c>
      <c r="C26" s="49" t="s">
        <v>69</v>
      </c>
      <c r="D26" s="49" t="s">
        <v>130</v>
      </c>
      <c r="E26" s="49">
        <v>0.08</v>
      </c>
      <c r="F26" s="49">
        <v>7.8E-2</v>
      </c>
      <c r="G26" s="49">
        <v>7.6999999999999999E-2</v>
      </c>
      <c r="H26" s="49">
        <v>7.5999999999999998E-2</v>
      </c>
      <c r="I26" s="49">
        <v>7.4999999999999997E-2</v>
      </c>
      <c r="J26" s="49">
        <v>7.5999999999999998E-2</v>
      </c>
      <c r="K26" s="5" t="s">
        <v>159</v>
      </c>
      <c r="L26" s="30"/>
      <c r="M26" s="30"/>
      <c r="N26" s="30"/>
    </row>
    <row r="27" spans="1:14" s="45" customFormat="1" ht="90" x14ac:dyDescent="0.2">
      <c r="A27" s="13">
        <v>4</v>
      </c>
      <c r="B27" s="38" t="s">
        <v>127</v>
      </c>
      <c r="C27" s="49" t="s">
        <v>129</v>
      </c>
      <c r="D27" s="49" t="s">
        <v>41</v>
      </c>
      <c r="E27" s="49">
        <v>6.2</v>
      </c>
      <c r="F27" s="49">
        <v>8.9</v>
      </c>
      <c r="G27" s="49">
        <v>2</v>
      </c>
      <c r="H27" s="49">
        <v>1.8</v>
      </c>
      <c r="I27" s="49">
        <v>0</v>
      </c>
      <c r="J27" s="49">
        <v>0</v>
      </c>
      <c r="K27" s="5" t="s">
        <v>161</v>
      </c>
      <c r="L27" s="30"/>
      <c r="M27" s="30"/>
      <c r="N27" s="30"/>
    </row>
    <row r="28" spans="1:14" s="45" customFormat="1" ht="45" x14ac:dyDescent="0.2">
      <c r="A28" s="13">
        <v>5</v>
      </c>
      <c r="B28" s="38" t="s">
        <v>128</v>
      </c>
      <c r="C28" s="49" t="s">
        <v>129</v>
      </c>
      <c r="D28" s="49" t="s">
        <v>131</v>
      </c>
      <c r="E28" s="49" t="s">
        <v>132</v>
      </c>
      <c r="F28" s="49" t="s">
        <v>132</v>
      </c>
      <c r="G28" s="49" t="s">
        <v>132</v>
      </c>
      <c r="H28" s="49" t="s">
        <v>132</v>
      </c>
      <c r="I28" s="49" t="s">
        <v>132</v>
      </c>
      <c r="J28" s="49" t="s">
        <v>132</v>
      </c>
      <c r="K28" s="5" t="s">
        <v>158</v>
      </c>
      <c r="L28" s="30"/>
      <c r="M28" s="30"/>
      <c r="N28" s="30"/>
    </row>
    <row r="29" spans="1:14" x14ac:dyDescent="0.2">
      <c r="L29" s="9"/>
      <c r="M29" s="9"/>
      <c r="N29" s="9"/>
    </row>
    <row r="30" spans="1:14" x14ac:dyDescent="0.2">
      <c r="L30" s="9"/>
      <c r="M30" s="9"/>
      <c r="N30" s="9"/>
    </row>
    <row r="31" spans="1:14" x14ac:dyDescent="0.2">
      <c r="L31" s="9"/>
      <c r="M31" s="9"/>
      <c r="N31" s="9"/>
    </row>
    <row r="32" spans="1:14" x14ac:dyDescent="0.2">
      <c r="L32" s="9"/>
      <c r="M32" s="9"/>
      <c r="N32" s="9"/>
    </row>
  </sheetData>
  <mergeCells count="14">
    <mergeCell ref="A23:K23"/>
    <mergeCell ref="A21:K21"/>
    <mergeCell ref="A10:K10"/>
    <mergeCell ref="C7:C8"/>
    <mergeCell ref="D7:D8"/>
    <mergeCell ref="F7:K7"/>
    <mergeCell ref="A2:K2"/>
    <mergeCell ref="E7:E8"/>
    <mergeCell ref="G1:K1"/>
    <mergeCell ref="A4:K4"/>
    <mergeCell ref="A3:N3"/>
    <mergeCell ref="A5:K5"/>
    <mergeCell ref="A7:A8"/>
    <mergeCell ref="B7:B8"/>
  </mergeCells>
  <phoneticPr fontId="3" type="noConversion"/>
  <pageMargins left="0.35433070866141736" right="0.19685039370078741" top="0.39370078740157483" bottom="0.39370078740157483" header="0.51181102362204722" footer="0.51181102362204722"/>
  <pageSetup paperSize="9" scale="66" fitToHeight="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4"/>
  <sheetViews>
    <sheetView view="pageBreakPreview" zoomScale="80" zoomScaleNormal="100" zoomScaleSheetLayoutView="80" workbookViewId="0">
      <selection activeCell="K12" sqref="K12:K15"/>
    </sheetView>
  </sheetViews>
  <sheetFormatPr defaultRowHeight="12.75" x14ac:dyDescent="0.2"/>
  <cols>
    <col min="1" max="1" width="6" style="18" customWidth="1"/>
    <col min="2" max="2" width="69" style="19" customWidth="1"/>
    <col min="3" max="3" width="29.140625" style="19" customWidth="1"/>
    <col min="4" max="4" width="25" style="19" customWidth="1"/>
    <col min="5" max="5" width="18.85546875" style="19" customWidth="1"/>
    <col min="6" max="6" width="19" style="19" customWidth="1"/>
    <col min="7" max="7" width="18.28515625" style="19" customWidth="1"/>
    <col min="8" max="8" width="19.42578125" style="19" customWidth="1"/>
    <col min="9" max="9" width="19.28515625" style="19" customWidth="1"/>
    <col min="10" max="10" width="18.140625" style="19" customWidth="1"/>
    <col min="11" max="11" width="20.28515625" style="19" customWidth="1"/>
    <col min="12" max="16384" width="9.140625" style="3"/>
  </cols>
  <sheetData>
    <row r="1" spans="1:18" ht="93" customHeight="1" x14ac:dyDescent="0.2">
      <c r="A1" s="29"/>
      <c r="B1" s="30"/>
      <c r="C1" s="30"/>
      <c r="D1" s="130" t="s">
        <v>186</v>
      </c>
      <c r="E1" s="130"/>
      <c r="F1" s="130"/>
      <c r="G1" s="130"/>
      <c r="H1" s="130"/>
      <c r="I1" s="130"/>
      <c r="J1" s="130"/>
      <c r="K1" s="131"/>
      <c r="P1" s="125"/>
      <c r="Q1" s="125"/>
      <c r="R1" s="125"/>
    </row>
    <row r="2" spans="1:18" ht="15.75" x14ac:dyDescent="0.2">
      <c r="A2" s="29"/>
      <c r="B2" s="95" t="s">
        <v>35</v>
      </c>
      <c r="C2" s="95"/>
      <c r="D2" s="95"/>
      <c r="E2" s="95"/>
      <c r="F2" s="95"/>
      <c r="G2" s="95"/>
      <c r="H2" s="95"/>
      <c r="I2" s="95"/>
      <c r="J2" s="95"/>
      <c r="K2" s="95"/>
    </row>
    <row r="3" spans="1:18" ht="15.75" x14ac:dyDescent="0.2">
      <c r="A3" s="29"/>
      <c r="B3" s="39"/>
      <c r="C3" s="39"/>
      <c r="D3" s="95" t="s">
        <v>71</v>
      </c>
      <c r="E3" s="132"/>
      <c r="F3" s="132"/>
      <c r="G3" s="132"/>
      <c r="H3" s="39"/>
      <c r="I3" s="39"/>
      <c r="J3" s="39"/>
      <c r="K3" s="39"/>
    </row>
    <row r="4" spans="1:18" ht="15.75" x14ac:dyDescent="0.2">
      <c r="A4" s="29"/>
      <c r="B4" s="40"/>
      <c r="C4" s="40"/>
      <c r="D4" s="48"/>
      <c r="E4" s="40"/>
      <c r="F4" s="40"/>
      <c r="G4" s="40"/>
      <c r="H4" s="40"/>
      <c r="I4" s="40"/>
      <c r="J4" s="40"/>
      <c r="K4" s="40"/>
    </row>
    <row r="5" spans="1:18" ht="15.75" x14ac:dyDescent="0.2">
      <c r="A5" s="126" t="s">
        <v>3</v>
      </c>
      <c r="B5" s="126" t="s">
        <v>62</v>
      </c>
      <c r="C5" s="126" t="s">
        <v>2</v>
      </c>
      <c r="D5" s="126" t="s">
        <v>61</v>
      </c>
      <c r="E5" s="128" t="s">
        <v>63</v>
      </c>
      <c r="F5" s="129"/>
      <c r="G5" s="129"/>
      <c r="H5" s="129"/>
      <c r="I5" s="129"/>
      <c r="J5" s="129"/>
      <c r="K5" s="126" t="s">
        <v>64</v>
      </c>
    </row>
    <row r="6" spans="1:18" ht="102" customHeight="1" x14ac:dyDescent="0.2">
      <c r="A6" s="127"/>
      <c r="B6" s="127"/>
      <c r="C6" s="127"/>
      <c r="D6" s="127"/>
      <c r="E6" s="41" t="s">
        <v>39</v>
      </c>
      <c r="F6" s="54" t="s">
        <v>138</v>
      </c>
      <c r="G6" s="54" t="s">
        <v>139</v>
      </c>
      <c r="H6" s="54" t="s">
        <v>140</v>
      </c>
      <c r="I6" s="54" t="s">
        <v>141</v>
      </c>
      <c r="J6" s="54" t="s">
        <v>142</v>
      </c>
      <c r="K6" s="127"/>
    </row>
    <row r="7" spans="1:18" s="36" customFormat="1" ht="47.25" customHeight="1" x14ac:dyDescent="0.2">
      <c r="A7" s="133" t="str">
        <f>'Приложение 4 (новое)'!A9:M9</f>
        <v xml:space="preserve">Подпрограмма     I  «Развитие имущественного комплекса»  
</v>
      </c>
      <c r="B7" s="101"/>
      <c r="C7" s="101"/>
      <c r="D7" s="101"/>
      <c r="E7" s="101"/>
      <c r="F7" s="101"/>
      <c r="G7" s="101"/>
      <c r="H7" s="101"/>
      <c r="I7" s="101"/>
      <c r="J7" s="101"/>
      <c r="K7" s="102"/>
    </row>
    <row r="8" spans="1:18" s="36" customFormat="1" ht="30" x14ac:dyDescent="0.2">
      <c r="A8" s="134">
        <v>1</v>
      </c>
      <c r="B8" s="122" t="str">
        <f>'Приложение 4 (новое)'!B15</f>
        <v xml:space="preserve">Мероприятие 1.
Расходы, связанные с владением, пользованием и распоряжением имуществом, находящимся в муниципальной собственности городского округа </v>
      </c>
      <c r="C8" s="31" t="s">
        <v>0</v>
      </c>
      <c r="D8" s="38"/>
      <c r="E8" s="26">
        <f>'Приложение 4 (новое)'!F16</f>
        <v>0</v>
      </c>
      <c r="F8" s="26">
        <f>'Приложение 4 (новое)'!G16</f>
        <v>0</v>
      </c>
      <c r="G8" s="26">
        <f>'Приложение 4 (новое)'!H16</f>
        <v>0</v>
      </c>
      <c r="H8" s="26">
        <f>'Приложение 4 (новое)'!I16</f>
        <v>0</v>
      </c>
      <c r="I8" s="26">
        <f>'Приложение 4 (новое)'!J16</f>
        <v>0</v>
      </c>
      <c r="J8" s="26">
        <f>'Приложение 4 (новое)'!K16</f>
        <v>0</v>
      </c>
      <c r="K8" s="121"/>
    </row>
    <row r="9" spans="1:18" s="36" customFormat="1" ht="30" x14ac:dyDescent="0.2">
      <c r="A9" s="134"/>
      <c r="B9" s="123"/>
      <c r="C9" s="31" t="s">
        <v>6</v>
      </c>
      <c r="D9" s="38"/>
      <c r="E9" s="26">
        <f>'Приложение 4 (новое)'!F17</f>
        <v>0</v>
      </c>
      <c r="F9" s="26">
        <f>'Приложение 4 (новое)'!G17</f>
        <v>0</v>
      </c>
      <c r="G9" s="26">
        <f>'Приложение 4 (новое)'!H17</f>
        <v>0</v>
      </c>
      <c r="H9" s="26">
        <f>'Приложение 4 (новое)'!I17</f>
        <v>0</v>
      </c>
      <c r="I9" s="26">
        <f>'Приложение 4 (новое)'!J17</f>
        <v>0</v>
      </c>
      <c r="J9" s="26">
        <f>'Приложение 4 (новое)'!K17</f>
        <v>0</v>
      </c>
      <c r="K9" s="118"/>
    </row>
    <row r="10" spans="1:18" s="36" customFormat="1" ht="75" x14ac:dyDescent="0.2">
      <c r="A10" s="134"/>
      <c r="B10" s="123"/>
      <c r="C10" s="31" t="s">
        <v>19</v>
      </c>
      <c r="D10" s="38" t="s">
        <v>56</v>
      </c>
      <c r="E10" s="26">
        <f>'Приложение 4 (новое)'!F18</f>
        <v>138924.4</v>
      </c>
      <c r="F10" s="26">
        <f>'Приложение 4 (новое)'!G18</f>
        <v>50984.4</v>
      </c>
      <c r="G10" s="26">
        <f>'Приложение 4 (новое)'!H18</f>
        <v>21985</v>
      </c>
      <c r="H10" s="26">
        <f>'Приложение 4 (новое)'!I18</f>
        <v>21985</v>
      </c>
      <c r="I10" s="26">
        <f>'Приложение 4 (новое)'!J18</f>
        <v>21985</v>
      </c>
      <c r="J10" s="26">
        <f>'Приложение 4 (новое)'!K18</f>
        <v>21985</v>
      </c>
      <c r="K10" s="118"/>
    </row>
    <row r="11" spans="1:18" s="36" customFormat="1" ht="15" x14ac:dyDescent="0.2">
      <c r="A11" s="134"/>
      <c r="B11" s="124"/>
      <c r="C11" s="31" t="s">
        <v>29</v>
      </c>
      <c r="D11" s="38"/>
      <c r="E11" s="26">
        <f>'Приложение 4 (новое)'!F19</f>
        <v>0</v>
      </c>
      <c r="F11" s="26">
        <f>'Приложение 4 (новое)'!G19</f>
        <v>0</v>
      </c>
      <c r="G11" s="26">
        <f>'Приложение 4 (новое)'!H19</f>
        <v>0</v>
      </c>
      <c r="H11" s="26">
        <f>'Приложение 4 (новое)'!I19</f>
        <v>0</v>
      </c>
      <c r="I11" s="26">
        <f>'Приложение 4 (новое)'!J19</f>
        <v>0</v>
      </c>
      <c r="J11" s="26">
        <f>'Приложение 4 (новое)'!K19</f>
        <v>0</v>
      </c>
      <c r="K11" s="119"/>
    </row>
    <row r="12" spans="1:18" s="36" customFormat="1" ht="30" x14ac:dyDescent="0.2">
      <c r="A12" s="118">
        <f>A8+1</f>
        <v>2</v>
      </c>
      <c r="B12" s="120" t="str">
        <f>'Приложение 4 (новое)'!B20</f>
        <v>Мероприятие 2. 
Взносы на капитальный ремонт общего имущества многоквартирных домов</v>
      </c>
      <c r="C12" s="38" t="s">
        <v>0</v>
      </c>
      <c r="D12" s="38"/>
      <c r="E12" s="26">
        <f>'Приложение 4 (новое)'!F21</f>
        <v>0</v>
      </c>
      <c r="F12" s="26">
        <f>'Приложение 4 (новое)'!G21</f>
        <v>0</v>
      </c>
      <c r="G12" s="26">
        <f>'Приложение 4 (новое)'!H21</f>
        <v>0</v>
      </c>
      <c r="H12" s="26">
        <f>'Приложение 4 (новое)'!I21</f>
        <v>0</v>
      </c>
      <c r="I12" s="26">
        <f>'Приложение 4 (новое)'!J21</f>
        <v>0</v>
      </c>
      <c r="J12" s="26">
        <f>'Приложение 4 (новое)'!K21</f>
        <v>0</v>
      </c>
      <c r="K12" s="121"/>
    </row>
    <row r="13" spans="1:18" s="36" customFormat="1" ht="30" x14ac:dyDescent="0.2">
      <c r="A13" s="118"/>
      <c r="B13" s="107"/>
      <c r="C13" s="38" t="s">
        <v>6</v>
      </c>
      <c r="D13" s="38"/>
      <c r="E13" s="26">
        <f>'Приложение 4 (новое)'!F22</f>
        <v>0</v>
      </c>
      <c r="F13" s="26">
        <f>'Приложение 4 (новое)'!G22</f>
        <v>0</v>
      </c>
      <c r="G13" s="26">
        <f>'Приложение 4 (новое)'!H22</f>
        <v>0</v>
      </c>
      <c r="H13" s="26">
        <f>'Приложение 4 (новое)'!I22</f>
        <v>0</v>
      </c>
      <c r="I13" s="26">
        <f>'Приложение 4 (новое)'!J22</f>
        <v>0</v>
      </c>
      <c r="J13" s="26">
        <f>'Приложение 4 (новое)'!K22</f>
        <v>0</v>
      </c>
      <c r="K13" s="118"/>
    </row>
    <row r="14" spans="1:18" s="36" customFormat="1" ht="105" x14ac:dyDescent="0.2">
      <c r="A14" s="118"/>
      <c r="B14" s="107"/>
      <c r="C14" s="38" t="s">
        <v>19</v>
      </c>
      <c r="D14" s="38" t="s">
        <v>133</v>
      </c>
      <c r="E14" s="26">
        <f>'Приложение 4 (новое)'!F23</f>
        <v>139850</v>
      </c>
      <c r="F14" s="26">
        <f>'Приложение 4 (новое)'!G23</f>
        <v>27970</v>
      </c>
      <c r="G14" s="26">
        <f>'Приложение 4 (новое)'!H23</f>
        <v>27970</v>
      </c>
      <c r="H14" s="26">
        <f>'Приложение 4 (новое)'!I23</f>
        <v>27970</v>
      </c>
      <c r="I14" s="26">
        <f>'Приложение 4 (новое)'!J23</f>
        <v>27970</v>
      </c>
      <c r="J14" s="26">
        <f>'Приложение 4 (новое)'!K23</f>
        <v>27970</v>
      </c>
      <c r="K14" s="118"/>
    </row>
    <row r="15" spans="1:18" s="36" customFormat="1" ht="15" x14ac:dyDescent="0.2">
      <c r="A15" s="119"/>
      <c r="B15" s="108"/>
      <c r="C15" s="38" t="s">
        <v>29</v>
      </c>
      <c r="D15" s="38"/>
      <c r="E15" s="26">
        <f>'Приложение 4 (новое)'!F24</f>
        <v>0</v>
      </c>
      <c r="F15" s="26">
        <f>'Приложение 4 (новое)'!G24</f>
        <v>0</v>
      </c>
      <c r="G15" s="26">
        <f>'Приложение 4 (новое)'!H24</f>
        <v>0</v>
      </c>
      <c r="H15" s="26">
        <f>'Приложение 4 (новое)'!I24</f>
        <v>0</v>
      </c>
      <c r="I15" s="26">
        <f>'Приложение 4 (новое)'!J24</f>
        <v>0</v>
      </c>
      <c r="J15" s="26">
        <f>'Приложение 4 (новое)'!K24</f>
        <v>0</v>
      </c>
      <c r="K15" s="119"/>
    </row>
    <row r="16" spans="1:18" s="36" customFormat="1" ht="30" x14ac:dyDescent="0.2">
      <c r="A16" s="118">
        <f>A12+1</f>
        <v>3</v>
      </c>
      <c r="B16" s="120" t="str">
        <f>'Приложение 4 (новое)'!B25</f>
        <v xml:space="preserve">Мероприятие 3.
Организация в соответствии с Федеральным законом от 24 июля 2007 №221-ФЗ «О государственном кадастре недвижимости» выполнения комплексных кадастровых работ и утверждение карты-плана территории </v>
      </c>
      <c r="C16" s="38" t="s">
        <v>0</v>
      </c>
      <c r="D16" s="38"/>
      <c r="E16" s="26">
        <f>'Приложение 4 (новое)'!F26</f>
        <v>0</v>
      </c>
      <c r="F16" s="26">
        <f>'Приложение 4 (новое)'!G26</f>
        <v>0</v>
      </c>
      <c r="G16" s="26">
        <f>'Приложение 4 (новое)'!H26</f>
        <v>0</v>
      </c>
      <c r="H16" s="26">
        <f>'Приложение 4 (новое)'!I26</f>
        <v>0</v>
      </c>
      <c r="I16" s="26">
        <f>'Приложение 4 (новое)'!J26</f>
        <v>0</v>
      </c>
      <c r="J16" s="26">
        <f>'Приложение 4 (новое)'!K26</f>
        <v>0</v>
      </c>
      <c r="K16" s="121"/>
    </row>
    <row r="17" spans="1:11" s="36" customFormat="1" ht="30" x14ac:dyDescent="0.2">
      <c r="A17" s="118"/>
      <c r="B17" s="107"/>
      <c r="C17" s="38" t="s">
        <v>6</v>
      </c>
      <c r="D17" s="38"/>
      <c r="E17" s="26">
        <f>'Приложение 4 (новое)'!F27</f>
        <v>0</v>
      </c>
      <c r="F17" s="26">
        <f>'Приложение 4 (новое)'!G27</f>
        <v>0</v>
      </c>
      <c r="G17" s="26">
        <f>'Приложение 4 (новое)'!H27</f>
        <v>0</v>
      </c>
      <c r="H17" s="26">
        <f>'Приложение 4 (новое)'!I27</f>
        <v>0</v>
      </c>
      <c r="I17" s="26">
        <f>'Приложение 4 (новое)'!J27</f>
        <v>0</v>
      </c>
      <c r="J17" s="26">
        <f>'Приложение 4 (новое)'!K27</f>
        <v>0</v>
      </c>
      <c r="K17" s="118"/>
    </row>
    <row r="18" spans="1:11" s="36" customFormat="1" ht="75" x14ac:dyDescent="0.2">
      <c r="A18" s="118"/>
      <c r="B18" s="107"/>
      <c r="C18" s="38" t="s">
        <v>19</v>
      </c>
      <c r="D18" s="38" t="s">
        <v>56</v>
      </c>
      <c r="E18" s="26">
        <f>'Приложение 4 (новое)'!F28</f>
        <v>1500</v>
      </c>
      <c r="F18" s="26">
        <f>'Приложение 4 (новое)'!G28</f>
        <v>300</v>
      </c>
      <c r="G18" s="26">
        <f>'Приложение 4 (новое)'!H28</f>
        <v>300</v>
      </c>
      <c r="H18" s="26">
        <f>'Приложение 4 (новое)'!I28</f>
        <v>300</v>
      </c>
      <c r="I18" s="26">
        <f>'Приложение 4 (новое)'!J28</f>
        <v>300</v>
      </c>
      <c r="J18" s="26">
        <f>'Приложение 4 (новое)'!K28</f>
        <v>300</v>
      </c>
      <c r="K18" s="118"/>
    </row>
    <row r="19" spans="1:11" s="36" customFormat="1" ht="15" x14ac:dyDescent="0.2">
      <c r="A19" s="119"/>
      <c r="B19" s="108"/>
      <c r="C19" s="38" t="s">
        <v>29</v>
      </c>
      <c r="D19" s="38"/>
      <c r="E19" s="26">
        <f>'Приложение 4 (новое)'!F29</f>
        <v>0</v>
      </c>
      <c r="F19" s="26">
        <f>'Приложение 4 (новое)'!G29</f>
        <v>0</v>
      </c>
      <c r="G19" s="26">
        <f>'Приложение 4 (новое)'!H29</f>
        <v>0</v>
      </c>
      <c r="H19" s="26">
        <f>'Приложение 4 (новое)'!I29</f>
        <v>0</v>
      </c>
      <c r="I19" s="26">
        <f>'Приложение 4 (новое)'!J29</f>
        <v>0</v>
      </c>
      <c r="J19" s="26">
        <f>'Приложение 4 (новое)'!K29</f>
        <v>0</v>
      </c>
      <c r="K19" s="119"/>
    </row>
    <row r="20" spans="1:11" s="36" customFormat="1" ht="30" x14ac:dyDescent="0.2">
      <c r="A20" s="118">
        <f>A16+1</f>
        <v>4</v>
      </c>
      <c r="B20" s="120" t="str">
        <f>'Приложение 4 (новое)'!B35</f>
        <v>Мероприятие 1.
Осуществление государственных полномочий Московской области в области земельных отношений</v>
      </c>
      <c r="C20" s="38" t="s">
        <v>0</v>
      </c>
      <c r="D20" s="38"/>
      <c r="E20" s="26">
        <f>'Приложение 4 (новое)'!F36</f>
        <v>0</v>
      </c>
      <c r="F20" s="26">
        <f>'Приложение 4 (новое)'!G36</f>
        <v>0</v>
      </c>
      <c r="G20" s="26">
        <f>'Приложение 4 (новое)'!H36</f>
        <v>0</v>
      </c>
      <c r="H20" s="26">
        <f>'Приложение 4 (новое)'!I36</f>
        <v>0</v>
      </c>
      <c r="I20" s="26">
        <f>'Приложение 4 (новое)'!J36</f>
        <v>0</v>
      </c>
      <c r="J20" s="26">
        <f>'Приложение 4 (новое)'!K36</f>
        <v>0</v>
      </c>
      <c r="K20" s="121"/>
    </row>
    <row r="21" spans="1:11" s="36" customFormat="1" ht="30" x14ac:dyDescent="0.2">
      <c r="A21" s="118"/>
      <c r="B21" s="107"/>
      <c r="C21" s="38" t="s">
        <v>6</v>
      </c>
      <c r="D21" s="38"/>
      <c r="E21" s="26">
        <f>'Приложение 4 (новое)'!F37</f>
        <v>16309</v>
      </c>
      <c r="F21" s="26">
        <f>'Приложение 4 (новое)'!G37</f>
        <v>16309</v>
      </c>
      <c r="G21" s="26">
        <f>'Приложение 4 (новое)'!H37</f>
        <v>0</v>
      </c>
      <c r="H21" s="26">
        <f>'Приложение 4 (новое)'!I37</f>
        <v>0</v>
      </c>
      <c r="I21" s="26">
        <f>'Приложение 4 (новое)'!J37</f>
        <v>0</v>
      </c>
      <c r="J21" s="26">
        <f>'Приложение 4 (новое)'!K37</f>
        <v>0</v>
      </c>
      <c r="K21" s="118"/>
    </row>
    <row r="22" spans="1:11" s="36" customFormat="1" ht="75" x14ac:dyDescent="0.2">
      <c r="A22" s="118"/>
      <c r="B22" s="107"/>
      <c r="C22" s="38" t="s">
        <v>19</v>
      </c>
      <c r="D22" s="38" t="s">
        <v>56</v>
      </c>
      <c r="E22" s="26">
        <f>'Приложение 4 (новое)'!F38</f>
        <v>6204.6</v>
      </c>
      <c r="F22" s="26">
        <f>'Приложение 4 (новое)'!G38</f>
        <v>6204.6</v>
      </c>
      <c r="G22" s="26">
        <f>'Приложение 4 (новое)'!H38</f>
        <v>0</v>
      </c>
      <c r="H22" s="26">
        <f>'Приложение 4 (новое)'!I38</f>
        <v>0</v>
      </c>
      <c r="I22" s="26">
        <f>'Приложение 4 (новое)'!J38</f>
        <v>0</v>
      </c>
      <c r="J22" s="26">
        <f>'Приложение 4 (новое)'!K38</f>
        <v>0</v>
      </c>
      <c r="K22" s="118"/>
    </row>
    <row r="23" spans="1:11" s="36" customFormat="1" ht="15" x14ac:dyDescent="0.2">
      <c r="A23" s="119"/>
      <c r="B23" s="108"/>
      <c r="C23" s="38" t="s">
        <v>29</v>
      </c>
      <c r="D23" s="38"/>
      <c r="E23" s="26">
        <f>'Приложение 4 (новое)'!F39</f>
        <v>0</v>
      </c>
      <c r="F23" s="26">
        <f>'Приложение 4 (новое)'!G39</f>
        <v>0</v>
      </c>
      <c r="G23" s="26">
        <f>'Приложение 4 (новое)'!H39</f>
        <v>0</v>
      </c>
      <c r="H23" s="26">
        <f>'Приложение 4 (новое)'!I39</f>
        <v>0</v>
      </c>
      <c r="I23" s="26">
        <f>'Приложение 4 (новое)'!J39</f>
        <v>0</v>
      </c>
      <c r="J23" s="26">
        <f>'Приложение 4 (новое)'!K39</f>
        <v>0</v>
      </c>
      <c r="K23" s="119"/>
    </row>
    <row r="24" spans="1:11" s="36" customFormat="1" ht="30" x14ac:dyDescent="0.2">
      <c r="A24" s="118">
        <f>A20+1</f>
        <v>5</v>
      </c>
      <c r="B24" s="120" t="str">
        <f>'Приложение 4 (новое)'!B45</f>
        <v>Мероприятие 1.
Обеспечение деятельности муниципальных органов в сфере земельно-имущественных отношений</v>
      </c>
      <c r="C24" s="38" t="s">
        <v>0</v>
      </c>
      <c r="D24" s="38"/>
      <c r="E24" s="26">
        <f>'Приложение 4 (новое)'!F46</f>
        <v>0</v>
      </c>
      <c r="F24" s="26">
        <f>'Приложение 4 (новое)'!G46</f>
        <v>0</v>
      </c>
      <c r="G24" s="26">
        <f>'Приложение 4 (новое)'!H46</f>
        <v>0</v>
      </c>
      <c r="H24" s="26">
        <f>'Приложение 4 (новое)'!I46</f>
        <v>0</v>
      </c>
      <c r="I24" s="26">
        <f>'Приложение 4 (новое)'!J46</f>
        <v>0</v>
      </c>
      <c r="J24" s="26">
        <f>'Приложение 4 (новое)'!K46</f>
        <v>0</v>
      </c>
      <c r="K24" s="121"/>
    </row>
    <row r="25" spans="1:11" s="36" customFormat="1" ht="30" x14ac:dyDescent="0.2">
      <c r="A25" s="118"/>
      <c r="B25" s="107"/>
      <c r="C25" s="38" t="s">
        <v>6</v>
      </c>
      <c r="D25" s="38"/>
      <c r="E25" s="26">
        <f>'Приложение 4 (новое)'!F47</f>
        <v>0</v>
      </c>
      <c r="F25" s="26">
        <f>'Приложение 4 (новое)'!G47</f>
        <v>0</v>
      </c>
      <c r="G25" s="26">
        <f>'Приложение 4 (новое)'!H47</f>
        <v>0</v>
      </c>
      <c r="H25" s="26">
        <f>'Приложение 4 (новое)'!I47</f>
        <v>0</v>
      </c>
      <c r="I25" s="26">
        <f>'Приложение 4 (новое)'!J47</f>
        <v>0</v>
      </c>
      <c r="J25" s="26">
        <f>'Приложение 4 (новое)'!K47</f>
        <v>0</v>
      </c>
      <c r="K25" s="118"/>
    </row>
    <row r="26" spans="1:11" s="36" customFormat="1" ht="75" x14ac:dyDescent="0.2">
      <c r="A26" s="118"/>
      <c r="B26" s="107"/>
      <c r="C26" s="38" t="s">
        <v>19</v>
      </c>
      <c r="D26" s="38" t="s">
        <v>56</v>
      </c>
      <c r="E26" s="26">
        <f>'Приложение 4 (новое)'!F48</f>
        <v>281797.59999999998</v>
      </c>
      <c r="F26" s="26">
        <f>'Приложение 4 (новое)'!G48</f>
        <v>52333.599999999999</v>
      </c>
      <c r="G26" s="26">
        <f>'Приложение 4 (новое)'!H48</f>
        <v>57366</v>
      </c>
      <c r="H26" s="26">
        <f>'Приложение 4 (новое)'!I48</f>
        <v>57366</v>
      </c>
      <c r="I26" s="26">
        <f>'Приложение 4 (новое)'!J48</f>
        <v>57366</v>
      </c>
      <c r="J26" s="26">
        <f>'Приложение 4 (новое)'!K48</f>
        <v>57366</v>
      </c>
      <c r="K26" s="118"/>
    </row>
    <row r="27" spans="1:11" s="36" customFormat="1" ht="15" x14ac:dyDescent="0.2">
      <c r="A27" s="119"/>
      <c r="B27" s="108"/>
      <c r="C27" s="38" t="s">
        <v>29</v>
      </c>
      <c r="D27" s="38"/>
      <c r="E27" s="26">
        <f>'Приложение 4 (новое)'!F49</f>
        <v>0</v>
      </c>
      <c r="F27" s="26">
        <f>'Приложение 4 (новое)'!G49</f>
        <v>0</v>
      </c>
      <c r="G27" s="26">
        <f>'Приложение 4 (новое)'!H49</f>
        <v>0</v>
      </c>
      <c r="H27" s="26">
        <f>'Приложение 4 (новое)'!I49</f>
        <v>0</v>
      </c>
      <c r="I27" s="26">
        <f>'Приложение 4 (новое)'!J49</f>
        <v>0</v>
      </c>
      <c r="J27" s="26">
        <f>'Приложение 4 (новое)'!K49</f>
        <v>0</v>
      </c>
      <c r="K27" s="119"/>
    </row>
    <row r="28" spans="1:11" ht="23.25" customHeight="1" x14ac:dyDescent="0.2">
      <c r="A28" s="133" t="str">
        <f>'Приложение 4 (новое)'!A55:M55</f>
        <v>Подпрограмма     III  «Совершенствование муниципальной службы Московской области»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2"/>
    </row>
    <row r="29" spans="1:11" ht="30" x14ac:dyDescent="0.2">
      <c r="A29" s="121">
        <v>1</v>
      </c>
      <c r="B29" s="122" t="str">
        <f>'Приложение 4 (новое)'!B61</f>
        <v>Мероприятие 1  
Организация и проведение мероприятий по обучению, переобучению, повышению квалификации и обмену опытом специалистов</v>
      </c>
      <c r="C29" s="38" t="s">
        <v>0</v>
      </c>
      <c r="D29" s="38"/>
      <c r="E29" s="51">
        <f>'Приложение 4 (новое)'!F62</f>
        <v>0</v>
      </c>
      <c r="F29" s="51">
        <f>'Приложение 4 (новое)'!G62</f>
        <v>0</v>
      </c>
      <c r="G29" s="51">
        <f>'Приложение 4 (новое)'!H62</f>
        <v>0</v>
      </c>
      <c r="H29" s="51">
        <f>'Приложение 4 (новое)'!I62</f>
        <v>0</v>
      </c>
      <c r="I29" s="51">
        <f>'Приложение 4 (новое)'!J62</f>
        <v>0</v>
      </c>
      <c r="J29" s="51">
        <f>'Приложение 4 (новое)'!K62</f>
        <v>0</v>
      </c>
      <c r="K29" s="120"/>
    </row>
    <row r="30" spans="1:11" ht="30" x14ac:dyDescent="0.2">
      <c r="A30" s="118"/>
      <c r="B30" s="123"/>
      <c r="C30" s="38" t="s">
        <v>6</v>
      </c>
      <c r="D30" s="38"/>
      <c r="E30" s="51">
        <f>'Приложение 4 (новое)'!F63</f>
        <v>0</v>
      </c>
      <c r="F30" s="51">
        <f>'Приложение 4 (новое)'!G63</f>
        <v>0</v>
      </c>
      <c r="G30" s="51">
        <f>'Приложение 4 (новое)'!H63</f>
        <v>0</v>
      </c>
      <c r="H30" s="51">
        <f>'Приложение 4 (новое)'!I63</f>
        <v>0</v>
      </c>
      <c r="I30" s="51">
        <f>'Приложение 4 (новое)'!J63</f>
        <v>0</v>
      </c>
      <c r="J30" s="51">
        <f>'Приложение 4 (новое)'!K63</f>
        <v>0</v>
      </c>
      <c r="K30" s="107"/>
    </row>
    <row r="31" spans="1:11" ht="60" x14ac:dyDescent="0.2">
      <c r="A31" s="118"/>
      <c r="B31" s="123"/>
      <c r="C31" s="38" t="s">
        <v>19</v>
      </c>
      <c r="D31" s="38" t="s">
        <v>40</v>
      </c>
      <c r="E31" s="51">
        <f>'Приложение 4 (новое)'!F64</f>
        <v>1500</v>
      </c>
      <c r="F31" s="51">
        <f>'Приложение 4 (новое)'!G64</f>
        <v>300</v>
      </c>
      <c r="G31" s="51">
        <f>'Приложение 4 (новое)'!H64</f>
        <v>300</v>
      </c>
      <c r="H31" s="51">
        <f>'Приложение 4 (новое)'!I64</f>
        <v>300</v>
      </c>
      <c r="I31" s="51">
        <f>'Приложение 4 (новое)'!J64</f>
        <v>300</v>
      </c>
      <c r="J31" s="51">
        <f>'Приложение 4 (новое)'!K64</f>
        <v>300</v>
      </c>
      <c r="K31" s="107"/>
    </row>
    <row r="32" spans="1:11" ht="15" x14ac:dyDescent="0.2">
      <c r="A32" s="119"/>
      <c r="B32" s="124"/>
      <c r="C32" s="38" t="s">
        <v>29</v>
      </c>
      <c r="D32" s="38"/>
      <c r="E32" s="51">
        <f>'Приложение 4 (новое)'!F65</f>
        <v>0</v>
      </c>
      <c r="F32" s="51">
        <f>'Приложение 4 (новое)'!G65</f>
        <v>0</v>
      </c>
      <c r="G32" s="51">
        <f>'Приложение 4 (новое)'!H65</f>
        <v>0</v>
      </c>
      <c r="H32" s="51">
        <f>'Приложение 4 (новое)'!I65</f>
        <v>0</v>
      </c>
      <c r="I32" s="51">
        <f>'Приложение 4 (новое)'!J65</f>
        <v>0</v>
      </c>
      <c r="J32" s="51">
        <f>'Приложение 4 (новое)'!K65</f>
        <v>0</v>
      </c>
      <c r="K32" s="108"/>
    </row>
    <row r="33" spans="1:11" ht="30" x14ac:dyDescent="0.2">
      <c r="A33" s="121">
        <f>A29+1</f>
        <v>2</v>
      </c>
      <c r="B33" s="120" t="str">
        <f>'Приложение 4 (новое)'!B66</f>
        <v xml:space="preserve">Мероприятие 2  
Организация работы по повышению квалификации муниципальных служащих, в т.ч. участие в краткосрочных семинарах                   </v>
      </c>
      <c r="C33" s="38" t="s">
        <v>0</v>
      </c>
      <c r="D33" s="38"/>
      <c r="E33" s="51">
        <f>'Приложение 4 (новое)'!F67</f>
        <v>0</v>
      </c>
      <c r="F33" s="51">
        <f>'Приложение 4 (новое)'!G67</f>
        <v>0</v>
      </c>
      <c r="G33" s="51">
        <f>'Приложение 4 (новое)'!H67</f>
        <v>0</v>
      </c>
      <c r="H33" s="51">
        <f>'Приложение 4 (новое)'!I67</f>
        <v>0</v>
      </c>
      <c r="I33" s="51">
        <f>'Приложение 4 (новое)'!J67</f>
        <v>0</v>
      </c>
      <c r="J33" s="51">
        <f>'Приложение 4 (новое)'!K67</f>
        <v>0</v>
      </c>
      <c r="K33" s="120"/>
    </row>
    <row r="34" spans="1:11" ht="30" x14ac:dyDescent="0.2">
      <c r="A34" s="118"/>
      <c r="B34" s="107"/>
      <c r="C34" s="38" t="s">
        <v>6</v>
      </c>
      <c r="D34" s="38"/>
      <c r="E34" s="51">
        <f>'Приложение 4 (новое)'!F68</f>
        <v>0</v>
      </c>
      <c r="F34" s="51">
        <f>'Приложение 4 (новое)'!G68</f>
        <v>0</v>
      </c>
      <c r="G34" s="51">
        <f>'Приложение 4 (новое)'!H68</f>
        <v>0</v>
      </c>
      <c r="H34" s="51">
        <f>'Приложение 4 (новое)'!I68</f>
        <v>0</v>
      </c>
      <c r="I34" s="51">
        <f>'Приложение 4 (новое)'!J68</f>
        <v>0</v>
      </c>
      <c r="J34" s="51">
        <f>'Приложение 4 (новое)'!K68</f>
        <v>0</v>
      </c>
      <c r="K34" s="107"/>
    </row>
    <row r="35" spans="1:11" ht="60" x14ac:dyDescent="0.2">
      <c r="A35" s="118"/>
      <c r="B35" s="107"/>
      <c r="C35" s="38" t="s">
        <v>19</v>
      </c>
      <c r="D35" s="38" t="s">
        <v>40</v>
      </c>
      <c r="E35" s="51">
        <f>'Приложение 4 (новое)'!F69</f>
        <v>1500</v>
      </c>
      <c r="F35" s="51">
        <f>'Приложение 4 (новое)'!G69</f>
        <v>300</v>
      </c>
      <c r="G35" s="51">
        <f>'Приложение 4 (новое)'!H69</f>
        <v>300</v>
      </c>
      <c r="H35" s="51">
        <f>'Приложение 4 (новое)'!I69</f>
        <v>300</v>
      </c>
      <c r="I35" s="51">
        <f>'Приложение 4 (новое)'!J69</f>
        <v>300</v>
      </c>
      <c r="J35" s="51">
        <f>'Приложение 4 (новое)'!K69</f>
        <v>300</v>
      </c>
      <c r="K35" s="107"/>
    </row>
    <row r="36" spans="1:11" ht="15" x14ac:dyDescent="0.2">
      <c r="A36" s="119"/>
      <c r="B36" s="108"/>
      <c r="C36" s="38" t="s">
        <v>29</v>
      </c>
      <c r="D36" s="38"/>
      <c r="E36" s="51">
        <f>'Приложение 4 (новое)'!F70</f>
        <v>0</v>
      </c>
      <c r="F36" s="51">
        <f>'Приложение 4 (новое)'!G70</f>
        <v>0</v>
      </c>
      <c r="G36" s="51">
        <f>'Приложение 4 (новое)'!H70</f>
        <v>0</v>
      </c>
      <c r="H36" s="51">
        <f>'Приложение 4 (новое)'!I70</f>
        <v>0</v>
      </c>
      <c r="I36" s="51">
        <f>'Приложение 4 (новое)'!J70</f>
        <v>0</v>
      </c>
      <c r="J36" s="51">
        <f>'Приложение 4 (новое)'!K70</f>
        <v>0</v>
      </c>
      <c r="K36" s="108"/>
    </row>
    <row r="37" spans="1:11" ht="32.25" customHeight="1" x14ac:dyDescent="0.2">
      <c r="A37" s="133" t="str">
        <f>'Приложение 4 (новое)'!A76:M76</f>
        <v>Подпрограмма     IV  «Управление муниципальными финансами »</v>
      </c>
      <c r="B37" s="101"/>
      <c r="C37" s="101"/>
      <c r="D37" s="101"/>
      <c r="E37" s="101"/>
      <c r="F37" s="101"/>
      <c r="G37" s="101"/>
      <c r="H37" s="101"/>
      <c r="I37" s="101"/>
      <c r="J37" s="101"/>
      <c r="K37" s="102"/>
    </row>
    <row r="38" spans="1:11" ht="30" x14ac:dyDescent="0.2">
      <c r="A38" s="121">
        <v>1</v>
      </c>
      <c r="B38" s="122" t="str">
        <f>'Приложение 4 (новое)'!B82</f>
        <v>Мероприятие 1 
Разработка мероприятий, направленных на увеличение доходов и снижение задолженности по налоговым платежам</v>
      </c>
      <c r="C38" s="38" t="s">
        <v>0</v>
      </c>
      <c r="D38" s="38"/>
      <c r="E38" s="109" t="str">
        <f>'Приложение 4 (новое)'!E82</f>
        <v>В пределах средств, выделенных на обеспечение деятельности</v>
      </c>
      <c r="F38" s="110"/>
      <c r="G38" s="110"/>
      <c r="H38" s="110"/>
      <c r="I38" s="110"/>
      <c r="J38" s="111"/>
      <c r="K38" s="120"/>
    </row>
    <row r="39" spans="1:11" ht="30" x14ac:dyDescent="0.2">
      <c r="A39" s="118"/>
      <c r="B39" s="123"/>
      <c r="C39" s="38" t="s">
        <v>6</v>
      </c>
      <c r="D39" s="38"/>
      <c r="E39" s="112"/>
      <c r="F39" s="113"/>
      <c r="G39" s="113"/>
      <c r="H39" s="113"/>
      <c r="I39" s="113"/>
      <c r="J39" s="114"/>
      <c r="K39" s="107"/>
    </row>
    <row r="40" spans="1:11" ht="45" x14ac:dyDescent="0.2">
      <c r="A40" s="118"/>
      <c r="B40" s="123"/>
      <c r="C40" s="38" t="s">
        <v>19</v>
      </c>
      <c r="D40" s="38"/>
      <c r="E40" s="112"/>
      <c r="F40" s="113"/>
      <c r="G40" s="113"/>
      <c r="H40" s="113"/>
      <c r="I40" s="113"/>
      <c r="J40" s="114"/>
      <c r="K40" s="107"/>
    </row>
    <row r="41" spans="1:11" ht="15" x14ac:dyDescent="0.2">
      <c r="A41" s="119"/>
      <c r="B41" s="124"/>
      <c r="C41" s="38" t="s">
        <v>29</v>
      </c>
      <c r="D41" s="38"/>
      <c r="E41" s="115"/>
      <c r="F41" s="116"/>
      <c r="G41" s="116"/>
      <c r="H41" s="116"/>
      <c r="I41" s="116"/>
      <c r="J41" s="117"/>
      <c r="K41" s="108"/>
    </row>
    <row r="42" spans="1:11" ht="30" x14ac:dyDescent="0.2">
      <c r="A42" s="121">
        <f>A38+1</f>
        <v>2</v>
      </c>
      <c r="B42" s="120" t="str">
        <f>'Приложение 4 (новое)'!B87</f>
        <v>Мероприятие 2 
Осуществление мониторинга поступлений налоговых и неналоговых доходов местного бюджета</v>
      </c>
      <c r="C42" s="38" t="s">
        <v>0</v>
      </c>
      <c r="D42" s="38"/>
      <c r="E42" s="109" t="str">
        <f>'Приложение 4 (новое)'!E87</f>
        <v>В пределах средств, выделенных на обеспечение деятельности</v>
      </c>
      <c r="F42" s="110"/>
      <c r="G42" s="110"/>
      <c r="H42" s="110"/>
      <c r="I42" s="110"/>
      <c r="J42" s="111"/>
      <c r="K42" s="120"/>
    </row>
    <row r="43" spans="1:11" ht="30" x14ac:dyDescent="0.2">
      <c r="A43" s="118"/>
      <c r="B43" s="107"/>
      <c r="C43" s="38" t="s">
        <v>6</v>
      </c>
      <c r="D43" s="38"/>
      <c r="E43" s="112"/>
      <c r="F43" s="113"/>
      <c r="G43" s="113"/>
      <c r="H43" s="113"/>
      <c r="I43" s="113"/>
      <c r="J43" s="114"/>
      <c r="K43" s="107"/>
    </row>
    <row r="44" spans="1:11" ht="45" x14ac:dyDescent="0.2">
      <c r="A44" s="118"/>
      <c r="B44" s="107"/>
      <c r="C44" s="38" t="s">
        <v>19</v>
      </c>
      <c r="D44" s="38"/>
      <c r="E44" s="112"/>
      <c r="F44" s="113"/>
      <c r="G44" s="113"/>
      <c r="H44" s="113"/>
      <c r="I44" s="113"/>
      <c r="J44" s="114"/>
      <c r="K44" s="107"/>
    </row>
    <row r="45" spans="1:11" ht="15" x14ac:dyDescent="0.2">
      <c r="A45" s="119"/>
      <c r="B45" s="108"/>
      <c r="C45" s="38" t="s">
        <v>29</v>
      </c>
      <c r="D45" s="38"/>
      <c r="E45" s="115"/>
      <c r="F45" s="116"/>
      <c r="G45" s="116"/>
      <c r="H45" s="116"/>
      <c r="I45" s="116"/>
      <c r="J45" s="117"/>
      <c r="K45" s="108"/>
    </row>
    <row r="46" spans="1:11" ht="30" x14ac:dyDescent="0.2">
      <c r="A46" s="121">
        <f>A42+1</f>
        <v>3</v>
      </c>
      <c r="B46" s="120" t="str">
        <f>'Приложение 4 (новое)'!B92</f>
        <v>Мероприятие 3
Формирование прогноза поступлений налоговых и неналоговых доходов в местный бюджет на предстоящий месяц с разбивкой по дням в целях детального прогнозирования ассигнований для финансирования социально значимых расходов</v>
      </c>
      <c r="C46" s="38" t="s">
        <v>0</v>
      </c>
      <c r="D46" s="38"/>
      <c r="E46" s="109" t="str">
        <f>'Приложение 4 (новое)'!E92</f>
        <v>В пределах средств, выделенных на обеспечение деятельности</v>
      </c>
      <c r="F46" s="110"/>
      <c r="G46" s="110"/>
      <c r="H46" s="110"/>
      <c r="I46" s="110"/>
      <c r="J46" s="111"/>
      <c r="K46" s="120"/>
    </row>
    <row r="47" spans="1:11" ht="30" x14ac:dyDescent="0.2">
      <c r="A47" s="118"/>
      <c r="B47" s="107"/>
      <c r="C47" s="38" t="s">
        <v>6</v>
      </c>
      <c r="D47" s="38"/>
      <c r="E47" s="112"/>
      <c r="F47" s="113"/>
      <c r="G47" s="113"/>
      <c r="H47" s="113"/>
      <c r="I47" s="113"/>
      <c r="J47" s="114"/>
      <c r="K47" s="107"/>
    </row>
    <row r="48" spans="1:11" ht="45" x14ac:dyDescent="0.2">
      <c r="A48" s="118"/>
      <c r="B48" s="107"/>
      <c r="C48" s="38" t="s">
        <v>19</v>
      </c>
      <c r="D48" s="38"/>
      <c r="E48" s="112"/>
      <c r="F48" s="113"/>
      <c r="G48" s="113"/>
      <c r="H48" s="113"/>
      <c r="I48" s="113"/>
      <c r="J48" s="114"/>
      <c r="K48" s="107"/>
    </row>
    <row r="49" spans="1:11" ht="15" x14ac:dyDescent="0.2">
      <c r="A49" s="119"/>
      <c r="B49" s="108"/>
      <c r="C49" s="38" t="s">
        <v>29</v>
      </c>
      <c r="D49" s="38"/>
      <c r="E49" s="115"/>
      <c r="F49" s="116"/>
      <c r="G49" s="116"/>
      <c r="H49" s="116"/>
      <c r="I49" s="116"/>
      <c r="J49" s="117"/>
      <c r="K49" s="108"/>
    </row>
    <row r="50" spans="1:11" ht="30" x14ac:dyDescent="0.2">
      <c r="A50" s="121">
        <f>A46+1</f>
        <v>4</v>
      </c>
      <c r="B50" s="120" t="str">
        <f>'Приложение 4 (новое)'!B97</f>
        <v>Мероприятие 4 
Проведение работы с главными администраторами по представлению прогноза поступления доходов и аналитических материалов по исполнению бюджета</v>
      </c>
      <c r="C50" s="38" t="s">
        <v>0</v>
      </c>
      <c r="D50" s="38"/>
      <c r="E50" s="109" t="str">
        <f>'Приложение 4 (новое)'!E97</f>
        <v>В пределах средств, выделенных на обеспечение деятельности</v>
      </c>
      <c r="F50" s="110"/>
      <c r="G50" s="110"/>
      <c r="H50" s="110"/>
      <c r="I50" s="110"/>
      <c r="J50" s="111"/>
      <c r="K50" s="120"/>
    </row>
    <row r="51" spans="1:11" ht="30" x14ac:dyDescent="0.2">
      <c r="A51" s="118"/>
      <c r="B51" s="107"/>
      <c r="C51" s="38" t="s">
        <v>6</v>
      </c>
      <c r="D51" s="38"/>
      <c r="E51" s="112"/>
      <c r="F51" s="113"/>
      <c r="G51" s="113"/>
      <c r="H51" s="113"/>
      <c r="I51" s="113"/>
      <c r="J51" s="114"/>
      <c r="K51" s="107"/>
    </row>
    <row r="52" spans="1:11" ht="45" x14ac:dyDescent="0.2">
      <c r="A52" s="118"/>
      <c r="B52" s="107"/>
      <c r="C52" s="38" t="s">
        <v>19</v>
      </c>
      <c r="D52" s="38"/>
      <c r="E52" s="112"/>
      <c r="F52" s="113"/>
      <c r="G52" s="113"/>
      <c r="H52" s="113"/>
      <c r="I52" s="113"/>
      <c r="J52" s="114"/>
      <c r="K52" s="107"/>
    </row>
    <row r="53" spans="1:11" ht="15" x14ac:dyDescent="0.2">
      <c r="A53" s="119"/>
      <c r="B53" s="108"/>
      <c r="C53" s="38" t="s">
        <v>29</v>
      </c>
      <c r="D53" s="38"/>
      <c r="E53" s="115"/>
      <c r="F53" s="116"/>
      <c r="G53" s="116"/>
      <c r="H53" s="116"/>
      <c r="I53" s="116"/>
      <c r="J53" s="117"/>
      <c r="K53" s="108"/>
    </row>
    <row r="54" spans="1:11" ht="30" x14ac:dyDescent="0.2">
      <c r="A54" s="121">
        <f>A50+1</f>
        <v>5</v>
      </c>
      <c r="B54" s="120" t="str">
        <f>'Приложение 4 (новое)'!B107</f>
        <v>Мероприятие 1
Мониторинг и оценка качества управления муниципальными финансами</v>
      </c>
      <c r="C54" s="38" t="s">
        <v>0</v>
      </c>
      <c r="D54" s="38"/>
      <c r="E54" s="109" t="str">
        <f>'Приложение 4 (новое)'!E107</f>
        <v>В пределах средств, выделенных на обеспечение деятельности</v>
      </c>
      <c r="F54" s="110"/>
      <c r="G54" s="110"/>
      <c r="H54" s="110"/>
      <c r="I54" s="110"/>
      <c r="J54" s="111"/>
      <c r="K54" s="120"/>
    </row>
    <row r="55" spans="1:11" ht="30" x14ac:dyDescent="0.2">
      <c r="A55" s="118"/>
      <c r="B55" s="107"/>
      <c r="C55" s="38" t="s">
        <v>6</v>
      </c>
      <c r="D55" s="38"/>
      <c r="E55" s="112"/>
      <c r="F55" s="113"/>
      <c r="G55" s="113"/>
      <c r="H55" s="113"/>
      <c r="I55" s="113"/>
      <c r="J55" s="114"/>
      <c r="K55" s="107"/>
    </row>
    <row r="56" spans="1:11" ht="45" x14ac:dyDescent="0.2">
      <c r="A56" s="118"/>
      <c r="B56" s="107"/>
      <c r="C56" s="38" t="s">
        <v>19</v>
      </c>
      <c r="D56" s="38"/>
      <c r="E56" s="112"/>
      <c r="F56" s="113"/>
      <c r="G56" s="113"/>
      <c r="H56" s="113"/>
      <c r="I56" s="113"/>
      <c r="J56" s="114"/>
      <c r="K56" s="107"/>
    </row>
    <row r="57" spans="1:11" ht="15" x14ac:dyDescent="0.2">
      <c r="A57" s="119"/>
      <c r="B57" s="108"/>
      <c r="C57" s="38" t="s">
        <v>29</v>
      </c>
      <c r="D57" s="38"/>
      <c r="E57" s="115"/>
      <c r="F57" s="116"/>
      <c r="G57" s="116"/>
      <c r="H57" s="116"/>
      <c r="I57" s="116"/>
      <c r="J57" s="117"/>
      <c r="K57" s="108"/>
    </row>
    <row r="58" spans="1:11" ht="30" x14ac:dyDescent="0.2">
      <c r="A58" s="118">
        <v>6</v>
      </c>
      <c r="B58" s="120" t="str">
        <f>'Приложение 4 (новое)'!B117</f>
        <v>Мероприятие 1
Обслуживание муниципального долга по бюджетным кредитам</v>
      </c>
      <c r="C58" s="38" t="s">
        <v>0</v>
      </c>
      <c r="D58" s="38"/>
      <c r="E58" s="27">
        <f>'Приложение 4 (новое)'!F118</f>
        <v>0</v>
      </c>
      <c r="F58" s="27">
        <f>'Приложение 4 (новое)'!G118</f>
        <v>0</v>
      </c>
      <c r="G58" s="27">
        <f>'Приложение 4 (новое)'!H118</f>
        <v>0</v>
      </c>
      <c r="H58" s="27">
        <f>'Приложение 4 (новое)'!I118</f>
        <v>0</v>
      </c>
      <c r="I58" s="27">
        <f>'Приложение 4 (новое)'!J118</f>
        <v>0</v>
      </c>
      <c r="J58" s="27">
        <f>'Приложение 4 (новое)'!K118</f>
        <v>0</v>
      </c>
      <c r="K58" s="107"/>
    </row>
    <row r="59" spans="1:11" ht="30" x14ac:dyDescent="0.2">
      <c r="A59" s="118"/>
      <c r="B59" s="135"/>
      <c r="C59" s="38" t="s">
        <v>6</v>
      </c>
      <c r="D59" s="38"/>
      <c r="E59" s="27">
        <f>'Приложение 4 (новое)'!F119</f>
        <v>0</v>
      </c>
      <c r="F59" s="27">
        <f>'Приложение 4 (новое)'!G119</f>
        <v>0</v>
      </c>
      <c r="G59" s="27">
        <f>'Приложение 4 (новое)'!H119</f>
        <v>0</v>
      </c>
      <c r="H59" s="27">
        <f>'Приложение 4 (новое)'!I119</f>
        <v>0</v>
      </c>
      <c r="I59" s="27">
        <f>'Приложение 4 (новое)'!J119</f>
        <v>0</v>
      </c>
      <c r="J59" s="27">
        <f>'Приложение 4 (новое)'!K119</f>
        <v>0</v>
      </c>
      <c r="K59" s="107"/>
    </row>
    <row r="60" spans="1:11" ht="45" x14ac:dyDescent="0.2">
      <c r="A60" s="118"/>
      <c r="B60" s="135"/>
      <c r="C60" s="38" t="s">
        <v>19</v>
      </c>
      <c r="D60" s="38"/>
      <c r="E60" s="27">
        <f>'Приложение 4 (новое)'!F120</f>
        <v>0</v>
      </c>
      <c r="F60" s="27">
        <f>'Приложение 4 (новое)'!G120</f>
        <v>0</v>
      </c>
      <c r="G60" s="27">
        <f>'Приложение 4 (новое)'!H120</f>
        <v>0</v>
      </c>
      <c r="H60" s="27">
        <f>'Приложение 4 (новое)'!I120</f>
        <v>0</v>
      </c>
      <c r="I60" s="27">
        <f>'Приложение 4 (новое)'!J120</f>
        <v>0</v>
      </c>
      <c r="J60" s="27">
        <f>'Приложение 4 (новое)'!K120</f>
        <v>0</v>
      </c>
      <c r="K60" s="107"/>
    </row>
    <row r="61" spans="1:11" ht="15" x14ac:dyDescent="0.2">
      <c r="A61" s="119"/>
      <c r="B61" s="136"/>
      <c r="C61" s="38" t="s">
        <v>29</v>
      </c>
      <c r="D61" s="38"/>
      <c r="E61" s="27">
        <f>'Приложение 4 (новое)'!F121</f>
        <v>0</v>
      </c>
      <c r="F61" s="27">
        <f>'Приложение 4 (новое)'!G121</f>
        <v>0</v>
      </c>
      <c r="G61" s="27">
        <f>'Приложение 4 (новое)'!H121</f>
        <v>0</v>
      </c>
      <c r="H61" s="27">
        <f>'Приложение 4 (новое)'!I121</f>
        <v>0</v>
      </c>
      <c r="I61" s="27">
        <f>'Приложение 4 (новое)'!J121</f>
        <v>0</v>
      </c>
      <c r="J61" s="27">
        <f>'Приложение 4 (новое)'!K121</f>
        <v>0</v>
      </c>
      <c r="K61" s="108"/>
    </row>
    <row r="62" spans="1:11" ht="30" x14ac:dyDescent="0.2">
      <c r="A62" s="118">
        <v>7</v>
      </c>
      <c r="B62" s="120" t="str">
        <f>'Приложение 4 (новое)'!B122</f>
        <v>Мероприятие 2
Обслуживание муниципального долга по коммерческим кредитам</v>
      </c>
      <c r="C62" s="38" t="s">
        <v>0</v>
      </c>
      <c r="D62" s="38"/>
      <c r="E62" s="27">
        <f>'Приложение 4 (новое)'!F123</f>
        <v>0</v>
      </c>
      <c r="F62" s="27">
        <f>'Приложение 4 (новое)'!G123</f>
        <v>0</v>
      </c>
      <c r="G62" s="27">
        <f>'Приложение 4 (новое)'!H123</f>
        <v>0</v>
      </c>
      <c r="H62" s="27">
        <f>'Приложение 4 (новое)'!I123</f>
        <v>0</v>
      </c>
      <c r="I62" s="27">
        <f>'Приложение 4 (новое)'!J123</f>
        <v>0</v>
      </c>
      <c r="J62" s="27">
        <f>'Приложение 4 (новое)'!K123</f>
        <v>0</v>
      </c>
      <c r="K62" s="107"/>
    </row>
    <row r="63" spans="1:11" ht="30" x14ac:dyDescent="0.2">
      <c r="A63" s="118"/>
      <c r="B63" s="135"/>
      <c r="C63" s="38" t="s">
        <v>6</v>
      </c>
      <c r="D63" s="38"/>
      <c r="E63" s="27">
        <f>'Приложение 4 (новое)'!F124</f>
        <v>0</v>
      </c>
      <c r="F63" s="27">
        <f>'Приложение 4 (новое)'!G124</f>
        <v>0</v>
      </c>
      <c r="G63" s="27">
        <f>'Приложение 4 (новое)'!H124</f>
        <v>0</v>
      </c>
      <c r="H63" s="27">
        <f>'Приложение 4 (новое)'!I124</f>
        <v>0</v>
      </c>
      <c r="I63" s="27">
        <f>'Приложение 4 (новое)'!J124</f>
        <v>0</v>
      </c>
      <c r="J63" s="27">
        <f>'Приложение 4 (новое)'!K124</f>
        <v>0</v>
      </c>
      <c r="K63" s="107"/>
    </row>
    <row r="64" spans="1:11" ht="60" x14ac:dyDescent="0.2">
      <c r="A64" s="118"/>
      <c r="B64" s="135"/>
      <c r="C64" s="38" t="s">
        <v>19</v>
      </c>
      <c r="D64" s="38" t="s">
        <v>40</v>
      </c>
      <c r="E64" s="27">
        <f>'Приложение 4 (новое)'!F125</f>
        <v>1307000</v>
      </c>
      <c r="F64" s="27">
        <f>'Приложение 4 (новое)'!G125</f>
        <v>296000</v>
      </c>
      <c r="G64" s="27">
        <f>'Приложение 4 (новое)'!H125</f>
        <v>294000</v>
      </c>
      <c r="H64" s="27">
        <f>'Приложение 4 (новое)'!I125</f>
        <v>239000</v>
      </c>
      <c r="I64" s="27">
        <f>'Приложение 4 (новое)'!J125</f>
        <v>239000</v>
      </c>
      <c r="J64" s="27">
        <f>'Приложение 4 (новое)'!K125</f>
        <v>239000</v>
      </c>
      <c r="K64" s="107"/>
    </row>
    <row r="65" spans="1:11" ht="15" x14ac:dyDescent="0.2">
      <c r="A65" s="119"/>
      <c r="B65" s="136"/>
      <c r="C65" s="38" t="s">
        <v>29</v>
      </c>
      <c r="D65" s="38"/>
      <c r="E65" s="27">
        <f>'Приложение 4 (новое)'!F126</f>
        <v>0</v>
      </c>
      <c r="F65" s="27">
        <f>'Приложение 4 (новое)'!G126</f>
        <v>0</v>
      </c>
      <c r="G65" s="27">
        <f>'Приложение 4 (новое)'!H126</f>
        <v>0</v>
      </c>
      <c r="H65" s="27">
        <f>'Приложение 4 (новое)'!I126</f>
        <v>0</v>
      </c>
      <c r="I65" s="27">
        <f>'Приложение 4 (новое)'!J126</f>
        <v>0</v>
      </c>
      <c r="J65" s="27">
        <f>'Приложение 4 (новое)'!K126</f>
        <v>0</v>
      </c>
      <c r="K65" s="108"/>
    </row>
    <row r="66" spans="1:11" s="46" customFormat="1" ht="30" x14ac:dyDescent="0.2">
      <c r="A66" s="118">
        <v>8</v>
      </c>
      <c r="B66" s="120" t="str">
        <f>'Приложение 4 (новое)'!B132</f>
        <v>Мероприятие 1
Проведение анализа сложившейся просроченной кредиторской задолженности</v>
      </c>
      <c r="C66" s="38" t="s">
        <v>0</v>
      </c>
      <c r="D66" s="38"/>
      <c r="E66" s="137" t="str">
        <f>'Приложение 4 (новое)'!E132</f>
        <v>В пределах средств, выделенных на обеспечение деятельности</v>
      </c>
      <c r="F66" s="138"/>
      <c r="G66" s="138"/>
      <c r="H66" s="138"/>
      <c r="I66" s="138"/>
      <c r="J66" s="139"/>
      <c r="K66" s="107"/>
    </row>
    <row r="67" spans="1:11" s="46" customFormat="1" ht="30" x14ac:dyDescent="0.2">
      <c r="A67" s="118"/>
      <c r="B67" s="135"/>
      <c r="C67" s="38" t="s">
        <v>6</v>
      </c>
      <c r="D67" s="38"/>
      <c r="E67" s="140"/>
      <c r="F67" s="141"/>
      <c r="G67" s="141"/>
      <c r="H67" s="141"/>
      <c r="I67" s="141"/>
      <c r="J67" s="142"/>
      <c r="K67" s="107"/>
    </row>
    <row r="68" spans="1:11" s="46" customFormat="1" ht="45" x14ac:dyDescent="0.2">
      <c r="A68" s="118"/>
      <c r="B68" s="135"/>
      <c r="C68" s="38" t="s">
        <v>19</v>
      </c>
      <c r="D68" s="38"/>
      <c r="E68" s="140"/>
      <c r="F68" s="141"/>
      <c r="G68" s="141"/>
      <c r="H68" s="141"/>
      <c r="I68" s="141"/>
      <c r="J68" s="142"/>
      <c r="K68" s="107"/>
    </row>
    <row r="69" spans="1:11" s="46" customFormat="1" ht="15" x14ac:dyDescent="0.2">
      <c r="A69" s="119"/>
      <c r="B69" s="136"/>
      <c r="C69" s="38" t="s">
        <v>29</v>
      </c>
      <c r="D69" s="38"/>
      <c r="E69" s="143"/>
      <c r="F69" s="144"/>
      <c r="G69" s="144"/>
      <c r="H69" s="144"/>
      <c r="I69" s="144"/>
      <c r="J69" s="145"/>
      <c r="K69" s="108"/>
    </row>
    <row r="70" spans="1:11" s="46" customFormat="1" ht="30" x14ac:dyDescent="0.2">
      <c r="A70" s="118">
        <v>9</v>
      </c>
      <c r="B70" s="120" t="str">
        <f>'Приложение 4 (новое)'!B137</f>
        <v>Мероприятие 2
Инвентаризация просроченной кредиторской задолженности</v>
      </c>
      <c r="C70" s="38" t="s">
        <v>0</v>
      </c>
      <c r="D70" s="38"/>
      <c r="E70" s="137" t="str">
        <f>'Приложение 4 (новое)'!E137</f>
        <v>В пределах средств, выделенных на обеспечение деятельности</v>
      </c>
      <c r="F70" s="138"/>
      <c r="G70" s="138"/>
      <c r="H70" s="138"/>
      <c r="I70" s="138"/>
      <c r="J70" s="139"/>
      <c r="K70" s="107"/>
    </row>
    <row r="71" spans="1:11" s="46" customFormat="1" ht="30" x14ac:dyDescent="0.2">
      <c r="A71" s="118"/>
      <c r="B71" s="135"/>
      <c r="C71" s="38" t="s">
        <v>6</v>
      </c>
      <c r="D71" s="38"/>
      <c r="E71" s="140"/>
      <c r="F71" s="141"/>
      <c r="G71" s="141"/>
      <c r="H71" s="141"/>
      <c r="I71" s="141"/>
      <c r="J71" s="142"/>
      <c r="K71" s="107"/>
    </row>
    <row r="72" spans="1:11" s="46" customFormat="1" ht="45" x14ac:dyDescent="0.2">
      <c r="A72" s="118"/>
      <c r="B72" s="135"/>
      <c r="C72" s="38" t="s">
        <v>19</v>
      </c>
      <c r="D72" s="38"/>
      <c r="E72" s="140"/>
      <c r="F72" s="141"/>
      <c r="G72" s="141"/>
      <c r="H72" s="141"/>
      <c r="I72" s="141"/>
      <c r="J72" s="142"/>
      <c r="K72" s="107"/>
    </row>
    <row r="73" spans="1:11" s="46" customFormat="1" ht="15" x14ac:dyDescent="0.2">
      <c r="A73" s="119"/>
      <c r="B73" s="136"/>
      <c r="C73" s="38" t="s">
        <v>29</v>
      </c>
      <c r="D73" s="38"/>
      <c r="E73" s="143"/>
      <c r="F73" s="144"/>
      <c r="G73" s="144"/>
      <c r="H73" s="144"/>
      <c r="I73" s="144"/>
      <c r="J73" s="145"/>
      <c r="K73" s="108"/>
    </row>
    <row r="74" spans="1:11" ht="27" customHeight="1" x14ac:dyDescent="0.2">
      <c r="A74" s="133" t="str">
        <f>'Приложение 4 (новое)'!A147</f>
        <v>Подпрограмма     V  «Обеспечивающая подпрограмма»</v>
      </c>
      <c r="B74" s="101"/>
      <c r="C74" s="101"/>
      <c r="D74" s="101"/>
      <c r="E74" s="101"/>
      <c r="F74" s="101"/>
      <c r="G74" s="101"/>
      <c r="H74" s="101"/>
      <c r="I74" s="101"/>
      <c r="J74" s="101"/>
      <c r="K74" s="102"/>
    </row>
    <row r="75" spans="1:11" ht="30" x14ac:dyDescent="0.2">
      <c r="A75" s="118">
        <v>1</v>
      </c>
      <c r="B75" s="122" t="str">
        <f>'Приложение 4 (новое)'!B153</f>
        <v>Мероприятие 1 
Функционирование высшего должностного лица</v>
      </c>
      <c r="C75" s="38" t="s">
        <v>0</v>
      </c>
      <c r="D75" s="38"/>
      <c r="E75" s="26">
        <f>'Приложение 4 (новое)'!F154</f>
        <v>0</v>
      </c>
      <c r="F75" s="26">
        <f>'Приложение 4 (новое)'!G154</f>
        <v>0</v>
      </c>
      <c r="G75" s="26">
        <f>'Приложение 4 (новое)'!H154</f>
        <v>0</v>
      </c>
      <c r="H75" s="26">
        <f>'Приложение 4 (новое)'!I154</f>
        <v>0</v>
      </c>
      <c r="I75" s="26">
        <f>'Приложение 4 (новое)'!J154</f>
        <v>0</v>
      </c>
      <c r="J75" s="26">
        <f>'Приложение 4 (новое)'!K154</f>
        <v>0</v>
      </c>
      <c r="K75" s="107"/>
    </row>
    <row r="76" spans="1:11" ht="30" x14ac:dyDescent="0.2">
      <c r="A76" s="118"/>
      <c r="B76" s="107"/>
      <c r="C76" s="38" t="s">
        <v>6</v>
      </c>
      <c r="D76" s="38"/>
      <c r="E76" s="26">
        <f>'Приложение 4 (новое)'!F155</f>
        <v>0</v>
      </c>
      <c r="F76" s="26">
        <f>'Приложение 4 (новое)'!G155</f>
        <v>0</v>
      </c>
      <c r="G76" s="26">
        <f>'Приложение 4 (новое)'!H155</f>
        <v>0</v>
      </c>
      <c r="H76" s="26">
        <f>'Приложение 4 (новое)'!I155</f>
        <v>0</v>
      </c>
      <c r="I76" s="26">
        <f>'Приложение 4 (новое)'!J155</f>
        <v>0</v>
      </c>
      <c r="J76" s="26">
        <f>'Приложение 4 (новое)'!K155</f>
        <v>0</v>
      </c>
      <c r="K76" s="107"/>
    </row>
    <row r="77" spans="1:11" ht="60" x14ac:dyDescent="0.2">
      <c r="A77" s="118"/>
      <c r="B77" s="107"/>
      <c r="C77" s="38" t="s">
        <v>19</v>
      </c>
      <c r="D77" s="38" t="s">
        <v>40</v>
      </c>
      <c r="E77" s="26">
        <f>'Приложение 4 (новое)'!F156</f>
        <v>21164.5</v>
      </c>
      <c r="F77" s="26">
        <f>'Приложение 4 (новое)'!G156</f>
        <v>4232.8999999999996</v>
      </c>
      <c r="G77" s="26">
        <f>'Приложение 4 (новое)'!H156</f>
        <v>4232.8999999999996</v>
      </c>
      <c r="H77" s="26">
        <f>'Приложение 4 (новое)'!I156</f>
        <v>4232.8999999999996</v>
      </c>
      <c r="I77" s="26">
        <f>'Приложение 4 (новое)'!J156</f>
        <v>4232.8999999999996</v>
      </c>
      <c r="J77" s="26">
        <f>'Приложение 4 (новое)'!K156</f>
        <v>4232.8999999999996</v>
      </c>
      <c r="K77" s="107"/>
    </row>
    <row r="78" spans="1:11" ht="15" x14ac:dyDescent="0.2">
      <c r="A78" s="119"/>
      <c r="B78" s="108"/>
      <c r="C78" s="38" t="s">
        <v>29</v>
      </c>
      <c r="D78" s="38"/>
      <c r="E78" s="26">
        <f>'Приложение 4 (новое)'!F157</f>
        <v>0</v>
      </c>
      <c r="F78" s="26">
        <f>'Приложение 4 (новое)'!G157</f>
        <v>0</v>
      </c>
      <c r="G78" s="26">
        <f>'Приложение 4 (новое)'!H157</f>
        <v>0</v>
      </c>
      <c r="H78" s="26">
        <f>'Приложение 4 (новое)'!I157</f>
        <v>0</v>
      </c>
      <c r="I78" s="26">
        <f>'Приложение 4 (новое)'!J157</f>
        <v>0</v>
      </c>
      <c r="J78" s="26">
        <f>'Приложение 4 (новое)'!K157</f>
        <v>0</v>
      </c>
      <c r="K78" s="108"/>
    </row>
    <row r="79" spans="1:11" ht="30" x14ac:dyDescent="0.2">
      <c r="A79" s="118">
        <f>A75+1</f>
        <v>2</v>
      </c>
      <c r="B79" s="120" t="str">
        <f>'Приложение 4 (новое)'!B158</f>
        <v>Мероприятие 2 
Расходы на обеспечение деятельности администрации</v>
      </c>
      <c r="C79" s="38" t="s">
        <v>0</v>
      </c>
      <c r="D79" s="38"/>
      <c r="E79" s="26">
        <f>'Приложение 4 (новое)'!F159</f>
        <v>0</v>
      </c>
      <c r="F79" s="26">
        <f>'Приложение 4 (новое)'!G159</f>
        <v>0</v>
      </c>
      <c r="G79" s="26">
        <f>'Приложение 4 (новое)'!H159</f>
        <v>0</v>
      </c>
      <c r="H79" s="26">
        <f>'Приложение 4 (новое)'!I159</f>
        <v>0</v>
      </c>
      <c r="I79" s="26">
        <f>'Приложение 4 (новое)'!J159</f>
        <v>0</v>
      </c>
      <c r="J79" s="26">
        <f>'Приложение 4 (новое)'!K159</f>
        <v>0</v>
      </c>
      <c r="K79" s="107"/>
    </row>
    <row r="80" spans="1:11" ht="30" x14ac:dyDescent="0.2">
      <c r="A80" s="118"/>
      <c r="B80" s="107"/>
      <c r="C80" s="38" t="s">
        <v>6</v>
      </c>
      <c r="D80" s="38"/>
      <c r="E80" s="26">
        <f>'Приложение 4 (новое)'!F160</f>
        <v>0</v>
      </c>
      <c r="F80" s="26">
        <f>'Приложение 4 (новое)'!G160</f>
        <v>0</v>
      </c>
      <c r="G80" s="26">
        <f>'Приложение 4 (новое)'!H160</f>
        <v>0</v>
      </c>
      <c r="H80" s="26">
        <f>'Приложение 4 (новое)'!I160</f>
        <v>0</v>
      </c>
      <c r="I80" s="26">
        <f>'Приложение 4 (новое)'!J160</f>
        <v>0</v>
      </c>
      <c r="J80" s="26">
        <f>'Приложение 4 (новое)'!K160</f>
        <v>0</v>
      </c>
      <c r="K80" s="107"/>
    </row>
    <row r="81" spans="1:11" ht="60" x14ac:dyDescent="0.2">
      <c r="A81" s="118"/>
      <c r="B81" s="107"/>
      <c r="C81" s="38" t="s">
        <v>19</v>
      </c>
      <c r="D81" s="38" t="s">
        <v>40</v>
      </c>
      <c r="E81" s="26">
        <f>'Приложение 4 (новое)'!F161</f>
        <v>1952148.6</v>
      </c>
      <c r="F81" s="26">
        <f>'Приложение 4 (новое)'!G161</f>
        <v>379695.4</v>
      </c>
      <c r="G81" s="26">
        <f>'Приложение 4 (новое)'!H161</f>
        <v>393113.3</v>
      </c>
      <c r="H81" s="26">
        <f>'Приложение 4 (новое)'!I161</f>
        <v>393113.3</v>
      </c>
      <c r="I81" s="26">
        <f>'Приложение 4 (новое)'!J161</f>
        <v>393113.3</v>
      </c>
      <c r="J81" s="26">
        <f>'Приложение 4 (новое)'!K161</f>
        <v>393113.3</v>
      </c>
      <c r="K81" s="107"/>
    </row>
    <row r="82" spans="1:11" ht="15" x14ac:dyDescent="0.2">
      <c r="A82" s="119"/>
      <c r="B82" s="108"/>
      <c r="C82" s="38" t="s">
        <v>29</v>
      </c>
      <c r="D82" s="38"/>
      <c r="E82" s="26">
        <f>'Приложение 4 (новое)'!F162</f>
        <v>0</v>
      </c>
      <c r="F82" s="26">
        <f>'Приложение 4 (новое)'!G162</f>
        <v>0</v>
      </c>
      <c r="G82" s="26">
        <f>'Приложение 4 (новое)'!H162</f>
        <v>0</v>
      </c>
      <c r="H82" s="26">
        <f>'Приложение 4 (новое)'!I162</f>
        <v>0</v>
      </c>
      <c r="I82" s="26">
        <f>'Приложение 4 (новое)'!J162</f>
        <v>0</v>
      </c>
      <c r="J82" s="26">
        <f>'Приложение 4 (новое)'!K162</f>
        <v>0</v>
      </c>
      <c r="K82" s="108"/>
    </row>
    <row r="83" spans="1:11" ht="30" x14ac:dyDescent="0.2">
      <c r="A83" s="118">
        <f>A79+1</f>
        <v>3</v>
      </c>
      <c r="B83" s="120" t="str">
        <f>'Приложение 4 (новое)'!B163</f>
        <v xml:space="preserve">Мероприятие 3 
Комитеты и отраслевые управления при администрации </v>
      </c>
      <c r="C83" s="38" t="s">
        <v>0</v>
      </c>
      <c r="D83" s="38"/>
      <c r="E83" s="26">
        <f>'Приложение 4 (новое)'!F164</f>
        <v>0</v>
      </c>
      <c r="F83" s="26">
        <f>'Приложение 4 (новое)'!G164</f>
        <v>0</v>
      </c>
      <c r="G83" s="26">
        <f>'Приложение 4 (новое)'!H164</f>
        <v>0</v>
      </c>
      <c r="H83" s="26">
        <f>'Приложение 4 (новое)'!I164</f>
        <v>0</v>
      </c>
      <c r="I83" s="26">
        <f>'Приложение 4 (новое)'!J164</f>
        <v>0</v>
      </c>
      <c r="J83" s="26">
        <f>'Приложение 4 (новое)'!K164</f>
        <v>0</v>
      </c>
      <c r="K83" s="107"/>
    </row>
    <row r="84" spans="1:11" ht="30" x14ac:dyDescent="0.2">
      <c r="A84" s="118"/>
      <c r="B84" s="107"/>
      <c r="C84" s="38" t="s">
        <v>6</v>
      </c>
      <c r="D84" s="38"/>
      <c r="E84" s="26">
        <f>'Приложение 4 (новое)'!F165</f>
        <v>0</v>
      </c>
      <c r="F84" s="26">
        <f>'Приложение 4 (новое)'!G165</f>
        <v>0</v>
      </c>
      <c r="G84" s="26">
        <f>'Приложение 4 (новое)'!H165</f>
        <v>0</v>
      </c>
      <c r="H84" s="26">
        <f>'Приложение 4 (новое)'!I165</f>
        <v>0</v>
      </c>
      <c r="I84" s="26">
        <f>'Приложение 4 (новое)'!J165</f>
        <v>0</v>
      </c>
      <c r="J84" s="26">
        <f>'Приложение 4 (новое)'!K165</f>
        <v>0</v>
      </c>
      <c r="K84" s="107"/>
    </row>
    <row r="85" spans="1:11" ht="45" x14ac:dyDescent="0.2">
      <c r="A85" s="118"/>
      <c r="B85" s="107"/>
      <c r="C85" s="38" t="s">
        <v>19</v>
      </c>
      <c r="D85" s="38"/>
      <c r="E85" s="26">
        <f>'Приложение 4 (новое)'!F166</f>
        <v>0</v>
      </c>
      <c r="F85" s="26">
        <f>'Приложение 4 (новое)'!G166</f>
        <v>0</v>
      </c>
      <c r="G85" s="26">
        <f>'Приложение 4 (новое)'!H166</f>
        <v>0</v>
      </c>
      <c r="H85" s="26">
        <f>'Приложение 4 (новое)'!I166</f>
        <v>0</v>
      </c>
      <c r="I85" s="26">
        <f>'Приложение 4 (новое)'!J166</f>
        <v>0</v>
      </c>
      <c r="J85" s="26">
        <f>'Приложение 4 (новое)'!K166</f>
        <v>0</v>
      </c>
      <c r="K85" s="107"/>
    </row>
    <row r="86" spans="1:11" ht="15" x14ac:dyDescent="0.2">
      <c r="A86" s="119"/>
      <c r="B86" s="108"/>
      <c r="C86" s="38" t="s">
        <v>29</v>
      </c>
      <c r="D86" s="38"/>
      <c r="E86" s="26">
        <f>'Приложение 4 (новое)'!F167</f>
        <v>0</v>
      </c>
      <c r="F86" s="26">
        <f>'Приложение 4 (новое)'!G167</f>
        <v>0</v>
      </c>
      <c r="G86" s="26">
        <f>'Приложение 4 (новое)'!H167</f>
        <v>0</v>
      </c>
      <c r="H86" s="26">
        <f>'Приложение 4 (новое)'!I167</f>
        <v>0</v>
      </c>
      <c r="I86" s="26">
        <f>'Приложение 4 (новое)'!J167</f>
        <v>0</v>
      </c>
      <c r="J86" s="26">
        <f>'Приложение 4 (новое)'!K167</f>
        <v>0</v>
      </c>
      <c r="K86" s="108"/>
    </row>
    <row r="87" spans="1:11" ht="30" x14ac:dyDescent="0.2">
      <c r="A87" s="118">
        <f>A83+1</f>
        <v>4</v>
      </c>
      <c r="B87" s="120" t="str">
        <f>'Приложение 4 (новое)'!B168</f>
        <v xml:space="preserve">Мероприятие 4 
Обеспечение деятельности (оказание услуг) муниципальных органов - комитет по экономике </v>
      </c>
      <c r="C87" s="38" t="s">
        <v>0</v>
      </c>
      <c r="D87" s="38"/>
      <c r="E87" s="26">
        <f>'Приложение 4 (новое)'!F169</f>
        <v>0</v>
      </c>
      <c r="F87" s="26">
        <f>'Приложение 4 (новое)'!G169</f>
        <v>0</v>
      </c>
      <c r="G87" s="26">
        <f>'Приложение 4 (новое)'!H169</f>
        <v>0</v>
      </c>
      <c r="H87" s="26">
        <f>'Приложение 4 (новое)'!I169</f>
        <v>0</v>
      </c>
      <c r="I87" s="26">
        <f>'Приложение 4 (новое)'!J169</f>
        <v>0</v>
      </c>
      <c r="J87" s="26">
        <f>'Приложение 4 (новое)'!K169</f>
        <v>0</v>
      </c>
      <c r="K87" s="107"/>
    </row>
    <row r="88" spans="1:11" ht="30" x14ac:dyDescent="0.2">
      <c r="A88" s="118"/>
      <c r="B88" s="107"/>
      <c r="C88" s="38" t="s">
        <v>6</v>
      </c>
      <c r="D88" s="38"/>
      <c r="E88" s="26">
        <f>'Приложение 4 (новое)'!F170</f>
        <v>0</v>
      </c>
      <c r="F88" s="26">
        <f>'Приложение 4 (новое)'!G170</f>
        <v>0</v>
      </c>
      <c r="G88" s="26">
        <f>'Приложение 4 (новое)'!H170</f>
        <v>0</v>
      </c>
      <c r="H88" s="26">
        <f>'Приложение 4 (новое)'!I170</f>
        <v>0</v>
      </c>
      <c r="I88" s="26">
        <f>'Приложение 4 (новое)'!J170</f>
        <v>0</v>
      </c>
      <c r="J88" s="26">
        <f>'Приложение 4 (новое)'!K170</f>
        <v>0</v>
      </c>
      <c r="K88" s="107"/>
    </row>
    <row r="89" spans="1:11" ht="45" x14ac:dyDescent="0.2">
      <c r="A89" s="118"/>
      <c r="B89" s="107"/>
      <c r="C89" s="38" t="s">
        <v>19</v>
      </c>
      <c r="D89" s="38"/>
      <c r="E89" s="26">
        <f>'Приложение 4 (новое)'!F171</f>
        <v>0</v>
      </c>
      <c r="F89" s="26">
        <f>'Приложение 4 (новое)'!G171</f>
        <v>0</v>
      </c>
      <c r="G89" s="26">
        <f>'Приложение 4 (новое)'!H171</f>
        <v>0</v>
      </c>
      <c r="H89" s="26">
        <f>'Приложение 4 (новое)'!I171</f>
        <v>0</v>
      </c>
      <c r="I89" s="26">
        <f>'Приложение 4 (новое)'!J171</f>
        <v>0</v>
      </c>
      <c r="J89" s="26">
        <f>'Приложение 4 (новое)'!K171</f>
        <v>0</v>
      </c>
      <c r="K89" s="107"/>
    </row>
    <row r="90" spans="1:11" ht="15" x14ac:dyDescent="0.2">
      <c r="A90" s="119"/>
      <c r="B90" s="108"/>
      <c r="C90" s="38" t="s">
        <v>29</v>
      </c>
      <c r="D90" s="38"/>
      <c r="E90" s="26">
        <f>'Приложение 4 (новое)'!F172</f>
        <v>0</v>
      </c>
      <c r="F90" s="26">
        <f>'Приложение 4 (новое)'!G172</f>
        <v>0</v>
      </c>
      <c r="G90" s="26">
        <f>'Приложение 4 (новое)'!H172</f>
        <v>0</v>
      </c>
      <c r="H90" s="26">
        <f>'Приложение 4 (новое)'!I172</f>
        <v>0</v>
      </c>
      <c r="I90" s="26">
        <f>'Приложение 4 (новое)'!J172</f>
        <v>0</v>
      </c>
      <c r="J90" s="26">
        <f>'Приложение 4 (новое)'!K172</f>
        <v>0</v>
      </c>
      <c r="K90" s="108"/>
    </row>
    <row r="91" spans="1:11" ht="30" x14ac:dyDescent="0.2">
      <c r="A91" s="118">
        <f>A87+1</f>
        <v>5</v>
      </c>
      <c r="B91" s="120" t="str">
        <f>'Приложение 4 (новое)'!B173</f>
        <v>Мероприятие 5
Обеспечение деятельности финансового органа</v>
      </c>
      <c r="C91" s="38" t="s">
        <v>0</v>
      </c>
      <c r="D91" s="38"/>
      <c r="E91" s="26">
        <f>'Приложение 4 (новое)'!F174</f>
        <v>0</v>
      </c>
      <c r="F91" s="26">
        <f>'Приложение 4 (новое)'!G174</f>
        <v>0</v>
      </c>
      <c r="G91" s="26">
        <f>'Приложение 4 (новое)'!H174</f>
        <v>0</v>
      </c>
      <c r="H91" s="26">
        <f>'Приложение 4 (новое)'!I174</f>
        <v>0</v>
      </c>
      <c r="I91" s="26">
        <f>'Приложение 4 (новое)'!J174</f>
        <v>0</v>
      </c>
      <c r="J91" s="26">
        <f>'Приложение 4 (новое)'!K174</f>
        <v>0</v>
      </c>
      <c r="K91" s="107"/>
    </row>
    <row r="92" spans="1:11" ht="30" x14ac:dyDescent="0.2">
      <c r="A92" s="118"/>
      <c r="B92" s="107"/>
      <c r="C92" s="38" t="s">
        <v>6</v>
      </c>
      <c r="D92" s="38"/>
      <c r="E92" s="26">
        <f>'Приложение 4 (новое)'!F175</f>
        <v>0</v>
      </c>
      <c r="F92" s="26">
        <f>'Приложение 4 (новое)'!G175</f>
        <v>0</v>
      </c>
      <c r="G92" s="26">
        <f>'Приложение 4 (новое)'!H175</f>
        <v>0</v>
      </c>
      <c r="H92" s="26">
        <f>'Приложение 4 (новое)'!I175</f>
        <v>0</v>
      </c>
      <c r="I92" s="26">
        <f>'Приложение 4 (новое)'!J175</f>
        <v>0</v>
      </c>
      <c r="J92" s="26">
        <f>'Приложение 4 (новое)'!K175</f>
        <v>0</v>
      </c>
      <c r="K92" s="107"/>
    </row>
    <row r="93" spans="1:11" ht="60" x14ac:dyDescent="0.2">
      <c r="A93" s="118"/>
      <c r="B93" s="107"/>
      <c r="C93" s="38" t="s">
        <v>19</v>
      </c>
      <c r="D93" s="38" t="s">
        <v>40</v>
      </c>
      <c r="E93" s="26">
        <f>'Приложение 4 (новое)'!F176</f>
        <v>170000</v>
      </c>
      <c r="F93" s="26">
        <f>'Приложение 4 (новое)'!G176</f>
        <v>34000</v>
      </c>
      <c r="G93" s="26">
        <f>'Приложение 4 (новое)'!H176</f>
        <v>34000</v>
      </c>
      <c r="H93" s="26">
        <f>'Приложение 4 (новое)'!I176</f>
        <v>34000</v>
      </c>
      <c r="I93" s="26">
        <f>'Приложение 4 (новое)'!J176</f>
        <v>34000</v>
      </c>
      <c r="J93" s="26">
        <f>'Приложение 4 (новое)'!K176</f>
        <v>34000</v>
      </c>
      <c r="K93" s="107"/>
    </row>
    <row r="94" spans="1:11" ht="15" x14ac:dyDescent="0.2">
      <c r="A94" s="119"/>
      <c r="B94" s="108"/>
      <c r="C94" s="38" t="s">
        <v>29</v>
      </c>
      <c r="D94" s="38"/>
      <c r="E94" s="26">
        <f>'Приложение 4 (новое)'!F177</f>
        <v>0</v>
      </c>
      <c r="F94" s="26">
        <f>'Приложение 4 (новое)'!G177</f>
        <v>0</v>
      </c>
      <c r="G94" s="26">
        <f>'Приложение 4 (новое)'!H177</f>
        <v>0</v>
      </c>
      <c r="H94" s="26">
        <f>'Приложение 4 (новое)'!I177</f>
        <v>0</v>
      </c>
      <c r="I94" s="26">
        <f>'Приложение 4 (новое)'!J177</f>
        <v>0</v>
      </c>
      <c r="J94" s="26">
        <f>'Приложение 4 (новое)'!K177</f>
        <v>0</v>
      </c>
      <c r="K94" s="108"/>
    </row>
    <row r="95" spans="1:11" ht="30" x14ac:dyDescent="0.2">
      <c r="A95" s="118">
        <f>A91+1</f>
        <v>6</v>
      </c>
      <c r="B95" s="120" t="str">
        <f>'Приложение 4 (новое)'!B178</f>
        <v>Мероприятие 6 
Расходы на обеспечение деятельности (оказание услуг) муниципальных учреждений - централизованная бухгалтерия муниципального образования</v>
      </c>
      <c r="C95" s="38" t="s">
        <v>0</v>
      </c>
      <c r="D95" s="38"/>
      <c r="E95" s="52">
        <f>'Приложение 4 (новое)'!F179</f>
        <v>0</v>
      </c>
      <c r="F95" s="52">
        <f>'Приложение 4 (новое)'!G179</f>
        <v>0</v>
      </c>
      <c r="G95" s="52">
        <f>'Приложение 4 (новое)'!H179</f>
        <v>0</v>
      </c>
      <c r="H95" s="52">
        <f>'Приложение 4 (новое)'!I179</f>
        <v>0</v>
      </c>
      <c r="I95" s="52">
        <f>'Приложение 4 (новое)'!J179</f>
        <v>0</v>
      </c>
      <c r="J95" s="52">
        <f>'Приложение 4 (новое)'!K179</f>
        <v>0</v>
      </c>
      <c r="K95" s="107"/>
    </row>
    <row r="96" spans="1:11" ht="30" x14ac:dyDescent="0.2">
      <c r="A96" s="118"/>
      <c r="B96" s="107"/>
      <c r="C96" s="38" t="s">
        <v>6</v>
      </c>
      <c r="D96" s="38"/>
      <c r="E96" s="52">
        <f>'Приложение 4 (новое)'!F180</f>
        <v>0</v>
      </c>
      <c r="F96" s="52">
        <f>'Приложение 4 (новое)'!G180</f>
        <v>0</v>
      </c>
      <c r="G96" s="52">
        <f>'Приложение 4 (новое)'!H180</f>
        <v>0</v>
      </c>
      <c r="H96" s="52">
        <f>'Приложение 4 (новое)'!I180</f>
        <v>0</v>
      </c>
      <c r="I96" s="52">
        <f>'Приложение 4 (новое)'!J180</f>
        <v>0</v>
      </c>
      <c r="J96" s="52">
        <f>'Приложение 4 (новое)'!K180</f>
        <v>0</v>
      </c>
      <c r="K96" s="107"/>
    </row>
    <row r="97" spans="1:11" ht="60" x14ac:dyDescent="0.2">
      <c r="A97" s="118"/>
      <c r="B97" s="107"/>
      <c r="C97" s="38" t="s">
        <v>19</v>
      </c>
      <c r="D97" s="38" t="s">
        <v>40</v>
      </c>
      <c r="E97" s="52">
        <f>'Приложение 4 (новое)'!F181</f>
        <v>379712.5</v>
      </c>
      <c r="F97" s="52">
        <f>'Приложение 4 (новое)'!G181</f>
        <v>75942.5</v>
      </c>
      <c r="G97" s="52">
        <f>'Приложение 4 (новое)'!H181</f>
        <v>75942.5</v>
      </c>
      <c r="H97" s="52">
        <f>'Приложение 4 (новое)'!I181</f>
        <v>75942.5</v>
      </c>
      <c r="I97" s="52">
        <f>'Приложение 4 (новое)'!J181</f>
        <v>75942.5</v>
      </c>
      <c r="J97" s="52">
        <f>'Приложение 4 (новое)'!K181</f>
        <v>75942.5</v>
      </c>
      <c r="K97" s="107"/>
    </row>
    <row r="98" spans="1:11" ht="15" x14ac:dyDescent="0.2">
      <c r="A98" s="119"/>
      <c r="B98" s="108"/>
      <c r="C98" s="38" t="s">
        <v>29</v>
      </c>
      <c r="D98" s="38"/>
      <c r="E98" s="52">
        <f>'Приложение 4 (новое)'!F182</f>
        <v>0</v>
      </c>
      <c r="F98" s="52">
        <f>'Приложение 4 (новое)'!G182</f>
        <v>0</v>
      </c>
      <c r="G98" s="52">
        <f>'Приложение 4 (новое)'!H182</f>
        <v>0</v>
      </c>
      <c r="H98" s="52">
        <f>'Приложение 4 (новое)'!I182</f>
        <v>0</v>
      </c>
      <c r="I98" s="52">
        <f>'Приложение 4 (новое)'!J182</f>
        <v>0</v>
      </c>
      <c r="J98" s="52">
        <f>'Приложение 4 (новое)'!K182</f>
        <v>0</v>
      </c>
      <c r="K98" s="108"/>
    </row>
    <row r="99" spans="1:11" ht="30" x14ac:dyDescent="0.2">
      <c r="A99" s="118">
        <f>A95+1</f>
        <v>7</v>
      </c>
      <c r="B99" s="120" t="str">
        <f>'Приложение 4 (новое)'!B183</f>
        <v xml:space="preserve">Мероприятие 7 
Расходы на обеспечение деятельности (оказание услуг) муниципальных учреждений - обеспечение деятельности органов местного самоуправления
</v>
      </c>
      <c r="C99" s="38" t="s">
        <v>0</v>
      </c>
      <c r="D99" s="38"/>
      <c r="E99" s="26">
        <f>'Приложение 4 (новое)'!F184</f>
        <v>0</v>
      </c>
      <c r="F99" s="26">
        <f>'Приложение 4 (новое)'!G184</f>
        <v>0</v>
      </c>
      <c r="G99" s="26">
        <f>'Приложение 4 (новое)'!H184</f>
        <v>0</v>
      </c>
      <c r="H99" s="26">
        <f>'Приложение 4 (новое)'!I184</f>
        <v>0</v>
      </c>
      <c r="I99" s="26">
        <f>'Приложение 4 (новое)'!J184</f>
        <v>0</v>
      </c>
      <c r="J99" s="26">
        <f>'Приложение 4 (новое)'!K184</f>
        <v>0</v>
      </c>
      <c r="K99" s="107"/>
    </row>
    <row r="100" spans="1:11" ht="30" x14ac:dyDescent="0.2">
      <c r="A100" s="118"/>
      <c r="B100" s="107"/>
      <c r="C100" s="38" t="s">
        <v>6</v>
      </c>
      <c r="D100" s="38"/>
      <c r="E100" s="26">
        <f>'Приложение 4 (новое)'!F185</f>
        <v>0</v>
      </c>
      <c r="F100" s="26">
        <f>'Приложение 4 (новое)'!G185</f>
        <v>0</v>
      </c>
      <c r="G100" s="26">
        <f>'Приложение 4 (новое)'!H185</f>
        <v>0</v>
      </c>
      <c r="H100" s="26">
        <f>'Приложение 4 (новое)'!I185</f>
        <v>0</v>
      </c>
      <c r="I100" s="26">
        <f>'Приложение 4 (новое)'!J185</f>
        <v>0</v>
      </c>
      <c r="J100" s="26">
        <f>'Приложение 4 (новое)'!K185</f>
        <v>0</v>
      </c>
      <c r="K100" s="107"/>
    </row>
    <row r="101" spans="1:11" ht="60" x14ac:dyDescent="0.2">
      <c r="A101" s="118"/>
      <c r="B101" s="107"/>
      <c r="C101" s="38" t="s">
        <v>19</v>
      </c>
      <c r="D101" s="38" t="s">
        <v>40</v>
      </c>
      <c r="E101" s="26">
        <f>'Приложение 4 (новое)'!F186</f>
        <v>889440.5</v>
      </c>
      <c r="F101" s="26">
        <f>'Приложение 4 (новое)'!G186</f>
        <v>175540.5</v>
      </c>
      <c r="G101" s="26">
        <f>'Приложение 4 (новое)'!H186</f>
        <v>178475</v>
      </c>
      <c r="H101" s="26">
        <f>'Приложение 4 (новое)'!I186</f>
        <v>178475</v>
      </c>
      <c r="I101" s="26">
        <f>'Приложение 4 (новое)'!J186</f>
        <v>178475</v>
      </c>
      <c r="J101" s="26">
        <f>'Приложение 4 (новое)'!K186</f>
        <v>178475</v>
      </c>
      <c r="K101" s="107"/>
    </row>
    <row r="102" spans="1:11" ht="15" x14ac:dyDescent="0.2">
      <c r="A102" s="119"/>
      <c r="B102" s="108"/>
      <c r="C102" s="38" t="s">
        <v>29</v>
      </c>
      <c r="D102" s="38"/>
      <c r="E102" s="26">
        <f>'Приложение 4 (новое)'!F187</f>
        <v>0</v>
      </c>
      <c r="F102" s="26">
        <f>'Приложение 4 (новое)'!G187</f>
        <v>0</v>
      </c>
      <c r="G102" s="26">
        <f>'Приложение 4 (новое)'!H187</f>
        <v>0</v>
      </c>
      <c r="H102" s="26">
        <f>'Приложение 4 (новое)'!I187</f>
        <v>0</v>
      </c>
      <c r="I102" s="26">
        <f>'Приложение 4 (новое)'!J187</f>
        <v>0</v>
      </c>
      <c r="J102" s="26">
        <f>'Приложение 4 (новое)'!K187</f>
        <v>0</v>
      </c>
      <c r="K102" s="108"/>
    </row>
    <row r="103" spans="1:11" ht="30" x14ac:dyDescent="0.2">
      <c r="A103" s="118">
        <f>A99+1</f>
        <v>8</v>
      </c>
      <c r="B103" s="120" t="str">
        <f>'Приложение 4 (новое)'!B188</f>
        <v xml:space="preserve">Мероприятие 8 
Организация и осуществление мероприятий по мобилизационной подготовке 
</v>
      </c>
      <c r="C103" s="38" t="s">
        <v>0</v>
      </c>
      <c r="D103" s="38"/>
      <c r="E103" s="26">
        <f>'Приложение 4 (новое)'!F189</f>
        <v>0</v>
      </c>
      <c r="F103" s="26">
        <f>'Приложение 4 (новое)'!G189</f>
        <v>0</v>
      </c>
      <c r="G103" s="26">
        <f>'Приложение 4 (новое)'!H189</f>
        <v>0</v>
      </c>
      <c r="H103" s="26">
        <f>'Приложение 4 (новое)'!I189</f>
        <v>0</v>
      </c>
      <c r="I103" s="26">
        <f>'Приложение 4 (новое)'!J189</f>
        <v>0</v>
      </c>
      <c r="J103" s="26">
        <f>'Приложение 4 (новое)'!K189</f>
        <v>0</v>
      </c>
      <c r="K103" s="107"/>
    </row>
    <row r="104" spans="1:11" ht="30" x14ac:dyDescent="0.2">
      <c r="A104" s="118"/>
      <c r="B104" s="107"/>
      <c r="C104" s="38" t="s">
        <v>6</v>
      </c>
      <c r="D104" s="38"/>
      <c r="E104" s="26">
        <f>'Приложение 4 (новое)'!F190</f>
        <v>0</v>
      </c>
      <c r="F104" s="26">
        <f>'Приложение 4 (новое)'!G190</f>
        <v>0</v>
      </c>
      <c r="G104" s="26">
        <f>'Приложение 4 (новое)'!H190</f>
        <v>0</v>
      </c>
      <c r="H104" s="26">
        <f>'Приложение 4 (новое)'!I190</f>
        <v>0</v>
      </c>
      <c r="I104" s="26">
        <f>'Приложение 4 (новое)'!J190</f>
        <v>0</v>
      </c>
      <c r="J104" s="26">
        <f>'Приложение 4 (новое)'!K190</f>
        <v>0</v>
      </c>
      <c r="K104" s="107"/>
    </row>
    <row r="105" spans="1:11" ht="45" x14ac:dyDescent="0.2">
      <c r="A105" s="118"/>
      <c r="B105" s="107"/>
      <c r="C105" s="38" t="s">
        <v>19</v>
      </c>
      <c r="D105" s="38"/>
      <c r="E105" s="26">
        <f>'Приложение 4 (новое)'!F191</f>
        <v>0</v>
      </c>
      <c r="F105" s="26">
        <f>'Приложение 4 (новое)'!G191</f>
        <v>0</v>
      </c>
      <c r="G105" s="26">
        <f>'Приложение 4 (новое)'!H191</f>
        <v>0</v>
      </c>
      <c r="H105" s="26">
        <f>'Приложение 4 (новое)'!I191</f>
        <v>0</v>
      </c>
      <c r="I105" s="26">
        <f>'Приложение 4 (новое)'!J191</f>
        <v>0</v>
      </c>
      <c r="J105" s="26">
        <f>'Приложение 4 (новое)'!K191</f>
        <v>0</v>
      </c>
      <c r="K105" s="107"/>
    </row>
    <row r="106" spans="1:11" ht="15" x14ac:dyDescent="0.2">
      <c r="A106" s="119"/>
      <c r="B106" s="108"/>
      <c r="C106" s="38" t="s">
        <v>29</v>
      </c>
      <c r="D106" s="38"/>
      <c r="E106" s="26">
        <f>'Приложение 4 (новое)'!F192</f>
        <v>0</v>
      </c>
      <c r="F106" s="26">
        <f>'Приложение 4 (новое)'!G192</f>
        <v>0</v>
      </c>
      <c r="G106" s="26">
        <f>'Приложение 4 (новое)'!H192</f>
        <v>0</v>
      </c>
      <c r="H106" s="26">
        <f>'Приложение 4 (новое)'!I192</f>
        <v>0</v>
      </c>
      <c r="I106" s="26">
        <f>'Приложение 4 (новое)'!J192</f>
        <v>0</v>
      </c>
      <c r="J106" s="26">
        <f>'Приложение 4 (новое)'!K192</f>
        <v>0</v>
      </c>
      <c r="K106" s="108"/>
    </row>
    <row r="107" spans="1:11" ht="30" x14ac:dyDescent="0.2">
      <c r="A107" s="118">
        <f>A103+1</f>
        <v>9</v>
      </c>
      <c r="B107" s="120" t="str">
        <f>'Приложение 4 (новое)'!B193</f>
        <v>Мероприятие 9 
Взносы в уставной капитал муниципальных предприятий</v>
      </c>
      <c r="C107" s="38" t="s">
        <v>0</v>
      </c>
      <c r="D107" s="38"/>
      <c r="E107" s="26">
        <f>'Приложение 4 (новое)'!F194</f>
        <v>0</v>
      </c>
      <c r="F107" s="26">
        <f>'Приложение 4 (новое)'!G194</f>
        <v>0</v>
      </c>
      <c r="G107" s="26">
        <f>'Приложение 4 (новое)'!H194</f>
        <v>0</v>
      </c>
      <c r="H107" s="26">
        <f>'Приложение 4 (новое)'!I194</f>
        <v>0</v>
      </c>
      <c r="I107" s="26">
        <f>'Приложение 4 (новое)'!J194</f>
        <v>0</v>
      </c>
      <c r="J107" s="26">
        <f>'Приложение 4 (новое)'!K194</f>
        <v>0</v>
      </c>
      <c r="K107" s="107"/>
    </row>
    <row r="108" spans="1:11" ht="30" x14ac:dyDescent="0.2">
      <c r="A108" s="118"/>
      <c r="B108" s="107"/>
      <c r="C108" s="38" t="s">
        <v>6</v>
      </c>
      <c r="D108" s="38"/>
      <c r="E108" s="26">
        <f>'Приложение 4 (новое)'!F195</f>
        <v>0</v>
      </c>
      <c r="F108" s="26">
        <f>'Приложение 4 (новое)'!G195</f>
        <v>0</v>
      </c>
      <c r="G108" s="26">
        <f>'Приложение 4 (новое)'!H195</f>
        <v>0</v>
      </c>
      <c r="H108" s="26">
        <f>'Приложение 4 (новое)'!I195</f>
        <v>0</v>
      </c>
      <c r="I108" s="26">
        <f>'Приложение 4 (новое)'!J195</f>
        <v>0</v>
      </c>
      <c r="J108" s="26">
        <f>'Приложение 4 (новое)'!K195</f>
        <v>0</v>
      </c>
      <c r="K108" s="107"/>
    </row>
    <row r="109" spans="1:11" ht="60" x14ac:dyDescent="0.2">
      <c r="A109" s="118"/>
      <c r="B109" s="107"/>
      <c r="C109" s="38" t="s">
        <v>19</v>
      </c>
      <c r="D109" s="38" t="s">
        <v>40</v>
      </c>
      <c r="E109" s="26">
        <f>'Приложение 4 (новое)'!F196</f>
        <v>108135</v>
      </c>
      <c r="F109" s="26">
        <f>'Приложение 4 (новое)'!G196</f>
        <v>108135</v>
      </c>
      <c r="G109" s="26">
        <f>'Приложение 4 (новое)'!H196</f>
        <v>0</v>
      </c>
      <c r="H109" s="26">
        <f>'Приложение 4 (новое)'!I196</f>
        <v>0</v>
      </c>
      <c r="I109" s="26">
        <f>'Приложение 4 (новое)'!J196</f>
        <v>0</v>
      </c>
      <c r="J109" s="26">
        <f>'Приложение 4 (новое)'!K196</f>
        <v>0</v>
      </c>
      <c r="K109" s="107"/>
    </row>
    <row r="110" spans="1:11" ht="15" x14ac:dyDescent="0.2">
      <c r="A110" s="119"/>
      <c r="B110" s="108"/>
      <c r="C110" s="38" t="s">
        <v>29</v>
      </c>
      <c r="D110" s="38"/>
      <c r="E110" s="26">
        <f>'Приложение 4 (новое)'!F197</f>
        <v>0</v>
      </c>
      <c r="F110" s="26">
        <f>'Приложение 4 (новое)'!G197</f>
        <v>0</v>
      </c>
      <c r="G110" s="26">
        <f>'Приложение 4 (новое)'!H197</f>
        <v>0</v>
      </c>
      <c r="H110" s="26">
        <f>'Приложение 4 (новое)'!I197</f>
        <v>0</v>
      </c>
      <c r="I110" s="26">
        <f>'Приложение 4 (новое)'!J197</f>
        <v>0</v>
      </c>
      <c r="J110" s="26">
        <f>'Приложение 4 (новое)'!K197</f>
        <v>0</v>
      </c>
      <c r="K110" s="108"/>
    </row>
    <row r="111" spans="1:11" ht="30" x14ac:dyDescent="0.2">
      <c r="A111" s="118">
        <f>A107+1</f>
        <v>10</v>
      </c>
      <c r="B111" s="120" t="str">
        <f>'Приложение 4 (новое)'!B198</f>
        <v>Мероприятие 10 
Взносы в общественные организации (Уплата членских взносов членами Совета муниципальных образований Московской области)</v>
      </c>
      <c r="C111" s="38" t="s">
        <v>0</v>
      </c>
      <c r="D111" s="38"/>
      <c r="E111" s="26">
        <f>'Приложение 4 (новое)'!F199</f>
        <v>0</v>
      </c>
      <c r="F111" s="26">
        <f>'Приложение 4 (новое)'!G199</f>
        <v>0</v>
      </c>
      <c r="G111" s="26">
        <f>'Приложение 4 (новое)'!H199</f>
        <v>0</v>
      </c>
      <c r="H111" s="26">
        <f>'Приложение 4 (новое)'!I199</f>
        <v>0</v>
      </c>
      <c r="I111" s="26">
        <f>'Приложение 4 (новое)'!J199</f>
        <v>0</v>
      </c>
      <c r="J111" s="26">
        <f>'Приложение 4 (новое)'!K199</f>
        <v>0</v>
      </c>
      <c r="K111" s="107"/>
    </row>
    <row r="112" spans="1:11" ht="30" x14ac:dyDescent="0.2">
      <c r="A112" s="118"/>
      <c r="B112" s="107"/>
      <c r="C112" s="38" t="s">
        <v>6</v>
      </c>
      <c r="D112" s="38"/>
      <c r="E112" s="26">
        <f>'Приложение 4 (новое)'!F200</f>
        <v>0</v>
      </c>
      <c r="F112" s="26">
        <f>'Приложение 4 (новое)'!G200</f>
        <v>0</v>
      </c>
      <c r="G112" s="26">
        <f>'Приложение 4 (новое)'!H200</f>
        <v>0</v>
      </c>
      <c r="H112" s="26">
        <f>'Приложение 4 (новое)'!I200</f>
        <v>0</v>
      </c>
      <c r="I112" s="26">
        <f>'Приложение 4 (новое)'!J200</f>
        <v>0</v>
      </c>
      <c r="J112" s="26">
        <f>'Приложение 4 (новое)'!K200</f>
        <v>0</v>
      </c>
      <c r="K112" s="107"/>
    </row>
    <row r="113" spans="1:11" ht="60" x14ac:dyDescent="0.2">
      <c r="A113" s="118"/>
      <c r="B113" s="107"/>
      <c r="C113" s="38" t="s">
        <v>19</v>
      </c>
      <c r="D113" s="38" t="s">
        <v>40</v>
      </c>
      <c r="E113" s="26">
        <f>'Приложение 4 (новое)'!F201</f>
        <v>3850</v>
      </c>
      <c r="F113" s="26">
        <f>'Приложение 4 (новое)'!G201</f>
        <v>650</v>
      </c>
      <c r="G113" s="26">
        <f>'Приложение 4 (новое)'!H201</f>
        <v>800</v>
      </c>
      <c r="H113" s="26">
        <f>'Приложение 4 (новое)'!I201</f>
        <v>800</v>
      </c>
      <c r="I113" s="26">
        <f>'Приложение 4 (новое)'!J201</f>
        <v>800</v>
      </c>
      <c r="J113" s="26">
        <f>'Приложение 4 (новое)'!K201</f>
        <v>800</v>
      </c>
      <c r="K113" s="107"/>
    </row>
    <row r="114" spans="1:11" ht="15" x14ac:dyDescent="0.2">
      <c r="A114" s="119"/>
      <c r="B114" s="108"/>
      <c r="C114" s="38" t="s">
        <v>29</v>
      </c>
      <c r="D114" s="38"/>
      <c r="E114" s="26">
        <f>'Приложение 4 (новое)'!F202</f>
        <v>0</v>
      </c>
      <c r="F114" s="26">
        <f>'Приложение 4 (новое)'!G202</f>
        <v>0</v>
      </c>
      <c r="G114" s="26">
        <f>'Приложение 4 (новое)'!H202</f>
        <v>0</v>
      </c>
      <c r="H114" s="26">
        <f>'Приложение 4 (новое)'!I202</f>
        <v>0</v>
      </c>
      <c r="I114" s="26">
        <f>'Приложение 4 (новое)'!J202</f>
        <v>0</v>
      </c>
      <c r="J114" s="26">
        <f>'Приложение 4 (новое)'!K202</f>
        <v>0</v>
      </c>
      <c r="K114" s="108"/>
    </row>
    <row r="115" spans="1:11" s="46" customFormat="1" ht="30" x14ac:dyDescent="0.2">
      <c r="A115" s="118">
        <f>A111+1</f>
        <v>11</v>
      </c>
      <c r="B115" s="120" t="str">
        <f>'Приложение 4 (новое)'!B203</f>
        <v xml:space="preserve">Мероприятие 11 
Материально-техническое и организационное обеспечение деятельности старосты сельского населенного пункта
</v>
      </c>
      <c r="C115" s="38" t="s">
        <v>0</v>
      </c>
      <c r="D115" s="38"/>
      <c r="E115" s="26">
        <f>'Приложение 4 (новое)'!F204</f>
        <v>0</v>
      </c>
      <c r="F115" s="26">
        <f>'Приложение 4 (новое)'!G204</f>
        <v>0</v>
      </c>
      <c r="G115" s="26">
        <f>'Приложение 4 (новое)'!H204</f>
        <v>0</v>
      </c>
      <c r="H115" s="26">
        <f>'Приложение 4 (новое)'!I204</f>
        <v>0</v>
      </c>
      <c r="I115" s="26">
        <f>'Приложение 4 (новое)'!J204</f>
        <v>0</v>
      </c>
      <c r="J115" s="26">
        <f>'Приложение 4 (новое)'!K204</f>
        <v>0</v>
      </c>
      <c r="K115" s="107"/>
    </row>
    <row r="116" spans="1:11" s="46" customFormat="1" ht="30" x14ac:dyDescent="0.2">
      <c r="A116" s="118"/>
      <c r="B116" s="107"/>
      <c r="C116" s="38" t="s">
        <v>6</v>
      </c>
      <c r="D116" s="38"/>
      <c r="E116" s="26">
        <f>'Приложение 4 (новое)'!F205</f>
        <v>0</v>
      </c>
      <c r="F116" s="26">
        <f>'Приложение 4 (новое)'!G205</f>
        <v>0</v>
      </c>
      <c r="G116" s="26">
        <f>'Приложение 4 (новое)'!H205</f>
        <v>0</v>
      </c>
      <c r="H116" s="26">
        <f>'Приложение 4 (новое)'!I205</f>
        <v>0</v>
      </c>
      <c r="I116" s="26">
        <f>'Приложение 4 (новое)'!J205</f>
        <v>0</v>
      </c>
      <c r="J116" s="26">
        <f>'Приложение 4 (новое)'!K205</f>
        <v>0</v>
      </c>
      <c r="K116" s="107"/>
    </row>
    <row r="117" spans="1:11" s="46" customFormat="1" ht="60" x14ac:dyDescent="0.2">
      <c r="A117" s="118"/>
      <c r="B117" s="107"/>
      <c r="C117" s="38" t="s">
        <v>19</v>
      </c>
      <c r="D117" s="38" t="s">
        <v>40</v>
      </c>
      <c r="E117" s="26">
        <f>'Приложение 4 (новое)'!F206</f>
        <v>66940</v>
      </c>
      <c r="F117" s="26">
        <f>'Приложение 4 (новое)'!G206</f>
        <v>13388</v>
      </c>
      <c r="G117" s="26">
        <f>'Приложение 4 (новое)'!H206</f>
        <v>13388</v>
      </c>
      <c r="H117" s="26">
        <f>'Приложение 4 (новое)'!I206</f>
        <v>13388</v>
      </c>
      <c r="I117" s="26">
        <f>'Приложение 4 (новое)'!J206</f>
        <v>13388</v>
      </c>
      <c r="J117" s="26">
        <f>'Приложение 4 (новое)'!K206</f>
        <v>13388</v>
      </c>
      <c r="K117" s="107"/>
    </row>
    <row r="118" spans="1:11" s="46" customFormat="1" ht="15" x14ac:dyDescent="0.2">
      <c r="A118" s="119"/>
      <c r="B118" s="108"/>
      <c r="C118" s="38" t="s">
        <v>29</v>
      </c>
      <c r="D118" s="38"/>
      <c r="E118" s="26">
        <f>'Приложение 4 (новое)'!F207</f>
        <v>0</v>
      </c>
      <c r="F118" s="26">
        <f>'Приложение 4 (новое)'!G207</f>
        <v>0</v>
      </c>
      <c r="G118" s="26">
        <f>'Приложение 4 (новое)'!H207</f>
        <v>0</v>
      </c>
      <c r="H118" s="26">
        <f>'Приложение 4 (новое)'!I207</f>
        <v>0</v>
      </c>
      <c r="I118" s="26">
        <f>'Приложение 4 (новое)'!J207</f>
        <v>0</v>
      </c>
      <c r="J118" s="26">
        <f>'Приложение 4 (новое)'!K207</f>
        <v>0</v>
      </c>
      <c r="K118" s="108"/>
    </row>
    <row r="119" spans="1:11" s="46" customFormat="1" ht="30" x14ac:dyDescent="0.2">
      <c r="A119" s="118">
        <f>A115+1</f>
        <v>12</v>
      </c>
      <c r="B119" s="120" t="str">
        <f>'Приложение 4 (новое)'!B208</f>
        <v xml:space="preserve">Мероприятие 12 
Премия Губернатора Московской области «Прорыв года»
</v>
      </c>
      <c r="C119" s="38" t="s">
        <v>0</v>
      </c>
      <c r="D119" s="38"/>
      <c r="E119" s="52">
        <f>'Приложение 4 (новое)'!F209</f>
        <v>0</v>
      </c>
      <c r="F119" s="52">
        <f>'Приложение 4 (новое)'!G209</f>
        <v>0</v>
      </c>
      <c r="G119" s="52">
        <f>'Приложение 4 (новое)'!H209</f>
        <v>0</v>
      </c>
      <c r="H119" s="52">
        <f>'Приложение 4 (новое)'!I209</f>
        <v>0</v>
      </c>
      <c r="I119" s="52">
        <f>'Приложение 4 (новое)'!J209</f>
        <v>0</v>
      </c>
      <c r="J119" s="52">
        <f>'Приложение 4 (новое)'!K209</f>
        <v>0</v>
      </c>
      <c r="K119" s="107"/>
    </row>
    <row r="120" spans="1:11" s="46" customFormat="1" ht="30" x14ac:dyDescent="0.2">
      <c r="A120" s="118"/>
      <c r="B120" s="107"/>
      <c r="C120" s="38" t="s">
        <v>6</v>
      </c>
      <c r="D120" s="38"/>
      <c r="E120" s="52">
        <f>'Приложение 4 (новое)'!F210</f>
        <v>0</v>
      </c>
      <c r="F120" s="52">
        <f>'Приложение 4 (новое)'!G210</f>
        <v>0</v>
      </c>
      <c r="G120" s="52">
        <f>'Приложение 4 (новое)'!H210</f>
        <v>0</v>
      </c>
      <c r="H120" s="52">
        <f>'Приложение 4 (новое)'!I210</f>
        <v>0</v>
      </c>
      <c r="I120" s="52">
        <f>'Приложение 4 (новое)'!J210</f>
        <v>0</v>
      </c>
      <c r="J120" s="52">
        <f>'Приложение 4 (новое)'!K210</f>
        <v>0</v>
      </c>
      <c r="K120" s="107"/>
    </row>
    <row r="121" spans="1:11" s="46" customFormat="1" ht="45" x14ac:dyDescent="0.2">
      <c r="A121" s="118"/>
      <c r="B121" s="107"/>
      <c r="C121" s="38" t="s">
        <v>19</v>
      </c>
      <c r="D121" s="38"/>
      <c r="E121" s="52">
        <f>'Приложение 4 (новое)'!F211</f>
        <v>0</v>
      </c>
      <c r="F121" s="52">
        <f>'Приложение 4 (новое)'!G211</f>
        <v>0</v>
      </c>
      <c r="G121" s="52">
        <f>'Приложение 4 (новое)'!H211</f>
        <v>0</v>
      </c>
      <c r="H121" s="52">
        <f>'Приложение 4 (новое)'!I211</f>
        <v>0</v>
      </c>
      <c r="I121" s="52">
        <f>'Приложение 4 (новое)'!J211</f>
        <v>0</v>
      </c>
      <c r="J121" s="52">
        <f>'Приложение 4 (новое)'!K211</f>
        <v>0</v>
      </c>
      <c r="K121" s="107"/>
    </row>
    <row r="122" spans="1:11" s="46" customFormat="1" ht="15" x14ac:dyDescent="0.2">
      <c r="A122" s="119"/>
      <c r="B122" s="108"/>
      <c r="C122" s="38" t="s">
        <v>29</v>
      </c>
      <c r="D122" s="38"/>
      <c r="E122" s="52">
        <f>'Приложение 4 (новое)'!F212</f>
        <v>0</v>
      </c>
      <c r="F122" s="52">
        <f>'Приложение 4 (новое)'!G212</f>
        <v>0</v>
      </c>
      <c r="G122" s="52">
        <f>'Приложение 4 (новое)'!H212</f>
        <v>0</v>
      </c>
      <c r="H122" s="52">
        <f>'Приложение 4 (новое)'!I212</f>
        <v>0</v>
      </c>
      <c r="I122" s="52">
        <f>'Приложение 4 (новое)'!J212</f>
        <v>0</v>
      </c>
      <c r="J122" s="52">
        <f>'Приложение 4 (новое)'!K212</f>
        <v>0</v>
      </c>
      <c r="K122" s="108"/>
    </row>
    <row r="123" spans="1:11" s="46" customFormat="1" ht="30" x14ac:dyDescent="0.2">
      <c r="A123" s="118">
        <f>A119+1</f>
        <v>13</v>
      </c>
      <c r="B123" s="120" t="str">
        <f>'Приложение 4 (новое)'!B213</f>
        <v xml:space="preserve">Мероприятие 13 
Осуществление мер по противодействию коррупции в границах городского округа
</v>
      </c>
      <c r="C123" s="38" t="s">
        <v>0</v>
      </c>
      <c r="D123" s="38"/>
      <c r="E123" s="109" t="str">
        <f>'Приложение 4 (новое)'!E213</f>
        <v>В пределах средств, выделенных на обеспечение деятельности</v>
      </c>
      <c r="F123" s="110"/>
      <c r="G123" s="110"/>
      <c r="H123" s="110"/>
      <c r="I123" s="110"/>
      <c r="J123" s="111"/>
      <c r="K123" s="107"/>
    </row>
    <row r="124" spans="1:11" s="46" customFormat="1" ht="30" x14ac:dyDescent="0.2">
      <c r="A124" s="118"/>
      <c r="B124" s="107"/>
      <c r="C124" s="38" t="s">
        <v>6</v>
      </c>
      <c r="D124" s="38"/>
      <c r="E124" s="112"/>
      <c r="F124" s="113"/>
      <c r="G124" s="113"/>
      <c r="H124" s="113"/>
      <c r="I124" s="113"/>
      <c r="J124" s="114"/>
      <c r="K124" s="107"/>
    </row>
    <row r="125" spans="1:11" s="46" customFormat="1" ht="45" x14ac:dyDescent="0.2">
      <c r="A125" s="118"/>
      <c r="B125" s="107"/>
      <c r="C125" s="38" t="s">
        <v>19</v>
      </c>
      <c r="D125" s="38"/>
      <c r="E125" s="112"/>
      <c r="F125" s="113"/>
      <c r="G125" s="113"/>
      <c r="H125" s="113"/>
      <c r="I125" s="113"/>
      <c r="J125" s="114"/>
      <c r="K125" s="107"/>
    </row>
    <row r="126" spans="1:11" s="46" customFormat="1" ht="15" x14ac:dyDescent="0.2">
      <c r="A126" s="119"/>
      <c r="B126" s="108"/>
      <c r="C126" s="38" t="s">
        <v>29</v>
      </c>
      <c r="D126" s="38"/>
      <c r="E126" s="115"/>
      <c r="F126" s="116"/>
      <c r="G126" s="116"/>
      <c r="H126" s="116"/>
      <c r="I126" s="116"/>
      <c r="J126" s="117"/>
      <c r="K126" s="108"/>
    </row>
    <row r="127" spans="1:11" s="46" customFormat="1" ht="30" x14ac:dyDescent="0.2">
      <c r="A127" s="118">
        <f>A123+1</f>
        <v>14</v>
      </c>
      <c r="B127" s="120" t="str">
        <f>'Приложение 4 (новое)'!B218</f>
        <v xml:space="preserve">Мероприятие 14 
Принятие устава муниципального образования и внесение в него изменений и дополнений, издание муниципальных правовых актов
</v>
      </c>
      <c r="C127" s="38" t="s">
        <v>0</v>
      </c>
      <c r="D127" s="38"/>
      <c r="E127" s="109" t="str">
        <f>'Приложение 4 (новое)'!E218</f>
        <v>В пределах средств, выделенных на обеспечение деятельности</v>
      </c>
      <c r="F127" s="110"/>
      <c r="G127" s="110"/>
      <c r="H127" s="110"/>
      <c r="I127" s="110"/>
      <c r="J127" s="111"/>
      <c r="K127" s="107"/>
    </row>
    <row r="128" spans="1:11" s="46" customFormat="1" ht="30" x14ac:dyDescent="0.2">
      <c r="A128" s="118"/>
      <c r="B128" s="107"/>
      <c r="C128" s="38" t="s">
        <v>6</v>
      </c>
      <c r="D128" s="38"/>
      <c r="E128" s="112"/>
      <c r="F128" s="113"/>
      <c r="G128" s="113"/>
      <c r="H128" s="113"/>
      <c r="I128" s="113"/>
      <c r="J128" s="114"/>
      <c r="K128" s="107"/>
    </row>
    <row r="129" spans="1:11" s="46" customFormat="1" ht="45" x14ac:dyDescent="0.2">
      <c r="A129" s="118"/>
      <c r="B129" s="107"/>
      <c r="C129" s="38" t="s">
        <v>19</v>
      </c>
      <c r="D129" s="38"/>
      <c r="E129" s="112"/>
      <c r="F129" s="113"/>
      <c r="G129" s="113"/>
      <c r="H129" s="113"/>
      <c r="I129" s="113"/>
      <c r="J129" s="114"/>
      <c r="K129" s="107"/>
    </row>
    <row r="130" spans="1:11" s="46" customFormat="1" ht="15" x14ac:dyDescent="0.2">
      <c r="A130" s="119"/>
      <c r="B130" s="108"/>
      <c r="C130" s="38" t="s">
        <v>29</v>
      </c>
      <c r="D130" s="38"/>
      <c r="E130" s="115"/>
      <c r="F130" s="116"/>
      <c r="G130" s="116"/>
      <c r="H130" s="116"/>
      <c r="I130" s="116"/>
      <c r="J130" s="117"/>
      <c r="K130" s="108"/>
    </row>
    <row r="131" spans="1:11" s="46" customFormat="1" ht="30" x14ac:dyDescent="0.2">
      <c r="A131" s="118">
        <f>A127+1</f>
        <v>15</v>
      </c>
      <c r="B131" s="120" t="str">
        <f>'Приложение 4 (новое)'!B223</f>
        <v xml:space="preserve">Мероприятие 15 
Организация сбора статистических показателей
</v>
      </c>
      <c r="C131" s="38" t="s">
        <v>0</v>
      </c>
      <c r="D131" s="38"/>
      <c r="E131" s="109" t="str">
        <f>'Приложение 4 (новое)'!E223</f>
        <v>В пределах средств, выделенных на обеспечение деятельности</v>
      </c>
      <c r="F131" s="110"/>
      <c r="G131" s="110"/>
      <c r="H131" s="110"/>
      <c r="I131" s="110"/>
      <c r="J131" s="111"/>
      <c r="K131" s="107"/>
    </row>
    <row r="132" spans="1:11" s="46" customFormat="1" ht="30" x14ac:dyDescent="0.2">
      <c r="A132" s="118"/>
      <c r="B132" s="107"/>
      <c r="C132" s="38" t="s">
        <v>6</v>
      </c>
      <c r="D132" s="38"/>
      <c r="E132" s="112"/>
      <c r="F132" s="113"/>
      <c r="G132" s="113"/>
      <c r="H132" s="113"/>
      <c r="I132" s="113"/>
      <c r="J132" s="114"/>
      <c r="K132" s="107"/>
    </row>
    <row r="133" spans="1:11" s="46" customFormat="1" ht="45" x14ac:dyDescent="0.2">
      <c r="A133" s="118"/>
      <c r="B133" s="107"/>
      <c r="C133" s="38" t="s">
        <v>19</v>
      </c>
      <c r="D133" s="38"/>
      <c r="E133" s="112"/>
      <c r="F133" s="113"/>
      <c r="G133" s="113"/>
      <c r="H133" s="113"/>
      <c r="I133" s="113"/>
      <c r="J133" s="114"/>
      <c r="K133" s="107"/>
    </row>
    <row r="134" spans="1:11" s="46" customFormat="1" ht="15" x14ac:dyDescent="0.2">
      <c r="A134" s="119"/>
      <c r="B134" s="108"/>
      <c r="C134" s="38" t="s">
        <v>29</v>
      </c>
      <c r="D134" s="38"/>
      <c r="E134" s="115"/>
      <c r="F134" s="116"/>
      <c r="G134" s="116"/>
      <c r="H134" s="116"/>
      <c r="I134" s="116"/>
      <c r="J134" s="117"/>
      <c r="K134" s="108"/>
    </row>
  </sheetData>
  <mergeCells count="117">
    <mergeCell ref="K107:K110"/>
    <mergeCell ref="A107:A110"/>
    <mergeCell ref="A62:A65"/>
    <mergeCell ref="B46:B49"/>
    <mergeCell ref="A58:A61"/>
    <mergeCell ref="A54:A57"/>
    <mergeCell ref="B107:B110"/>
    <mergeCell ref="B111:B114"/>
    <mergeCell ref="B83:B86"/>
    <mergeCell ref="K111:K114"/>
    <mergeCell ref="A99:A102"/>
    <mergeCell ref="B103:B106"/>
    <mergeCell ref="A111:A114"/>
    <mergeCell ref="B99:B102"/>
    <mergeCell ref="B54:B57"/>
    <mergeCell ref="E54:J57"/>
    <mergeCell ref="A79:A82"/>
    <mergeCell ref="E46:J49"/>
    <mergeCell ref="K54:K57"/>
    <mergeCell ref="K58:K61"/>
    <mergeCell ref="A75:A78"/>
    <mergeCell ref="B75:B78"/>
    <mergeCell ref="B62:B65"/>
    <mergeCell ref="K62:K65"/>
    <mergeCell ref="K79:K82"/>
    <mergeCell ref="B58:B61"/>
    <mergeCell ref="A50:A53"/>
    <mergeCell ref="A74:K74"/>
    <mergeCell ref="B79:B82"/>
    <mergeCell ref="A46:A49"/>
    <mergeCell ref="B38:B41"/>
    <mergeCell ref="B50:B53"/>
    <mergeCell ref="K50:K53"/>
    <mergeCell ref="K42:K45"/>
    <mergeCell ref="E50:J53"/>
    <mergeCell ref="A38:A41"/>
    <mergeCell ref="K38:K41"/>
    <mergeCell ref="E38:J41"/>
    <mergeCell ref="B42:B45"/>
    <mergeCell ref="A42:A45"/>
    <mergeCell ref="E42:J45"/>
    <mergeCell ref="K46:K49"/>
    <mergeCell ref="A5:A6"/>
    <mergeCell ref="C5:C6"/>
    <mergeCell ref="K33:K36"/>
    <mergeCell ref="A28:K28"/>
    <mergeCell ref="K29:K32"/>
    <mergeCell ref="A7:K7"/>
    <mergeCell ref="A8:A11"/>
    <mergeCell ref="B8:B11"/>
    <mergeCell ref="K75:K78"/>
    <mergeCell ref="A37:K37"/>
    <mergeCell ref="B33:B36"/>
    <mergeCell ref="K16:K19"/>
    <mergeCell ref="K20:K23"/>
    <mergeCell ref="K24:K27"/>
    <mergeCell ref="A66:A69"/>
    <mergeCell ref="B66:B69"/>
    <mergeCell ref="K66:K69"/>
    <mergeCell ref="A70:A73"/>
    <mergeCell ref="B70:B73"/>
    <mergeCell ref="K70:K73"/>
    <mergeCell ref="E66:J69"/>
    <mergeCell ref="E70:J73"/>
    <mergeCell ref="A12:A15"/>
    <mergeCell ref="B12:B15"/>
    <mergeCell ref="P1:R1"/>
    <mergeCell ref="B2:K2"/>
    <mergeCell ref="B5:B6"/>
    <mergeCell ref="K5:K6"/>
    <mergeCell ref="E5:J5"/>
    <mergeCell ref="D1:K1"/>
    <mergeCell ref="D5:D6"/>
    <mergeCell ref="D3:G3"/>
    <mergeCell ref="A103:A106"/>
    <mergeCell ref="A83:A86"/>
    <mergeCell ref="K83:K86"/>
    <mergeCell ref="K87:K90"/>
    <mergeCell ref="K91:K94"/>
    <mergeCell ref="K95:K98"/>
    <mergeCell ref="K99:K102"/>
    <mergeCell ref="K103:K106"/>
    <mergeCell ref="B91:B94"/>
    <mergeCell ref="B95:B98"/>
    <mergeCell ref="A91:A94"/>
    <mergeCell ref="A95:A98"/>
    <mergeCell ref="B87:B90"/>
    <mergeCell ref="A87:A90"/>
    <mergeCell ref="K8:K11"/>
    <mergeCell ref="K12:K15"/>
    <mergeCell ref="A16:A19"/>
    <mergeCell ref="B16:B19"/>
    <mergeCell ref="A20:A23"/>
    <mergeCell ref="B20:B23"/>
    <mergeCell ref="A24:A27"/>
    <mergeCell ref="B24:B27"/>
    <mergeCell ref="A29:A32"/>
    <mergeCell ref="B29:B32"/>
    <mergeCell ref="A33:A36"/>
    <mergeCell ref="K131:K134"/>
    <mergeCell ref="E123:J126"/>
    <mergeCell ref="E127:J130"/>
    <mergeCell ref="E131:J134"/>
    <mergeCell ref="K115:K118"/>
    <mergeCell ref="A119:A122"/>
    <mergeCell ref="B119:B122"/>
    <mergeCell ref="K119:K122"/>
    <mergeCell ref="A123:A126"/>
    <mergeCell ref="B123:B126"/>
    <mergeCell ref="K123:K126"/>
    <mergeCell ref="A127:A130"/>
    <mergeCell ref="B127:B130"/>
    <mergeCell ref="K127:K130"/>
    <mergeCell ref="A131:A134"/>
    <mergeCell ref="B131:B134"/>
    <mergeCell ref="A115:A118"/>
    <mergeCell ref="B115:B118"/>
  </mergeCells>
  <pageMargins left="0.39370078740157483" right="0.39370078740157483" top="0.39370078740157483" bottom="0.39370078740157483" header="0.51181102362204722" footer="0.51181102362204722"/>
  <pageSetup paperSize="9" scale="54" fitToHeight="20" orientation="landscape" r:id="rId1"/>
  <headerFooter alignWithMargins="0"/>
  <rowBreaks count="4" manualBreakCount="4">
    <brk id="36" max="10" man="1"/>
    <brk id="57" max="10" man="1"/>
    <brk id="86" max="10" man="1"/>
    <brk id="110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7"/>
  <sheetViews>
    <sheetView tabSelected="1" view="pageBreakPreview" zoomScale="80" zoomScaleNormal="100" zoomScaleSheetLayoutView="80" workbookViewId="0">
      <selection activeCell="M6" sqref="M6:M7"/>
    </sheetView>
  </sheetViews>
  <sheetFormatPr defaultRowHeight="12.75" x14ac:dyDescent="0.2"/>
  <cols>
    <col min="1" max="1" width="11.28515625" style="20" customWidth="1"/>
    <col min="2" max="2" width="44" style="20" customWidth="1"/>
    <col min="3" max="3" width="14.7109375" style="20" customWidth="1"/>
    <col min="4" max="4" width="17.85546875" style="20" customWidth="1"/>
    <col min="5" max="5" width="23" style="67" customWidth="1"/>
    <col min="6" max="6" width="14.5703125" style="67" customWidth="1"/>
    <col min="7" max="7" width="16.140625" style="67" customWidth="1"/>
    <col min="8" max="8" width="16" style="67" customWidth="1"/>
    <col min="9" max="10" width="16.85546875" style="67" bestFit="1" customWidth="1"/>
    <col min="11" max="11" width="16.42578125" style="67" customWidth="1"/>
    <col min="12" max="12" width="17.28515625" style="20" customWidth="1"/>
    <col min="13" max="13" width="75.5703125" style="20" customWidth="1"/>
    <col min="14" max="16384" width="9.140625" style="8"/>
  </cols>
  <sheetData>
    <row r="1" spans="1:13" ht="81" customHeight="1" x14ac:dyDescent="0.2">
      <c r="D1" s="56" t="s">
        <v>34</v>
      </c>
      <c r="E1" s="57"/>
      <c r="F1" s="57"/>
      <c r="G1" s="57"/>
      <c r="H1" s="57"/>
      <c r="I1" s="57"/>
      <c r="J1" s="73" t="s">
        <v>187</v>
      </c>
      <c r="K1" s="203"/>
      <c r="L1" s="203"/>
      <c r="M1" s="203"/>
    </row>
    <row r="2" spans="1:13" s="15" customFormat="1" ht="15.75" x14ac:dyDescent="0.2">
      <c r="A2" s="204" t="s">
        <v>33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58"/>
    </row>
    <row r="3" spans="1:13" s="15" customFormat="1" ht="15.75" x14ac:dyDescent="0.2">
      <c r="A3" s="204" t="s">
        <v>71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58"/>
    </row>
    <row r="4" spans="1:13" s="15" customFormat="1" ht="15.75" x14ac:dyDescent="0.2">
      <c r="A4" s="205"/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58"/>
    </row>
    <row r="5" spans="1:13" s="15" customFormat="1" ht="15.75" x14ac:dyDescent="0.2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59"/>
      <c r="M5" s="59"/>
    </row>
    <row r="6" spans="1:13" ht="18" customHeight="1" x14ac:dyDescent="0.2">
      <c r="A6" s="206" t="s">
        <v>3</v>
      </c>
      <c r="B6" s="206" t="s">
        <v>25</v>
      </c>
      <c r="C6" s="206" t="s">
        <v>26</v>
      </c>
      <c r="D6" s="206" t="s">
        <v>7</v>
      </c>
      <c r="E6" s="206" t="s">
        <v>143</v>
      </c>
      <c r="F6" s="206" t="s">
        <v>27</v>
      </c>
      <c r="G6" s="60"/>
      <c r="H6" s="206" t="s">
        <v>8</v>
      </c>
      <c r="I6" s="206"/>
      <c r="J6" s="206"/>
      <c r="K6" s="206"/>
      <c r="L6" s="206" t="s">
        <v>10</v>
      </c>
      <c r="M6" s="207" t="s">
        <v>17</v>
      </c>
    </row>
    <row r="7" spans="1:13" ht="79.5" customHeight="1" x14ac:dyDescent="0.2">
      <c r="A7" s="206"/>
      <c r="B7" s="206"/>
      <c r="C7" s="206"/>
      <c r="D7" s="206"/>
      <c r="E7" s="206"/>
      <c r="F7" s="206"/>
      <c r="G7" s="61" t="s">
        <v>138</v>
      </c>
      <c r="H7" s="61" t="s">
        <v>139</v>
      </c>
      <c r="I7" s="61" t="s">
        <v>140</v>
      </c>
      <c r="J7" s="61" t="s">
        <v>141</v>
      </c>
      <c r="K7" s="61" t="s">
        <v>142</v>
      </c>
      <c r="L7" s="206"/>
      <c r="M7" s="208"/>
    </row>
    <row r="8" spans="1:13" ht="15" x14ac:dyDescent="0.2">
      <c r="A8" s="62">
        <v>1</v>
      </c>
      <c r="B8" s="62">
        <v>2</v>
      </c>
      <c r="C8" s="62">
        <v>3</v>
      </c>
      <c r="D8" s="62">
        <v>4</v>
      </c>
      <c r="E8" s="62">
        <v>5</v>
      </c>
      <c r="F8" s="62">
        <v>6</v>
      </c>
      <c r="G8" s="62"/>
      <c r="H8" s="62">
        <v>7</v>
      </c>
      <c r="I8" s="62">
        <v>8</v>
      </c>
      <c r="J8" s="62">
        <v>9</v>
      </c>
      <c r="K8" s="62">
        <v>10</v>
      </c>
      <c r="L8" s="62">
        <v>11</v>
      </c>
      <c r="M8" s="62">
        <v>12</v>
      </c>
    </row>
    <row r="9" spans="1:13" s="6" customFormat="1" ht="32.25" customHeight="1" x14ac:dyDescent="0.2">
      <c r="A9" s="200" t="s">
        <v>144</v>
      </c>
      <c r="B9" s="201"/>
      <c r="C9" s="201"/>
      <c r="D9" s="201"/>
      <c r="E9" s="201"/>
      <c r="F9" s="201"/>
      <c r="G9" s="201"/>
      <c r="H9" s="201"/>
      <c r="I9" s="201"/>
      <c r="J9" s="201"/>
      <c r="K9" s="201"/>
      <c r="L9" s="201"/>
      <c r="M9" s="202"/>
    </row>
    <row r="10" spans="1:13" ht="23.25" customHeight="1" x14ac:dyDescent="0.2">
      <c r="A10" s="158">
        <v>1</v>
      </c>
      <c r="B10" s="193" t="s">
        <v>166</v>
      </c>
      <c r="C10" s="158" t="s">
        <v>81</v>
      </c>
      <c r="D10" s="63" t="s">
        <v>1</v>
      </c>
      <c r="E10" s="64">
        <f>E11+E12+E13+E14</f>
        <v>154892.4</v>
      </c>
      <c r="F10" s="64">
        <f>SUM(G10:K10)</f>
        <v>280274.40000000002</v>
      </c>
      <c r="G10" s="64">
        <f>G11+G12+G13+G14</f>
        <v>79254.399999999994</v>
      </c>
      <c r="H10" s="64">
        <f t="shared" ref="H10:K10" si="0">H11+H12+H13+H14</f>
        <v>50255</v>
      </c>
      <c r="I10" s="64">
        <f t="shared" si="0"/>
        <v>50255</v>
      </c>
      <c r="J10" s="64">
        <f t="shared" si="0"/>
        <v>50255</v>
      </c>
      <c r="K10" s="64">
        <f t="shared" si="0"/>
        <v>50255</v>
      </c>
      <c r="L10" s="155"/>
      <c r="M10" s="155" t="s">
        <v>162</v>
      </c>
    </row>
    <row r="11" spans="1:13" ht="45" x14ac:dyDescent="0.2">
      <c r="A11" s="159"/>
      <c r="B11" s="183"/>
      <c r="C11" s="159"/>
      <c r="D11" s="63" t="s">
        <v>0</v>
      </c>
      <c r="E11" s="64">
        <f>E16+E21+E26</f>
        <v>0</v>
      </c>
      <c r="F11" s="64">
        <f t="shared" ref="F11:F39" si="1">SUM(G11:K11)</f>
        <v>0</v>
      </c>
      <c r="G11" s="64">
        <f>G16+G21+G26</f>
        <v>0</v>
      </c>
      <c r="H11" s="64">
        <f t="shared" ref="H11:K11" si="2">H16+H21+H26</f>
        <v>0</v>
      </c>
      <c r="I11" s="64">
        <f t="shared" si="2"/>
        <v>0</v>
      </c>
      <c r="J11" s="64">
        <f t="shared" si="2"/>
        <v>0</v>
      </c>
      <c r="K11" s="64">
        <f t="shared" si="2"/>
        <v>0</v>
      </c>
      <c r="L11" s="156"/>
      <c r="M11" s="156"/>
    </row>
    <row r="12" spans="1:13" ht="60" x14ac:dyDescent="0.2">
      <c r="A12" s="159"/>
      <c r="B12" s="183"/>
      <c r="C12" s="159"/>
      <c r="D12" s="63" t="s">
        <v>6</v>
      </c>
      <c r="E12" s="64">
        <f t="shared" ref="E12:E14" si="3">E17+E22+E27</f>
        <v>0</v>
      </c>
      <c r="F12" s="64">
        <f t="shared" si="1"/>
        <v>0</v>
      </c>
      <c r="G12" s="64">
        <f t="shared" ref="G12:K14" si="4">G17+G22+G27</f>
        <v>0</v>
      </c>
      <c r="H12" s="64">
        <f t="shared" si="4"/>
        <v>0</v>
      </c>
      <c r="I12" s="64">
        <f t="shared" si="4"/>
        <v>0</v>
      </c>
      <c r="J12" s="64">
        <f t="shared" si="4"/>
        <v>0</v>
      </c>
      <c r="K12" s="64">
        <f t="shared" si="4"/>
        <v>0</v>
      </c>
      <c r="L12" s="156"/>
      <c r="M12" s="156"/>
    </row>
    <row r="13" spans="1:13" ht="60" x14ac:dyDescent="0.2">
      <c r="A13" s="159"/>
      <c r="B13" s="183"/>
      <c r="C13" s="159"/>
      <c r="D13" s="63" t="s">
        <v>19</v>
      </c>
      <c r="E13" s="64">
        <f t="shared" si="3"/>
        <v>154892.4</v>
      </c>
      <c r="F13" s="64">
        <f t="shared" si="1"/>
        <v>280274.40000000002</v>
      </c>
      <c r="G13" s="64">
        <f t="shared" si="4"/>
        <v>79254.399999999994</v>
      </c>
      <c r="H13" s="64">
        <f t="shared" si="4"/>
        <v>50255</v>
      </c>
      <c r="I13" s="64">
        <f t="shared" si="4"/>
        <v>50255</v>
      </c>
      <c r="J13" s="64">
        <f t="shared" si="4"/>
        <v>50255</v>
      </c>
      <c r="K13" s="64">
        <f t="shared" si="4"/>
        <v>50255</v>
      </c>
      <c r="L13" s="156"/>
      <c r="M13" s="156"/>
    </row>
    <row r="14" spans="1:13" ht="30" x14ac:dyDescent="0.2">
      <c r="A14" s="160"/>
      <c r="B14" s="184"/>
      <c r="C14" s="160"/>
      <c r="D14" s="63" t="s">
        <v>29</v>
      </c>
      <c r="E14" s="64">
        <f t="shared" si="3"/>
        <v>0</v>
      </c>
      <c r="F14" s="64">
        <f t="shared" si="1"/>
        <v>0</v>
      </c>
      <c r="G14" s="64">
        <f t="shared" si="4"/>
        <v>0</v>
      </c>
      <c r="H14" s="64">
        <f t="shared" si="4"/>
        <v>0</v>
      </c>
      <c r="I14" s="64">
        <f t="shared" si="4"/>
        <v>0</v>
      </c>
      <c r="J14" s="64">
        <f t="shared" si="4"/>
        <v>0</v>
      </c>
      <c r="K14" s="64">
        <f t="shared" si="4"/>
        <v>0</v>
      </c>
      <c r="L14" s="157"/>
      <c r="M14" s="157"/>
    </row>
    <row r="15" spans="1:13" ht="15" customHeight="1" x14ac:dyDescent="0.2">
      <c r="A15" s="158" t="s">
        <v>11</v>
      </c>
      <c r="B15" s="194" t="s">
        <v>110</v>
      </c>
      <c r="C15" s="158" t="s">
        <v>81</v>
      </c>
      <c r="D15" s="63" t="s">
        <v>1</v>
      </c>
      <c r="E15" s="64">
        <f>SUM(E16:E19)</f>
        <v>128430.39999999999</v>
      </c>
      <c r="F15" s="64">
        <f t="shared" si="1"/>
        <v>138924.4</v>
      </c>
      <c r="G15" s="64">
        <f>SUM(G16:G19)</f>
        <v>50984.4</v>
      </c>
      <c r="H15" s="64">
        <f>SUM(H16:H19)</f>
        <v>21985</v>
      </c>
      <c r="I15" s="64">
        <f>SUM(I16:I19)</f>
        <v>21985</v>
      </c>
      <c r="J15" s="64">
        <f>SUM(J16:J19)</f>
        <v>21985</v>
      </c>
      <c r="K15" s="64">
        <f>SUM(K16:K19)</f>
        <v>21985</v>
      </c>
      <c r="L15" s="155" t="s">
        <v>55</v>
      </c>
      <c r="M15" s="197"/>
    </row>
    <row r="16" spans="1:13" ht="45" x14ac:dyDescent="0.2">
      <c r="A16" s="159"/>
      <c r="B16" s="195"/>
      <c r="C16" s="159"/>
      <c r="D16" s="63" t="s">
        <v>0</v>
      </c>
      <c r="E16" s="64">
        <v>0</v>
      </c>
      <c r="F16" s="64">
        <f t="shared" si="1"/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156"/>
      <c r="M16" s="198"/>
    </row>
    <row r="17" spans="1:13" ht="60" x14ac:dyDescent="0.2">
      <c r="A17" s="159"/>
      <c r="B17" s="195"/>
      <c r="C17" s="159"/>
      <c r="D17" s="63" t="s">
        <v>6</v>
      </c>
      <c r="E17" s="64">
        <v>0</v>
      </c>
      <c r="F17" s="64">
        <f t="shared" si="1"/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156"/>
      <c r="M17" s="198"/>
    </row>
    <row r="18" spans="1:13" ht="60" x14ac:dyDescent="0.2">
      <c r="A18" s="159"/>
      <c r="B18" s="195"/>
      <c r="C18" s="159"/>
      <c r="D18" s="63" t="s">
        <v>19</v>
      </c>
      <c r="E18" s="64">
        <v>128430.39999999999</v>
      </c>
      <c r="F18" s="64">
        <f t="shared" si="1"/>
        <v>138924.4</v>
      </c>
      <c r="G18" s="64">
        <v>50984.4</v>
      </c>
      <c r="H18" s="64">
        <v>21985</v>
      </c>
      <c r="I18" s="64">
        <v>21985</v>
      </c>
      <c r="J18" s="64">
        <v>21985</v>
      </c>
      <c r="K18" s="64">
        <v>21985</v>
      </c>
      <c r="L18" s="156"/>
      <c r="M18" s="198"/>
    </row>
    <row r="19" spans="1:13" ht="30" x14ac:dyDescent="0.2">
      <c r="A19" s="160"/>
      <c r="B19" s="196"/>
      <c r="C19" s="160"/>
      <c r="D19" s="63" t="s">
        <v>29</v>
      </c>
      <c r="E19" s="64">
        <v>0</v>
      </c>
      <c r="F19" s="64">
        <f t="shared" si="1"/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157"/>
      <c r="M19" s="199"/>
    </row>
    <row r="20" spans="1:13" ht="15" customHeight="1" x14ac:dyDescent="0.2">
      <c r="A20" s="146" t="s">
        <v>28</v>
      </c>
      <c r="B20" s="155" t="s">
        <v>111</v>
      </c>
      <c r="C20" s="158" t="s">
        <v>81</v>
      </c>
      <c r="D20" s="63" t="s">
        <v>1</v>
      </c>
      <c r="E20" s="64">
        <f>SUM(E21:E24)</f>
        <v>26462</v>
      </c>
      <c r="F20" s="64">
        <f t="shared" si="1"/>
        <v>139850</v>
      </c>
      <c r="G20" s="64">
        <f>SUM(G21:G24)</f>
        <v>27970</v>
      </c>
      <c r="H20" s="64">
        <f>SUM(H21:H24)</f>
        <v>27970</v>
      </c>
      <c r="I20" s="64">
        <f>SUM(I21:I24)</f>
        <v>27970</v>
      </c>
      <c r="J20" s="64">
        <f>SUM(J21:J24)</f>
        <v>27970</v>
      </c>
      <c r="K20" s="64">
        <f>SUM(K21:K24)</f>
        <v>27970</v>
      </c>
      <c r="L20" s="155" t="s">
        <v>55</v>
      </c>
      <c r="M20" s="179"/>
    </row>
    <row r="21" spans="1:13" ht="45" x14ac:dyDescent="0.2">
      <c r="A21" s="147"/>
      <c r="B21" s="156"/>
      <c r="C21" s="159"/>
      <c r="D21" s="63" t="s">
        <v>0</v>
      </c>
      <c r="E21" s="64">
        <v>0</v>
      </c>
      <c r="F21" s="64">
        <f t="shared" si="1"/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156"/>
      <c r="M21" s="156"/>
    </row>
    <row r="22" spans="1:13" ht="60" x14ac:dyDescent="0.2">
      <c r="A22" s="147"/>
      <c r="B22" s="156"/>
      <c r="C22" s="159"/>
      <c r="D22" s="63" t="s">
        <v>6</v>
      </c>
      <c r="E22" s="64">
        <v>0</v>
      </c>
      <c r="F22" s="64">
        <f t="shared" si="1"/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156"/>
      <c r="M22" s="156"/>
    </row>
    <row r="23" spans="1:13" ht="60" x14ac:dyDescent="0.2">
      <c r="A23" s="147"/>
      <c r="B23" s="156"/>
      <c r="C23" s="159"/>
      <c r="D23" s="63" t="s">
        <v>19</v>
      </c>
      <c r="E23" s="64">
        <v>26462</v>
      </c>
      <c r="F23" s="64">
        <f t="shared" si="1"/>
        <v>139850</v>
      </c>
      <c r="G23" s="64">
        <v>27970</v>
      </c>
      <c r="H23" s="64">
        <v>27970</v>
      </c>
      <c r="I23" s="64">
        <v>27970</v>
      </c>
      <c r="J23" s="64">
        <v>27970</v>
      </c>
      <c r="K23" s="64">
        <v>27970</v>
      </c>
      <c r="L23" s="156"/>
      <c r="M23" s="156"/>
    </row>
    <row r="24" spans="1:13" ht="30" x14ac:dyDescent="0.2">
      <c r="A24" s="148"/>
      <c r="B24" s="157"/>
      <c r="C24" s="160"/>
      <c r="D24" s="63" t="s">
        <v>29</v>
      </c>
      <c r="E24" s="64">
        <v>0</v>
      </c>
      <c r="F24" s="64">
        <f t="shared" si="1"/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157"/>
      <c r="M24" s="157"/>
    </row>
    <row r="25" spans="1:13" ht="15" customHeight="1" x14ac:dyDescent="0.2">
      <c r="A25" s="146" t="s">
        <v>31</v>
      </c>
      <c r="B25" s="155" t="s">
        <v>112</v>
      </c>
      <c r="C25" s="158" t="s">
        <v>81</v>
      </c>
      <c r="D25" s="63" t="s">
        <v>1</v>
      </c>
      <c r="E25" s="64">
        <f>SUM(E26:E29)</f>
        <v>0</v>
      </c>
      <c r="F25" s="64">
        <f t="shared" si="1"/>
        <v>1500</v>
      </c>
      <c r="G25" s="64">
        <f>SUM(G26:G29)</f>
        <v>300</v>
      </c>
      <c r="H25" s="64">
        <f>SUM(H26:H29)</f>
        <v>300</v>
      </c>
      <c r="I25" s="64">
        <f>SUM(I26:I29)</f>
        <v>300</v>
      </c>
      <c r="J25" s="64">
        <f>SUM(J26:J29)</f>
        <v>300</v>
      </c>
      <c r="K25" s="64">
        <f>SUM(K26:K29)</f>
        <v>300</v>
      </c>
      <c r="L25" s="155" t="s">
        <v>55</v>
      </c>
      <c r="M25" s="179"/>
    </row>
    <row r="26" spans="1:13" ht="45" x14ac:dyDescent="0.2">
      <c r="A26" s="147"/>
      <c r="B26" s="156"/>
      <c r="C26" s="159"/>
      <c r="D26" s="63" t="s">
        <v>0</v>
      </c>
      <c r="E26" s="64">
        <v>0</v>
      </c>
      <c r="F26" s="64">
        <f t="shared" si="1"/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156"/>
      <c r="M26" s="156"/>
    </row>
    <row r="27" spans="1:13" ht="60" x14ac:dyDescent="0.2">
      <c r="A27" s="147"/>
      <c r="B27" s="156"/>
      <c r="C27" s="159"/>
      <c r="D27" s="63" t="s">
        <v>6</v>
      </c>
      <c r="E27" s="64">
        <v>0</v>
      </c>
      <c r="F27" s="64">
        <f t="shared" si="1"/>
        <v>0</v>
      </c>
      <c r="G27" s="64">
        <v>0</v>
      </c>
      <c r="H27" s="64">
        <v>0</v>
      </c>
      <c r="I27" s="64">
        <v>0</v>
      </c>
      <c r="J27" s="64">
        <v>0</v>
      </c>
      <c r="K27" s="64">
        <v>0</v>
      </c>
      <c r="L27" s="156"/>
      <c r="M27" s="156"/>
    </row>
    <row r="28" spans="1:13" ht="60" x14ac:dyDescent="0.2">
      <c r="A28" s="147"/>
      <c r="B28" s="156"/>
      <c r="C28" s="159"/>
      <c r="D28" s="63" t="s">
        <v>19</v>
      </c>
      <c r="E28" s="64">
        <v>0</v>
      </c>
      <c r="F28" s="64">
        <f t="shared" si="1"/>
        <v>1500</v>
      </c>
      <c r="G28" s="64">
        <v>300</v>
      </c>
      <c r="H28" s="64">
        <v>300</v>
      </c>
      <c r="I28" s="64">
        <v>300</v>
      </c>
      <c r="J28" s="64">
        <v>300</v>
      </c>
      <c r="K28" s="64">
        <v>300</v>
      </c>
      <c r="L28" s="156"/>
      <c r="M28" s="156"/>
    </row>
    <row r="29" spans="1:13" ht="30" x14ac:dyDescent="0.2">
      <c r="A29" s="148"/>
      <c r="B29" s="157"/>
      <c r="C29" s="160"/>
      <c r="D29" s="63" t="s">
        <v>29</v>
      </c>
      <c r="E29" s="64">
        <v>0</v>
      </c>
      <c r="F29" s="64">
        <f t="shared" si="1"/>
        <v>0</v>
      </c>
      <c r="G29" s="64">
        <v>0</v>
      </c>
      <c r="H29" s="64">
        <v>0</v>
      </c>
      <c r="I29" s="64">
        <v>0</v>
      </c>
      <c r="J29" s="64">
        <v>0</v>
      </c>
      <c r="K29" s="64">
        <v>0</v>
      </c>
      <c r="L29" s="157"/>
      <c r="M29" s="157"/>
    </row>
    <row r="30" spans="1:13" ht="25.5" customHeight="1" x14ac:dyDescent="0.2">
      <c r="A30" s="158" t="s">
        <v>9</v>
      </c>
      <c r="B30" s="190" t="s">
        <v>167</v>
      </c>
      <c r="C30" s="158" t="s">
        <v>81</v>
      </c>
      <c r="D30" s="63" t="s">
        <v>1</v>
      </c>
      <c r="E30" s="64">
        <f t="shared" ref="E30:K30" si="5">E35</f>
        <v>14149</v>
      </c>
      <c r="F30" s="64">
        <f t="shared" si="1"/>
        <v>22513.599999999999</v>
      </c>
      <c r="G30" s="64">
        <f t="shared" si="5"/>
        <v>22513.599999999999</v>
      </c>
      <c r="H30" s="64">
        <f t="shared" si="5"/>
        <v>0</v>
      </c>
      <c r="I30" s="64">
        <f t="shared" si="5"/>
        <v>0</v>
      </c>
      <c r="J30" s="64">
        <f t="shared" si="5"/>
        <v>0</v>
      </c>
      <c r="K30" s="64">
        <f t="shared" si="5"/>
        <v>0</v>
      </c>
      <c r="L30" s="155"/>
      <c r="M30" s="155" t="s">
        <v>163</v>
      </c>
    </row>
    <row r="31" spans="1:13" ht="47.25" customHeight="1" x14ac:dyDescent="0.2">
      <c r="A31" s="159"/>
      <c r="B31" s="176"/>
      <c r="C31" s="159"/>
      <c r="D31" s="63" t="s">
        <v>0</v>
      </c>
      <c r="E31" s="64">
        <f>E36</f>
        <v>0</v>
      </c>
      <c r="F31" s="64">
        <f t="shared" si="1"/>
        <v>0</v>
      </c>
      <c r="G31" s="64">
        <f t="shared" ref="G31:K31" si="6">G36</f>
        <v>0</v>
      </c>
      <c r="H31" s="64">
        <f t="shared" si="6"/>
        <v>0</v>
      </c>
      <c r="I31" s="64">
        <f t="shared" si="6"/>
        <v>0</v>
      </c>
      <c r="J31" s="64">
        <f t="shared" si="6"/>
        <v>0</v>
      </c>
      <c r="K31" s="64">
        <f t="shared" si="6"/>
        <v>0</v>
      </c>
      <c r="L31" s="156"/>
      <c r="M31" s="156"/>
    </row>
    <row r="32" spans="1:13" ht="60" x14ac:dyDescent="0.2">
      <c r="A32" s="159"/>
      <c r="B32" s="176"/>
      <c r="C32" s="159"/>
      <c r="D32" s="63" t="s">
        <v>6</v>
      </c>
      <c r="E32" s="64">
        <f>E37</f>
        <v>14149</v>
      </c>
      <c r="F32" s="64">
        <f t="shared" si="1"/>
        <v>16309</v>
      </c>
      <c r="G32" s="64">
        <f t="shared" ref="G32:K32" si="7">G37</f>
        <v>16309</v>
      </c>
      <c r="H32" s="64">
        <f t="shared" si="7"/>
        <v>0</v>
      </c>
      <c r="I32" s="64">
        <f t="shared" si="7"/>
        <v>0</v>
      </c>
      <c r="J32" s="64">
        <f t="shared" si="7"/>
        <v>0</v>
      </c>
      <c r="K32" s="64">
        <f t="shared" si="7"/>
        <v>0</v>
      </c>
      <c r="L32" s="156"/>
      <c r="M32" s="156"/>
    </row>
    <row r="33" spans="1:13" ht="60" x14ac:dyDescent="0.2">
      <c r="A33" s="159"/>
      <c r="B33" s="176"/>
      <c r="C33" s="159"/>
      <c r="D33" s="63" t="s">
        <v>19</v>
      </c>
      <c r="E33" s="64">
        <f>E38</f>
        <v>0</v>
      </c>
      <c r="F33" s="64">
        <f t="shared" si="1"/>
        <v>6204.6</v>
      </c>
      <c r="G33" s="64">
        <f t="shared" ref="G33:K34" si="8">G38</f>
        <v>6204.6</v>
      </c>
      <c r="H33" s="64">
        <f t="shared" si="8"/>
        <v>0</v>
      </c>
      <c r="I33" s="64">
        <f t="shared" si="8"/>
        <v>0</v>
      </c>
      <c r="J33" s="64">
        <f t="shared" si="8"/>
        <v>0</v>
      </c>
      <c r="K33" s="64">
        <f t="shared" si="8"/>
        <v>0</v>
      </c>
      <c r="L33" s="156"/>
      <c r="M33" s="156"/>
    </row>
    <row r="34" spans="1:13" ht="30" x14ac:dyDescent="0.2">
      <c r="A34" s="160"/>
      <c r="B34" s="177"/>
      <c r="C34" s="160"/>
      <c r="D34" s="63" t="s">
        <v>29</v>
      </c>
      <c r="E34" s="64">
        <f>E39</f>
        <v>0</v>
      </c>
      <c r="F34" s="64">
        <f t="shared" si="1"/>
        <v>0</v>
      </c>
      <c r="G34" s="64">
        <f t="shared" ref="G34:H34" si="9">G39</f>
        <v>0</v>
      </c>
      <c r="H34" s="64">
        <f t="shared" si="9"/>
        <v>0</v>
      </c>
      <c r="I34" s="64">
        <f t="shared" si="8"/>
        <v>0</v>
      </c>
      <c r="J34" s="64">
        <f>J39</f>
        <v>0</v>
      </c>
      <c r="K34" s="64">
        <f>K39</f>
        <v>0</v>
      </c>
      <c r="L34" s="157"/>
      <c r="M34" s="157"/>
    </row>
    <row r="35" spans="1:13" ht="15" customHeight="1" x14ac:dyDescent="0.2">
      <c r="A35" s="146" t="s">
        <v>12</v>
      </c>
      <c r="B35" s="155" t="s">
        <v>113</v>
      </c>
      <c r="C35" s="158" t="s">
        <v>81</v>
      </c>
      <c r="D35" s="63" t="s">
        <v>1</v>
      </c>
      <c r="E35" s="64">
        <f>SUM(E36:E39)</f>
        <v>14149</v>
      </c>
      <c r="F35" s="64">
        <f t="shared" si="1"/>
        <v>22513.599999999999</v>
      </c>
      <c r="G35" s="64">
        <f>SUM(G36:G39)</f>
        <v>22513.599999999999</v>
      </c>
      <c r="H35" s="64">
        <f>SUM(H36:H39)</f>
        <v>0</v>
      </c>
      <c r="I35" s="64">
        <f>SUM(I36:I39)</f>
        <v>0</v>
      </c>
      <c r="J35" s="64">
        <f>SUM(J36:J39)</f>
        <v>0</v>
      </c>
      <c r="K35" s="64">
        <f>SUM(K36:K39)</f>
        <v>0</v>
      </c>
      <c r="L35" s="155" t="s">
        <v>55</v>
      </c>
      <c r="M35" s="179"/>
    </row>
    <row r="36" spans="1:13" ht="45" x14ac:dyDescent="0.2">
      <c r="A36" s="147"/>
      <c r="B36" s="156"/>
      <c r="C36" s="159"/>
      <c r="D36" s="63" t="s">
        <v>0</v>
      </c>
      <c r="E36" s="64"/>
      <c r="F36" s="64">
        <f t="shared" si="1"/>
        <v>0</v>
      </c>
      <c r="G36" s="64"/>
      <c r="H36" s="64"/>
      <c r="I36" s="64"/>
      <c r="J36" s="64"/>
      <c r="K36" s="64"/>
      <c r="L36" s="156"/>
      <c r="M36" s="180"/>
    </row>
    <row r="37" spans="1:13" ht="60" x14ac:dyDescent="0.2">
      <c r="A37" s="147"/>
      <c r="B37" s="156"/>
      <c r="C37" s="159"/>
      <c r="D37" s="63" t="s">
        <v>6</v>
      </c>
      <c r="E37" s="64">
        <v>14149</v>
      </c>
      <c r="F37" s="64">
        <f t="shared" si="1"/>
        <v>16309</v>
      </c>
      <c r="G37" s="64">
        <v>16309</v>
      </c>
      <c r="H37" s="64">
        <v>0</v>
      </c>
      <c r="I37" s="64">
        <v>0</v>
      </c>
      <c r="J37" s="64">
        <v>0</v>
      </c>
      <c r="K37" s="64">
        <v>0</v>
      </c>
      <c r="L37" s="156"/>
      <c r="M37" s="180"/>
    </row>
    <row r="38" spans="1:13" ht="60" x14ac:dyDescent="0.2">
      <c r="A38" s="147"/>
      <c r="B38" s="156"/>
      <c r="C38" s="159"/>
      <c r="D38" s="63" t="s">
        <v>19</v>
      </c>
      <c r="E38" s="64">
        <v>0</v>
      </c>
      <c r="F38" s="64">
        <f t="shared" si="1"/>
        <v>6204.6</v>
      </c>
      <c r="G38" s="64">
        <v>6204.6</v>
      </c>
      <c r="H38" s="64">
        <v>0</v>
      </c>
      <c r="I38" s="64">
        <v>0</v>
      </c>
      <c r="J38" s="64">
        <v>0</v>
      </c>
      <c r="K38" s="64">
        <v>0</v>
      </c>
      <c r="L38" s="156"/>
      <c r="M38" s="180"/>
    </row>
    <row r="39" spans="1:13" ht="30" x14ac:dyDescent="0.2">
      <c r="A39" s="148"/>
      <c r="B39" s="157"/>
      <c r="C39" s="160"/>
      <c r="D39" s="63" t="s">
        <v>29</v>
      </c>
      <c r="E39" s="64">
        <v>0</v>
      </c>
      <c r="F39" s="64">
        <f t="shared" si="1"/>
        <v>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157"/>
      <c r="M39" s="181"/>
    </row>
    <row r="40" spans="1:13" ht="25.5" customHeight="1" x14ac:dyDescent="0.2">
      <c r="A40" s="158" t="s">
        <v>38</v>
      </c>
      <c r="B40" s="210" t="s">
        <v>168</v>
      </c>
      <c r="C40" s="158" t="s">
        <v>81</v>
      </c>
      <c r="D40" s="63" t="s">
        <v>1</v>
      </c>
      <c r="E40" s="64">
        <f t="shared" ref="E40" si="10">E45</f>
        <v>56326.2</v>
      </c>
      <c r="F40" s="64">
        <f t="shared" ref="F40:F49" si="11">SUM(G40:K40)</f>
        <v>281797.59999999998</v>
      </c>
      <c r="G40" s="64">
        <f t="shared" ref="G40:K40" si="12">G45</f>
        <v>52333.599999999999</v>
      </c>
      <c r="H40" s="64">
        <f t="shared" si="12"/>
        <v>57366</v>
      </c>
      <c r="I40" s="64">
        <f t="shared" si="12"/>
        <v>57366</v>
      </c>
      <c r="J40" s="64">
        <f t="shared" si="12"/>
        <v>57366</v>
      </c>
      <c r="K40" s="64">
        <f t="shared" si="12"/>
        <v>57366</v>
      </c>
      <c r="L40" s="155"/>
      <c r="M40" s="155" t="s">
        <v>164</v>
      </c>
    </row>
    <row r="41" spans="1:13" ht="47.25" customHeight="1" x14ac:dyDescent="0.2">
      <c r="A41" s="159"/>
      <c r="B41" s="176"/>
      <c r="C41" s="159"/>
      <c r="D41" s="63" t="s">
        <v>0</v>
      </c>
      <c r="E41" s="64">
        <f>E46</f>
        <v>0</v>
      </c>
      <c r="F41" s="64">
        <f t="shared" si="11"/>
        <v>0</v>
      </c>
      <c r="G41" s="64">
        <f t="shared" ref="G41:K41" si="13">G46</f>
        <v>0</v>
      </c>
      <c r="H41" s="64">
        <f t="shared" si="13"/>
        <v>0</v>
      </c>
      <c r="I41" s="64">
        <f t="shared" si="13"/>
        <v>0</v>
      </c>
      <c r="J41" s="64">
        <f t="shared" si="13"/>
        <v>0</v>
      </c>
      <c r="K41" s="64">
        <f t="shared" si="13"/>
        <v>0</v>
      </c>
      <c r="L41" s="156"/>
      <c r="M41" s="156"/>
    </row>
    <row r="42" spans="1:13" ht="60" x14ac:dyDescent="0.2">
      <c r="A42" s="159"/>
      <c r="B42" s="176"/>
      <c r="C42" s="159"/>
      <c r="D42" s="63" t="s">
        <v>6</v>
      </c>
      <c r="E42" s="64">
        <f>E47</f>
        <v>0</v>
      </c>
      <c r="F42" s="64">
        <f t="shared" si="11"/>
        <v>0</v>
      </c>
      <c r="G42" s="64">
        <f t="shared" ref="G42:K42" si="14">G47</f>
        <v>0</v>
      </c>
      <c r="H42" s="64">
        <f t="shared" si="14"/>
        <v>0</v>
      </c>
      <c r="I42" s="64">
        <f t="shared" si="14"/>
        <v>0</v>
      </c>
      <c r="J42" s="64">
        <f t="shared" si="14"/>
        <v>0</v>
      </c>
      <c r="K42" s="64">
        <f t="shared" si="14"/>
        <v>0</v>
      </c>
      <c r="L42" s="156"/>
      <c r="M42" s="156"/>
    </row>
    <row r="43" spans="1:13" ht="60" x14ac:dyDescent="0.2">
      <c r="A43" s="159"/>
      <c r="B43" s="176"/>
      <c r="C43" s="159"/>
      <c r="D43" s="63" t="s">
        <v>19</v>
      </c>
      <c r="E43" s="64">
        <f>E48</f>
        <v>56326.2</v>
      </c>
      <c r="F43" s="64">
        <f t="shared" si="11"/>
        <v>281797.59999999998</v>
      </c>
      <c r="G43" s="64">
        <f t="shared" ref="G43:K43" si="15">G48</f>
        <v>52333.599999999999</v>
      </c>
      <c r="H43" s="64">
        <f t="shared" si="15"/>
        <v>57366</v>
      </c>
      <c r="I43" s="64">
        <f t="shared" si="15"/>
        <v>57366</v>
      </c>
      <c r="J43" s="64">
        <f t="shared" si="15"/>
        <v>57366</v>
      </c>
      <c r="K43" s="64">
        <f t="shared" si="15"/>
        <v>57366</v>
      </c>
      <c r="L43" s="156"/>
      <c r="M43" s="156"/>
    </row>
    <row r="44" spans="1:13" ht="30" x14ac:dyDescent="0.2">
      <c r="A44" s="160"/>
      <c r="B44" s="177"/>
      <c r="C44" s="160"/>
      <c r="D44" s="63" t="s">
        <v>29</v>
      </c>
      <c r="E44" s="64">
        <f>E49</f>
        <v>0</v>
      </c>
      <c r="F44" s="64">
        <f t="shared" si="11"/>
        <v>0</v>
      </c>
      <c r="G44" s="64">
        <f t="shared" ref="G44:I44" si="16">G49</f>
        <v>0</v>
      </c>
      <c r="H44" s="64">
        <f t="shared" si="16"/>
        <v>0</v>
      </c>
      <c r="I44" s="64">
        <f t="shared" si="16"/>
        <v>0</v>
      </c>
      <c r="J44" s="64">
        <f>J49</f>
        <v>0</v>
      </c>
      <c r="K44" s="64">
        <f>K49</f>
        <v>0</v>
      </c>
      <c r="L44" s="157"/>
      <c r="M44" s="157"/>
    </row>
    <row r="45" spans="1:13" ht="15" customHeight="1" x14ac:dyDescent="0.2">
      <c r="A45" s="146" t="s">
        <v>94</v>
      </c>
      <c r="B45" s="155" t="s">
        <v>114</v>
      </c>
      <c r="C45" s="158" t="s">
        <v>81</v>
      </c>
      <c r="D45" s="63" t="s">
        <v>1</v>
      </c>
      <c r="E45" s="64">
        <f>SUM(E46:E49)</f>
        <v>56326.2</v>
      </c>
      <c r="F45" s="64">
        <f t="shared" si="11"/>
        <v>281797.59999999998</v>
      </c>
      <c r="G45" s="64">
        <f>SUM(G46:G49)</f>
        <v>52333.599999999999</v>
      </c>
      <c r="H45" s="64">
        <f>SUM(H46:H49)</f>
        <v>57366</v>
      </c>
      <c r="I45" s="64">
        <f>SUM(I46:I49)</f>
        <v>57366</v>
      </c>
      <c r="J45" s="64">
        <f>SUM(J46:J49)</f>
        <v>57366</v>
      </c>
      <c r="K45" s="64">
        <f>SUM(K46:K49)</f>
        <v>57366</v>
      </c>
      <c r="L45" s="155" t="s">
        <v>55</v>
      </c>
      <c r="M45" s="179"/>
    </row>
    <row r="46" spans="1:13" ht="45" x14ac:dyDescent="0.2">
      <c r="A46" s="147"/>
      <c r="B46" s="156"/>
      <c r="C46" s="159"/>
      <c r="D46" s="63" t="s">
        <v>0</v>
      </c>
      <c r="E46" s="64">
        <v>0</v>
      </c>
      <c r="F46" s="64">
        <f t="shared" si="11"/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156"/>
      <c r="M46" s="180"/>
    </row>
    <row r="47" spans="1:13" ht="60" x14ac:dyDescent="0.2">
      <c r="A47" s="147"/>
      <c r="B47" s="156"/>
      <c r="C47" s="159"/>
      <c r="D47" s="63" t="s">
        <v>6</v>
      </c>
      <c r="E47" s="64">
        <v>0</v>
      </c>
      <c r="F47" s="64">
        <f t="shared" si="11"/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156"/>
      <c r="M47" s="180"/>
    </row>
    <row r="48" spans="1:13" ht="60" x14ac:dyDescent="0.2">
      <c r="A48" s="147"/>
      <c r="B48" s="156"/>
      <c r="C48" s="159"/>
      <c r="D48" s="63" t="s">
        <v>19</v>
      </c>
      <c r="E48" s="64">
        <v>56326.2</v>
      </c>
      <c r="F48" s="64">
        <f t="shared" si="11"/>
        <v>281797.59999999998</v>
      </c>
      <c r="G48" s="64">
        <v>52333.599999999999</v>
      </c>
      <c r="H48" s="64">
        <v>57366</v>
      </c>
      <c r="I48" s="64">
        <v>57366</v>
      </c>
      <c r="J48" s="64">
        <v>57366</v>
      </c>
      <c r="K48" s="64">
        <v>57366</v>
      </c>
      <c r="L48" s="156"/>
      <c r="M48" s="180"/>
    </row>
    <row r="49" spans="1:13" ht="30" x14ac:dyDescent="0.2">
      <c r="A49" s="148"/>
      <c r="B49" s="157"/>
      <c r="C49" s="160"/>
      <c r="D49" s="63" t="s">
        <v>29</v>
      </c>
      <c r="E49" s="64">
        <v>0</v>
      </c>
      <c r="F49" s="64">
        <f t="shared" si="11"/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157"/>
      <c r="M49" s="181"/>
    </row>
    <row r="50" spans="1:13" ht="15" customHeight="1" x14ac:dyDescent="0.2">
      <c r="A50" s="146"/>
      <c r="B50" s="149" t="s">
        <v>145</v>
      </c>
      <c r="C50" s="150"/>
      <c r="D50" s="63" t="s">
        <v>1</v>
      </c>
      <c r="E50" s="64">
        <f>E10+E30+E40</f>
        <v>225367.59999999998</v>
      </c>
      <c r="F50" s="64">
        <f>SUM(G50:K50)</f>
        <v>584585.6</v>
      </c>
      <c r="G50" s="64">
        <f>G30+G10+G40</f>
        <v>154101.6</v>
      </c>
      <c r="H50" s="64">
        <f t="shared" ref="H50:K50" si="17">H30+H10+H40</f>
        <v>107621</v>
      </c>
      <c r="I50" s="64">
        <f t="shared" si="17"/>
        <v>107621</v>
      </c>
      <c r="J50" s="64">
        <f t="shared" si="17"/>
        <v>107621</v>
      </c>
      <c r="K50" s="64">
        <f t="shared" si="17"/>
        <v>107621</v>
      </c>
      <c r="L50" s="155"/>
      <c r="M50" s="155"/>
    </row>
    <row r="51" spans="1:13" ht="45" x14ac:dyDescent="0.2">
      <c r="A51" s="147"/>
      <c r="B51" s="151"/>
      <c r="C51" s="152"/>
      <c r="D51" s="63" t="s">
        <v>0</v>
      </c>
      <c r="E51" s="64">
        <f>E11+E31</f>
        <v>0</v>
      </c>
      <c r="F51" s="64">
        <f t="shared" ref="F51:F54" si="18">SUM(G51:K51)</f>
        <v>0</v>
      </c>
      <c r="G51" s="64">
        <f t="shared" ref="G51:K54" si="19">G31+G11+G41</f>
        <v>0</v>
      </c>
      <c r="H51" s="64">
        <f t="shared" si="19"/>
        <v>0</v>
      </c>
      <c r="I51" s="64">
        <f t="shared" si="19"/>
        <v>0</v>
      </c>
      <c r="J51" s="64">
        <f t="shared" si="19"/>
        <v>0</v>
      </c>
      <c r="K51" s="64">
        <f t="shared" si="19"/>
        <v>0</v>
      </c>
      <c r="L51" s="156"/>
      <c r="M51" s="156"/>
    </row>
    <row r="52" spans="1:13" ht="60" x14ac:dyDescent="0.2">
      <c r="A52" s="147"/>
      <c r="B52" s="151"/>
      <c r="C52" s="152"/>
      <c r="D52" s="63" t="s">
        <v>6</v>
      </c>
      <c r="E52" s="64">
        <f>E12+E32</f>
        <v>14149</v>
      </c>
      <c r="F52" s="64">
        <f t="shared" si="18"/>
        <v>16309</v>
      </c>
      <c r="G52" s="64">
        <f t="shared" si="19"/>
        <v>16309</v>
      </c>
      <c r="H52" s="64">
        <f t="shared" si="19"/>
        <v>0</v>
      </c>
      <c r="I52" s="64">
        <f t="shared" si="19"/>
        <v>0</v>
      </c>
      <c r="J52" s="64">
        <f t="shared" si="19"/>
        <v>0</v>
      </c>
      <c r="K52" s="64">
        <f t="shared" si="19"/>
        <v>0</v>
      </c>
      <c r="L52" s="156"/>
      <c r="M52" s="156"/>
    </row>
    <row r="53" spans="1:13" ht="60" x14ac:dyDescent="0.2">
      <c r="A53" s="147"/>
      <c r="B53" s="151"/>
      <c r="C53" s="152"/>
      <c r="D53" s="63" t="s">
        <v>19</v>
      </c>
      <c r="E53" s="64">
        <f>E13+E33</f>
        <v>154892.4</v>
      </c>
      <c r="F53" s="64">
        <f t="shared" si="18"/>
        <v>568276.6</v>
      </c>
      <c r="G53" s="64">
        <f t="shared" si="19"/>
        <v>137792.6</v>
      </c>
      <c r="H53" s="64">
        <f t="shared" si="19"/>
        <v>107621</v>
      </c>
      <c r="I53" s="64">
        <f t="shared" si="19"/>
        <v>107621</v>
      </c>
      <c r="J53" s="64">
        <f t="shared" si="19"/>
        <v>107621</v>
      </c>
      <c r="K53" s="64">
        <f t="shared" si="19"/>
        <v>107621</v>
      </c>
      <c r="L53" s="156"/>
      <c r="M53" s="156"/>
    </row>
    <row r="54" spans="1:13" ht="30" x14ac:dyDescent="0.2">
      <c r="A54" s="148"/>
      <c r="B54" s="153"/>
      <c r="C54" s="154"/>
      <c r="D54" s="63" t="s">
        <v>29</v>
      </c>
      <c r="E54" s="64">
        <f>E14+E34</f>
        <v>0</v>
      </c>
      <c r="F54" s="64">
        <f t="shared" si="18"/>
        <v>0</v>
      </c>
      <c r="G54" s="64">
        <f t="shared" si="19"/>
        <v>0</v>
      </c>
      <c r="H54" s="64">
        <f t="shared" si="19"/>
        <v>0</v>
      </c>
      <c r="I54" s="64">
        <f t="shared" si="19"/>
        <v>0</v>
      </c>
      <c r="J54" s="64">
        <f t="shared" si="19"/>
        <v>0</v>
      </c>
      <c r="K54" s="64">
        <f t="shared" si="19"/>
        <v>0</v>
      </c>
      <c r="L54" s="157"/>
      <c r="M54" s="157"/>
    </row>
    <row r="55" spans="1:13" ht="64.5" customHeight="1" x14ac:dyDescent="0.2">
      <c r="A55" s="200" t="s">
        <v>146</v>
      </c>
      <c r="B55" s="201"/>
      <c r="C55" s="201"/>
      <c r="D55" s="201"/>
      <c r="E55" s="201"/>
      <c r="F55" s="201"/>
      <c r="G55" s="201"/>
      <c r="H55" s="201"/>
      <c r="I55" s="201"/>
      <c r="J55" s="201"/>
      <c r="K55" s="201"/>
      <c r="L55" s="201"/>
      <c r="M55" s="202"/>
    </row>
    <row r="56" spans="1:13" s="42" customFormat="1" ht="15" customHeight="1" x14ac:dyDescent="0.2">
      <c r="A56" s="146" t="s">
        <v>5</v>
      </c>
      <c r="B56" s="155" t="s">
        <v>165</v>
      </c>
      <c r="C56" s="158" t="s">
        <v>81</v>
      </c>
      <c r="D56" s="63" t="s">
        <v>1</v>
      </c>
      <c r="E56" s="64">
        <f>E61+E66</f>
        <v>550</v>
      </c>
      <c r="F56" s="64">
        <f t="shared" ref="F56:F65" si="20">SUM(G56:K56)</f>
        <v>3000</v>
      </c>
      <c r="G56" s="64">
        <f>G61+G66</f>
        <v>600</v>
      </c>
      <c r="H56" s="64">
        <f t="shared" ref="H56:K56" si="21">H61+H66</f>
        <v>600</v>
      </c>
      <c r="I56" s="64">
        <f t="shared" si="21"/>
        <v>600</v>
      </c>
      <c r="J56" s="64">
        <f t="shared" si="21"/>
        <v>600</v>
      </c>
      <c r="K56" s="64">
        <f t="shared" si="21"/>
        <v>600</v>
      </c>
      <c r="L56" s="155"/>
      <c r="M56" s="155" t="s">
        <v>134</v>
      </c>
    </row>
    <row r="57" spans="1:13" s="42" customFormat="1" ht="33.75" customHeight="1" x14ac:dyDescent="0.2">
      <c r="A57" s="147"/>
      <c r="B57" s="156"/>
      <c r="C57" s="159"/>
      <c r="D57" s="63" t="s">
        <v>0</v>
      </c>
      <c r="E57" s="64">
        <f t="shared" ref="E57:E60" si="22">E62+E67</f>
        <v>0</v>
      </c>
      <c r="F57" s="64">
        <f t="shared" si="20"/>
        <v>0</v>
      </c>
      <c r="G57" s="64">
        <f>G62+G67</f>
        <v>0</v>
      </c>
      <c r="H57" s="64">
        <f t="shared" ref="H57:K57" si="23">H62+H67</f>
        <v>0</v>
      </c>
      <c r="I57" s="64">
        <f t="shared" si="23"/>
        <v>0</v>
      </c>
      <c r="J57" s="64">
        <f t="shared" si="23"/>
        <v>0</v>
      </c>
      <c r="K57" s="64">
        <f t="shared" si="23"/>
        <v>0</v>
      </c>
      <c r="L57" s="156"/>
      <c r="M57" s="156"/>
    </row>
    <row r="58" spans="1:13" s="42" customFormat="1" ht="47.25" customHeight="1" x14ac:dyDescent="0.2">
      <c r="A58" s="147"/>
      <c r="B58" s="156"/>
      <c r="C58" s="159"/>
      <c r="D58" s="63" t="s">
        <v>6</v>
      </c>
      <c r="E58" s="64">
        <f t="shared" si="22"/>
        <v>0</v>
      </c>
      <c r="F58" s="64">
        <f t="shared" si="20"/>
        <v>0</v>
      </c>
      <c r="G58" s="64">
        <f t="shared" ref="G58:K60" si="24">G63+G68</f>
        <v>0</v>
      </c>
      <c r="H58" s="64">
        <f t="shared" si="24"/>
        <v>0</v>
      </c>
      <c r="I58" s="64">
        <f t="shared" si="24"/>
        <v>0</v>
      </c>
      <c r="J58" s="64">
        <f t="shared" si="24"/>
        <v>0</v>
      </c>
      <c r="K58" s="64">
        <f t="shared" si="24"/>
        <v>0</v>
      </c>
      <c r="L58" s="156"/>
      <c r="M58" s="156"/>
    </row>
    <row r="59" spans="1:13" s="42" customFormat="1" ht="68.25" customHeight="1" x14ac:dyDescent="0.2">
      <c r="A59" s="147"/>
      <c r="B59" s="156"/>
      <c r="C59" s="159"/>
      <c r="D59" s="63" t="s">
        <v>19</v>
      </c>
      <c r="E59" s="64">
        <f t="shared" si="22"/>
        <v>550</v>
      </c>
      <c r="F59" s="64">
        <f t="shared" si="20"/>
        <v>3000</v>
      </c>
      <c r="G59" s="64">
        <f t="shared" si="24"/>
        <v>600</v>
      </c>
      <c r="H59" s="64">
        <f t="shared" si="24"/>
        <v>600</v>
      </c>
      <c r="I59" s="64">
        <f t="shared" si="24"/>
        <v>600</v>
      </c>
      <c r="J59" s="64">
        <f t="shared" si="24"/>
        <v>600</v>
      </c>
      <c r="K59" s="64">
        <f t="shared" si="24"/>
        <v>600</v>
      </c>
      <c r="L59" s="156"/>
      <c r="M59" s="156"/>
    </row>
    <row r="60" spans="1:13" s="42" customFormat="1" ht="30" x14ac:dyDescent="0.2">
      <c r="A60" s="148"/>
      <c r="B60" s="157"/>
      <c r="C60" s="160"/>
      <c r="D60" s="63" t="s">
        <v>29</v>
      </c>
      <c r="E60" s="64">
        <f t="shared" si="22"/>
        <v>0</v>
      </c>
      <c r="F60" s="64">
        <f t="shared" si="20"/>
        <v>0</v>
      </c>
      <c r="G60" s="64">
        <f t="shared" si="24"/>
        <v>0</v>
      </c>
      <c r="H60" s="64">
        <f t="shared" si="24"/>
        <v>0</v>
      </c>
      <c r="I60" s="64">
        <f t="shared" si="24"/>
        <v>0</v>
      </c>
      <c r="J60" s="64">
        <f t="shared" si="24"/>
        <v>0</v>
      </c>
      <c r="K60" s="64">
        <f t="shared" si="24"/>
        <v>0</v>
      </c>
      <c r="L60" s="157"/>
      <c r="M60" s="157"/>
    </row>
    <row r="61" spans="1:13" ht="15" customHeight="1" x14ac:dyDescent="0.2">
      <c r="A61" s="172" t="s">
        <v>82</v>
      </c>
      <c r="B61" s="155" t="s">
        <v>115</v>
      </c>
      <c r="C61" s="158" t="s">
        <v>81</v>
      </c>
      <c r="D61" s="63" t="s">
        <v>1</v>
      </c>
      <c r="E61" s="64">
        <f>SUM(E62:E65)</f>
        <v>250</v>
      </c>
      <c r="F61" s="64">
        <f t="shared" si="20"/>
        <v>1500</v>
      </c>
      <c r="G61" s="64">
        <f>SUM(G62:G65)</f>
        <v>300</v>
      </c>
      <c r="H61" s="64">
        <f>SUM(H62:H65)</f>
        <v>300</v>
      </c>
      <c r="I61" s="64">
        <f>SUM(I62:I65)</f>
        <v>300</v>
      </c>
      <c r="J61" s="64">
        <f>SUM(J62:J65)</f>
        <v>300</v>
      </c>
      <c r="K61" s="64">
        <f>SUM(K62:K65)</f>
        <v>300</v>
      </c>
      <c r="L61" s="155" t="s">
        <v>83</v>
      </c>
      <c r="M61" s="179"/>
    </row>
    <row r="62" spans="1:13" ht="31.5" customHeight="1" x14ac:dyDescent="0.2">
      <c r="A62" s="173"/>
      <c r="B62" s="156"/>
      <c r="C62" s="159"/>
      <c r="D62" s="63" t="s">
        <v>0</v>
      </c>
      <c r="E62" s="64">
        <v>0</v>
      </c>
      <c r="F62" s="64">
        <f t="shared" si="20"/>
        <v>0</v>
      </c>
      <c r="G62" s="64">
        <v>0</v>
      </c>
      <c r="H62" s="64">
        <v>0</v>
      </c>
      <c r="I62" s="64">
        <v>0</v>
      </c>
      <c r="J62" s="64">
        <v>0</v>
      </c>
      <c r="K62" s="64">
        <v>0</v>
      </c>
      <c r="L62" s="156"/>
      <c r="M62" s="180"/>
    </row>
    <row r="63" spans="1:13" ht="63" customHeight="1" x14ac:dyDescent="0.2">
      <c r="A63" s="173"/>
      <c r="B63" s="156"/>
      <c r="C63" s="159"/>
      <c r="D63" s="63" t="s">
        <v>6</v>
      </c>
      <c r="E63" s="64">
        <v>0</v>
      </c>
      <c r="F63" s="64">
        <f t="shared" si="20"/>
        <v>0</v>
      </c>
      <c r="G63" s="64">
        <v>0</v>
      </c>
      <c r="H63" s="64">
        <v>0</v>
      </c>
      <c r="I63" s="64">
        <v>0</v>
      </c>
      <c r="J63" s="64">
        <v>0</v>
      </c>
      <c r="K63" s="64">
        <v>0</v>
      </c>
      <c r="L63" s="156"/>
      <c r="M63" s="180"/>
    </row>
    <row r="64" spans="1:13" ht="59.25" customHeight="1" x14ac:dyDescent="0.2">
      <c r="A64" s="173"/>
      <c r="B64" s="156"/>
      <c r="C64" s="159"/>
      <c r="D64" s="63" t="s">
        <v>19</v>
      </c>
      <c r="E64" s="64">
        <v>250</v>
      </c>
      <c r="F64" s="64">
        <f t="shared" si="20"/>
        <v>1500</v>
      </c>
      <c r="G64" s="64">
        <v>300</v>
      </c>
      <c r="H64" s="64">
        <v>300</v>
      </c>
      <c r="I64" s="64">
        <v>300</v>
      </c>
      <c r="J64" s="64">
        <v>300</v>
      </c>
      <c r="K64" s="64">
        <v>300</v>
      </c>
      <c r="L64" s="156"/>
      <c r="M64" s="180"/>
    </row>
    <row r="65" spans="1:13" ht="30" x14ac:dyDescent="0.2">
      <c r="A65" s="174"/>
      <c r="B65" s="157"/>
      <c r="C65" s="160"/>
      <c r="D65" s="63" t="s">
        <v>29</v>
      </c>
      <c r="E65" s="64">
        <v>0</v>
      </c>
      <c r="F65" s="64">
        <f t="shared" si="20"/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157"/>
      <c r="M65" s="181"/>
    </row>
    <row r="66" spans="1:13" ht="15" customHeight="1" x14ac:dyDescent="0.2">
      <c r="A66" s="172" t="s">
        <v>84</v>
      </c>
      <c r="B66" s="155" t="s">
        <v>126</v>
      </c>
      <c r="C66" s="158" t="s">
        <v>81</v>
      </c>
      <c r="D66" s="63" t="s">
        <v>1</v>
      </c>
      <c r="E66" s="64">
        <f>SUM(E67:E70)</f>
        <v>300</v>
      </c>
      <c r="F66" s="64">
        <f t="shared" ref="F66:F70" si="25">SUM(G66:K66)</f>
        <v>1500</v>
      </c>
      <c r="G66" s="64">
        <f>SUM(G67:G70)</f>
        <v>300</v>
      </c>
      <c r="H66" s="64">
        <f>SUM(H67:H70)</f>
        <v>300</v>
      </c>
      <c r="I66" s="64">
        <f>SUM(I67:I70)</f>
        <v>300</v>
      </c>
      <c r="J66" s="64">
        <f>SUM(J67:J70)</f>
        <v>300</v>
      </c>
      <c r="K66" s="64">
        <f>SUM(K67:K70)</f>
        <v>300</v>
      </c>
      <c r="L66" s="155" t="s">
        <v>83</v>
      </c>
      <c r="M66" s="179"/>
    </row>
    <row r="67" spans="1:13" ht="31.5" customHeight="1" x14ac:dyDescent="0.2">
      <c r="A67" s="173"/>
      <c r="B67" s="156"/>
      <c r="C67" s="159"/>
      <c r="D67" s="63" t="s">
        <v>0</v>
      </c>
      <c r="E67" s="64">
        <v>0</v>
      </c>
      <c r="F67" s="64">
        <f t="shared" si="25"/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156"/>
      <c r="M67" s="180"/>
    </row>
    <row r="68" spans="1:13" ht="63" customHeight="1" x14ac:dyDescent="0.2">
      <c r="A68" s="173"/>
      <c r="B68" s="156"/>
      <c r="C68" s="159"/>
      <c r="D68" s="63" t="s">
        <v>6</v>
      </c>
      <c r="E68" s="64">
        <v>0</v>
      </c>
      <c r="F68" s="64">
        <f t="shared" si="25"/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156"/>
      <c r="M68" s="180"/>
    </row>
    <row r="69" spans="1:13" ht="59.25" customHeight="1" x14ac:dyDescent="0.2">
      <c r="A69" s="173"/>
      <c r="B69" s="156"/>
      <c r="C69" s="159"/>
      <c r="D69" s="63" t="s">
        <v>19</v>
      </c>
      <c r="E69" s="64">
        <v>300</v>
      </c>
      <c r="F69" s="64">
        <f t="shared" si="25"/>
        <v>1500</v>
      </c>
      <c r="G69" s="64">
        <v>300</v>
      </c>
      <c r="H69" s="64">
        <v>300</v>
      </c>
      <c r="I69" s="64">
        <v>300</v>
      </c>
      <c r="J69" s="64">
        <v>300</v>
      </c>
      <c r="K69" s="64">
        <v>300</v>
      </c>
      <c r="L69" s="156"/>
      <c r="M69" s="180"/>
    </row>
    <row r="70" spans="1:13" ht="30" x14ac:dyDescent="0.2">
      <c r="A70" s="174"/>
      <c r="B70" s="157"/>
      <c r="C70" s="160"/>
      <c r="D70" s="63" t="s">
        <v>29</v>
      </c>
      <c r="E70" s="64">
        <v>0</v>
      </c>
      <c r="F70" s="64">
        <f t="shared" si="25"/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157"/>
      <c r="M70" s="181"/>
    </row>
    <row r="71" spans="1:13" s="43" customFormat="1" ht="15" customHeight="1" x14ac:dyDescent="0.2">
      <c r="A71" s="146"/>
      <c r="B71" s="149" t="s">
        <v>147</v>
      </c>
      <c r="C71" s="150"/>
      <c r="D71" s="63" t="s">
        <v>1</v>
      </c>
      <c r="E71" s="64">
        <f t="shared" ref="E71:K71" si="26">E56</f>
        <v>550</v>
      </c>
      <c r="F71" s="64">
        <f>SUM(G71:K71)</f>
        <v>3000</v>
      </c>
      <c r="G71" s="64">
        <f t="shared" si="26"/>
        <v>600</v>
      </c>
      <c r="H71" s="64">
        <f t="shared" si="26"/>
        <v>600</v>
      </c>
      <c r="I71" s="64">
        <f t="shared" si="26"/>
        <v>600</v>
      </c>
      <c r="J71" s="64">
        <f t="shared" si="26"/>
        <v>600</v>
      </c>
      <c r="K71" s="64">
        <f t="shared" si="26"/>
        <v>600</v>
      </c>
      <c r="L71" s="155"/>
      <c r="M71" s="155"/>
    </row>
    <row r="72" spans="1:13" s="43" customFormat="1" ht="45" x14ac:dyDescent="0.2">
      <c r="A72" s="147"/>
      <c r="B72" s="151"/>
      <c r="C72" s="152"/>
      <c r="D72" s="63" t="s">
        <v>0</v>
      </c>
      <c r="E72" s="64">
        <f t="shared" ref="E72:K75" si="27">E57</f>
        <v>0</v>
      </c>
      <c r="F72" s="64">
        <f t="shared" ref="F72:F75" si="28">SUM(G72:K72)</f>
        <v>0</v>
      </c>
      <c r="G72" s="64">
        <f t="shared" si="27"/>
        <v>0</v>
      </c>
      <c r="H72" s="64">
        <f t="shared" si="27"/>
        <v>0</v>
      </c>
      <c r="I72" s="64">
        <f t="shared" si="27"/>
        <v>0</v>
      </c>
      <c r="J72" s="64">
        <f t="shared" si="27"/>
        <v>0</v>
      </c>
      <c r="K72" s="64">
        <f t="shared" si="27"/>
        <v>0</v>
      </c>
      <c r="L72" s="156"/>
      <c r="M72" s="156"/>
    </row>
    <row r="73" spans="1:13" s="43" customFormat="1" ht="60" x14ac:dyDescent="0.2">
      <c r="A73" s="147"/>
      <c r="B73" s="151"/>
      <c r="C73" s="152"/>
      <c r="D73" s="63" t="s">
        <v>6</v>
      </c>
      <c r="E73" s="64">
        <f t="shared" si="27"/>
        <v>0</v>
      </c>
      <c r="F73" s="64">
        <f t="shared" si="28"/>
        <v>0</v>
      </c>
      <c r="G73" s="64">
        <f t="shared" si="27"/>
        <v>0</v>
      </c>
      <c r="H73" s="64">
        <f t="shared" si="27"/>
        <v>0</v>
      </c>
      <c r="I73" s="64">
        <f t="shared" si="27"/>
        <v>0</v>
      </c>
      <c r="J73" s="64">
        <f t="shared" si="27"/>
        <v>0</v>
      </c>
      <c r="K73" s="64">
        <f t="shared" si="27"/>
        <v>0</v>
      </c>
      <c r="L73" s="156"/>
      <c r="M73" s="156"/>
    </row>
    <row r="74" spans="1:13" s="43" customFormat="1" ht="60" x14ac:dyDescent="0.2">
      <c r="A74" s="147"/>
      <c r="B74" s="151"/>
      <c r="C74" s="152"/>
      <c r="D74" s="63" t="s">
        <v>19</v>
      </c>
      <c r="E74" s="64">
        <f t="shared" si="27"/>
        <v>550</v>
      </c>
      <c r="F74" s="64">
        <f t="shared" si="28"/>
        <v>3000</v>
      </c>
      <c r="G74" s="64">
        <f t="shared" si="27"/>
        <v>600</v>
      </c>
      <c r="H74" s="64">
        <f t="shared" si="27"/>
        <v>600</v>
      </c>
      <c r="I74" s="64">
        <f t="shared" si="27"/>
        <v>600</v>
      </c>
      <c r="J74" s="64">
        <f t="shared" si="27"/>
        <v>600</v>
      </c>
      <c r="K74" s="64">
        <f t="shared" si="27"/>
        <v>600</v>
      </c>
      <c r="L74" s="156"/>
      <c r="M74" s="156"/>
    </row>
    <row r="75" spans="1:13" s="43" customFormat="1" ht="30" x14ac:dyDescent="0.2">
      <c r="A75" s="148"/>
      <c r="B75" s="153"/>
      <c r="C75" s="154"/>
      <c r="D75" s="63" t="s">
        <v>29</v>
      </c>
      <c r="E75" s="64">
        <f t="shared" si="27"/>
        <v>0</v>
      </c>
      <c r="F75" s="64">
        <f t="shared" si="28"/>
        <v>0</v>
      </c>
      <c r="G75" s="64">
        <f t="shared" si="27"/>
        <v>0</v>
      </c>
      <c r="H75" s="64">
        <f t="shared" si="27"/>
        <v>0</v>
      </c>
      <c r="I75" s="64">
        <f t="shared" si="27"/>
        <v>0</v>
      </c>
      <c r="J75" s="64">
        <f t="shared" si="27"/>
        <v>0</v>
      </c>
      <c r="K75" s="64">
        <f t="shared" si="27"/>
        <v>0</v>
      </c>
      <c r="L75" s="157"/>
      <c r="M75" s="157"/>
    </row>
    <row r="76" spans="1:13" ht="44.25" customHeight="1" x14ac:dyDescent="0.2">
      <c r="A76" s="200" t="s">
        <v>148</v>
      </c>
      <c r="B76" s="201"/>
      <c r="C76" s="201"/>
      <c r="D76" s="201"/>
      <c r="E76" s="201"/>
      <c r="F76" s="201"/>
      <c r="G76" s="201"/>
      <c r="H76" s="201"/>
      <c r="I76" s="201"/>
      <c r="J76" s="201"/>
      <c r="K76" s="201"/>
      <c r="L76" s="201"/>
      <c r="M76" s="202"/>
    </row>
    <row r="77" spans="1:13" s="42" customFormat="1" ht="25.5" customHeight="1" x14ac:dyDescent="0.2">
      <c r="A77" s="158" t="s">
        <v>5</v>
      </c>
      <c r="B77" s="155" t="s">
        <v>169</v>
      </c>
      <c r="C77" s="158" t="s">
        <v>81</v>
      </c>
      <c r="D77" s="63" t="s">
        <v>1</v>
      </c>
      <c r="E77" s="163" t="s">
        <v>98</v>
      </c>
      <c r="F77" s="164"/>
      <c r="G77" s="164"/>
      <c r="H77" s="164"/>
      <c r="I77" s="164"/>
      <c r="J77" s="164"/>
      <c r="K77" s="165"/>
      <c r="L77" s="155"/>
      <c r="M77" s="155" t="s">
        <v>174</v>
      </c>
    </row>
    <row r="78" spans="1:13" s="42" customFormat="1" ht="47.25" customHeight="1" x14ac:dyDescent="0.2">
      <c r="A78" s="159"/>
      <c r="B78" s="156"/>
      <c r="C78" s="159"/>
      <c r="D78" s="63" t="s">
        <v>0</v>
      </c>
      <c r="E78" s="166"/>
      <c r="F78" s="167"/>
      <c r="G78" s="167"/>
      <c r="H78" s="167"/>
      <c r="I78" s="167"/>
      <c r="J78" s="167"/>
      <c r="K78" s="168"/>
      <c r="L78" s="156"/>
      <c r="M78" s="156"/>
    </row>
    <row r="79" spans="1:13" s="42" customFormat="1" ht="60" x14ac:dyDescent="0.2">
      <c r="A79" s="159"/>
      <c r="B79" s="156"/>
      <c r="C79" s="159"/>
      <c r="D79" s="63" t="s">
        <v>6</v>
      </c>
      <c r="E79" s="166"/>
      <c r="F79" s="167"/>
      <c r="G79" s="167"/>
      <c r="H79" s="167"/>
      <c r="I79" s="167"/>
      <c r="J79" s="167"/>
      <c r="K79" s="168"/>
      <c r="L79" s="156"/>
      <c r="M79" s="156"/>
    </row>
    <row r="80" spans="1:13" s="42" customFormat="1" ht="60" x14ac:dyDescent="0.2">
      <c r="A80" s="159"/>
      <c r="B80" s="156"/>
      <c r="C80" s="159"/>
      <c r="D80" s="63" t="s">
        <v>19</v>
      </c>
      <c r="E80" s="166"/>
      <c r="F80" s="167"/>
      <c r="G80" s="167"/>
      <c r="H80" s="167"/>
      <c r="I80" s="167"/>
      <c r="J80" s="167"/>
      <c r="K80" s="168"/>
      <c r="L80" s="156"/>
      <c r="M80" s="156"/>
    </row>
    <row r="81" spans="1:13" s="42" customFormat="1" ht="30" x14ac:dyDescent="0.2">
      <c r="A81" s="160"/>
      <c r="B81" s="157"/>
      <c r="C81" s="160"/>
      <c r="D81" s="63" t="s">
        <v>29</v>
      </c>
      <c r="E81" s="169"/>
      <c r="F81" s="170"/>
      <c r="G81" s="170"/>
      <c r="H81" s="170"/>
      <c r="I81" s="170"/>
      <c r="J81" s="170"/>
      <c r="K81" s="171"/>
      <c r="L81" s="157"/>
      <c r="M81" s="157"/>
    </row>
    <row r="82" spans="1:13" ht="15" customHeight="1" x14ac:dyDescent="0.2">
      <c r="A82" s="146" t="s">
        <v>11</v>
      </c>
      <c r="B82" s="190" t="s">
        <v>116</v>
      </c>
      <c r="C82" s="158" t="s">
        <v>81</v>
      </c>
      <c r="D82" s="63" t="s">
        <v>1</v>
      </c>
      <c r="E82" s="163" t="s">
        <v>98</v>
      </c>
      <c r="F82" s="164"/>
      <c r="G82" s="164"/>
      <c r="H82" s="164"/>
      <c r="I82" s="164"/>
      <c r="J82" s="164"/>
      <c r="K82" s="165"/>
      <c r="L82" s="162" t="s">
        <v>80</v>
      </c>
      <c r="M82" s="162"/>
    </row>
    <row r="83" spans="1:13" ht="45" x14ac:dyDescent="0.2">
      <c r="A83" s="147"/>
      <c r="B83" s="176"/>
      <c r="C83" s="159"/>
      <c r="D83" s="63" t="s">
        <v>0</v>
      </c>
      <c r="E83" s="166"/>
      <c r="F83" s="167"/>
      <c r="G83" s="167"/>
      <c r="H83" s="167"/>
      <c r="I83" s="167"/>
      <c r="J83" s="167"/>
      <c r="K83" s="168"/>
      <c r="L83" s="187"/>
      <c r="M83" s="187"/>
    </row>
    <row r="84" spans="1:13" ht="60" x14ac:dyDescent="0.2">
      <c r="A84" s="147"/>
      <c r="B84" s="176"/>
      <c r="C84" s="159"/>
      <c r="D84" s="63" t="s">
        <v>6</v>
      </c>
      <c r="E84" s="166"/>
      <c r="F84" s="167"/>
      <c r="G84" s="167"/>
      <c r="H84" s="167"/>
      <c r="I84" s="167"/>
      <c r="J84" s="167"/>
      <c r="K84" s="168"/>
      <c r="L84" s="187"/>
      <c r="M84" s="187"/>
    </row>
    <row r="85" spans="1:13" ht="60" x14ac:dyDescent="0.2">
      <c r="A85" s="147"/>
      <c r="B85" s="176"/>
      <c r="C85" s="159"/>
      <c r="D85" s="63" t="s">
        <v>19</v>
      </c>
      <c r="E85" s="166"/>
      <c r="F85" s="167"/>
      <c r="G85" s="167"/>
      <c r="H85" s="167"/>
      <c r="I85" s="167"/>
      <c r="J85" s="167"/>
      <c r="K85" s="168"/>
      <c r="L85" s="187"/>
      <c r="M85" s="187"/>
    </row>
    <row r="86" spans="1:13" ht="30" x14ac:dyDescent="0.2">
      <c r="A86" s="148"/>
      <c r="B86" s="177"/>
      <c r="C86" s="160"/>
      <c r="D86" s="63" t="s">
        <v>29</v>
      </c>
      <c r="E86" s="169"/>
      <c r="F86" s="170"/>
      <c r="G86" s="170"/>
      <c r="H86" s="170"/>
      <c r="I86" s="170"/>
      <c r="J86" s="170"/>
      <c r="K86" s="171"/>
      <c r="L86" s="187"/>
      <c r="M86" s="187"/>
    </row>
    <row r="87" spans="1:13" ht="23.25" customHeight="1" x14ac:dyDescent="0.2">
      <c r="A87" s="158" t="s">
        <v>28</v>
      </c>
      <c r="B87" s="209" t="s">
        <v>117</v>
      </c>
      <c r="C87" s="158" t="s">
        <v>81</v>
      </c>
      <c r="D87" s="63" t="s">
        <v>1</v>
      </c>
      <c r="E87" s="163" t="s">
        <v>98</v>
      </c>
      <c r="F87" s="164"/>
      <c r="G87" s="164"/>
      <c r="H87" s="164"/>
      <c r="I87" s="164"/>
      <c r="J87" s="164"/>
      <c r="K87" s="165"/>
      <c r="L87" s="162" t="s">
        <v>80</v>
      </c>
      <c r="M87" s="162"/>
    </row>
    <row r="88" spans="1:13" ht="45" x14ac:dyDescent="0.2">
      <c r="A88" s="159"/>
      <c r="B88" s="198"/>
      <c r="C88" s="159"/>
      <c r="D88" s="63" t="s">
        <v>0</v>
      </c>
      <c r="E88" s="166"/>
      <c r="F88" s="167"/>
      <c r="G88" s="167"/>
      <c r="H88" s="167"/>
      <c r="I88" s="167"/>
      <c r="J88" s="167"/>
      <c r="K88" s="168"/>
      <c r="L88" s="187"/>
      <c r="M88" s="187"/>
    </row>
    <row r="89" spans="1:13" ht="60" x14ac:dyDescent="0.2">
      <c r="A89" s="159"/>
      <c r="B89" s="198"/>
      <c r="C89" s="159"/>
      <c r="D89" s="63" t="s">
        <v>6</v>
      </c>
      <c r="E89" s="166"/>
      <c r="F89" s="167"/>
      <c r="G89" s="167"/>
      <c r="H89" s="167"/>
      <c r="I89" s="167"/>
      <c r="J89" s="167"/>
      <c r="K89" s="168"/>
      <c r="L89" s="187"/>
      <c r="M89" s="187"/>
    </row>
    <row r="90" spans="1:13" ht="60" x14ac:dyDescent="0.2">
      <c r="A90" s="159"/>
      <c r="B90" s="198"/>
      <c r="C90" s="159"/>
      <c r="D90" s="63" t="s">
        <v>19</v>
      </c>
      <c r="E90" s="166"/>
      <c r="F90" s="167"/>
      <c r="G90" s="167"/>
      <c r="H90" s="167"/>
      <c r="I90" s="167"/>
      <c r="J90" s="167"/>
      <c r="K90" s="168"/>
      <c r="L90" s="187"/>
      <c r="M90" s="187"/>
    </row>
    <row r="91" spans="1:13" ht="30" x14ac:dyDescent="0.2">
      <c r="A91" s="160"/>
      <c r="B91" s="199"/>
      <c r="C91" s="160"/>
      <c r="D91" s="63" t="s">
        <v>29</v>
      </c>
      <c r="E91" s="169"/>
      <c r="F91" s="170"/>
      <c r="G91" s="170"/>
      <c r="H91" s="170"/>
      <c r="I91" s="170"/>
      <c r="J91" s="170"/>
      <c r="K91" s="171"/>
      <c r="L91" s="187"/>
      <c r="M91" s="187"/>
    </row>
    <row r="92" spans="1:13" ht="15" customHeight="1" x14ac:dyDescent="0.2">
      <c r="A92" s="158" t="s">
        <v>31</v>
      </c>
      <c r="B92" s="155" t="s">
        <v>99</v>
      </c>
      <c r="C92" s="158" t="s">
        <v>81</v>
      </c>
      <c r="D92" s="63" t="s">
        <v>1</v>
      </c>
      <c r="E92" s="163" t="s">
        <v>98</v>
      </c>
      <c r="F92" s="164"/>
      <c r="G92" s="164"/>
      <c r="H92" s="164"/>
      <c r="I92" s="164"/>
      <c r="J92" s="164"/>
      <c r="K92" s="165"/>
      <c r="L92" s="155" t="s">
        <v>52</v>
      </c>
      <c r="M92" s="155"/>
    </row>
    <row r="93" spans="1:13" ht="45" x14ac:dyDescent="0.2">
      <c r="A93" s="159"/>
      <c r="B93" s="156"/>
      <c r="C93" s="159"/>
      <c r="D93" s="63" t="s">
        <v>0</v>
      </c>
      <c r="E93" s="166"/>
      <c r="F93" s="167"/>
      <c r="G93" s="167"/>
      <c r="H93" s="167"/>
      <c r="I93" s="167"/>
      <c r="J93" s="167"/>
      <c r="K93" s="168"/>
      <c r="L93" s="188"/>
      <c r="M93" s="156"/>
    </row>
    <row r="94" spans="1:13" ht="60" x14ac:dyDescent="0.2">
      <c r="A94" s="159"/>
      <c r="B94" s="156"/>
      <c r="C94" s="159"/>
      <c r="D94" s="63" t="s">
        <v>6</v>
      </c>
      <c r="E94" s="166"/>
      <c r="F94" s="167"/>
      <c r="G94" s="167"/>
      <c r="H94" s="167"/>
      <c r="I94" s="167"/>
      <c r="J94" s="167"/>
      <c r="K94" s="168"/>
      <c r="L94" s="188"/>
      <c r="M94" s="156"/>
    </row>
    <row r="95" spans="1:13" ht="60" x14ac:dyDescent="0.2">
      <c r="A95" s="159"/>
      <c r="B95" s="156"/>
      <c r="C95" s="159"/>
      <c r="D95" s="63" t="s">
        <v>19</v>
      </c>
      <c r="E95" s="166"/>
      <c r="F95" s="167"/>
      <c r="G95" s="167"/>
      <c r="H95" s="167"/>
      <c r="I95" s="167"/>
      <c r="J95" s="167"/>
      <c r="K95" s="168"/>
      <c r="L95" s="188"/>
      <c r="M95" s="156"/>
    </row>
    <row r="96" spans="1:13" ht="30" x14ac:dyDescent="0.2">
      <c r="A96" s="160"/>
      <c r="B96" s="157"/>
      <c r="C96" s="160"/>
      <c r="D96" s="63" t="s">
        <v>29</v>
      </c>
      <c r="E96" s="169"/>
      <c r="F96" s="170"/>
      <c r="G96" s="170"/>
      <c r="H96" s="170"/>
      <c r="I96" s="170"/>
      <c r="J96" s="170"/>
      <c r="K96" s="171"/>
      <c r="L96" s="188"/>
      <c r="M96" s="157"/>
    </row>
    <row r="97" spans="1:13" ht="15" customHeight="1" x14ac:dyDescent="0.2">
      <c r="A97" s="172" t="s">
        <v>51</v>
      </c>
      <c r="B97" s="155" t="s">
        <v>118</v>
      </c>
      <c r="C97" s="158" t="s">
        <v>81</v>
      </c>
      <c r="D97" s="63" t="s">
        <v>1</v>
      </c>
      <c r="E97" s="163" t="s">
        <v>98</v>
      </c>
      <c r="F97" s="164"/>
      <c r="G97" s="164"/>
      <c r="H97" s="164"/>
      <c r="I97" s="164"/>
      <c r="J97" s="164"/>
      <c r="K97" s="165"/>
      <c r="L97" s="155" t="s">
        <v>52</v>
      </c>
      <c r="M97" s="155"/>
    </row>
    <row r="98" spans="1:13" ht="45" x14ac:dyDescent="0.2">
      <c r="A98" s="173"/>
      <c r="B98" s="156"/>
      <c r="C98" s="159"/>
      <c r="D98" s="63" t="s">
        <v>0</v>
      </c>
      <c r="E98" s="166"/>
      <c r="F98" s="167"/>
      <c r="G98" s="167"/>
      <c r="H98" s="167"/>
      <c r="I98" s="167"/>
      <c r="J98" s="167"/>
      <c r="K98" s="168"/>
      <c r="L98" s="188"/>
      <c r="M98" s="156"/>
    </row>
    <row r="99" spans="1:13" ht="60" x14ac:dyDescent="0.2">
      <c r="A99" s="173"/>
      <c r="B99" s="156"/>
      <c r="C99" s="159"/>
      <c r="D99" s="63" t="s">
        <v>6</v>
      </c>
      <c r="E99" s="166"/>
      <c r="F99" s="167"/>
      <c r="G99" s="167"/>
      <c r="H99" s="167"/>
      <c r="I99" s="167"/>
      <c r="J99" s="167"/>
      <c r="K99" s="168"/>
      <c r="L99" s="188"/>
      <c r="M99" s="156"/>
    </row>
    <row r="100" spans="1:13" ht="60" x14ac:dyDescent="0.2">
      <c r="A100" s="173"/>
      <c r="B100" s="156"/>
      <c r="C100" s="159"/>
      <c r="D100" s="63" t="s">
        <v>19</v>
      </c>
      <c r="E100" s="166"/>
      <c r="F100" s="167"/>
      <c r="G100" s="167"/>
      <c r="H100" s="167"/>
      <c r="I100" s="167"/>
      <c r="J100" s="167"/>
      <c r="K100" s="168"/>
      <c r="L100" s="188"/>
      <c r="M100" s="156"/>
    </row>
    <row r="101" spans="1:13" ht="30" x14ac:dyDescent="0.2">
      <c r="A101" s="174"/>
      <c r="B101" s="157"/>
      <c r="C101" s="160"/>
      <c r="D101" s="63" t="s">
        <v>29</v>
      </c>
      <c r="E101" s="169"/>
      <c r="F101" s="170"/>
      <c r="G101" s="170"/>
      <c r="H101" s="170"/>
      <c r="I101" s="170"/>
      <c r="J101" s="170"/>
      <c r="K101" s="171"/>
      <c r="L101" s="188"/>
      <c r="M101" s="157"/>
    </row>
    <row r="102" spans="1:13" s="42" customFormat="1" ht="15" customHeight="1" x14ac:dyDescent="0.2">
      <c r="A102" s="172">
        <v>2</v>
      </c>
      <c r="B102" s="182" t="s">
        <v>170</v>
      </c>
      <c r="C102" s="158" t="s">
        <v>81</v>
      </c>
      <c r="D102" s="63" t="s">
        <v>1</v>
      </c>
      <c r="E102" s="163" t="s">
        <v>98</v>
      </c>
      <c r="F102" s="164"/>
      <c r="G102" s="164"/>
      <c r="H102" s="164"/>
      <c r="I102" s="164"/>
      <c r="J102" s="164"/>
      <c r="K102" s="165"/>
      <c r="L102" s="162"/>
      <c r="M102" s="155" t="s">
        <v>135</v>
      </c>
    </row>
    <row r="103" spans="1:13" s="42" customFormat="1" ht="45" x14ac:dyDescent="0.2">
      <c r="A103" s="173"/>
      <c r="B103" s="183"/>
      <c r="C103" s="159"/>
      <c r="D103" s="63" t="s">
        <v>0</v>
      </c>
      <c r="E103" s="166"/>
      <c r="F103" s="167"/>
      <c r="G103" s="167"/>
      <c r="H103" s="167"/>
      <c r="I103" s="167"/>
      <c r="J103" s="167"/>
      <c r="K103" s="168"/>
      <c r="L103" s="187"/>
      <c r="M103" s="156"/>
    </row>
    <row r="104" spans="1:13" s="42" customFormat="1" ht="60" x14ac:dyDescent="0.2">
      <c r="A104" s="173"/>
      <c r="B104" s="183"/>
      <c r="C104" s="159"/>
      <c r="D104" s="63" t="s">
        <v>6</v>
      </c>
      <c r="E104" s="166"/>
      <c r="F104" s="167"/>
      <c r="G104" s="167"/>
      <c r="H104" s="167"/>
      <c r="I104" s="167"/>
      <c r="J104" s="167"/>
      <c r="K104" s="168"/>
      <c r="L104" s="187"/>
      <c r="M104" s="156"/>
    </row>
    <row r="105" spans="1:13" s="42" customFormat="1" ht="60" x14ac:dyDescent="0.2">
      <c r="A105" s="173"/>
      <c r="B105" s="183"/>
      <c r="C105" s="159"/>
      <c r="D105" s="63" t="s">
        <v>19</v>
      </c>
      <c r="E105" s="166"/>
      <c r="F105" s="167"/>
      <c r="G105" s="167"/>
      <c r="H105" s="167"/>
      <c r="I105" s="167"/>
      <c r="J105" s="167"/>
      <c r="K105" s="168"/>
      <c r="L105" s="187"/>
      <c r="M105" s="156"/>
    </row>
    <row r="106" spans="1:13" s="42" customFormat="1" ht="144.75" customHeight="1" x14ac:dyDescent="0.2">
      <c r="A106" s="174"/>
      <c r="B106" s="184"/>
      <c r="C106" s="160"/>
      <c r="D106" s="63" t="s">
        <v>29</v>
      </c>
      <c r="E106" s="169"/>
      <c r="F106" s="170"/>
      <c r="G106" s="170"/>
      <c r="H106" s="170"/>
      <c r="I106" s="170"/>
      <c r="J106" s="170"/>
      <c r="K106" s="171"/>
      <c r="L106" s="187"/>
      <c r="M106" s="157"/>
    </row>
    <row r="107" spans="1:13" ht="15" customHeight="1" x14ac:dyDescent="0.2">
      <c r="A107" s="172" t="s">
        <v>23</v>
      </c>
      <c r="B107" s="182" t="s">
        <v>100</v>
      </c>
      <c r="C107" s="158" t="s">
        <v>81</v>
      </c>
      <c r="D107" s="63" t="s">
        <v>1</v>
      </c>
      <c r="E107" s="163" t="s">
        <v>98</v>
      </c>
      <c r="F107" s="164"/>
      <c r="G107" s="164"/>
      <c r="H107" s="164"/>
      <c r="I107" s="164"/>
      <c r="J107" s="164"/>
      <c r="K107" s="165"/>
      <c r="L107" s="162" t="s">
        <v>52</v>
      </c>
      <c r="M107" s="155"/>
    </row>
    <row r="108" spans="1:13" ht="45" x14ac:dyDescent="0.2">
      <c r="A108" s="173"/>
      <c r="B108" s="183"/>
      <c r="C108" s="159"/>
      <c r="D108" s="63" t="s">
        <v>0</v>
      </c>
      <c r="E108" s="166"/>
      <c r="F108" s="167"/>
      <c r="G108" s="167"/>
      <c r="H108" s="167"/>
      <c r="I108" s="167"/>
      <c r="J108" s="167"/>
      <c r="K108" s="168"/>
      <c r="L108" s="187"/>
      <c r="M108" s="156"/>
    </row>
    <row r="109" spans="1:13" ht="60" x14ac:dyDescent="0.2">
      <c r="A109" s="173"/>
      <c r="B109" s="183"/>
      <c r="C109" s="159"/>
      <c r="D109" s="63" t="s">
        <v>6</v>
      </c>
      <c r="E109" s="166"/>
      <c r="F109" s="167"/>
      <c r="G109" s="167"/>
      <c r="H109" s="167"/>
      <c r="I109" s="167"/>
      <c r="J109" s="167"/>
      <c r="K109" s="168"/>
      <c r="L109" s="187"/>
      <c r="M109" s="156"/>
    </row>
    <row r="110" spans="1:13" ht="60" x14ac:dyDescent="0.2">
      <c r="A110" s="173"/>
      <c r="B110" s="183"/>
      <c r="C110" s="159"/>
      <c r="D110" s="63" t="s">
        <v>19</v>
      </c>
      <c r="E110" s="166"/>
      <c r="F110" s="167"/>
      <c r="G110" s="167"/>
      <c r="H110" s="167"/>
      <c r="I110" s="167"/>
      <c r="J110" s="167"/>
      <c r="K110" s="168"/>
      <c r="L110" s="187"/>
      <c r="M110" s="156"/>
    </row>
    <row r="111" spans="1:13" ht="30" x14ac:dyDescent="0.2">
      <c r="A111" s="174"/>
      <c r="B111" s="184"/>
      <c r="C111" s="160"/>
      <c r="D111" s="63" t="s">
        <v>29</v>
      </c>
      <c r="E111" s="169"/>
      <c r="F111" s="170"/>
      <c r="G111" s="170"/>
      <c r="H111" s="170"/>
      <c r="I111" s="170"/>
      <c r="J111" s="170"/>
      <c r="K111" s="171"/>
      <c r="L111" s="187"/>
      <c r="M111" s="157"/>
    </row>
    <row r="112" spans="1:13" s="42" customFormat="1" ht="15" customHeight="1" x14ac:dyDescent="0.2">
      <c r="A112" s="172">
        <v>3</v>
      </c>
      <c r="B112" s="182" t="s">
        <v>171</v>
      </c>
      <c r="C112" s="158" t="s">
        <v>81</v>
      </c>
      <c r="D112" s="63" t="s">
        <v>1</v>
      </c>
      <c r="E112" s="64">
        <f>E117+E122</f>
        <v>111887.70000000001</v>
      </c>
      <c r="F112" s="64">
        <f>SUM(G112:K112)</f>
        <v>1307000</v>
      </c>
      <c r="G112" s="64">
        <f>G117+G122</f>
        <v>296000</v>
      </c>
      <c r="H112" s="64">
        <f t="shared" ref="H112:K112" si="29">H117+H122</f>
        <v>294000</v>
      </c>
      <c r="I112" s="64">
        <f t="shared" si="29"/>
        <v>239000</v>
      </c>
      <c r="J112" s="64">
        <f t="shared" si="29"/>
        <v>239000</v>
      </c>
      <c r="K112" s="64">
        <f t="shared" si="29"/>
        <v>239000</v>
      </c>
      <c r="L112" s="162"/>
      <c r="M112" s="162" t="s">
        <v>175</v>
      </c>
    </row>
    <row r="113" spans="1:13" s="42" customFormat="1" ht="45" x14ac:dyDescent="0.2">
      <c r="A113" s="173"/>
      <c r="B113" s="183"/>
      <c r="C113" s="159"/>
      <c r="D113" s="63" t="s">
        <v>0</v>
      </c>
      <c r="E113" s="64">
        <f t="shared" ref="E113:E116" si="30">E118+E123</f>
        <v>0</v>
      </c>
      <c r="F113" s="64">
        <f t="shared" ref="F113:F116" si="31">SUM(G113:K113)</f>
        <v>0</v>
      </c>
      <c r="G113" s="64">
        <f t="shared" ref="G113:K113" si="32">G118+G123</f>
        <v>0</v>
      </c>
      <c r="H113" s="64">
        <f t="shared" si="32"/>
        <v>0</v>
      </c>
      <c r="I113" s="64">
        <f t="shared" si="32"/>
        <v>0</v>
      </c>
      <c r="J113" s="64">
        <f t="shared" si="32"/>
        <v>0</v>
      </c>
      <c r="K113" s="64">
        <f t="shared" si="32"/>
        <v>0</v>
      </c>
      <c r="L113" s="187"/>
      <c r="M113" s="187"/>
    </row>
    <row r="114" spans="1:13" s="42" customFormat="1" ht="60" x14ac:dyDescent="0.2">
      <c r="A114" s="173"/>
      <c r="B114" s="183"/>
      <c r="C114" s="159"/>
      <c r="D114" s="63" t="s">
        <v>6</v>
      </c>
      <c r="E114" s="64">
        <f t="shared" si="30"/>
        <v>0</v>
      </c>
      <c r="F114" s="64">
        <f t="shared" si="31"/>
        <v>0</v>
      </c>
      <c r="G114" s="64">
        <f t="shared" ref="G114:K114" si="33">G119+G124</f>
        <v>0</v>
      </c>
      <c r="H114" s="64">
        <f t="shared" si="33"/>
        <v>0</v>
      </c>
      <c r="I114" s="64">
        <f t="shared" si="33"/>
        <v>0</v>
      </c>
      <c r="J114" s="64">
        <f t="shared" si="33"/>
        <v>0</v>
      </c>
      <c r="K114" s="64">
        <f t="shared" si="33"/>
        <v>0</v>
      </c>
      <c r="L114" s="187"/>
      <c r="M114" s="187"/>
    </row>
    <row r="115" spans="1:13" s="42" customFormat="1" ht="60" x14ac:dyDescent="0.2">
      <c r="A115" s="173"/>
      <c r="B115" s="183"/>
      <c r="C115" s="159"/>
      <c r="D115" s="63" t="s">
        <v>19</v>
      </c>
      <c r="E115" s="64">
        <f t="shared" si="30"/>
        <v>111887.70000000001</v>
      </c>
      <c r="F115" s="64">
        <f t="shared" si="31"/>
        <v>1307000</v>
      </c>
      <c r="G115" s="64">
        <f t="shared" ref="G115:K115" si="34">G120+G125</f>
        <v>296000</v>
      </c>
      <c r="H115" s="64">
        <f t="shared" si="34"/>
        <v>294000</v>
      </c>
      <c r="I115" s="64">
        <f t="shared" si="34"/>
        <v>239000</v>
      </c>
      <c r="J115" s="64">
        <f t="shared" si="34"/>
        <v>239000</v>
      </c>
      <c r="K115" s="64">
        <f t="shared" si="34"/>
        <v>239000</v>
      </c>
      <c r="L115" s="187"/>
      <c r="M115" s="187"/>
    </row>
    <row r="116" spans="1:13" s="42" customFormat="1" ht="30" x14ac:dyDescent="0.2">
      <c r="A116" s="174"/>
      <c r="B116" s="184"/>
      <c r="C116" s="160"/>
      <c r="D116" s="63" t="s">
        <v>29</v>
      </c>
      <c r="E116" s="64">
        <f t="shared" si="30"/>
        <v>0</v>
      </c>
      <c r="F116" s="64">
        <f t="shared" si="31"/>
        <v>0</v>
      </c>
      <c r="G116" s="64">
        <f t="shared" ref="G116:K116" si="35">G121+G126</f>
        <v>0</v>
      </c>
      <c r="H116" s="64">
        <f t="shared" si="35"/>
        <v>0</v>
      </c>
      <c r="I116" s="64">
        <f t="shared" si="35"/>
        <v>0</v>
      </c>
      <c r="J116" s="64">
        <f t="shared" si="35"/>
        <v>0</v>
      </c>
      <c r="K116" s="64">
        <f t="shared" si="35"/>
        <v>0</v>
      </c>
      <c r="L116" s="187"/>
      <c r="M116" s="187"/>
    </row>
    <row r="117" spans="1:13" ht="15" customHeight="1" x14ac:dyDescent="0.2">
      <c r="A117" s="172" t="s">
        <v>42</v>
      </c>
      <c r="B117" s="175" t="s">
        <v>101</v>
      </c>
      <c r="C117" s="158" t="s">
        <v>81</v>
      </c>
      <c r="D117" s="63" t="s">
        <v>1</v>
      </c>
      <c r="E117" s="64">
        <f>SUM(E118:E121)</f>
        <v>0</v>
      </c>
      <c r="F117" s="64">
        <f t="shared" ref="F117:F120" si="36">SUM(G117:K117)</f>
        <v>0</v>
      </c>
      <c r="G117" s="64">
        <f>SUM(G118:G121)</f>
        <v>0</v>
      </c>
      <c r="H117" s="64">
        <f>SUM(H118:H121)</f>
        <v>0</v>
      </c>
      <c r="I117" s="64">
        <f>SUM(I118:I121)</f>
        <v>0</v>
      </c>
      <c r="J117" s="64">
        <f>SUM(J118:J121)</f>
        <v>0</v>
      </c>
      <c r="K117" s="64">
        <f>SUM(K118:K121)</f>
        <v>0</v>
      </c>
      <c r="L117" s="162" t="s">
        <v>52</v>
      </c>
      <c r="M117" s="155"/>
    </row>
    <row r="118" spans="1:13" ht="45" x14ac:dyDescent="0.2">
      <c r="A118" s="173"/>
      <c r="B118" s="176"/>
      <c r="C118" s="159"/>
      <c r="D118" s="63" t="s">
        <v>0</v>
      </c>
      <c r="E118" s="64">
        <v>0</v>
      </c>
      <c r="F118" s="64">
        <f t="shared" si="36"/>
        <v>0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187"/>
      <c r="M118" s="188"/>
    </row>
    <row r="119" spans="1:13" ht="60" x14ac:dyDescent="0.2">
      <c r="A119" s="173"/>
      <c r="B119" s="176"/>
      <c r="C119" s="159"/>
      <c r="D119" s="63" t="s">
        <v>6</v>
      </c>
      <c r="E119" s="64">
        <v>0</v>
      </c>
      <c r="F119" s="64">
        <f t="shared" si="36"/>
        <v>0</v>
      </c>
      <c r="G119" s="64">
        <v>0</v>
      </c>
      <c r="H119" s="64">
        <v>0</v>
      </c>
      <c r="I119" s="64">
        <v>0</v>
      </c>
      <c r="J119" s="64">
        <v>0</v>
      </c>
      <c r="K119" s="64">
        <v>0</v>
      </c>
      <c r="L119" s="187"/>
      <c r="M119" s="188"/>
    </row>
    <row r="120" spans="1:13" ht="60" x14ac:dyDescent="0.2">
      <c r="A120" s="173"/>
      <c r="B120" s="176"/>
      <c r="C120" s="159"/>
      <c r="D120" s="63" t="s">
        <v>19</v>
      </c>
      <c r="E120" s="64">
        <v>0</v>
      </c>
      <c r="F120" s="64">
        <f t="shared" si="36"/>
        <v>0</v>
      </c>
      <c r="G120" s="64">
        <v>0</v>
      </c>
      <c r="H120" s="64">
        <v>0</v>
      </c>
      <c r="I120" s="64">
        <v>0</v>
      </c>
      <c r="J120" s="64">
        <v>0</v>
      </c>
      <c r="K120" s="64">
        <v>0</v>
      </c>
      <c r="L120" s="187"/>
      <c r="M120" s="188"/>
    </row>
    <row r="121" spans="1:13" ht="30" x14ac:dyDescent="0.2">
      <c r="A121" s="174"/>
      <c r="B121" s="177"/>
      <c r="C121" s="160"/>
      <c r="D121" s="63" t="s">
        <v>29</v>
      </c>
      <c r="E121" s="64">
        <v>0</v>
      </c>
      <c r="F121" s="64">
        <f>SUM(G121:K121)</f>
        <v>0</v>
      </c>
      <c r="G121" s="64">
        <v>0</v>
      </c>
      <c r="H121" s="64">
        <v>0</v>
      </c>
      <c r="I121" s="64">
        <v>0</v>
      </c>
      <c r="J121" s="64">
        <v>0</v>
      </c>
      <c r="K121" s="64">
        <v>0</v>
      </c>
      <c r="L121" s="187"/>
      <c r="M121" s="189"/>
    </row>
    <row r="122" spans="1:13" ht="15" customHeight="1" x14ac:dyDescent="0.2">
      <c r="A122" s="172" t="s">
        <v>57</v>
      </c>
      <c r="B122" s="175" t="s">
        <v>102</v>
      </c>
      <c r="C122" s="158" t="s">
        <v>81</v>
      </c>
      <c r="D122" s="63" t="s">
        <v>1</v>
      </c>
      <c r="E122" s="64">
        <f>SUM(E123:E126)</f>
        <v>111887.70000000001</v>
      </c>
      <c r="F122" s="64">
        <f t="shared" ref="F122:F126" si="37">SUM(G122:K122)</f>
        <v>1307000</v>
      </c>
      <c r="G122" s="64">
        <f>SUM(G123:G126)</f>
        <v>296000</v>
      </c>
      <c r="H122" s="64">
        <f>SUM(H123:H126)</f>
        <v>294000</v>
      </c>
      <c r="I122" s="64">
        <f>SUM(I123:I126)</f>
        <v>239000</v>
      </c>
      <c r="J122" s="64">
        <f>SUM(J123:J126)</f>
        <v>239000</v>
      </c>
      <c r="K122" s="64">
        <f>SUM(K123:K126)</f>
        <v>239000</v>
      </c>
      <c r="L122" s="162" t="s">
        <v>52</v>
      </c>
      <c r="M122" s="65"/>
    </row>
    <row r="123" spans="1:13" ht="45" x14ac:dyDescent="0.2">
      <c r="A123" s="173"/>
      <c r="B123" s="176"/>
      <c r="C123" s="159"/>
      <c r="D123" s="63" t="s">
        <v>0</v>
      </c>
      <c r="E123" s="64">
        <v>0</v>
      </c>
      <c r="F123" s="64">
        <f t="shared" si="37"/>
        <v>0</v>
      </c>
      <c r="G123" s="64">
        <v>0</v>
      </c>
      <c r="H123" s="64">
        <v>0</v>
      </c>
      <c r="I123" s="64">
        <v>0</v>
      </c>
      <c r="J123" s="64">
        <v>0</v>
      </c>
      <c r="K123" s="64">
        <v>0</v>
      </c>
      <c r="L123" s="187"/>
      <c r="M123" s="65"/>
    </row>
    <row r="124" spans="1:13" ht="60" x14ac:dyDescent="0.2">
      <c r="A124" s="173"/>
      <c r="B124" s="176"/>
      <c r="C124" s="159"/>
      <c r="D124" s="63" t="s">
        <v>6</v>
      </c>
      <c r="E124" s="64">
        <v>0</v>
      </c>
      <c r="F124" s="64">
        <f t="shared" si="37"/>
        <v>0</v>
      </c>
      <c r="G124" s="64">
        <v>0</v>
      </c>
      <c r="H124" s="64">
        <v>0</v>
      </c>
      <c r="I124" s="64">
        <v>0</v>
      </c>
      <c r="J124" s="64">
        <v>0</v>
      </c>
      <c r="K124" s="64">
        <v>0</v>
      </c>
      <c r="L124" s="187"/>
      <c r="M124" s="66"/>
    </row>
    <row r="125" spans="1:13" ht="60" x14ac:dyDescent="0.2">
      <c r="A125" s="173"/>
      <c r="B125" s="176"/>
      <c r="C125" s="159"/>
      <c r="D125" s="63" t="s">
        <v>19</v>
      </c>
      <c r="E125" s="64">
        <f>89807.6+22080.1</f>
        <v>111887.70000000001</v>
      </c>
      <c r="F125" s="64">
        <f t="shared" si="37"/>
        <v>1307000</v>
      </c>
      <c r="G125" s="64">
        <f>106000+190000</f>
        <v>296000</v>
      </c>
      <c r="H125" s="64">
        <f>120000+174000</f>
        <v>294000</v>
      </c>
      <c r="I125" s="64">
        <f>127000+112000</f>
        <v>239000</v>
      </c>
      <c r="J125" s="64">
        <f>127000+112000</f>
        <v>239000</v>
      </c>
      <c r="K125" s="64">
        <f>127000+112000</f>
        <v>239000</v>
      </c>
      <c r="L125" s="187"/>
      <c r="M125" s="65"/>
    </row>
    <row r="126" spans="1:13" ht="30" x14ac:dyDescent="0.2">
      <c r="A126" s="174"/>
      <c r="B126" s="177"/>
      <c r="C126" s="160"/>
      <c r="D126" s="63" t="s">
        <v>29</v>
      </c>
      <c r="E126" s="64">
        <v>0</v>
      </c>
      <c r="F126" s="64">
        <f t="shared" si="37"/>
        <v>0</v>
      </c>
      <c r="G126" s="64">
        <v>0</v>
      </c>
      <c r="H126" s="64">
        <v>0</v>
      </c>
      <c r="I126" s="64">
        <v>0</v>
      </c>
      <c r="J126" s="64">
        <v>0</v>
      </c>
      <c r="K126" s="64">
        <v>0</v>
      </c>
      <c r="L126" s="187"/>
      <c r="M126" s="65"/>
    </row>
    <row r="127" spans="1:13" s="42" customFormat="1" ht="15" customHeight="1" x14ac:dyDescent="0.2">
      <c r="A127" s="172" t="s">
        <v>54</v>
      </c>
      <c r="B127" s="182" t="s">
        <v>172</v>
      </c>
      <c r="C127" s="158" t="s">
        <v>81</v>
      </c>
      <c r="D127" s="63" t="s">
        <v>1</v>
      </c>
      <c r="E127" s="163" t="s">
        <v>98</v>
      </c>
      <c r="F127" s="164"/>
      <c r="G127" s="164"/>
      <c r="H127" s="164"/>
      <c r="I127" s="164"/>
      <c r="J127" s="164"/>
      <c r="K127" s="165"/>
      <c r="L127" s="162"/>
      <c r="M127" s="162" t="s">
        <v>173</v>
      </c>
    </row>
    <row r="128" spans="1:13" s="42" customFormat="1" ht="45" x14ac:dyDescent="0.2">
      <c r="A128" s="173"/>
      <c r="B128" s="183"/>
      <c r="C128" s="159"/>
      <c r="D128" s="63" t="s">
        <v>0</v>
      </c>
      <c r="E128" s="166"/>
      <c r="F128" s="167"/>
      <c r="G128" s="167"/>
      <c r="H128" s="167"/>
      <c r="I128" s="167"/>
      <c r="J128" s="167"/>
      <c r="K128" s="168"/>
      <c r="L128" s="187"/>
      <c r="M128" s="187"/>
    </row>
    <row r="129" spans="1:13" s="42" customFormat="1" ht="60" x14ac:dyDescent="0.2">
      <c r="A129" s="173"/>
      <c r="B129" s="183"/>
      <c r="C129" s="159"/>
      <c r="D129" s="63" t="s">
        <v>6</v>
      </c>
      <c r="E129" s="166"/>
      <c r="F129" s="167"/>
      <c r="G129" s="167"/>
      <c r="H129" s="167"/>
      <c r="I129" s="167"/>
      <c r="J129" s="167"/>
      <c r="K129" s="168"/>
      <c r="L129" s="187"/>
      <c r="M129" s="187"/>
    </row>
    <row r="130" spans="1:13" s="42" customFormat="1" ht="60" x14ac:dyDescent="0.2">
      <c r="A130" s="173"/>
      <c r="B130" s="183"/>
      <c r="C130" s="159"/>
      <c r="D130" s="63" t="s">
        <v>19</v>
      </c>
      <c r="E130" s="166"/>
      <c r="F130" s="167"/>
      <c r="G130" s="167"/>
      <c r="H130" s="167"/>
      <c r="I130" s="167"/>
      <c r="J130" s="167"/>
      <c r="K130" s="168"/>
      <c r="L130" s="187"/>
      <c r="M130" s="187"/>
    </row>
    <row r="131" spans="1:13" s="42" customFormat="1" ht="30" x14ac:dyDescent="0.2">
      <c r="A131" s="174"/>
      <c r="B131" s="184"/>
      <c r="C131" s="160"/>
      <c r="D131" s="63" t="s">
        <v>29</v>
      </c>
      <c r="E131" s="169"/>
      <c r="F131" s="170"/>
      <c r="G131" s="170"/>
      <c r="H131" s="170"/>
      <c r="I131" s="170"/>
      <c r="J131" s="170"/>
      <c r="K131" s="171"/>
      <c r="L131" s="187"/>
      <c r="M131" s="187"/>
    </row>
    <row r="132" spans="1:13" ht="15" customHeight="1" x14ac:dyDescent="0.2">
      <c r="A132" s="172" t="s">
        <v>43</v>
      </c>
      <c r="B132" s="175" t="s">
        <v>103</v>
      </c>
      <c r="C132" s="158" t="s">
        <v>81</v>
      </c>
      <c r="D132" s="63" t="s">
        <v>1</v>
      </c>
      <c r="E132" s="163" t="s">
        <v>98</v>
      </c>
      <c r="F132" s="164"/>
      <c r="G132" s="164"/>
      <c r="H132" s="164"/>
      <c r="I132" s="164"/>
      <c r="J132" s="164"/>
      <c r="K132" s="165"/>
      <c r="L132" s="162" t="s">
        <v>52</v>
      </c>
      <c r="M132" s="162"/>
    </row>
    <row r="133" spans="1:13" ht="45" x14ac:dyDescent="0.2">
      <c r="A133" s="173"/>
      <c r="B133" s="176"/>
      <c r="C133" s="159"/>
      <c r="D133" s="63" t="s">
        <v>0</v>
      </c>
      <c r="E133" s="166"/>
      <c r="F133" s="167"/>
      <c r="G133" s="167"/>
      <c r="H133" s="167"/>
      <c r="I133" s="167"/>
      <c r="J133" s="167"/>
      <c r="K133" s="168"/>
      <c r="L133" s="187"/>
      <c r="M133" s="187"/>
    </row>
    <row r="134" spans="1:13" ht="60" x14ac:dyDescent="0.2">
      <c r="A134" s="173"/>
      <c r="B134" s="176"/>
      <c r="C134" s="159"/>
      <c r="D134" s="63" t="s">
        <v>6</v>
      </c>
      <c r="E134" s="166"/>
      <c r="F134" s="167"/>
      <c r="G134" s="167"/>
      <c r="H134" s="167"/>
      <c r="I134" s="167"/>
      <c r="J134" s="167"/>
      <c r="K134" s="168"/>
      <c r="L134" s="187"/>
      <c r="M134" s="187"/>
    </row>
    <row r="135" spans="1:13" ht="60" x14ac:dyDescent="0.2">
      <c r="A135" s="173"/>
      <c r="B135" s="176"/>
      <c r="C135" s="159"/>
      <c r="D135" s="63" t="s">
        <v>19</v>
      </c>
      <c r="E135" s="166"/>
      <c r="F135" s="167"/>
      <c r="G135" s="167"/>
      <c r="H135" s="167"/>
      <c r="I135" s="167"/>
      <c r="J135" s="167"/>
      <c r="K135" s="168"/>
      <c r="L135" s="187"/>
      <c r="M135" s="187"/>
    </row>
    <row r="136" spans="1:13" ht="30" x14ac:dyDescent="0.2">
      <c r="A136" s="174"/>
      <c r="B136" s="177"/>
      <c r="C136" s="160"/>
      <c r="D136" s="63" t="s">
        <v>29</v>
      </c>
      <c r="E136" s="169"/>
      <c r="F136" s="170"/>
      <c r="G136" s="170"/>
      <c r="H136" s="170"/>
      <c r="I136" s="170"/>
      <c r="J136" s="170"/>
      <c r="K136" s="171"/>
      <c r="L136" s="187"/>
      <c r="M136" s="187"/>
    </row>
    <row r="137" spans="1:13" ht="15" customHeight="1" x14ac:dyDescent="0.2">
      <c r="A137" s="172" t="s">
        <v>44</v>
      </c>
      <c r="B137" s="175" t="s">
        <v>104</v>
      </c>
      <c r="C137" s="158" t="s">
        <v>81</v>
      </c>
      <c r="D137" s="63" t="s">
        <v>1</v>
      </c>
      <c r="E137" s="163" t="s">
        <v>98</v>
      </c>
      <c r="F137" s="164"/>
      <c r="G137" s="164"/>
      <c r="H137" s="164"/>
      <c r="I137" s="164"/>
      <c r="J137" s="164"/>
      <c r="K137" s="165"/>
      <c r="L137" s="162" t="s">
        <v>52</v>
      </c>
      <c r="M137" s="65"/>
    </row>
    <row r="138" spans="1:13" ht="45" x14ac:dyDescent="0.2">
      <c r="A138" s="173"/>
      <c r="B138" s="176"/>
      <c r="C138" s="159"/>
      <c r="D138" s="63" t="s">
        <v>0</v>
      </c>
      <c r="E138" s="166"/>
      <c r="F138" s="167"/>
      <c r="G138" s="167"/>
      <c r="H138" s="167"/>
      <c r="I138" s="167"/>
      <c r="J138" s="167"/>
      <c r="K138" s="168"/>
      <c r="L138" s="187"/>
      <c r="M138" s="65"/>
    </row>
    <row r="139" spans="1:13" ht="60" x14ac:dyDescent="0.2">
      <c r="A139" s="173"/>
      <c r="B139" s="176"/>
      <c r="C139" s="159"/>
      <c r="D139" s="63" t="s">
        <v>6</v>
      </c>
      <c r="E139" s="166"/>
      <c r="F139" s="167"/>
      <c r="G139" s="167"/>
      <c r="H139" s="167"/>
      <c r="I139" s="167"/>
      <c r="J139" s="167"/>
      <c r="K139" s="168"/>
      <c r="L139" s="187"/>
      <c r="M139" s="65"/>
    </row>
    <row r="140" spans="1:13" ht="60" x14ac:dyDescent="0.2">
      <c r="A140" s="173"/>
      <c r="B140" s="176"/>
      <c r="C140" s="159"/>
      <c r="D140" s="63" t="s">
        <v>19</v>
      </c>
      <c r="E140" s="166"/>
      <c r="F140" s="167"/>
      <c r="G140" s="167"/>
      <c r="H140" s="167"/>
      <c r="I140" s="167"/>
      <c r="J140" s="167"/>
      <c r="K140" s="168"/>
      <c r="L140" s="187"/>
      <c r="M140" s="65"/>
    </row>
    <row r="141" spans="1:13" ht="30" x14ac:dyDescent="0.2">
      <c r="A141" s="174"/>
      <c r="B141" s="177"/>
      <c r="C141" s="160"/>
      <c r="D141" s="63" t="s">
        <v>29</v>
      </c>
      <c r="E141" s="169"/>
      <c r="F141" s="170"/>
      <c r="G141" s="170"/>
      <c r="H141" s="170"/>
      <c r="I141" s="170"/>
      <c r="J141" s="170"/>
      <c r="K141" s="171"/>
      <c r="L141" s="187"/>
      <c r="M141" s="65"/>
    </row>
    <row r="142" spans="1:13" s="43" customFormat="1" ht="15" customHeight="1" x14ac:dyDescent="0.2">
      <c r="A142" s="146"/>
      <c r="B142" s="149" t="s">
        <v>149</v>
      </c>
      <c r="C142" s="150"/>
      <c r="D142" s="63" t="s">
        <v>1</v>
      </c>
      <c r="E142" s="64">
        <f>E112</f>
        <v>111887.70000000001</v>
      </c>
      <c r="F142" s="64">
        <f>SUM(G142:K142)</f>
        <v>1307000</v>
      </c>
      <c r="G142" s="64">
        <f>G112</f>
        <v>296000</v>
      </c>
      <c r="H142" s="64">
        <f t="shared" ref="H142:K142" si="38">H112</f>
        <v>294000</v>
      </c>
      <c r="I142" s="64">
        <f t="shared" si="38"/>
        <v>239000</v>
      </c>
      <c r="J142" s="64">
        <f t="shared" si="38"/>
        <v>239000</v>
      </c>
      <c r="K142" s="64">
        <f t="shared" si="38"/>
        <v>239000</v>
      </c>
      <c r="L142" s="155"/>
      <c r="M142" s="155"/>
    </row>
    <row r="143" spans="1:13" s="43" customFormat="1" ht="45" x14ac:dyDescent="0.2">
      <c r="A143" s="147"/>
      <c r="B143" s="151"/>
      <c r="C143" s="152"/>
      <c r="D143" s="63" t="s">
        <v>0</v>
      </c>
      <c r="E143" s="64">
        <f t="shared" ref="E143:E146" si="39">E113</f>
        <v>0</v>
      </c>
      <c r="F143" s="64">
        <f t="shared" ref="F143:F146" si="40">SUM(G143:K143)</f>
        <v>0</v>
      </c>
      <c r="G143" s="64">
        <f t="shared" ref="G143:K146" si="41">G113</f>
        <v>0</v>
      </c>
      <c r="H143" s="64">
        <f t="shared" si="41"/>
        <v>0</v>
      </c>
      <c r="I143" s="64">
        <f t="shared" si="41"/>
        <v>0</v>
      </c>
      <c r="J143" s="64">
        <f t="shared" si="41"/>
        <v>0</v>
      </c>
      <c r="K143" s="64">
        <f t="shared" si="41"/>
        <v>0</v>
      </c>
      <c r="L143" s="156"/>
      <c r="M143" s="156"/>
    </row>
    <row r="144" spans="1:13" s="43" customFormat="1" ht="60" x14ac:dyDescent="0.2">
      <c r="A144" s="147"/>
      <c r="B144" s="151"/>
      <c r="C144" s="152"/>
      <c r="D144" s="63" t="s">
        <v>6</v>
      </c>
      <c r="E144" s="64">
        <f t="shared" si="39"/>
        <v>0</v>
      </c>
      <c r="F144" s="64">
        <f t="shared" si="40"/>
        <v>0</v>
      </c>
      <c r="G144" s="64">
        <f t="shared" si="41"/>
        <v>0</v>
      </c>
      <c r="H144" s="64">
        <f t="shared" si="41"/>
        <v>0</v>
      </c>
      <c r="I144" s="64">
        <f t="shared" si="41"/>
        <v>0</v>
      </c>
      <c r="J144" s="64">
        <f t="shared" si="41"/>
        <v>0</v>
      </c>
      <c r="K144" s="64">
        <f t="shared" si="41"/>
        <v>0</v>
      </c>
      <c r="L144" s="156"/>
      <c r="M144" s="156"/>
    </row>
    <row r="145" spans="1:13" s="43" customFormat="1" ht="60" x14ac:dyDescent="0.2">
      <c r="A145" s="147"/>
      <c r="B145" s="151"/>
      <c r="C145" s="152"/>
      <c r="D145" s="63" t="s">
        <v>19</v>
      </c>
      <c r="E145" s="64">
        <f t="shared" si="39"/>
        <v>111887.70000000001</v>
      </c>
      <c r="F145" s="64">
        <f t="shared" si="40"/>
        <v>1307000</v>
      </c>
      <c r="G145" s="64">
        <f t="shared" si="41"/>
        <v>296000</v>
      </c>
      <c r="H145" s="64">
        <f t="shared" si="41"/>
        <v>294000</v>
      </c>
      <c r="I145" s="64">
        <f t="shared" si="41"/>
        <v>239000</v>
      </c>
      <c r="J145" s="64">
        <f t="shared" si="41"/>
        <v>239000</v>
      </c>
      <c r="K145" s="64">
        <f t="shared" si="41"/>
        <v>239000</v>
      </c>
      <c r="L145" s="156"/>
      <c r="M145" s="156"/>
    </row>
    <row r="146" spans="1:13" s="43" customFormat="1" ht="30" x14ac:dyDescent="0.2">
      <c r="A146" s="148"/>
      <c r="B146" s="153"/>
      <c r="C146" s="154"/>
      <c r="D146" s="63" t="s">
        <v>29</v>
      </c>
      <c r="E146" s="64">
        <f t="shared" si="39"/>
        <v>0</v>
      </c>
      <c r="F146" s="64">
        <f t="shared" si="40"/>
        <v>0</v>
      </c>
      <c r="G146" s="64">
        <f t="shared" si="41"/>
        <v>0</v>
      </c>
      <c r="H146" s="64">
        <f t="shared" si="41"/>
        <v>0</v>
      </c>
      <c r="I146" s="64">
        <f t="shared" si="41"/>
        <v>0</v>
      </c>
      <c r="J146" s="64">
        <f t="shared" si="41"/>
        <v>0</v>
      </c>
      <c r="K146" s="64">
        <f t="shared" si="41"/>
        <v>0</v>
      </c>
      <c r="L146" s="157"/>
      <c r="M146" s="157"/>
    </row>
    <row r="147" spans="1:13" ht="60" customHeight="1" x14ac:dyDescent="0.2">
      <c r="A147" s="200" t="s">
        <v>150</v>
      </c>
      <c r="B147" s="201"/>
      <c r="C147" s="201"/>
      <c r="D147" s="201"/>
      <c r="E147" s="201"/>
      <c r="F147" s="201"/>
      <c r="G147" s="201"/>
      <c r="H147" s="201"/>
      <c r="I147" s="201"/>
      <c r="J147" s="201"/>
      <c r="K147" s="201"/>
      <c r="L147" s="201"/>
      <c r="M147" s="202"/>
    </row>
    <row r="148" spans="1:13" s="42" customFormat="1" ht="25.5" customHeight="1" x14ac:dyDescent="0.2">
      <c r="A148" s="161" t="s">
        <v>5</v>
      </c>
      <c r="B148" s="162" t="s">
        <v>119</v>
      </c>
      <c r="C148" s="158" t="s">
        <v>81</v>
      </c>
      <c r="D148" s="63" t="s">
        <v>1</v>
      </c>
      <c r="E148" s="64">
        <f>SUM(E149:E152)</f>
        <v>770562.3</v>
      </c>
      <c r="F148" s="64">
        <f t="shared" ref="F148:F162" si="42">SUM(G148:K148)</f>
        <v>3591391.1000000006</v>
      </c>
      <c r="G148" s="64">
        <f>SUM(G149:G152)</f>
        <v>791584.3</v>
      </c>
      <c r="H148" s="64">
        <f>SUM(H149:H152)</f>
        <v>699951.7</v>
      </c>
      <c r="I148" s="64">
        <f>SUM(I149:I152)</f>
        <v>699951.7</v>
      </c>
      <c r="J148" s="64">
        <f>SUM(J149:J152)</f>
        <v>699951.7</v>
      </c>
      <c r="K148" s="64">
        <f>SUM(K149:K152)</f>
        <v>699951.7</v>
      </c>
      <c r="L148" s="155"/>
      <c r="M148" s="155"/>
    </row>
    <row r="149" spans="1:13" s="42" customFormat="1" ht="47.25" customHeight="1" x14ac:dyDescent="0.2">
      <c r="A149" s="161"/>
      <c r="B149" s="162"/>
      <c r="C149" s="159"/>
      <c r="D149" s="63" t="s">
        <v>0</v>
      </c>
      <c r="E149" s="64">
        <f>E154+E159+E164+E169+E174+E179+E184+E189+E194+E199+E204+E209</f>
        <v>0</v>
      </c>
      <c r="F149" s="64">
        <f t="shared" si="42"/>
        <v>0</v>
      </c>
      <c r="G149" s="64">
        <f>G154+G159+G164+G169+G174+G179+G184+G189+G194+G199+G204+G209</f>
        <v>0</v>
      </c>
      <c r="H149" s="64">
        <f t="shared" ref="H149:K149" si="43">H154+H159+H164+H169+H174+H179+H184+H189+H194+H199+H204+H209</f>
        <v>0</v>
      </c>
      <c r="I149" s="64">
        <f t="shared" si="43"/>
        <v>0</v>
      </c>
      <c r="J149" s="64">
        <f t="shared" si="43"/>
        <v>0</v>
      </c>
      <c r="K149" s="64">
        <f t="shared" si="43"/>
        <v>0</v>
      </c>
      <c r="L149" s="156"/>
      <c r="M149" s="156"/>
    </row>
    <row r="150" spans="1:13" s="42" customFormat="1" ht="60" x14ac:dyDescent="0.2">
      <c r="A150" s="161"/>
      <c r="B150" s="162"/>
      <c r="C150" s="159"/>
      <c r="D150" s="63" t="s">
        <v>6</v>
      </c>
      <c r="E150" s="64">
        <f t="shared" ref="E150:E152" si="44">E155+E160+E165+E170+E175+E180+E185+E190+E195+E200+E205+E210</f>
        <v>0</v>
      </c>
      <c r="F150" s="64">
        <f t="shared" si="42"/>
        <v>0</v>
      </c>
      <c r="G150" s="64">
        <f t="shared" ref="G150:K152" si="45">G155+G160+G165+G170+G175+G180+G185+G190+G195+G200+G205+G210</f>
        <v>0</v>
      </c>
      <c r="H150" s="64">
        <f t="shared" si="45"/>
        <v>0</v>
      </c>
      <c r="I150" s="64">
        <f t="shared" si="45"/>
        <v>0</v>
      </c>
      <c r="J150" s="64">
        <f t="shared" si="45"/>
        <v>0</v>
      </c>
      <c r="K150" s="64">
        <f t="shared" si="45"/>
        <v>0</v>
      </c>
      <c r="L150" s="156"/>
      <c r="M150" s="156"/>
    </row>
    <row r="151" spans="1:13" s="42" customFormat="1" ht="60" x14ac:dyDescent="0.2">
      <c r="A151" s="161"/>
      <c r="B151" s="162"/>
      <c r="C151" s="159"/>
      <c r="D151" s="63" t="s">
        <v>19</v>
      </c>
      <c r="E151" s="64">
        <f t="shared" si="44"/>
        <v>770562.3</v>
      </c>
      <c r="F151" s="64">
        <f t="shared" si="42"/>
        <v>3591391.1000000006</v>
      </c>
      <c r="G151" s="64">
        <f t="shared" si="45"/>
        <v>791584.3</v>
      </c>
      <c r="H151" s="64">
        <f t="shared" si="45"/>
        <v>699951.7</v>
      </c>
      <c r="I151" s="64">
        <f t="shared" si="45"/>
        <v>699951.7</v>
      </c>
      <c r="J151" s="64">
        <f t="shared" si="45"/>
        <v>699951.7</v>
      </c>
      <c r="K151" s="64">
        <f t="shared" si="45"/>
        <v>699951.7</v>
      </c>
      <c r="L151" s="156"/>
      <c r="M151" s="156"/>
    </row>
    <row r="152" spans="1:13" s="42" customFormat="1" ht="30" x14ac:dyDescent="0.2">
      <c r="A152" s="161"/>
      <c r="B152" s="162"/>
      <c r="C152" s="160"/>
      <c r="D152" s="63" t="s">
        <v>29</v>
      </c>
      <c r="E152" s="64">
        <f t="shared" si="44"/>
        <v>0</v>
      </c>
      <c r="F152" s="64">
        <f t="shared" si="42"/>
        <v>0</v>
      </c>
      <c r="G152" s="64">
        <f t="shared" si="45"/>
        <v>0</v>
      </c>
      <c r="H152" s="64">
        <f t="shared" si="45"/>
        <v>0</v>
      </c>
      <c r="I152" s="64">
        <f t="shared" si="45"/>
        <v>0</v>
      </c>
      <c r="J152" s="64">
        <f t="shared" si="45"/>
        <v>0</v>
      </c>
      <c r="K152" s="64">
        <f t="shared" si="45"/>
        <v>0</v>
      </c>
      <c r="L152" s="157"/>
      <c r="M152" s="157"/>
    </row>
    <row r="153" spans="1:13" ht="15" x14ac:dyDescent="0.2">
      <c r="A153" s="185" t="s">
        <v>11</v>
      </c>
      <c r="B153" s="186" t="s">
        <v>120</v>
      </c>
      <c r="C153" s="158" t="s">
        <v>81</v>
      </c>
      <c r="D153" s="63" t="s">
        <v>1</v>
      </c>
      <c r="E153" s="64">
        <f>SUM(E154:E157)</f>
        <v>7934.3</v>
      </c>
      <c r="F153" s="64">
        <f t="shared" si="42"/>
        <v>21164.5</v>
      </c>
      <c r="G153" s="64">
        <f>SUM(G154:G157)</f>
        <v>4232.8999999999996</v>
      </c>
      <c r="H153" s="64">
        <f>SUM(H154:H157)</f>
        <v>4232.8999999999996</v>
      </c>
      <c r="I153" s="64">
        <f>SUM(I154:I157)</f>
        <v>4232.8999999999996</v>
      </c>
      <c r="J153" s="64">
        <f>SUM(J154:J157)</f>
        <v>4232.8999999999996</v>
      </c>
      <c r="K153" s="64">
        <f>SUM(K154:K157)</f>
        <v>4232.8999999999996</v>
      </c>
      <c r="L153" s="155" t="s">
        <v>37</v>
      </c>
      <c r="M153" s="179"/>
    </row>
    <row r="154" spans="1:13" ht="45" x14ac:dyDescent="0.2">
      <c r="A154" s="185"/>
      <c r="B154" s="162"/>
      <c r="C154" s="159"/>
      <c r="D154" s="63" t="s">
        <v>0</v>
      </c>
      <c r="E154" s="64">
        <v>0</v>
      </c>
      <c r="F154" s="64">
        <f t="shared" si="42"/>
        <v>0</v>
      </c>
      <c r="G154" s="64">
        <v>0</v>
      </c>
      <c r="H154" s="64">
        <v>0</v>
      </c>
      <c r="I154" s="64">
        <v>0</v>
      </c>
      <c r="J154" s="64">
        <v>0</v>
      </c>
      <c r="K154" s="64">
        <v>0</v>
      </c>
      <c r="L154" s="156"/>
      <c r="M154" s="180"/>
    </row>
    <row r="155" spans="1:13" ht="60" x14ac:dyDescent="0.2">
      <c r="A155" s="185"/>
      <c r="B155" s="162"/>
      <c r="C155" s="159"/>
      <c r="D155" s="63" t="s">
        <v>6</v>
      </c>
      <c r="E155" s="64">
        <v>0</v>
      </c>
      <c r="F155" s="64">
        <f t="shared" si="42"/>
        <v>0</v>
      </c>
      <c r="G155" s="64">
        <v>0</v>
      </c>
      <c r="H155" s="64">
        <v>0</v>
      </c>
      <c r="I155" s="64">
        <v>0</v>
      </c>
      <c r="J155" s="64">
        <v>0</v>
      </c>
      <c r="K155" s="64">
        <v>0</v>
      </c>
      <c r="L155" s="156"/>
      <c r="M155" s="180"/>
    </row>
    <row r="156" spans="1:13" ht="60" x14ac:dyDescent="0.2">
      <c r="A156" s="185"/>
      <c r="B156" s="162"/>
      <c r="C156" s="159"/>
      <c r="D156" s="63" t="s">
        <v>19</v>
      </c>
      <c r="E156" s="64">
        <v>7934.3</v>
      </c>
      <c r="F156" s="64">
        <f t="shared" si="42"/>
        <v>21164.5</v>
      </c>
      <c r="G156" s="64">
        <v>4232.8999999999996</v>
      </c>
      <c r="H156" s="64">
        <v>4232.8999999999996</v>
      </c>
      <c r="I156" s="64">
        <v>4232.8999999999996</v>
      </c>
      <c r="J156" s="64">
        <v>4232.8999999999996</v>
      </c>
      <c r="K156" s="64">
        <v>4232.8999999999996</v>
      </c>
      <c r="L156" s="156"/>
      <c r="M156" s="180"/>
    </row>
    <row r="157" spans="1:13" ht="30" x14ac:dyDescent="0.2">
      <c r="A157" s="185"/>
      <c r="B157" s="162"/>
      <c r="C157" s="160"/>
      <c r="D157" s="63" t="s">
        <v>29</v>
      </c>
      <c r="E157" s="64">
        <v>0</v>
      </c>
      <c r="F157" s="64">
        <f t="shared" si="42"/>
        <v>0</v>
      </c>
      <c r="G157" s="64">
        <v>0</v>
      </c>
      <c r="H157" s="64">
        <v>0</v>
      </c>
      <c r="I157" s="64">
        <v>0</v>
      </c>
      <c r="J157" s="64">
        <v>0</v>
      </c>
      <c r="K157" s="64">
        <v>0</v>
      </c>
      <c r="L157" s="157"/>
      <c r="M157" s="181"/>
    </row>
    <row r="158" spans="1:13" ht="23.25" customHeight="1" x14ac:dyDescent="0.2">
      <c r="A158" s="161" t="s">
        <v>28</v>
      </c>
      <c r="B158" s="178" t="s">
        <v>121</v>
      </c>
      <c r="C158" s="158" t="s">
        <v>81</v>
      </c>
      <c r="D158" s="63" t="s">
        <v>1</v>
      </c>
      <c r="E158" s="64">
        <f>SUM(E159:E162)</f>
        <v>403153.4</v>
      </c>
      <c r="F158" s="64">
        <f t="shared" si="42"/>
        <v>1952148.6</v>
      </c>
      <c r="G158" s="64">
        <f>SUM(G159:G162)</f>
        <v>379695.4</v>
      </c>
      <c r="H158" s="64">
        <f>SUM(H159:H162)</f>
        <v>393113.3</v>
      </c>
      <c r="I158" s="64">
        <f>SUM(I159:I162)</f>
        <v>393113.3</v>
      </c>
      <c r="J158" s="64">
        <f>SUM(J159:J162)</f>
        <v>393113.3</v>
      </c>
      <c r="K158" s="64">
        <f>SUM(K159:K162)</f>
        <v>393113.3</v>
      </c>
      <c r="L158" s="155" t="s">
        <v>37</v>
      </c>
      <c r="M158" s="179"/>
    </row>
    <row r="159" spans="1:13" ht="45" x14ac:dyDescent="0.2">
      <c r="A159" s="161"/>
      <c r="B159" s="178"/>
      <c r="C159" s="159"/>
      <c r="D159" s="63" t="s">
        <v>0</v>
      </c>
      <c r="E159" s="64">
        <v>0</v>
      </c>
      <c r="F159" s="64">
        <f t="shared" si="42"/>
        <v>0</v>
      </c>
      <c r="G159" s="64">
        <v>0</v>
      </c>
      <c r="H159" s="64">
        <v>0</v>
      </c>
      <c r="I159" s="64">
        <v>0</v>
      </c>
      <c r="J159" s="64">
        <v>0</v>
      </c>
      <c r="K159" s="64">
        <v>0</v>
      </c>
      <c r="L159" s="156"/>
      <c r="M159" s="180"/>
    </row>
    <row r="160" spans="1:13" ht="60" x14ac:dyDescent="0.2">
      <c r="A160" s="161"/>
      <c r="B160" s="178"/>
      <c r="C160" s="159"/>
      <c r="D160" s="63" t="s">
        <v>6</v>
      </c>
      <c r="E160" s="64">
        <v>0</v>
      </c>
      <c r="F160" s="64">
        <f t="shared" si="42"/>
        <v>0</v>
      </c>
      <c r="G160" s="64">
        <v>0</v>
      </c>
      <c r="H160" s="64">
        <v>0</v>
      </c>
      <c r="I160" s="64">
        <v>0</v>
      </c>
      <c r="J160" s="64">
        <v>0</v>
      </c>
      <c r="K160" s="64">
        <v>0</v>
      </c>
      <c r="L160" s="156"/>
      <c r="M160" s="180"/>
    </row>
    <row r="161" spans="1:13" ht="60" x14ac:dyDescent="0.2">
      <c r="A161" s="161"/>
      <c r="B161" s="178"/>
      <c r="C161" s="159"/>
      <c r="D161" s="63" t="s">
        <v>19</v>
      </c>
      <c r="E161" s="64">
        <v>403153.4</v>
      </c>
      <c r="F161" s="64">
        <f t="shared" si="42"/>
        <v>1952148.6</v>
      </c>
      <c r="G161" s="64">
        <v>379695.4</v>
      </c>
      <c r="H161" s="64">
        <v>393113.3</v>
      </c>
      <c r="I161" s="64">
        <v>393113.3</v>
      </c>
      <c r="J161" s="64">
        <v>393113.3</v>
      </c>
      <c r="K161" s="64">
        <v>393113.3</v>
      </c>
      <c r="L161" s="156"/>
      <c r="M161" s="180"/>
    </row>
    <row r="162" spans="1:13" ht="30" x14ac:dyDescent="0.2">
      <c r="A162" s="161"/>
      <c r="B162" s="178"/>
      <c r="C162" s="160"/>
      <c r="D162" s="63" t="s">
        <v>29</v>
      </c>
      <c r="E162" s="64">
        <v>0</v>
      </c>
      <c r="F162" s="64">
        <f t="shared" si="42"/>
        <v>0</v>
      </c>
      <c r="G162" s="64">
        <v>0</v>
      </c>
      <c r="H162" s="64">
        <v>0</v>
      </c>
      <c r="I162" s="64">
        <v>0</v>
      </c>
      <c r="J162" s="64">
        <v>0</v>
      </c>
      <c r="K162" s="64">
        <v>0</v>
      </c>
      <c r="L162" s="157"/>
      <c r="M162" s="181"/>
    </row>
    <row r="163" spans="1:13" ht="15" x14ac:dyDescent="0.2">
      <c r="A163" s="185" t="s">
        <v>31</v>
      </c>
      <c r="B163" s="186" t="s">
        <v>137</v>
      </c>
      <c r="C163" s="158" t="s">
        <v>81</v>
      </c>
      <c r="D163" s="63" t="s">
        <v>1</v>
      </c>
      <c r="E163" s="64">
        <f>SUM(E164:E167)</f>
        <v>0</v>
      </c>
      <c r="F163" s="64">
        <f t="shared" ref="F163:F172" si="46">SUM(G163:K163)</f>
        <v>0</v>
      </c>
      <c r="G163" s="64">
        <f>SUM(G164:G167)</f>
        <v>0</v>
      </c>
      <c r="H163" s="64">
        <f>SUM(H164:H167)</f>
        <v>0</v>
      </c>
      <c r="I163" s="64">
        <f>SUM(I164:I167)</f>
        <v>0</v>
      </c>
      <c r="J163" s="64">
        <f>SUM(J164:J167)</f>
        <v>0</v>
      </c>
      <c r="K163" s="64">
        <f>SUM(K164:K167)</f>
        <v>0</v>
      </c>
      <c r="L163" s="155" t="s">
        <v>37</v>
      </c>
      <c r="M163" s="179"/>
    </row>
    <row r="164" spans="1:13" ht="45" x14ac:dyDescent="0.2">
      <c r="A164" s="185"/>
      <c r="B164" s="162"/>
      <c r="C164" s="159"/>
      <c r="D164" s="63" t="s">
        <v>0</v>
      </c>
      <c r="E164" s="64">
        <v>0</v>
      </c>
      <c r="F164" s="64">
        <f t="shared" si="46"/>
        <v>0</v>
      </c>
      <c r="G164" s="64">
        <v>0</v>
      </c>
      <c r="H164" s="64">
        <v>0</v>
      </c>
      <c r="I164" s="64">
        <v>0</v>
      </c>
      <c r="J164" s="64">
        <v>0</v>
      </c>
      <c r="K164" s="64">
        <v>0</v>
      </c>
      <c r="L164" s="156"/>
      <c r="M164" s="180"/>
    </row>
    <row r="165" spans="1:13" ht="60" x14ac:dyDescent="0.2">
      <c r="A165" s="185"/>
      <c r="B165" s="162"/>
      <c r="C165" s="159"/>
      <c r="D165" s="63" t="s">
        <v>6</v>
      </c>
      <c r="E165" s="64">
        <v>0</v>
      </c>
      <c r="F165" s="64">
        <f t="shared" si="46"/>
        <v>0</v>
      </c>
      <c r="G165" s="64">
        <v>0</v>
      </c>
      <c r="H165" s="64">
        <v>0</v>
      </c>
      <c r="I165" s="64">
        <v>0</v>
      </c>
      <c r="J165" s="64">
        <v>0</v>
      </c>
      <c r="K165" s="64">
        <v>0</v>
      </c>
      <c r="L165" s="156"/>
      <c r="M165" s="180"/>
    </row>
    <row r="166" spans="1:13" ht="60" x14ac:dyDescent="0.2">
      <c r="A166" s="185"/>
      <c r="B166" s="162"/>
      <c r="C166" s="159"/>
      <c r="D166" s="63" t="s">
        <v>19</v>
      </c>
      <c r="E166" s="64">
        <v>0</v>
      </c>
      <c r="F166" s="64">
        <f t="shared" si="46"/>
        <v>0</v>
      </c>
      <c r="G166" s="64">
        <v>0</v>
      </c>
      <c r="H166" s="64">
        <v>0</v>
      </c>
      <c r="I166" s="64">
        <v>0</v>
      </c>
      <c r="J166" s="64">
        <v>0</v>
      </c>
      <c r="K166" s="64">
        <v>0</v>
      </c>
      <c r="L166" s="156"/>
      <c r="M166" s="180"/>
    </row>
    <row r="167" spans="1:13" ht="30" x14ac:dyDescent="0.2">
      <c r="A167" s="185"/>
      <c r="B167" s="162"/>
      <c r="C167" s="160"/>
      <c r="D167" s="63" t="s">
        <v>29</v>
      </c>
      <c r="E167" s="64">
        <v>0</v>
      </c>
      <c r="F167" s="64">
        <f t="shared" si="46"/>
        <v>0</v>
      </c>
      <c r="G167" s="64">
        <v>0</v>
      </c>
      <c r="H167" s="64">
        <v>0</v>
      </c>
      <c r="I167" s="64">
        <v>0</v>
      </c>
      <c r="J167" s="64">
        <v>0</v>
      </c>
      <c r="K167" s="64">
        <v>0</v>
      </c>
      <c r="L167" s="157"/>
      <c r="M167" s="181"/>
    </row>
    <row r="168" spans="1:13" ht="23.25" customHeight="1" x14ac:dyDescent="0.2">
      <c r="A168" s="161" t="s">
        <v>72</v>
      </c>
      <c r="B168" s="178" t="s">
        <v>136</v>
      </c>
      <c r="C168" s="158" t="s">
        <v>81</v>
      </c>
      <c r="D168" s="63" t="s">
        <v>1</v>
      </c>
      <c r="E168" s="64">
        <f>SUM(E169:E172)</f>
        <v>0</v>
      </c>
      <c r="F168" s="64">
        <f t="shared" si="46"/>
        <v>0</v>
      </c>
      <c r="G168" s="64">
        <f>SUM(G169:G172)</f>
        <v>0</v>
      </c>
      <c r="H168" s="64">
        <f>SUM(H169:H172)</f>
        <v>0</v>
      </c>
      <c r="I168" s="64">
        <f>SUM(I169:I172)</f>
        <v>0</v>
      </c>
      <c r="J168" s="64">
        <f>SUM(J169:J172)</f>
        <v>0</v>
      </c>
      <c r="K168" s="64">
        <f>SUM(K169:K172)</f>
        <v>0</v>
      </c>
      <c r="L168" s="155" t="s">
        <v>37</v>
      </c>
      <c r="M168" s="179"/>
    </row>
    <row r="169" spans="1:13" ht="45" x14ac:dyDescent="0.2">
      <c r="A169" s="161"/>
      <c r="B169" s="178"/>
      <c r="C169" s="159"/>
      <c r="D169" s="63" t="s">
        <v>0</v>
      </c>
      <c r="E169" s="64">
        <v>0</v>
      </c>
      <c r="F169" s="64">
        <f t="shared" si="46"/>
        <v>0</v>
      </c>
      <c r="G169" s="64">
        <v>0</v>
      </c>
      <c r="H169" s="64">
        <v>0</v>
      </c>
      <c r="I169" s="64">
        <v>0</v>
      </c>
      <c r="J169" s="64">
        <v>0</v>
      </c>
      <c r="K169" s="64">
        <v>0</v>
      </c>
      <c r="L169" s="156"/>
      <c r="M169" s="180"/>
    </row>
    <row r="170" spans="1:13" ht="60" x14ac:dyDescent="0.2">
      <c r="A170" s="161"/>
      <c r="B170" s="178"/>
      <c r="C170" s="159"/>
      <c r="D170" s="63" t="s">
        <v>6</v>
      </c>
      <c r="E170" s="64">
        <v>0</v>
      </c>
      <c r="F170" s="64">
        <f t="shared" si="46"/>
        <v>0</v>
      </c>
      <c r="G170" s="64">
        <v>0</v>
      </c>
      <c r="H170" s="64">
        <v>0</v>
      </c>
      <c r="I170" s="64">
        <v>0</v>
      </c>
      <c r="J170" s="64">
        <v>0</v>
      </c>
      <c r="K170" s="64">
        <v>0</v>
      </c>
      <c r="L170" s="156"/>
      <c r="M170" s="180"/>
    </row>
    <row r="171" spans="1:13" ht="60" x14ac:dyDescent="0.2">
      <c r="A171" s="161"/>
      <c r="B171" s="178"/>
      <c r="C171" s="159"/>
      <c r="D171" s="63" t="s">
        <v>19</v>
      </c>
      <c r="E171" s="64">
        <v>0</v>
      </c>
      <c r="F171" s="64">
        <f t="shared" si="46"/>
        <v>0</v>
      </c>
      <c r="G171" s="64">
        <v>0</v>
      </c>
      <c r="H171" s="64">
        <v>0</v>
      </c>
      <c r="I171" s="64">
        <v>0</v>
      </c>
      <c r="J171" s="64">
        <v>0</v>
      </c>
      <c r="K171" s="64">
        <v>0</v>
      </c>
      <c r="L171" s="156"/>
      <c r="M171" s="180"/>
    </row>
    <row r="172" spans="1:13" ht="30" x14ac:dyDescent="0.2">
      <c r="A172" s="161"/>
      <c r="B172" s="178"/>
      <c r="C172" s="160"/>
      <c r="D172" s="63" t="s">
        <v>29</v>
      </c>
      <c r="E172" s="64">
        <v>0</v>
      </c>
      <c r="F172" s="64">
        <f t="shared" si="46"/>
        <v>0</v>
      </c>
      <c r="G172" s="64">
        <v>0</v>
      </c>
      <c r="H172" s="64">
        <v>0</v>
      </c>
      <c r="I172" s="64">
        <v>0</v>
      </c>
      <c r="J172" s="64">
        <v>0</v>
      </c>
      <c r="K172" s="64">
        <v>0</v>
      </c>
      <c r="L172" s="157"/>
      <c r="M172" s="181"/>
    </row>
    <row r="173" spans="1:13" ht="15" customHeight="1" x14ac:dyDescent="0.2">
      <c r="A173" s="158" t="s">
        <v>73</v>
      </c>
      <c r="B173" s="190" t="s">
        <v>122</v>
      </c>
      <c r="C173" s="158" t="s">
        <v>81</v>
      </c>
      <c r="D173" s="63" t="s">
        <v>1</v>
      </c>
      <c r="E173" s="64">
        <f>SUM(E174:E177)</f>
        <v>31300</v>
      </c>
      <c r="F173" s="64">
        <f t="shared" ref="F173:F177" si="47">SUM(G173:K173)</f>
        <v>170000</v>
      </c>
      <c r="G173" s="64">
        <f>SUM(G174:G177)</f>
        <v>34000</v>
      </c>
      <c r="H173" s="64">
        <f>SUM(H174:H177)</f>
        <v>34000</v>
      </c>
      <c r="I173" s="64">
        <f>SUM(I174:I177)</f>
        <v>34000</v>
      </c>
      <c r="J173" s="64">
        <f>SUM(J174:J177)</f>
        <v>34000</v>
      </c>
      <c r="K173" s="64">
        <f>SUM(K174:K177)</f>
        <v>34000</v>
      </c>
      <c r="L173" s="155" t="s">
        <v>80</v>
      </c>
      <c r="M173" s="179"/>
    </row>
    <row r="174" spans="1:13" ht="45" x14ac:dyDescent="0.2">
      <c r="A174" s="159"/>
      <c r="B174" s="191"/>
      <c r="C174" s="159"/>
      <c r="D174" s="63" t="s">
        <v>0</v>
      </c>
      <c r="E174" s="64">
        <v>0</v>
      </c>
      <c r="F174" s="64">
        <f t="shared" si="47"/>
        <v>0</v>
      </c>
      <c r="G174" s="64">
        <v>0</v>
      </c>
      <c r="H174" s="64">
        <v>0</v>
      </c>
      <c r="I174" s="64">
        <v>0</v>
      </c>
      <c r="J174" s="64">
        <v>0</v>
      </c>
      <c r="K174" s="64">
        <v>0</v>
      </c>
      <c r="L174" s="156"/>
      <c r="M174" s="180"/>
    </row>
    <row r="175" spans="1:13" ht="60" x14ac:dyDescent="0.2">
      <c r="A175" s="159"/>
      <c r="B175" s="191"/>
      <c r="C175" s="159"/>
      <c r="D175" s="63" t="s">
        <v>6</v>
      </c>
      <c r="E175" s="64">
        <v>0</v>
      </c>
      <c r="F175" s="64">
        <f t="shared" si="47"/>
        <v>0</v>
      </c>
      <c r="G175" s="64">
        <v>0</v>
      </c>
      <c r="H175" s="64">
        <v>0</v>
      </c>
      <c r="I175" s="64">
        <v>0</v>
      </c>
      <c r="J175" s="64">
        <v>0</v>
      </c>
      <c r="K175" s="64">
        <v>0</v>
      </c>
      <c r="L175" s="156"/>
      <c r="M175" s="180"/>
    </row>
    <row r="176" spans="1:13" ht="60" x14ac:dyDescent="0.2">
      <c r="A176" s="159"/>
      <c r="B176" s="191"/>
      <c r="C176" s="159"/>
      <c r="D176" s="63" t="s">
        <v>19</v>
      </c>
      <c r="E176" s="64">
        <v>31300</v>
      </c>
      <c r="F176" s="64">
        <f t="shared" si="47"/>
        <v>170000</v>
      </c>
      <c r="G176" s="64">
        <v>34000</v>
      </c>
      <c r="H176" s="64">
        <v>34000</v>
      </c>
      <c r="I176" s="64">
        <v>34000</v>
      </c>
      <c r="J176" s="64">
        <v>34000</v>
      </c>
      <c r="K176" s="64">
        <v>34000</v>
      </c>
      <c r="L176" s="156"/>
      <c r="M176" s="180"/>
    </row>
    <row r="177" spans="1:13" ht="30" x14ac:dyDescent="0.2">
      <c r="A177" s="160"/>
      <c r="B177" s="192"/>
      <c r="C177" s="160"/>
      <c r="D177" s="63" t="s">
        <v>29</v>
      </c>
      <c r="E177" s="64">
        <v>0</v>
      </c>
      <c r="F177" s="64">
        <f t="shared" si="47"/>
        <v>0</v>
      </c>
      <c r="G177" s="64">
        <v>0</v>
      </c>
      <c r="H177" s="64">
        <v>0</v>
      </c>
      <c r="I177" s="64">
        <v>0</v>
      </c>
      <c r="J177" s="64">
        <v>0</v>
      </c>
      <c r="K177" s="64">
        <v>0</v>
      </c>
      <c r="L177" s="157"/>
      <c r="M177" s="181"/>
    </row>
    <row r="178" spans="1:13" ht="23.25" customHeight="1" x14ac:dyDescent="0.2">
      <c r="A178" s="161" t="s">
        <v>74</v>
      </c>
      <c r="B178" s="178" t="s">
        <v>123</v>
      </c>
      <c r="C178" s="158" t="s">
        <v>81</v>
      </c>
      <c r="D178" s="63" t="s">
        <v>1</v>
      </c>
      <c r="E178" s="64">
        <f>SUM(E179:E182)</f>
        <v>71455</v>
      </c>
      <c r="F178" s="64">
        <f t="shared" ref="F178:F187" si="48">SUM(G178:K178)</f>
        <v>379712.5</v>
      </c>
      <c r="G178" s="64">
        <f>SUM(G179:G182)</f>
        <v>75942.5</v>
      </c>
      <c r="H178" s="64">
        <f>SUM(H179:H182)</f>
        <v>75942.5</v>
      </c>
      <c r="I178" s="64">
        <f>SUM(I179:I182)</f>
        <v>75942.5</v>
      </c>
      <c r="J178" s="64">
        <f>SUM(J179:J182)</f>
        <v>75942.5</v>
      </c>
      <c r="K178" s="64">
        <f>SUM(K179:K182)</f>
        <v>75942.5</v>
      </c>
      <c r="L178" s="155" t="s">
        <v>37</v>
      </c>
      <c r="M178" s="179"/>
    </row>
    <row r="179" spans="1:13" ht="45" x14ac:dyDescent="0.2">
      <c r="A179" s="161"/>
      <c r="B179" s="178"/>
      <c r="C179" s="159"/>
      <c r="D179" s="63" t="s">
        <v>0</v>
      </c>
      <c r="E179" s="64">
        <v>0</v>
      </c>
      <c r="F179" s="64">
        <f t="shared" si="48"/>
        <v>0</v>
      </c>
      <c r="G179" s="64">
        <v>0</v>
      </c>
      <c r="H179" s="64">
        <v>0</v>
      </c>
      <c r="I179" s="64">
        <v>0</v>
      </c>
      <c r="J179" s="64">
        <v>0</v>
      </c>
      <c r="K179" s="64">
        <v>0</v>
      </c>
      <c r="L179" s="156"/>
      <c r="M179" s="180"/>
    </row>
    <row r="180" spans="1:13" ht="60" x14ac:dyDescent="0.2">
      <c r="A180" s="161"/>
      <c r="B180" s="178"/>
      <c r="C180" s="159"/>
      <c r="D180" s="63" t="s">
        <v>6</v>
      </c>
      <c r="E180" s="64">
        <v>0</v>
      </c>
      <c r="F180" s="64">
        <f t="shared" si="48"/>
        <v>0</v>
      </c>
      <c r="G180" s="64">
        <v>0</v>
      </c>
      <c r="H180" s="64">
        <v>0</v>
      </c>
      <c r="I180" s="64">
        <v>0</v>
      </c>
      <c r="J180" s="64">
        <v>0</v>
      </c>
      <c r="K180" s="64">
        <v>0</v>
      </c>
      <c r="L180" s="156"/>
      <c r="M180" s="180"/>
    </row>
    <row r="181" spans="1:13" ht="60" x14ac:dyDescent="0.2">
      <c r="A181" s="161"/>
      <c r="B181" s="178"/>
      <c r="C181" s="159"/>
      <c r="D181" s="63" t="s">
        <v>19</v>
      </c>
      <c r="E181" s="64">
        <v>71455</v>
      </c>
      <c r="F181" s="64">
        <f t="shared" si="48"/>
        <v>379712.5</v>
      </c>
      <c r="G181" s="64">
        <v>75942.5</v>
      </c>
      <c r="H181" s="64">
        <v>75942.5</v>
      </c>
      <c r="I181" s="64">
        <v>75942.5</v>
      </c>
      <c r="J181" s="64">
        <v>75942.5</v>
      </c>
      <c r="K181" s="64">
        <v>75942.5</v>
      </c>
      <c r="L181" s="156"/>
      <c r="M181" s="180"/>
    </row>
    <row r="182" spans="1:13" ht="30" x14ac:dyDescent="0.2">
      <c r="A182" s="161"/>
      <c r="B182" s="178"/>
      <c r="C182" s="160"/>
      <c r="D182" s="63" t="s">
        <v>29</v>
      </c>
      <c r="E182" s="64">
        <v>0</v>
      </c>
      <c r="F182" s="64">
        <f t="shared" si="48"/>
        <v>0</v>
      </c>
      <c r="G182" s="64">
        <v>0</v>
      </c>
      <c r="H182" s="64">
        <v>0</v>
      </c>
      <c r="I182" s="64">
        <v>0</v>
      </c>
      <c r="J182" s="64">
        <v>0</v>
      </c>
      <c r="K182" s="64">
        <v>0</v>
      </c>
      <c r="L182" s="157"/>
      <c r="M182" s="181"/>
    </row>
    <row r="183" spans="1:13" ht="15" x14ac:dyDescent="0.2">
      <c r="A183" s="161" t="s">
        <v>75</v>
      </c>
      <c r="B183" s="162" t="s">
        <v>124</v>
      </c>
      <c r="C183" s="158" t="s">
        <v>81</v>
      </c>
      <c r="D183" s="63" t="s">
        <v>1</v>
      </c>
      <c r="E183" s="64">
        <f>SUM(E184:E187)</f>
        <v>170531.8</v>
      </c>
      <c r="F183" s="64">
        <f t="shared" si="48"/>
        <v>889440.5</v>
      </c>
      <c r="G183" s="64">
        <f>SUM(G184:G187)</f>
        <v>175540.5</v>
      </c>
      <c r="H183" s="64">
        <f>SUM(H184:H187)</f>
        <v>178475</v>
      </c>
      <c r="I183" s="64">
        <f>SUM(I184:I187)</f>
        <v>178475</v>
      </c>
      <c r="J183" s="64">
        <f>SUM(J184:J187)</f>
        <v>178475</v>
      </c>
      <c r="K183" s="64">
        <f>SUM(K184:K187)</f>
        <v>178475</v>
      </c>
      <c r="L183" s="155" t="s">
        <v>37</v>
      </c>
      <c r="M183" s="179"/>
    </row>
    <row r="184" spans="1:13" ht="45" x14ac:dyDescent="0.2">
      <c r="A184" s="161"/>
      <c r="B184" s="162"/>
      <c r="C184" s="159"/>
      <c r="D184" s="63" t="s">
        <v>0</v>
      </c>
      <c r="E184" s="64">
        <v>0</v>
      </c>
      <c r="F184" s="64">
        <f t="shared" si="48"/>
        <v>0</v>
      </c>
      <c r="G184" s="64">
        <v>0</v>
      </c>
      <c r="H184" s="64">
        <v>0</v>
      </c>
      <c r="I184" s="64">
        <v>0</v>
      </c>
      <c r="J184" s="64">
        <v>0</v>
      </c>
      <c r="K184" s="64">
        <v>0</v>
      </c>
      <c r="L184" s="156"/>
      <c r="M184" s="180"/>
    </row>
    <row r="185" spans="1:13" ht="60" x14ac:dyDescent="0.2">
      <c r="A185" s="161"/>
      <c r="B185" s="162"/>
      <c r="C185" s="159"/>
      <c r="D185" s="63" t="s">
        <v>6</v>
      </c>
      <c r="E185" s="64">
        <v>0</v>
      </c>
      <c r="F185" s="64">
        <f t="shared" si="48"/>
        <v>0</v>
      </c>
      <c r="G185" s="64">
        <v>0</v>
      </c>
      <c r="H185" s="64">
        <v>0</v>
      </c>
      <c r="I185" s="64">
        <v>0</v>
      </c>
      <c r="J185" s="64">
        <v>0</v>
      </c>
      <c r="K185" s="64">
        <v>0</v>
      </c>
      <c r="L185" s="156"/>
      <c r="M185" s="180"/>
    </row>
    <row r="186" spans="1:13" ht="60" x14ac:dyDescent="0.2">
      <c r="A186" s="161"/>
      <c r="B186" s="162"/>
      <c r="C186" s="159"/>
      <c r="D186" s="63" t="s">
        <v>19</v>
      </c>
      <c r="E186" s="64">
        <v>170531.8</v>
      </c>
      <c r="F186" s="64">
        <f t="shared" si="48"/>
        <v>889440.5</v>
      </c>
      <c r="G186" s="64">
        <f>23290+9463.4+142787.1</f>
        <v>175540.5</v>
      </c>
      <c r="H186" s="64">
        <f>23290+9735+145450</f>
        <v>178475</v>
      </c>
      <c r="I186" s="64">
        <f>23290+9735+145450</f>
        <v>178475</v>
      </c>
      <c r="J186" s="64">
        <f>23290+9735+145450</f>
        <v>178475</v>
      </c>
      <c r="K186" s="64">
        <f>23290+9735+145450</f>
        <v>178475</v>
      </c>
      <c r="L186" s="156"/>
      <c r="M186" s="180"/>
    </row>
    <row r="187" spans="1:13" ht="30" x14ac:dyDescent="0.2">
      <c r="A187" s="161"/>
      <c r="B187" s="162"/>
      <c r="C187" s="160"/>
      <c r="D187" s="63" t="s">
        <v>29</v>
      </c>
      <c r="E187" s="64">
        <v>0</v>
      </c>
      <c r="F187" s="64">
        <f t="shared" si="48"/>
        <v>0</v>
      </c>
      <c r="G187" s="64">
        <v>0</v>
      </c>
      <c r="H187" s="64">
        <v>0</v>
      </c>
      <c r="I187" s="64">
        <v>0</v>
      </c>
      <c r="J187" s="64">
        <v>0</v>
      </c>
      <c r="K187" s="64">
        <v>0</v>
      </c>
      <c r="L187" s="157"/>
      <c r="M187" s="181"/>
    </row>
    <row r="188" spans="1:13" ht="15" x14ac:dyDescent="0.2">
      <c r="A188" s="161" t="s">
        <v>76</v>
      </c>
      <c r="B188" s="162" t="s">
        <v>176</v>
      </c>
      <c r="C188" s="158" t="s">
        <v>81</v>
      </c>
      <c r="D188" s="63" t="s">
        <v>1</v>
      </c>
      <c r="E188" s="64">
        <f>SUM(E189:E192)</f>
        <v>0</v>
      </c>
      <c r="F188" s="64">
        <f t="shared" ref="F188:F192" si="49">SUM(G188:K188)</f>
        <v>0</v>
      </c>
      <c r="G188" s="64">
        <f>SUM(G189:G192)</f>
        <v>0</v>
      </c>
      <c r="H188" s="64">
        <f>SUM(H189:H192)</f>
        <v>0</v>
      </c>
      <c r="I188" s="64">
        <f>SUM(I189:I192)</f>
        <v>0</v>
      </c>
      <c r="J188" s="64">
        <f>SUM(J189:J192)</f>
        <v>0</v>
      </c>
      <c r="K188" s="64">
        <f>SUM(K189:K192)</f>
        <v>0</v>
      </c>
      <c r="L188" s="155" t="s">
        <v>37</v>
      </c>
      <c r="M188" s="155"/>
    </row>
    <row r="189" spans="1:13" ht="45" x14ac:dyDescent="0.2">
      <c r="A189" s="161"/>
      <c r="B189" s="162"/>
      <c r="C189" s="159"/>
      <c r="D189" s="63" t="s">
        <v>0</v>
      </c>
      <c r="E189" s="64">
        <v>0</v>
      </c>
      <c r="F189" s="64">
        <f t="shared" si="49"/>
        <v>0</v>
      </c>
      <c r="G189" s="64">
        <v>0</v>
      </c>
      <c r="H189" s="64">
        <v>0</v>
      </c>
      <c r="I189" s="64">
        <v>0</v>
      </c>
      <c r="J189" s="64">
        <v>0</v>
      </c>
      <c r="K189" s="64">
        <v>0</v>
      </c>
      <c r="L189" s="156"/>
      <c r="M189" s="156"/>
    </row>
    <row r="190" spans="1:13" ht="60" x14ac:dyDescent="0.2">
      <c r="A190" s="161"/>
      <c r="B190" s="162"/>
      <c r="C190" s="159"/>
      <c r="D190" s="63" t="s">
        <v>6</v>
      </c>
      <c r="E190" s="64">
        <v>0</v>
      </c>
      <c r="F190" s="64">
        <f t="shared" si="49"/>
        <v>0</v>
      </c>
      <c r="G190" s="64">
        <v>0</v>
      </c>
      <c r="H190" s="64">
        <v>0</v>
      </c>
      <c r="I190" s="64">
        <v>0</v>
      </c>
      <c r="J190" s="64">
        <v>0</v>
      </c>
      <c r="K190" s="64">
        <v>0</v>
      </c>
      <c r="L190" s="156"/>
      <c r="M190" s="156"/>
    </row>
    <row r="191" spans="1:13" ht="60" x14ac:dyDescent="0.2">
      <c r="A191" s="161"/>
      <c r="B191" s="162"/>
      <c r="C191" s="159"/>
      <c r="D191" s="63" t="s">
        <v>19</v>
      </c>
      <c r="E191" s="64">
        <v>0</v>
      </c>
      <c r="F191" s="64">
        <f t="shared" si="49"/>
        <v>0</v>
      </c>
      <c r="G191" s="64">
        <v>0</v>
      </c>
      <c r="H191" s="64">
        <v>0</v>
      </c>
      <c r="I191" s="64">
        <v>0</v>
      </c>
      <c r="J191" s="64">
        <v>0</v>
      </c>
      <c r="K191" s="64">
        <v>0</v>
      </c>
      <c r="L191" s="156"/>
      <c r="M191" s="156"/>
    </row>
    <row r="192" spans="1:13" ht="30" x14ac:dyDescent="0.2">
      <c r="A192" s="161"/>
      <c r="B192" s="162"/>
      <c r="C192" s="160"/>
      <c r="D192" s="63" t="s">
        <v>29</v>
      </c>
      <c r="E192" s="64">
        <v>0</v>
      </c>
      <c r="F192" s="64">
        <f t="shared" si="49"/>
        <v>0</v>
      </c>
      <c r="G192" s="64">
        <v>0</v>
      </c>
      <c r="H192" s="64">
        <v>0</v>
      </c>
      <c r="I192" s="64">
        <v>0</v>
      </c>
      <c r="J192" s="64">
        <v>0</v>
      </c>
      <c r="K192" s="64">
        <v>0</v>
      </c>
      <c r="L192" s="157"/>
      <c r="M192" s="157"/>
    </row>
    <row r="193" spans="1:13" ht="15" x14ac:dyDescent="0.2">
      <c r="A193" s="185" t="s">
        <v>77</v>
      </c>
      <c r="B193" s="186" t="s">
        <v>177</v>
      </c>
      <c r="C193" s="158" t="s">
        <v>81</v>
      </c>
      <c r="D193" s="63" t="s">
        <v>1</v>
      </c>
      <c r="E193" s="64">
        <f>SUM(E194:E197)</f>
        <v>72050</v>
      </c>
      <c r="F193" s="64">
        <f t="shared" ref="F193:F207" si="50">SUM(G193:K193)</f>
        <v>108135</v>
      </c>
      <c r="G193" s="64">
        <f>SUM(G194:G197)</f>
        <v>108135</v>
      </c>
      <c r="H193" s="64">
        <f>SUM(H194:H197)</f>
        <v>0</v>
      </c>
      <c r="I193" s="64">
        <f>SUM(I194:I197)</f>
        <v>0</v>
      </c>
      <c r="J193" s="64">
        <f>SUM(J194:J197)</f>
        <v>0</v>
      </c>
      <c r="K193" s="64">
        <f>SUM(K194:K197)</f>
        <v>0</v>
      </c>
      <c r="L193" s="155" t="s">
        <v>37</v>
      </c>
      <c r="M193" s="179"/>
    </row>
    <row r="194" spans="1:13" ht="45" x14ac:dyDescent="0.2">
      <c r="A194" s="185"/>
      <c r="B194" s="162"/>
      <c r="C194" s="159"/>
      <c r="D194" s="63" t="s">
        <v>0</v>
      </c>
      <c r="E194" s="64">
        <v>0</v>
      </c>
      <c r="F194" s="64">
        <f t="shared" si="50"/>
        <v>0</v>
      </c>
      <c r="G194" s="64">
        <v>0</v>
      </c>
      <c r="H194" s="64">
        <v>0</v>
      </c>
      <c r="I194" s="64">
        <v>0</v>
      </c>
      <c r="J194" s="64">
        <v>0</v>
      </c>
      <c r="K194" s="64">
        <v>0</v>
      </c>
      <c r="L194" s="156"/>
      <c r="M194" s="180"/>
    </row>
    <row r="195" spans="1:13" ht="60" x14ac:dyDescent="0.2">
      <c r="A195" s="185"/>
      <c r="B195" s="162"/>
      <c r="C195" s="159"/>
      <c r="D195" s="63" t="s">
        <v>6</v>
      </c>
      <c r="E195" s="64">
        <v>0</v>
      </c>
      <c r="F195" s="64">
        <f t="shared" si="50"/>
        <v>0</v>
      </c>
      <c r="G195" s="64">
        <v>0</v>
      </c>
      <c r="H195" s="64">
        <v>0</v>
      </c>
      <c r="I195" s="64">
        <v>0</v>
      </c>
      <c r="J195" s="64">
        <v>0</v>
      </c>
      <c r="K195" s="64">
        <v>0</v>
      </c>
      <c r="L195" s="156"/>
      <c r="M195" s="180"/>
    </row>
    <row r="196" spans="1:13" ht="60" x14ac:dyDescent="0.2">
      <c r="A196" s="185"/>
      <c r="B196" s="162"/>
      <c r="C196" s="159"/>
      <c r="D196" s="63" t="s">
        <v>19</v>
      </c>
      <c r="E196" s="64">
        <v>72050</v>
      </c>
      <c r="F196" s="64">
        <f t="shared" si="50"/>
        <v>108135</v>
      </c>
      <c r="G196" s="64">
        <v>108135</v>
      </c>
      <c r="H196" s="64">
        <v>0</v>
      </c>
      <c r="I196" s="64">
        <v>0</v>
      </c>
      <c r="J196" s="64">
        <v>0</v>
      </c>
      <c r="K196" s="64">
        <v>0</v>
      </c>
      <c r="L196" s="156"/>
      <c r="M196" s="180"/>
    </row>
    <row r="197" spans="1:13" ht="30" x14ac:dyDescent="0.2">
      <c r="A197" s="185"/>
      <c r="B197" s="162"/>
      <c r="C197" s="160"/>
      <c r="D197" s="63" t="s">
        <v>29</v>
      </c>
      <c r="E197" s="64">
        <v>0</v>
      </c>
      <c r="F197" s="64">
        <f t="shared" si="50"/>
        <v>0</v>
      </c>
      <c r="G197" s="64">
        <v>0</v>
      </c>
      <c r="H197" s="64">
        <v>0</v>
      </c>
      <c r="I197" s="64">
        <v>0</v>
      </c>
      <c r="J197" s="64">
        <v>0</v>
      </c>
      <c r="K197" s="64">
        <v>0</v>
      </c>
      <c r="L197" s="157"/>
      <c r="M197" s="181"/>
    </row>
    <row r="198" spans="1:13" ht="23.25" customHeight="1" x14ac:dyDescent="0.2">
      <c r="A198" s="161" t="s">
        <v>78</v>
      </c>
      <c r="B198" s="178" t="s">
        <v>178</v>
      </c>
      <c r="C198" s="158" t="s">
        <v>81</v>
      </c>
      <c r="D198" s="63" t="s">
        <v>1</v>
      </c>
      <c r="E198" s="64">
        <f>SUM(E199:E202)</f>
        <v>633</v>
      </c>
      <c r="F198" s="64">
        <f t="shared" si="50"/>
        <v>3850</v>
      </c>
      <c r="G198" s="64">
        <f>SUM(G199:G202)</f>
        <v>650</v>
      </c>
      <c r="H198" s="64">
        <f>SUM(H199:H202)</f>
        <v>800</v>
      </c>
      <c r="I198" s="64">
        <f>SUM(I199:I202)</f>
        <v>800</v>
      </c>
      <c r="J198" s="64">
        <f>SUM(J199:J202)</f>
        <v>800</v>
      </c>
      <c r="K198" s="64">
        <f>SUM(K199:K202)</f>
        <v>800</v>
      </c>
      <c r="L198" s="155" t="s">
        <v>37</v>
      </c>
      <c r="M198" s="179"/>
    </row>
    <row r="199" spans="1:13" ht="45" x14ac:dyDescent="0.2">
      <c r="A199" s="161"/>
      <c r="B199" s="178"/>
      <c r="C199" s="159"/>
      <c r="D199" s="63" t="s">
        <v>0</v>
      </c>
      <c r="E199" s="64">
        <v>0</v>
      </c>
      <c r="F199" s="64">
        <f t="shared" si="50"/>
        <v>0</v>
      </c>
      <c r="G199" s="64">
        <v>0</v>
      </c>
      <c r="H199" s="64">
        <v>0</v>
      </c>
      <c r="I199" s="64">
        <v>0</v>
      </c>
      <c r="J199" s="64">
        <v>0</v>
      </c>
      <c r="K199" s="64">
        <v>0</v>
      </c>
      <c r="L199" s="156"/>
      <c r="M199" s="180"/>
    </row>
    <row r="200" spans="1:13" ht="60" x14ac:dyDescent="0.2">
      <c r="A200" s="161"/>
      <c r="B200" s="178"/>
      <c r="C200" s="159"/>
      <c r="D200" s="63" t="s">
        <v>6</v>
      </c>
      <c r="E200" s="64">
        <v>0</v>
      </c>
      <c r="F200" s="64">
        <f t="shared" si="50"/>
        <v>0</v>
      </c>
      <c r="G200" s="64">
        <v>0</v>
      </c>
      <c r="H200" s="64">
        <v>0</v>
      </c>
      <c r="I200" s="64">
        <v>0</v>
      </c>
      <c r="J200" s="64">
        <v>0</v>
      </c>
      <c r="K200" s="64">
        <v>0</v>
      </c>
      <c r="L200" s="156"/>
      <c r="M200" s="180"/>
    </row>
    <row r="201" spans="1:13" ht="60" x14ac:dyDescent="0.2">
      <c r="A201" s="161"/>
      <c r="B201" s="178"/>
      <c r="C201" s="159"/>
      <c r="D201" s="63" t="s">
        <v>19</v>
      </c>
      <c r="E201" s="64">
        <v>633</v>
      </c>
      <c r="F201" s="64">
        <f t="shared" si="50"/>
        <v>3850</v>
      </c>
      <c r="G201" s="64">
        <v>650</v>
      </c>
      <c r="H201" s="64">
        <v>800</v>
      </c>
      <c r="I201" s="64">
        <v>800</v>
      </c>
      <c r="J201" s="64">
        <v>800</v>
      </c>
      <c r="K201" s="64">
        <v>800</v>
      </c>
      <c r="L201" s="156"/>
      <c r="M201" s="180"/>
    </row>
    <row r="202" spans="1:13" ht="30" x14ac:dyDescent="0.2">
      <c r="A202" s="161"/>
      <c r="B202" s="178"/>
      <c r="C202" s="160"/>
      <c r="D202" s="63" t="s">
        <v>29</v>
      </c>
      <c r="E202" s="64">
        <v>0</v>
      </c>
      <c r="F202" s="64">
        <f t="shared" si="50"/>
        <v>0</v>
      </c>
      <c r="G202" s="64">
        <v>0</v>
      </c>
      <c r="H202" s="64">
        <v>0</v>
      </c>
      <c r="I202" s="64">
        <v>0</v>
      </c>
      <c r="J202" s="64">
        <v>0</v>
      </c>
      <c r="K202" s="64">
        <v>0</v>
      </c>
      <c r="L202" s="157"/>
      <c r="M202" s="181"/>
    </row>
    <row r="203" spans="1:13" ht="15" x14ac:dyDescent="0.2">
      <c r="A203" s="161" t="s">
        <v>79</v>
      </c>
      <c r="B203" s="162" t="s">
        <v>125</v>
      </c>
      <c r="C203" s="158" t="s">
        <v>81</v>
      </c>
      <c r="D203" s="63" t="s">
        <v>1</v>
      </c>
      <c r="E203" s="64">
        <f>SUM(E204:E207)</f>
        <v>13504.8</v>
      </c>
      <c r="F203" s="64">
        <f t="shared" si="50"/>
        <v>66940</v>
      </c>
      <c r="G203" s="64">
        <f>SUM(G204:G207)</f>
        <v>13388</v>
      </c>
      <c r="H203" s="64">
        <f>SUM(H204:H207)</f>
        <v>13388</v>
      </c>
      <c r="I203" s="64">
        <f>SUM(I204:I207)</f>
        <v>13388</v>
      </c>
      <c r="J203" s="64">
        <f>SUM(J204:J207)</f>
        <v>13388</v>
      </c>
      <c r="K203" s="64">
        <f>SUM(K204:K207)</f>
        <v>13388</v>
      </c>
      <c r="L203" s="155" t="s">
        <v>37</v>
      </c>
      <c r="M203" s="179"/>
    </row>
    <row r="204" spans="1:13" ht="45" x14ac:dyDescent="0.2">
      <c r="A204" s="161"/>
      <c r="B204" s="162"/>
      <c r="C204" s="159"/>
      <c r="D204" s="63" t="s">
        <v>0</v>
      </c>
      <c r="E204" s="64">
        <v>0</v>
      </c>
      <c r="F204" s="64">
        <f t="shared" si="50"/>
        <v>0</v>
      </c>
      <c r="G204" s="64">
        <v>0</v>
      </c>
      <c r="H204" s="64">
        <v>0</v>
      </c>
      <c r="I204" s="64">
        <v>0</v>
      </c>
      <c r="J204" s="64">
        <v>0</v>
      </c>
      <c r="K204" s="64">
        <v>0</v>
      </c>
      <c r="L204" s="156"/>
      <c r="M204" s="180"/>
    </row>
    <row r="205" spans="1:13" ht="60" x14ac:dyDescent="0.2">
      <c r="A205" s="161"/>
      <c r="B205" s="162"/>
      <c r="C205" s="159"/>
      <c r="D205" s="63" t="s">
        <v>6</v>
      </c>
      <c r="E205" s="64">
        <v>0</v>
      </c>
      <c r="F205" s="64">
        <f t="shared" si="50"/>
        <v>0</v>
      </c>
      <c r="G205" s="64">
        <v>0</v>
      </c>
      <c r="H205" s="64">
        <v>0</v>
      </c>
      <c r="I205" s="64">
        <v>0</v>
      </c>
      <c r="J205" s="64">
        <v>0</v>
      </c>
      <c r="K205" s="64">
        <v>0</v>
      </c>
      <c r="L205" s="156"/>
      <c r="M205" s="180"/>
    </row>
    <row r="206" spans="1:13" ht="60" x14ac:dyDescent="0.2">
      <c r="A206" s="161"/>
      <c r="B206" s="162"/>
      <c r="C206" s="159"/>
      <c r="D206" s="63" t="s">
        <v>19</v>
      </c>
      <c r="E206" s="64">
        <v>13504.8</v>
      </c>
      <c r="F206" s="64">
        <f t="shared" si="50"/>
        <v>66940</v>
      </c>
      <c r="G206" s="64">
        <v>13388</v>
      </c>
      <c r="H206" s="64">
        <v>13388</v>
      </c>
      <c r="I206" s="64">
        <v>13388</v>
      </c>
      <c r="J206" s="64">
        <v>13388</v>
      </c>
      <c r="K206" s="64">
        <v>13388</v>
      </c>
      <c r="L206" s="156"/>
      <c r="M206" s="180"/>
    </row>
    <row r="207" spans="1:13" ht="30" x14ac:dyDescent="0.2">
      <c r="A207" s="161"/>
      <c r="B207" s="162"/>
      <c r="C207" s="160"/>
      <c r="D207" s="63" t="s">
        <v>29</v>
      </c>
      <c r="E207" s="64">
        <v>0</v>
      </c>
      <c r="F207" s="64">
        <f t="shared" si="50"/>
        <v>0</v>
      </c>
      <c r="G207" s="64">
        <v>0</v>
      </c>
      <c r="H207" s="64">
        <v>0</v>
      </c>
      <c r="I207" s="64">
        <v>0</v>
      </c>
      <c r="J207" s="64">
        <v>0</v>
      </c>
      <c r="K207" s="64">
        <v>0</v>
      </c>
      <c r="L207" s="157"/>
      <c r="M207" s="181"/>
    </row>
    <row r="208" spans="1:13" ht="15" x14ac:dyDescent="0.2">
      <c r="A208" s="161" t="s">
        <v>106</v>
      </c>
      <c r="B208" s="162" t="s">
        <v>179</v>
      </c>
      <c r="C208" s="158" t="s">
        <v>81</v>
      </c>
      <c r="D208" s="63" t="s">
        <v>1</v>
      </c>
      <c r="E208" s="64">
        <f>SUM(E209:E212)</f>
        <v>0</v>
      </c>
      <c r="F208" s="64">
        <f t="shared" ref="F208:F212" si="51">SUM(G208:K208)</f>
        <v>0</v>
      </c>
      <c r="G208" s="64">
        <f>SUM(G209:G212)</f>
        <v>0</v>
      </c>
      <c r="H208" s="64">
        <f>SUM(H209:H212)</f>
        <v>0</v>
      </c>
      <c r="I208" s="64">
        <f>SUM(I209:I212)</f>
        <v>0</v>
      </c>
      <c r="J208" s="64">
        <f>SUM(J209:J212)</f>
        <v>0</v>
      </c>
      <c r="K208" s="64">
        <f>SUM(K209:K212)</f>
        <v>0</v>
      </c>
      <c r="L208" s="155" t="s">
        <v>37</v>
      </c>
      <c r="M208" s="155"/>
    </row>
    <row r="209" spans="1:13" ht="45" x14ac:dyDescent="0.2">
      <c r="A209" s="161"/>
      <c r="B209" s="162"/>
      <c r="C209" s="159"/>
      <c r="D209" s="63" t="s">
        <v>0</v>
      </c>
      <c r="E209" s="64">
        <v>0</v>
      </c>
      <c r="F209" s="64">
        <f t="shared" si="51"/>
        <v>0</v>
      </c>
      <c r="G209" s="64">
        <v>0</v>
      </c>
      <c r="H209" s="64">
        <v>0</v>
      </c>
      <c r="I209" s="64">
        <v>0</v>
      </c>
      <c r="J209" s="64">
        <v>0</v>
      </c>
      <c r="K209" s="64">
        <v>0</v>
      </c>
      <c r="L209" s="156"/>
      <c r="M209" s="156"/>
    </row>
    <row r="210" spans="1:13" ht="60" x14ac:dyDescent="0.2">
      <c r="A210" s="161"/>
      <c r="B210" s="162"/>
      <c r="C210" s="159"/>
      <c r="D210" s="63" t="s">
        <v>6</v>
      </c>
      <c r="E210" s="64">
        <v>0</v>
      </c>
      <c r="F210" s="64">
        <f t="shared" si="51"/>
        <v>0</v>
      </c>
      <c r="G210" s="64">
        <v>0</v>
      </c>
      <c r="H210" s="64">
        <v>0</v>
      </c>
      <c r="I210" s="64">
        <v>0</v>
      </c>
      <c r="J210" s="64">
        <v>0</v>
      </c>
      <c r="K210" s="64">
        <v>0</v>
      </c>
      <c r="L210" s="156"/>
      <c r="M210" s="156"/>
    </row>
    <row r="211" spans="1:13" ht="60" x14ac:dyDescent="0.2">
      <c r="A211" s="161"/>
      <c r="B211" s="162"/>
      <c r="C211" s="159"/>
      <c r="D211" s="63" t="s">
        <v>19</v>
      </c>
      <c r="E211" s="64">
        <v>0</v>
      </c>
      <c r="F211" s="64">
        <f t="shared" si="51"/>
        <v>0</v>
      </c>
      <c r="G211" s="64">
        <v>0</v>
      </c>
      <c r="H211" s="64">
        <v>0</v>
      </c>
      <c r="I211" s="64">
        <v>0</v>
      </c>
      <c r="J211" s="64">
        <v>0</v>
      </c>
      <c r="K211" s="64">
        <v>0</v>
      </c>
      <c r="L211" s="156"/>
      <c r="M211" s="156"/>
    </row>
    <row r="212" spans="1:13" ht="30" x14ac:dyDescent="0.2">
      <c r="A212" s="161"/>
      <c r="B212" s="162"/>
      <c r="C212" s="160"/>
      <c r="D212" s="63" t="s">
        <v>29</v>
      </c>
      <c r="E212" s="64">
        <v>0</v>
      </c>
      <c r="F212" s="64">
        <f t="shared" si="51"/>
        <v>0</v>
      </c>
      <c r="G212" s="64">
        <v>0</v>
      </c>
      <c r="H212" s="64">
        <v>0</v>
      </c>
      <c r="I212" s="64">
        <v>0</v>
      </c>
      <c r="J212" s="64">
        <v>0</v>
      </c>
      <c r="K212" s="64">
        <v>0</v>
      </c>
      <c r="L212" s="157"/>
      <c r="M212" s="157"/>
    </row>
    <row r="213" spans="1:13" ht="15" x14ac:dyDescent="0.2">
      <c r="A213" s="161" t="s">
        <v>107</v>
      </c>
      <c r="B213" s="162" t="s">
        <v>180</v>
      </c>
      <c r="C213" s="158" t="s">
        <v>81</v>
      </c>
      <c r="D213" s="63" t="s">
        <v>1</v>
      </c>
      <c r="E213" s="163" t="s">
        <v>98</v>
      </c>
      <c r="F213" s="164"/>
      <c r="G213" s="164"/>
      <c r="H213" s="164"/>
      <c r="I213" s="164"/>
      <c r="J213" s="164"/>
      <c r="K213" s="165"/>
      <c r="L213" s="155" t="s">
        <v>37</v>
      </c>
      <c r="M213" s="155"/>
    </row>
    <row r="214" spans="1:13" ht="45" x14ac:dyDescent="0.2">
      <c r="A214" s="161"/>
      <c r="B214" s="162"/>
      <c r="C214" s="159"/>
      <c r="D214" s="63" t="s">
        <v>0</v>
      </c>
      <c r="E214" s="166"/>
      <c r="F214" s="167"/>
      <c r="G214" s="167"/>
      <c r="H214" s="167"/>
      <c r="I214" s="167"/>
      <c r="J214" s="167"/>
      <c r="K214" s="168"/>
      <c r="L214" s="156"/>
      <c r="M214" s="156"/>
    </row>
    <row r="215" spans="1:13" ht="60" x14ac:dyDescent="0.2">
      <c r="A215" s="161"/>
      <c r="B215" s="162"/>
      <c r="C215" s="159"/>
      <c r="D215" s="63" t="s">
        <v>6</v>
      </c>
      <c r="E215" s="166"/>
      <c r="F215" s="167"/>
      <c r="G215" s="167"/>
      <c r="H215" s="167"/>
      <c r="I215" s="167"/>
      <c r="J215" s="167"/>
      <c r="K215" s="168"/>
      <c r="L215" s="156"/>
      <c r="M215" s="156"/>
    </row>
    <row r="216" spans="1:13" ht="60" x14ac:dyDescent="0.2">
      <c r="A216" s="161"/>
      <c r="B216" s="162"/>
      <c r="C216" s="159"/>
      <c r="D216" s="63" t="s">
        <v>19</v>
      </c>
      <c r="E216" s="166"/>
      <c r="F216" s="167"/>
      <c r="G216" s="167"/>
      <c r="H216" s="167"/>
      <c r="I216" s="167"/>
      <c r="J216" s="167"/>
      <c r="K216" s="168"/>
      <c r="L216" s="156"/>
      <c r="M216" s="156"/>
    </row>
    <row r="217" spans="1:13" ht="30" x14ac:dyDescent="0.2">
      <c r="A217" s="161"/>
      <c r="B217" s="162"/>
      <c r="C217" s="160"/>
      <c r="D217" s="63" t="s">
        <v>29</v>
      </c>
      <c r="E217" s="169"/>
      <c r="F217" s="170"/>
      <c r="G217" s="170"/>
      <c r="H217" s="170"/>
      <c r="I217" s="170"/>
      <c r="J217" s="170"/>
      <c r="K217" s="171"/>
      <c r="L217" s="157"/>
      <c r="M217" s="157"/>
    </row>
    <row r="218" spans="1:13" ht="15" customHeight="1" x14ac:dyDescent="0.2">
      <c r="A218" s="161" t="s">
        <v>108</v>
      </c>
      <c r="B218" s="162" t="s">
        <v>181</v>
      </c>
      <c r="C218" s="158" t="s">
        <v>81</v>
      </c>
      <c r="D218" s="63" t="s">
        <v>1</v>
      </c>
      <c r="E218" s="163" t="s">
        <v>98</v>
      </c>
      <c r="F218" s="164"/>
      <c r="G218" s="164"/>
      <c r="H218" s="164"/>
      <c r="I218" s="164"/>
      <c r="J218" s="164"/>
      <c r="K218" s="165"/>
      <c r="L218" s="155" t="s">
        <v>37</v>
      </c>
      <c r="M218" s="155"/>
    </row>
    <row r="219" spans="1:13" ht="45" x14ac:dyDescent="0.2">
      <c r="A219" s="161"/>
      <c r="B219" s="162"/>
      <c r="C219" s="159"/>
      <c r="D219" s="63" t="s">
        <v>0</v>
      </c>
      <c r="E219" s="166"/>
      <c r="F219" s="167"/>
      <c r="G219" s="167"/>
      <c r="H219" s="167"/>
      <c r="I219" s="167"/>
      <c r="J219" s="167"/>
      <c r="K219" s="168"/>
      <c r="L219" s="156"/>
      <c r="M219" s="156"/>
    </row>
    <row r="220" spans="1:13" ht="60" x14ac:dyDescent="0.2">
      <c r="A220" s="161"/>
      <c r="B220" s="162"/>
      <c r="C220" s="159"/>
      <c r="D220" s="63" t="s">
        <v>6</v>
      </c>
      <c r="E220" s="166"/>
      <c r="F220" s="167"/>
      <c r="G220" s="167"/>
      <c r="H220" s="167"/>
      <c r="I220" s="167"/>
      <c r="J220" s="167"/>
      <c r="K220" s="168"/>
      <c r="L220" s="156"/>
      <c r="M220" s="156"/>
    </row>
    <row r="221" spans="1:13" ht="60" x14ac:dyDescent="0.2">
      <c r="A221" s="161"/>
      <c r="B221" s="162"/>
      <c r="C221" s="159"/>
      <c r="D221" s="63" t="s">
        <v>19</v>
      </c>
      <c r="E221" s="166"/>
      <c r="F221" s="167"/>
      <c r="G221" s="167"/>
      <c r="H221" s="167"/>
      <c r="I221" s="167"/>
      <c r="J221" s="167"/>
      <c r="K221" s="168"/>
      <c r="L221" s="156"/>
      <c r="M221" s="156"/>
    </row>
    <row r="222" spans="1:13" ht="30" x14ac:dyDescent="0.2">
      <c r="A222" s="161"/>
      <c r="B222" s="162"/>
      <c r="C222" s="160"/>
      <c r="D222" s="63" t="s">
        <v>29</v>
      </c>
      <c r="E222" s="169"/>
      <c r="F222" s="170"/>
      <c r="G222" s="170"/>
      <c r="H222" s="170"/>
      <c r="I222" s="170"/>
      <c r="J222" s="170"/>
      <c r="K222" s="171"/>
      <c r="L222" s="157"/>
      <c r="M222" s="157"/>
    </row>
    <row r="223" spans="1:13" ht="15" customHeight="1" x14ac:dyDescent="0.2">
      <c r="A223" s="161" t="s">
        <v>109</v>
      </c>
      <c r="B223" s="162" t="s">
        <v>182</v>
      </c>
      <c r="C223" s="158" t="s">
        <v>81</v>
      </c>
      <c r="D223" s="63" t="s">
        <v>1</v>
      </c>
      <c r="E223" s="163" t="s">
        <v>98</v>
      </c>
      <c r="F223" s="164"/>
      <c r="G223" s="164"/>
      <c r="H223" s="164"/>
      <c r="I223" s="164"/>
      <c r="J223" s="164"/>
      <c r="K223" s="165"/>
      <c r="L223" s="155" t="s">
        <v>37</v>
      </c>
      <c r="M223" s="155"/>
    </row>
    <row r="224" spans="1:13" ht="45" x14ac:dyDescent="0.2">
      <c r="A224" s="161"/>
      <c r="B224" s="162"/>
      <c r="C224" s="159"/>
      <c r="D224" s="63" t="s">
        <v>0</v>
      </c>
      <c r="E224" s="166"/>
      <c r="F224" s="167"/>
      <c r="G224" s="167"/>
      <c r="H224" s="167"/>
      <c r="I224" s="167"/>
      <c r="J224" s="167"/>
      <c r="K224" s="168"/>
      <c r="L224" s="156"/>
      <c r="M224" s="156"/>
    </row>
    <row r="225" spans="1:13" ht="60" x14ac:dyDescent="0.2">
      <c r="A225" s="161"/>
      <c r="B225" s="162"/>
      <c r="C225" s="159"/>
      <c r="D225" s="63" t="s">
        <v>6</v>
      </c>
      <c r="E225" s="166"/>
      <c r="F225" s="167"/>
      <c r="G225" s="167"/>
      <c r="H225" s="167"/>
      <c r="I225" s="167"/>
      <c r="J225" s="167"/>
      <c r="K225" s="168"/>
      <c r="L225" s="156"/>
      <c r="M225" s="156"/>
    </row>
    <row r="226" spans="1:13" ht="60" x14ac:dyDescent="0.2">
      <c r="A226" s="161"/>
      <c r="B226" s="162"/>
      <c r="C226" s="159"/>
      <c r="D226" s="63" t="s">
        <v>19</v>
      </c>
      <c r="E226" s="166"/>
      <c r="F226" s="167"/>
      <c r="G226" s="167"/>
      <c r="H226" s="167"/>
      <c r="I226" s="167"/>
      <c r="J226" s="167"/>
      <c r="K226" s="168"/>
      <c r="L226" s="156"/>
      <c r="M226" s="156"/>
    </row>
    <row r="227" spans="1:13" ht="30" x14ac:dyDescent="0.2">
      <c r="A227" s="161"/>
      <c r="B227" s="162"/>
      <c r="C227" s="160"/>
      <c r="D227" s="63" t="s">
        <v>29</v>
      </c>
      <c r="E227" s="169"/>
      <c r="F227" s="170"/>
      <c r="G227" s="170"/>
      <c r="H227" s="170"/>
      <c r="I227" s="170"/>
      <c r="J227" s="170"/>
      <c r="K227" s="171"/>
      <c r="L227" s="157"/>
      <c r="M227" s="157"/>
    </row>
    <row r="228" spans="1:13" s="44" customFormat="1" ht="15" customHeight="1" x14ac:dyDescent="0.2">
      <c r="A228" s="146"/>
      <c r="B228" s="149" t="s">
        <v>151</v>
      </c>
      <c r="C228" s="150"/>
      <c r="D228" s="63" t="s">
        <v>1</v>
      </c>
      <c r="E228" s="64">
        <f>E148</f>
        <v>770562.3</v>
      </c>
      <c r="F228" s="64">
        <f>SUM(G228:K228)</f>
        <v>3591391.1000000006</v>
      </c>
      <c r="G228" s="64">
        <f>G148</f>
        <v>791584.3</v>
      </c>
      <c r="H228" s="64">
        <f t="shared" ref="H228:K228" si="52">H148</f>
        <v>699951.7</v>
      </c>
      <c r="I228" s="64">
        <f t="shared" si="52"/>
        <v>699951.7</v>
      </c>
      <c r="J228" s="64">
        <f t="shared" si="52"/>
        <v>699951.7</v>
      </c>
      <c r="K228" s="64">
        <f t="shared" si="52"/>
        <v>699951.7</v>
      </c>
      <c r="L228" s="155"/>
      <c r="M228" s="155"/>
    </row>
    <row r="229" spans="1:13" s="44" customFormat="1" ht="45" x14ac:dyDescent="0.2">
      <c r="A229" s="147"/>
      <c r="B229" s="151"/>
      <c r="C229" s="152"/>
      <c r="D229" s="63" t="s">
        <v>0</v>
      </c>
      <c r="E229" s="64">
        <f t="shared" ref="E229:E232" si="53">E149</f>
        <v>0</v>
      </c>
      <c r="F229" s="64">
        <f t="shared" ref="F229:F232" si="54">SUM(G229:K229)</f>
        <v>0</v>
      </c>
      <c r="G229" s="64">
        <f t="shared" ref="G229:K232" si="55">G149</f>
        <v>0</v>
      </c>
      <c r="H229" s="64">
        <f t="shared" si="55"/>
        <v>0</v>
      </c>
      <c r="I229" s="64">
        <f t="shared" si="55"/>
        <v>0</v>
      </c>
      <c r="J229" s="64">
        <f t="shared" si="55"/>
        <v>0</v>
      </c>
      <c r="K229" s="64">
        <f t="shared" si="55"/>
        <v>0</v>
      </c>
      <c r="L229" s="156"/>
      <c r="M229" s="156"/>
    </row>
    <row r="230" spans="1:13" s="44" customFormat="1" ht="60" x14ac:dyDescent="0.2">
      <c r="A230" s="147"/>
      <c r="B230" s="151"/>
      <c r="C230" s="152"/>
      <c r="D230" s="63" t="s">
        <v>6</v>
      </c>
      <c r="E230" s="64">
        <f t="shared" si="53"/>
        <v>0</v>
      </c>
      <c r="F230" s="64">
        <f t="shared" si="54"/>
        <v>0</v>
      </c>
      <c r="G230" s="64">
        <f t="shared" si="55"/>
        <v>0</v>
      </c>
      <c r="H230" s="64">
        <f t="shared" si="55"/>
        <v>0</v>
      </c>
      <c r="I230" s="64">
        <f t="shared" si="55"/>
        <v>0</v>
      </c>
      <c r="J230" s="64">
        <f t="shared" si="55"/>
        <v>0</v>
      </c>
      <c r="K230" s="64">
        <f t="shared" si="55"/>
        <v>0</v>
      </c>
      <c r="L230" s="156"/>
      <c r="M230" s="156"/>
    </row>
    <row r="231" spans="1:13" s="44" customFormat="1" ht="60" x14ac:dyDescent="0.2">
      <c r="A231" s="147"/>
      <c r="B231" s="151"/>
      <c r="C231" s="152"/>
      <c r="D231" s="63" t="s">
        <v>19</v>
      </c>
      <c r="E231" s="64">
        <f t="shared" si="53"/>
        <v>770562.3</v>
      </c>
      <c r="F231" s="64">
        <f t="shared" si="54"/>
        <v>3591391.1000000006</v>
      </c>
      <c r="G231" s="64">
        <f t="shared" si="55"/>
        <v>791584.3</v>
      </c>
      <c r="H231" s="64">
        <f t="shared" si="55"/>
        <v>699951.7</v>
      </c>
      <c r="I231" s="64">
        <f t="shared" si="55"/>
        <v>699951.7</v>
      </c>
      <c r="J231" s="64">
        <f t="shared" si="55"/>
        <v>699951.7</v>
      </c>
      <c r="K231" s="64">
        <f t="shared" si="55"/>
        <v>699951.7</v>
      </c>
      <c r="L231" s="156"/>
      <c r="M231" s="156"/>
    </row>
    <row r="232" spans="1:13" s="44" customFormat="1" ht="30" x14ac:dyDescent="0.2">
      <c r="A232" s="148"/>
      <c r="B232" s="153"/>
      <c r="C232" s="154"/>
      <c r="D232" s="63" t="s">
        <v>29</v>
      </c>
      <c r="E232" s="64">
        <f t="shared" si="53"/>
        <v>0</v>
      </c>
      <c r="F232" s="64">
        <f t="shared" si="54"/>
        <v>0</v>
      </c>
      <c r="G232" s="64">
        <f t="shared" si="55"/>
        <v>0</v>
      </c>
      <c r="H232" s="64">
        <f t="shared" si="55"/>
        <v>0</v>
      </c>
      <c r="I232" s="64">
        <f t="shared" si="55"/>
        <v>0</v>
      </c>
      <c r="J232" s="64">
        <f t="shared" si="55"/>
        <v>0</v>
      </c>
      <c r="K232" s="64">
        <f t="shared" si="55"/>
        <v>0</v>
      </c>
      <c r="L232" s="157"/>
      <c r="M232" s="157"/>
    </row>
    <row r="233" spans="1:13" s="44" customFormat="1" ht="15" customHeight="1" x14ac:dyDescent="0.2">
      <c r="A233" s="146"/>
      <c r="B233" s="149" t="s">
        <v>70</v>
      </c>
      <c r="C233" s="150"/>
      <c r="D233" s="63" t="s">
        <v>1</v>
      </c>
      <c r="E233" s="64">
        <f>E50+E71+E142+E228</f>
        <v>1108367.6000000001</v>
      </c>
      <c r="F233" s="64">
        <f>SUM(G233:K233)</f>
        <v>5485976.7000000002</v>
      </c>
      <c r="G233" s="64">
        <f>G50+G71+G142+G228</f>
        <v>1242285.8999999999</v>
      </c>
      <c r="H233" s="64">
        <f t="shared" ref="H233:K233" si="56">H50+H71+H142+H228</f>
        <v>1102172.7</v>
      </c>
      <c r="I233" s="64">
        <f t="shared" si="56"/>
        <v>1047172.7</v>
      </c>
      <c r="J233" s="64">
        <f t="shared" si="56"/>
        <v>1047172.7</v>
      </c>
      <c r="K233" s="64">
        <f t="shared" si="56"/>
        <v>1047172.7</v>
      </c>
      <c r="L233" s="155"/>
      <c r="M233" s="155"/>
    </row>
    <row r="234" spans="1:13" s="44" customFormat="1" ht="45" x14ac:dyDescent="0.2">
      <c r="A234" s="147"/>
      <c r="B234" s="151"/>
      <c r="C234" s="152"/>
      <c r="D234" s="63" t="s">
        <v>0</v>
      </c>
      <c r="E234" s="64">
        <f t="shared" ref="E234:E237" si="57">E51+E72+E143+E229</f>
        <v>0</v>
      </c>
      <c r="F234" s="64">
        <f t="shared" ref="F234:F237" si="58">SUM(G234:K234)</f>
        <v>0</v>
      </c>
      <c r="G234" s="64">
        <f t="shared" ref="G234:K237" si="59">G51+G72+G143+G229</f>
        <v>0</v>
      </c>
      <c r="H234" s="64">
        <f t="shared" si="59"/>
        <v>0</v>
      </c>
      <c r="I234" s="64">
        <f t="shared" si="59"/>
        <v>0</v>
      </c>
      <c r="J234" s="64">
        <f t="shared" si="59"/>
        <v>0</v>
      </c>
      <c r="K234" s="64">
        <f t="shared" si="59"/>
        <v>0</v>
      </c>
      <c r="L234" s="156"/>
      <c r="M234" s="156"/>
    </row>
    <row r="235" spans="1:13" s="44" customFormat="1" ht="60" x14ac:dyDescent="0.2">
      <c r="A235" s="147"/>
      <c r="B235" s="151"/>
      <c r="C235" s="152"/>
      <c r="D235" s="63" t="s">
        <v>6</v>
      </c>
      <c r="E235" s="64">
        <f t="shared" si="57"/>
        <v>14149</v>
      </c>
      <c r="F235" s="64">
        <f t="shared" si="58"/>
        <v>16309</v>
      </c>
      <c r="G235" s="64">
        <f t="shared" si="59"/>
        <v>16309</v>
      </c>
      <c r="H235" s="64">
        <f t="shared" si="59"/>
        <v>0</v>
      </c>
      <c r="I235" s="64">
        <f t="shared" si="59"/>
        <v>0</v>
      </c>
      <c r="J235" s="64">
        <f t="shared" si="59"/>
        <v>0</v>
      </c>
      <c r="K235" s="64">
        <f t="shared" si="59"/>
        <v>0</v>
      </c>
      <c r="L235" s="156"/>
      <c r="M235" s="156"/>
    </row>
    <row r="236" spans="1:13" s="44" customFormat="1" ht="60" x14ac:dyDescent="0.2">
      <c r="A236" s="147"/>
      <c r="B236" s="151"/>
      <c r="C236" s="152"/>
      <c r="D236" s="63" t="s">
        <v>19</v>
      </c>
      <c r="E236" s="64">
        <f t="shared" si="57"/>
        <v>1037892.4</v>
      </c>
      <c r="F236" s="64">
        <f t="shared" si="58"/>
        <v>5469667.7000000002</v>
      </c>
      <c r="G236" s="64">
        <f t="shared" si="59"/>
        <v>1225976.8999999999</v>
      </c>
      <c r="H236" s="64">
        <f t="shared" si="59"/>
        <v>1102172.7</v>
      </c>
      <c r="I236" s="64">
        <f t="shared" si="59"/>
        <v>1047172.7</v>
      </c>
      <c r="J236" s="64">
        <f t="shared" si="59"/>
        <v>1047172.7</v>
      </c>
      <c r="K236" s="64">
        <f t="shared" si="59"/>
        <v>1047172.7</v>
      </c>
      <c r="L236" s="156"/>
      <c r="M236" s="156"/>
    </row>
    <row r="237" spans="1:13" s="44" customFormat="1" ht="30" x14ac:dyDescent="0.2">
      <c r="A237" s="148"/>
      <c r="B237" s="153"/>
      <c r="C237" s="154"/>
      <c r="D237" s="63" t="s">
        <v>29</v>
      </c>
      <c r="E237" s="64">
        <f t="shared" si="57"/>
        <v>0</v>
      </c>
      <c r="F237" s="64">
        <f t="shared" si="58"/>
        <v>0</v>
      </c>
      <c r="G237" s="64">
        <f t="shared" si="59"/>
        <v>0</v>
      </c>
      <c r="H237" s="64">
        <f t="shared" si="59"/>
        <v>0</v>
      </c>
      <c r="I237" s="64">
        <f t="shared" si="59"/>
        <v>0</v>
      </c>
      <c r="J237" s="64">
        <f t="shared" si="59"/>
        <v>0</v>
      </c>
      <c r="K237" s="64">
        <f t="shared" si="59"/>
        <v>0</v>
      </c>
      <c r="L237" s="157"/>
      <c r="M237" s="157"/>
    </row>
  </sheetData>
  <mergeCells count="248">
    <mergeCell ref="M183:M187"/>
    <mergeCell ref="M158:M162"/>
    <mergeCell ref="M173:M177"/>
    <mergeCell ref="A142:A146"/>
    <mergeCell ref="B142:C146"/>
    <mergeCell ref="L142:L146"/>
    <mergeCell ref="M142:M146"/>
    <mergeCell ref="A147:M147"/>
    <mergeCell ref="A148:A152"/>
    <mergeCell ref="B148:B152"/>
    <mergeCell ref="C148:C152"/>
    <mergeCell ref="M168:M172"/>
    <mergeCell ref="A173:A177"/>
    <mergeCell ref="A40:A44"/>
    <mergeCell ref="B40:B44"/>
    <mergeCell ref="C40:C44"/>
    <mergeCell ref="L40:L44"/>
    <mergeCell ref="M40:M44"/>
    <mergeCell ref="A45:A49"/>
    <mergeCell ref="B45:B49"/>
    <mergeCell ref="C45:C49"/>
    <mergeCell ref="L45:L49"/>
    <mergeCell ref="M45:M49"/>
    <mergeCell ref="M213:M217"/>
    <mergeCell ref="A188:A192"/>
    <mergeCell ref="B188:B192"/>
    <mergeCell ref="C188:C192"/>
    <mergeCell ref="L188:L192"/>
    <mergeCell ref="M188:M192"/>
    <mergeCell ref="M193:M197"/>
    <mergeCell ref="A198:A202"/>
    <mergeCell ref="B198:B202"/>
    <mergeCell ref="C198:C202"/>
    <mergeCell ref="L198:L202"/>
    <mergeCell ref="M198:M202"/>
    <mergeCell ref="A203:A207"/>
    <mergeCell ref="B203:B207"/>
    <mergeCell ref="C203:C207"/>
    <mergeCell ref="L203:L207"/>
    <mergeCell ref="M208:M212"/>
    <mergeCell ref="B213:B217"/>
    <mergeCell ref="M203:M207"/>
    <mergeCell ref="A193:A197"/>
    <mergeCell ref="B193:B197"/>
    <mergeCell ref="C193:C197"/>
    <mergeCell ref="L193:L197"/>
    <mergeCell ref="A208:A212"/>
    <mergeCell ref="A112:A116"/>
    <mergeCell ref="B112:B116"/>
    <mergeCell ref="C112:C116"/>
    <mergeCell ref="A117:A121"/>
    <mergeCell ref="B117:B121"/>
    <mergeCell ref="C117:C121"/>
    <mergeCell ref="A102:A106"/>
    <mergeCell ref="B102:B106"/>
    <mergeCell ref="C102:C106"/>
    <mergeCell ref="A107:A111"/>
    <mergeCell ref="B107:B111"/>
    <mergeCell ref="C107:C111"/>
    <mergeCell ref="A87:A91"/>
    <mergeCell ref="B87:B91"/>
    <mergeCell ref="C87:C91"/>
    <mergeCell ref="L82:L86"/>
    <mergeCell ref="L87:L91"/>
    <mergeCell ref="M82:M86"/>
    <mergeCell ref="M87:M91"/>
    <mergeCell ref="M92:M96"/>
    <mergeCell ref="A97:A101"/>
    <mergeCell ref="B97:B101"/>
    <mergeCell ref="C97:C101"/>
    <mergeCell ref="E97:K101"/>
    <mergeCell ref="M97:M101"/>
    <mergeCell ref="E87:K91"/>
    <mergeCell ref="A92:A96"/>
    <mergeCell ref="B92:B96"/>
    <mergeCell ref="C92:C96"/>
    <mergeCell ref="E92:K96"/>
    <mergeCell ref="L92:L96"/>
    <mergeCell ref="L97:L101"/>
    <mergeCell ref="A76:M76"/>
    <mergeCell ref="A77:A81"/>
    <mergeCell ref="B77:B81"/>
    <mergeCell ref="C77:C81"/>
    <mergeCell ref="E77:K81"/>
    <mergeCell ref="L77:L81"/>
    <mergeCell ref="M77:M81"/>
    <mergeCell ref="A82:A86"/>
    <mergeCell ref="B82:B86"/>
    <mergeCell ref="C82:C86"/>
    <mergeCell ref="E82:K86"/>
    <mergeCell ref="A61:A65"/>
    <mergeCell ref="B61:B65"/>
    <mergeCell ref="C61:C65"/>
    <mergeCell ref="L61:L65"/>
    <mergeCell ref="M61:M65"/>
    <mergeCell ref="A71:A75"/>
    <mergeCell ref="B71:C75"/>
    <mergeCell ref="L71:L75"/>
    <mergeCell ref="M71:M75"/>
    <mergeCell ref="A66:A70"/>
    <mergeCell ref="B66:B70"/>
    <mergeCell ref="C66:C70"/>
    <mergeCell ref="L66:L70"/>
    <mergeCell ref="M66:M70"/>
    <mergeCell ref="A50:A54"/>
    <mergeCell ref="B50:C54"/>
    <mergeCell ref="L50:L54"/>
    <mergeCell ref="M50:M54"/>
    <mergeCell ref="A55:M55"/>
    <mergeCell ref="A56:A60"/>
    <mergeCell ref="B56:B60"/>
    <mergeCell ref="C56:C60"/>
    <mergeCell ref="L56:L60"/>
    <mergeCell ref="M56:M60"/>
    <mergeCell ref="A30:A34"/>
    <mergeCell ref="B30:B34"/>
    <mergeCell ref="C30:C34"/>
    <mergeCell ref="L30:L34"/>
    <mergeCell ref="M30:M34"/>
    <mergeCell ref="A35:A39"/>
    <mergeCell ref="B35:B39"/>
    <mergeCell ref="C35:C39"/>
    <mergeCell ref="L35:L39"/>
    <mergeCell ref="M35:M39"/>
    <mergeCell ref="A20:A24"/>
    <mergeCell ref="B20:B24"/>
    <mergeCell ref="C20:C24"/>
    <mergeCell ref="L20:L24"/>
    <mergeCell ref="M20:M24"/>
    <mergeCell ref="A25:A29"/>
    <mergeCell ref="B25:B29"/>
    <mergeCell ref="C25:C29"/>
    <mergeCell ref="L25:L29"/>
    <mergeCell ref="M25:M29"/>
    <mergeCell ref="A9:M9"/>
    <mergeCell ref="J1:M1"/>
    <mergeCell ref="A2:L2"/>
    <mergeCell ref="A3:L3"/>
    <mergeCell ref="A4:L4"/>
    <mergeCell ref="A6:A7"/>
    <mergeCell ref="B6:B7"/>
    <mergeCell ref="C6:C7"/>
    <mergeCell ref="D6:D7"/>
    <mergeCell ref="E6:E7"/>
    <mergeCell ref="F6:F7"/>
    <mergeCell ref="H6:K6"/>
    <mergeCell ref="L6:L7"/>
    <mergeCell ref="M6:M7"/>
    <mergeCell ref="A10:A14"/>
    <mergeCell ref="B10:B14"/>
    <mergeCell ref="C10:C14"/>
    <mergeCell ref="L10:L14"/>
    <mergeCell ref="M10:M14"/>
    <mergeCell ref="A15:A19"/>
    <mergeCell ref="B15:B19"/>
    <mergeCell ref="C15:C19"/>
    <mergeCell ref="L15:L19"/>
    <mergeCell ref="M15:M19"/>
    <mergeCell ref="B208:B212"/>
    <mergeCell ref="C208:C212"/>
    <mergeCell ref="L208:L212"/>
    <mergeCell ref="L168:L172"/>
    <mergeCell ref="B158:B162"/>
    <mergeCell ref="C158:C162"/>
    <mergeCell ref="L158:L162"/>
    <mergeCell ref="A137:A141"/>
    <mergeCell ref="B137:B141"/>
    <mergeCell ref="C137:C141"/>
    <mergeCell ref="A183:A187"/>
    <mergeCell ref="B183:B187"/>
    <mergeCell ref="C183:C187"/>
    <mergeCell ref="L183:L187"/>
    <mergeCell ref="L148:L152"/>
    <mergeCell ref="B173:B177"/>
    <mergeCell ref="C173:C177"/>
    <mergeCell ref="L173:L177"/>
    <mergeCell ref="A153:A157"/>
    <mergeCell ref="B153:B157"/>
    <mergeCell ref="C153:C157"/>
    <mergeCell ref="L153:L157"/>
    <mergeCell ref="A158:A162"/>
    <mergeCell ref="M112:M116"/>
    <mergeCell ref="M117:M121"/>
    <mergeCell ref="E102:K106"/>
    <mergeCell ref="E107:K111"/>
    <mergeCell ref="E127:K131"/>
    <mergeCell ref="E132:K136"/>
    <mergeCell ref="E137:K141"/>
    <mergeCell ref="L127:L131"/>
    <mergeCell ref="L132:L136"/>
    <mergeCell ref="L137:L141"/>
    <mergeCell ref="M127:M131"/>
    <mergeCell ref="M132:M136"/>
    <mergeCell ref="L112:L116"/>
    <mergeCell ref="L117:L121"/>
    <mergeCell ref="L102:L106"/>
    <mergeCell ref="L107:L111"/>
    <mergeCell ref="L122:L126"/>
    <mergeCell ref="M102:M106"/>
    <mergeCell ref="M107:M111"/>
    <mergeCell ref="A122:A126"/>
    <mergeCell ref="B122:B126"/>
    <mergeCell ref="C122:C126"/>
    <mergeCell ref="A127:A131"/>
    <mergeCell ref="A178:A182"/>
    <mergeCell ref="B178:B182"/>
    <mergeCell ref="C178:C182"/>
    <mergeCell ref="L178:L182"/>
    <mergeCell ref="M178:M182"/>
    <mergeCell ref="B127:B131"/>
    <mergeCell ref="C127:C131"/>
    <mergeCell ref="A132:A136"/>
    <mergeCell ref="B132:B136"/>
    <mergeCell ref="C132:C136"/>
    <mergeCell ref="M148:M152"/>
    <mergeCell ref="M153:M157"/>
    <mergeCell ref="A163:A167"/>
    <mergeCell ref="B163:B167"/>
    <mergeCell ref="C163:C167"/>
    <mergeCell ref="L163:L167"/>
    <mergeCell ref="M163:M167"/>
    <mergeCell ref="A168:A172"/>
    <mergeCell ref="B168:B172"/>
    <mergeCell ref="C168:C172"/>
    <mergeCell ref="A233:A237"/>
    <mergeCell ref="B233:C237"/>
    <mergeCell ref="L233:L237"/>
    <mergeCell ref="M233:M237"/>
    <mergeCell ref="C213:C217"/>
    <mergeCell ref="A218:A222"/>
    <mergeCell ref="B218:B222"/>
    <mergeCell ref="C218:C222"/>
    <mergeCell ref="L218:L222"/>
    <mergeCell ref="M218:M222"/>
    <mergeCell ref="A223:A227"/>
    <mergeCell ref="B223:B227"/>
    <mergeCell ref="C223:C227"/>
    <mergeCell ref="L223:L227"/>
    <mergeCell ref="M223:M227"/>
    <mergeCell ref="E213:K217"/>
    <mergeCell ref="E218:K222"/>
    <mergeCell ref="E223:K227"/>
    <mergeCell ref="A228:A232"/>
    <mergeCell ref="B228:C232"/>
    <mergeCell ref="L228:L232"/>
    <mergeCell ref="M228:M232"/>
    <mergeCell ref="A213:A217"/>
    <mergeCell ref="L213:L217"/>
  </mergeCells>
  <pageMargins left="0" right="0" top="0" bottom="0" header="0.51181102362204722" footer="0.51181102362204722"/>
  <pageSetup paperSize="9" scale="4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Приложение 1 </vt:lpstr>
      <vt:lpstr>Приложение 2</vt:lpstr>
      <vt:lpstr>Приложение 3</vt:lpstr>
      <vt:lpstr>Приложение 4 (новое)</vt:lpstr>
      <vt:lpstr>Лист1</vt:lpstr>
      <vt:lpstr>'Приложение 1 '!Область_печати</vt:lpstr>
      <vt:lpstr>'Приложение 2'!Область_печати</vt:lpstr>
      <vt:lpstr>'Приложение 3'!Область_печати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Воронова Л.Н.</cp:lastModifiedBy>
  <cp:lastPrinted>2019-11-06T15:34:36Z</cp:lastPrinted>
  <dcterms:created xsi:type="dcterms:W3CDTF">1996-10-08T23:32:33Z</dcterms:created>
  <dcterms:modified xsi:type="dcterms:W3CDTF">2019-11-12T08:55:59Z</dcterms:modified>
</cp:coreProperties>
</file>