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1928\"/>
    </mc:Choice>
  </mc:AlternateContent>
  <bookViews>
    <workbookView xWindow="0" yWindow="0" windowWidth="28800" windowHeight="10935" tabRatio="656"/>
  </bookViews>
  <sheets>
    <sheet name="Подпрограмма1" sheetId="33" r:id="rId1"/>
    <sheet name="Подпрограмма2" sheetId="32" r:id="rId2"/>
  </sheets>
  <definedNames>
    <definedName name="_xlnm.Print_Area" localSheetId="1">Подпрограмма2!$A$1:$P$305</definedName>
  </definedNames>
  <calcPr calcId="152511"/>
</workbook>
</file>

<file path=xl/calcChain.xml><?xml version="1.0" encoding="utf-8"?>
<calcChain xmlns="http://schemas.openxmlformats.org/spreadsheetml/2006/main">
  <c r="F22" i="32" l="1"/>
  <c r="I33" i="32" l="1"/>
  <c r="I187" i="32" l="1"/>
  <c r="F191" i="32"/>
  <c r="F190" i="32"/>
  <c r="F189" i="32"/>
  <c r="F188" i="32"/>
  <c r="O187" i="32"/>
  <c r="N187" i="32"/>
  <c r="H187" i="32"/>
  <c r="G187" i="32"/>
  <c r="F187" i="32" l="1"/>
  <c r="F219" i="32" l="1"/>
  <c r="F218" i="32"/>
  <c r="F217" i="32"/>
  <c r="F216" i="32"/>
  <c r="I215" i="32"/>
  <c r="F215" i="32" s="1"/>
  <c r="F272" i="32" l="1"/>
  <c r="F237" i="32"/>
  <c r="I234" i="32"/>
  <c r="I223" i="32"/>
  <c r="F223" i="32" s="1"/>
  <c r="F226" i="32"/>
  <c r="F225" i="32"/>
  <c r="F224" i="32"/>
  <c r="F118" i="32"/>
  <c r="F117" i="32"/>
  <c r="F116" i="32"/>
  <c r="F126" i="32"/>
  <c r="O128" i="33" l="1"/>
  <c r="O127" i="33"/>
  <c r="N127" i="33"/>
  <c r="N128" i="33"/>
  <c r="O134" i="33" l="1"/>
  <c r="N134" i="33"/>
  <c r="F133" i="33"/>
  <c r="F132" i="33"/>
  <c r="O131" i="33"/>
  <c r="N131" i="33"/>
  <c r="H130" i="33"/>
  <c r="E130" i="33"/>
  <c r="N130" i="33" l="1"/>
  <c r="O130" i="33"/>
  <c r="I134" i="33"/>
  <c r="G134" i="33" s="1"/>
  <c r="I131" i="33"/>
  <c r="G131" i="33" s="1"/>
  <c r="F131" i="33" s="1"/>
  <c r="F134" i="33" l="1"/>
  <c r="I130" i="33"/>
  <c r="G130" i="33"/>
  <c r="I31" i="32"/>
  <c r="I32" i="32"/>
  <c r="F236" i="32"/>
  <c r="F235" i="32"/>
  <c r="O234" i="32"/>
  <c r="N234" i="32"/>
  <c r="H234" i="32"/>
  <c r="G234" i="32"/>
  <c r="E234" i="32"/>
  <c r="I127" i="33"/>
  <c r="I128" i="33"/>
  <c r="F234" i="32" l="1"/>
  <c r="F130" i="33"/>
  <c r="F207" i="32"/>
  <c r="I204" i="32"/>
  <c r="F182" i="32"/>
  <c r="I179" i="32"/>
  <c r="H32" i="32" l="1"/>
  <c r="H33" i="32"/>
  <c r="H34" i="32"/>
  <c r="H31" i="32"/>
  <c r="H223" i="32" l="1"/>
  <c r="H204" i="32"/>
  <c r="H179" i="32"/>
  <c r="G34" i="32" l="1"/>
  <c r="G33" i="32"/>
  <c r="G32" i="32"/>
  <c r="G31" i="32"/>
  <c r="N34" i="32"/>
  <c r="N33" i="32"/>
  <c r="F33" i="32" s="1"/>
  <c r="N32" i="32"/>
  <c r="N31" i="32"/>
  <c r="O32" i="32"/>
  <c r="O33" i="32"/>
  <c r="O34" i="32"/>
  <c r="O31" i="32"/>
  <c r="F183" i="32"/>
  <c r="F181" i="32"/>
  <c r="F180" i="32"/>
  <c r="O179" i="32"/>
  <c r="N179" i="32"/>
  <c r="G179" i="32"/>
  <c r="E179" i="32"/>
  <c r="F208" i="32"/>
  <c r="F206" i="32"/>
  <c r="F205" i="32"/>
  <c r="O204" i="32"/>
  <c r="N204" i="32"/>
  <c r="G204" i="32"/>
  <c r="E204" i="32"/>
  <c r="G128" i="33"/>
  <c r="G127" i="33"/>
  <c r="H129" i="33"/>
  <c r="H128" i="33"/>
  <c r="H127" i="33"/>
  <c r="H126" i="33"/>
  <c r="O142" i="33"/>
  <c r="F140" i="33"/>
  <c r="F127" i="33" s="1"/>
  <c r="O139" i="33"/>
  <c r="O126" i="33" s="1"/>
  <c r="N139" i="33"/>
  <c r="N126" i="33" s="1"/>
  <c r="H138" i="33"/>
  <c r="E138" i="33"/>
  <c r="I55" i="33"/>
  <c r="I56" i="33"/>
  <c r="F121" i="33"/>
  <c r="F120" i="33"/>
  <c r="F119" i="33"/>
  <c r="F118" i="33"/>
  <c r="O117" i="33"/>
  <c r="N117" i="33"/>
  <c r="I117" i="33"/>
  <c r="H117" i="33"/>
  <c r="G117" i="33"/>
  <c r="E117" i="33"/>
  <c r="F289" i="32"/>
  <c r="G290" i="32"/>
  <c r="G289" i="32"/>
  <c r="G288" i="32"/>
  <c r="G287" i="32"/>
  <c r="G286" i="32"/>
  <c r="H290" i="32"/>
  <c r="H289" i="32"/>
  <c r="H288" i="32"/>
  <c r="H287" i="32"/>
  <c r="H286" i="32"/>
  <c r="I290" i="32"/>
  <c r="I289" i="32"/>
  <c r="I288" i="32"/>
  <c r="I286" i="32"/>
  <c r="N290" i="32"/>
  <c r="N289" i="32"/>
  <c r="N288" i="32"/>
  <c r="N287" i="32"/>
  <c r="N286" i="32"/>
  <c r="O287" i="32"/>
  <c r="O288" i="32"/>
  <c r="O289" i="32"/>
  <c r="O290" i="32"/>
  <c r="O286" i="32"/>
  <c r="F296" i="32"/>
  <c r="F290" i="32" s="1"/>
  <c r="F294" i="32"/>
  <c r="F288" i="32" s="1"/>
  <c r="F293" i="32"/>
  <c r="F287" i="32" s="1"/>
  <c r="F292" i="32"/>
  <c r="F286" i="32" s="1"/>
  <c r="O291" i="32"/>
  <c r="N291" i="32"/>
  <c r="I291" i="32"/>
  <c r="H291" i="32"/>
  <c r="G291" i="32"/>
  <c r="E291" i="32"/>
  <c r="F94" i="33"/>
  <c r="F93" i="33"/>
  <c r="F92" i="33"/>
  <c r="F91" i="33"/>
  <c r="O90" i="33"/>
  <c r="N90" i="33"/>
  <c r="I90" i="33"/>
  <c r="H90" i="33"/>
  <c r="E90" i="33"/>
  <c r="F32" i="32" l="1"/>
  <c r="I139" i="33"/>
  <c r="I126" i="33" s="1"/>
  <c r="N142" i="33"/>
  <c r="N129" i="33" s="1"/>
  <c r="N125" i="33" s="1"/>
  <c r="O129" i="33"/>
  <c r="O125" i="33" s="1"/>
  <c r="F179" i="32"/>
  <c r="F204" i="32"/>
  <c r="O138" i="33"/>
  <c r="I142" i="33"/>
  <c r="I129" i="33" s="1"/>
  <c r="F141" i="33"/>
  <c r="F128" i="33" s="1"/>
  <c r="F117" i="33"/>
  <c r="I285" i="32"/>
  <c r="F291" i="32"/>
  <c r="F90" i="33"/>
  <c r="G139" i="33" l="1"/>
  <c r="G126" i="33" s="1"/>
  <c r="I138" i="33"/>
  <c r="N138" i="33"/>
  <c r="G142" i="33"/>
  <c r="F142" i="33"/>
  <c r="F129" i="33" s="1"/>
  <c r="F139" i="33" l="1"/>
  <c r="F126" i="33" s="1"/>
  <c r="F125" i="33" s="1"/>
  <c r="G138" i="33"/>
  <c r="G129" i="33"/>
  <c r="H55" i="33"/>
  <c r="H56" i="33"/>
  <c r="H57" i="33"/>
  <c r="H54" i="33"/>
  <c r="H98" i="33"/>
  <c r="F138" i="33" l="1"/>
  <c r="H53" i="33"/>
  <c r="I267" i="32"/>
  <c r="I265" i="32"/>
  <c r="I266" i="32"/>
  <c r="I268" i="32"/>
  <c r="H269" i="32"/>
  <c r="H268" i="32"/>
  <c r="H267" i="32"/>
  <c r="H266" i="32"/>
  <c r="H265" i="32"/>
  <c r="H256" i="32"/>
  <c r="H255" i="32"/>
  <c r="H254" i="32"/>
  <c r="H253" i="32"/>
  <c r="H252" i="32"/>
  <c r="H171" i="32"/>
  <c r="H139" i="32"/>
  <c r="H131" i="32"/>
  <c r="H123" i="32"/>
  <c r="H115" i="32"/>
  <c r="H99" i="32"/>
  <c r="H91" i="32"/>
  <c r="H83" i="32"/>
  <c r="H75" i="32"/>
  <c r="H59" i="32"/>
  <c r="H51" i="32"/>
  <c r="H43" i="32"/>
  <c r="H21" i="32"/>
  <c r="H20" i="32"/>
  <c r="H19" i="32"/>
  <c r="H18" i="32"/>
  <c r="H22" i="32"/>
  <c r="H106" i="33"/>
  <c r="H82" i="33"/>
  <c r="H74" i="33"/>
  <c r="H66" i="33"/>
  <c r="H58" i="33"/>
  <c r="H37" i="33"/>
  <c r="H29" i="33"/>
  <c r="H20" i="33"/>
  <c r="H150" i="33" s="1"/>
  <c r="H19" i="33"/>
  <c r="H149" i="33" s="1"/>
  <c r="H18" i="33"/>
  <c r="H148" i="33" s="1"/>
  <c r="H17" i="33"/>
  <c r="H147" i="33" s="1"/>
  <c r="H251" i="32" l="1"/>
  <c r="H302" i="32"/>
  <c r="H304" i="32"/>
  <c r="H303" i="32"/>
  <c r="H301" i="32"/>
  <c r="H17" i="32"/>
  <c r="I264" i="32"/>
  <c r="H264" i="32"/>
  <c r="H30" i="32"/>
  <c r="H146" i="33"/>
  <c r="H125" i="33" s="1"/>
  <c r="H16" i="33"/>
  <c r="H300" i="32" l="1"/>
  <c r="H285" i="32" s="1"/>
  <c r="N17" i="33"/>
  <c r="N19" i="33"/>
  <c r="N18" i="33"/>
  <c r="G20" i="32" l="1"/>
  <c r="G19" i="32"/>
  <c r="G18" i="32"/>
  <c r="G21" i="32"/>
  <c r="G22" i="32"/>
  <c r="I18" i="32"/>
  <c r="I19" i="32"/>
  <c r="I20" i="32"/>
  <c r="I21" i="32"/>
  <c r="I22" i="32"/>
  <c r="N18" i="32"/>
  <c r="N19" i="32"/>
  <c r="N20" i="32"/>
  <c r="N21" i="32"/>
  <c r="N22" i="32"/>
  <c r="I35" i="32"/>
  <c r="I43" i="32"/>
  <c r="I51" i="32"/>
  <c r="I59" i="32"/>
  <c r="I67" i="32"/>
  <c r="I75" i="32"/>
  <c r="I83" i="32"/>
  <c r="I91" i="32"/>
  <c r="I99" i="32"/>
  <c r="I107" i="32"/>
  <c r="I115" i="32"/>
  <c r="I123" i="32"/>
  <c r="I131" i="32"/>
  <c r="I139" i="32"/>
  <c r="I147" i="32"/>
  <c r="I155" i="32"/>
  <c r="I163" i="32"/>
  <c r="I171" i="32"/>
  <c r="I252" i="32"/>
  <c r="I253" i="32"/>
  <c r="I254" i="32"/>
  <c r="I255" i="32"/>
  <c r="I256" i="32"/>
  <c r="I269" i="32"/>
  <c r="I277" i="32"/>
  <c r="I304" i="32" l="1"/>
  <c r="I302" i="32"/>
  <c r="I301" i="32"/>
  <c r="I303" i="32"/>
  <c r="N17" i="32"/>
  <c r="I251" i="32"/>
  <c r="I17" i="32"/>
  <c r="I30" i="32"/>
  <c r="G17" i="32"/>
  <c r="F78" i="32"/>
  <c r="F77" i="32"/>
  <c r="I300" i="32" l="1"/>
  <c r="F79" i="32"/>
  <c r="F76" i="32"/>
  <c r="F75" i="32" s="1"/>
  <c r="O75" i="32"/>
  <c r="N75" i="32"/>
  <c r="G75" i="32"/>
  <c r="E75" i="32"/>
  <c r="F45" i="32" l="1"/>
  <c r="F23" i="32"/>
  <c r="F24" i="32"/>
  <c r="F25" i="32"/>
  <c r="F101" i="33" l="1"/>
  <c r="I98" i="33"/>
  <c r="F98" i="33" l="1"/>
  <c r="F110" i="33" l="1"/>
  <c r="F109" i="33"/>
  <c r="F108" i="33"/>
  <c r="F107" i="33"/>
  <c r="F86" i="33"/>
  <c r="F85" i="33"/>
  <c r="F84" i="33"/>
  <c r="F83" i="33"/>
  <c r="F78" i="33"/>
  <c r="F77" i="33"/>
  <c r="F76" i="33"/>
  <c r="F75" i="33"/>
  <c r="F70" i="33"/>
  <c r="F69" i="33"/>
  <c r="F68" i="33"/>
  <c r="F67" i="33"/>
  <c r="F49" i="33"/>
  <c r="F48" i="33"/>
  <c r="F47" i="33"/>
  <c r="F46" i="33"/>
  <c r="F41" i="33"/>
  <c r="F40" i="33"/>
  <c r="F39" i="33"/>
  <c r="F33" i="33"/>
  <c r="F32" i="33"/>
  <c r="F31" i="33"/>
  <c r="F23" i="33"/>
  <c r="F22" i="33"/>
  <c r="F24" i="33"/>
  <c r="F45" i="33" l="1"/>
  <c r="F66" i="33"/>
  <c r="F74" i="33"/>
  <c r="F82" i="33"/>
  <c r="F106" i="33"/>
  <c r="F46" i="32" l="1"/>
  <c r="F54" i="32"/>
  <c r="F53" i="32"/>
  <c r="F86" i="32"/>
  <c r="F102" i="32"/>
  <c r="F134" i="32"/>
  <c r="F142" i="32"/>
  <c r="F174" i="32"/>
  <c r="G139" i="32" l="1"/>
  <c r="G269" i="32" l="1"/>
  <c r="G268" i="32"/>
  <c r="G267" i="32"/>
  <c r="G266" i="32"/>
  <c r="G265" i="32"/>
  <c r="G256" i="32"/>
  <c r="G255" i="32"/>
  <c r="G254" i="32"/>
  <c r="G253" i="32"/>
  <c r="G252" i="32"/>
  <c r="G223" i="32"/>
  <c r="G171" i="32"/>
  <c r="G163" i="32"/>
  <c r="G155" i="32"/>
  <c r="G147" i="32"/>
  <c r="G131" i="32"/>
  <c r="G123" i="32"/>
  <c r="G115" i="32"/>
  <c r="G99" i="32"/>
  <c r="G91" i="32"/>
  <c r="G83" i="32"/>
  <c r="G59" i="32"/>
  <c r="G51" i="32"/>
  <c r="G43" i="32"/>
  <c r="G35" i="32"/>
  <c r="G303" i="32" l="1"/>
  <c r="G301" i="32"/>
  <c r="G304" i="32"/>
  <c r="G302" i="32"/>
  <c r="G264" i="32"/>
  <c r="G251" i="32"/>
  <c r="G30" i="32"/>
  <c r="G19" i="33"/>
  <c r="G149" i="33" s="1"/>
  <c r="G18" i="33"/>
  <c r="I18" i="33"/>
  <c r="I148" i="33" s="1"/>
  <c r="I19" i="33"/>
  <c r="I149" i="33" s="1"/>
  <c r="G106" i="33"/>
  <c r="G82" i="33"/>
  <c r="G74" i="33"/>
  <c r="G66" i="33"/>
  <c r="G56" i="33"/>
  <c r="G55" i="33"/>
  <c r="I37" i="33"/>
  <c r="G25" i="33"/>
  <c r="G148" i="33" l="1"/>
  <c r="G300" i="32"/>
  <c r="G285" i="32" s="1"/>
  <c r="G38" i="33"/>
  <c r="F38" i="33" s="1"/>
  <c r="F37" i="33" s="1"/>
  <c r="G41" i="33"/>
  <c r="G20" i="33" s="1"/>
  <c r="G30" i="33"/>
  <c r="F30" i="33" s="1"/>
  <c r="F29" i="33" s="1"/>
  <c r="G33" i="33"/>
  <c r="G45" i="33"/>
  <c r="G29" i="33" l="1"/>
  <c r="G37" i="33"/>
  <c r="G17" i="33"/>
  <c r="G16" i="33" l="1"/>
  <c r="F175" i="32"/>
  <c r="F173" i="32"/>
  <c r="F172" i="32"/>
  <c r="O171" i="32"/>
  <c r="N171" i="32"/>
  <c r="E171" i="32"/>
  <c r="F171" i="32" l="1"/>
  <c r="O106" i="33"/>
  <c r="N106" i="33"/>
  <c r="I106" i="33"/>
  <c r="E106" i="33"/>
  <c r="O82" i="33"/>
  <c r="N82" i="33"/>
  <c r="I82" i="33"/>
  <c r="E82" i="33"/>
  <c r="O74" i="33"/>
  <c r="N74" i="33"/>
  <c r="I74" i="33"/>
  <c r="E74" i="33"/>
  <c r="O66" i="33"/>
  <c r="N66" i="33"/>
  <c r="I66" i="33"/>
  <c r="E66" i="33"/>
  <c r="O62" i="33"/>
  <c r="N62" i="33" s="1"/>
  <c r="O61" i="33"/>
  <c r="F61" i="33" s="1"/>
  <c r="O60" i="33"/>
  <c r="F60" i="33" s="1"/>
  <c r="O59" i="33"/>
  <c r="N59" i="33" s="1"/>
  <c r="I58" i="33"/>
  <c r="E58" i="33"/>
  <c r="O45" i="33"/>
  <c r="N45" i="33"/>
  <c r="E45" i="33"/>
  <c r="O37" i="33"/>
  <c r="N37" i="33"/>
  <c r="O29" i="33"/>
  <c r="N29" i="33"/>
  <c r="I29" i="33"/>
  <c r="F25" i="33"/>
  <c r="F21" i="33" s="1"/>
  <c r="O21" i="33"/>
  <c r="N21" i="33"/>
  <c r="O20" i="33"/>
  <c r="N20" i="33"/>
  <c r="N16" i="33" s="1"/>
  <c r="I20" i="33"/>
  <c r="E20" i="33"/>
  <c r="O19" i="33"/>
  <c r="E19" i="33"/>
  <c r="O18" i="33"/>
  <c r="E18" i="33"/>
  <c r="O17" i="33"/>
  <c r="I17" i="33"/>
  <c r="E17" i="33"/>
  <c r="O54" i="33" l="1"/>
  <c r="O147" i="33" s="1"/>
  <c r="F17" i="33"/>
  <c r="F18" i="33"/>
  <c r="F19" i="33"/>
  <c r="N54" i="33"/>
  <c r="N147" i="33" s="1"/>
  <c r="I16" i="33"/>
  <c r="O16" i="33"/>
  <c r="O56" i="33"/>
  <c r="O149" i="33" s="1"/>
  <c r="O57" i="33"/>
  <c r="O150" i="33" s="1"/>
  <c r="N55" i="33"/>
  <c r="N148" i="33" s="1"/>
  <c r="F148" i="33" s="1"/>
  <c r="O55" i="33"/>
  <c r="O148" i="33" s="1"/>
  <c r="E16" i="33"/>
  <c r="F20" i="33"/>
  <c r="O58" i="33"/>
  <c r="N56" i="33"/>
  <c r="N149" i="33" s="1"/>
  <c r="N57" i="33"/>
  <c r="N150" i="33" s="1"/>
  <c r="N58" i="33"/>
  <c r="F149" i="33" l="1"/>
  <c r="F16" i="33"/>
  <c r="F55" i="33"/>
  <c r="O53" i="33"/>
  <c r="N53" i="33"/>
  <c r="F56" i="33"/>
  <c r="I59" i="33"/>
  <c r="I54" i="33" s="1"/>
  <c r="I147" i="33" s="1"/>
  <c r="N146" i="33" l="1"/>
  <c r="O146" i="33"/>
  <c r="G59" i="33"/>
  <c r="F59" i="33" s="1"/>
  <c r="I62" i="33"/>
  <c r="I57" i="33" s="1"/>
  <c r="I150" i="33" s="1"/>
  <c r="F150" i="33" s="1"/>
  <c r="G54" i="33" l="1"/>
  <c r="G62" i="33"/>
  <c r="G58" i="33" s="1"/>
  <c r="F62" i="33"/>
  <c r="F58" i="33" s="1"/>
  <c r="G57" i="33"/>
  <c r="G150" i="33" s="1"/>
  <c r="F54" i="33" l="1"/>
  <c r="G147" i="33"/>
  <c r="F147" i="33" s="1"/>
  <c r="I53" i="33"/>
  <c r="G53" i="33"/>
  <c r="I146" i="33"/>
  <c r="I125" i="33" s="1"/>
  <c r="F57" i="33"/>
  <c r="G146" i="33" l="1"/>
  <c r="F146" i="33" s="1"/>
  <c r="F53" i="33"/>
  <c r="G125" i="33" l="1"/>
  <c r="O223" i="32"/>
  <c r="N223" i="32"/>
  <c r="E223" i="32"/>
  <c r="E300" i="32" l="1"/>
  <c r="E18" i="32" s="1"/>
  <c r="F281" i="32"/>
  <c r="F280" i="32"/>
  <c r="F279" i="32"/>
  <c r="F278" i="32"/>
  <c r="O277" i="32"/>
  <c r="N277" i="32"/>
  <c r="E277" i="32"/>
  <c r="F273" i="32"/>
  <c r="F271" i="32"/>
  <c r="F270" i="32"/>
  <c r="O269" i="32"/>
  <c r="N269" i="32"/>
  <c r="E269" i="32"/>
  <c r="O268" i="32"/>
  <c r="N268" i="32"/>
  <c r="O267" i="32"/>
  <c r="N267" i="32"/>
  <c r="O266" i="32"/>
  <c r="N266" i="32"/>
  <c r="O265" i="32"/>
  <c r="N265" i="32"/>
  <c r="F260" i="32"/>
  <c r="F259" i="32"/>
  <c r="F258" i="32"/>
  <c r="F257" i="32"/>
  <c r="O256" i="32"/>
  <c r="N256" i="32"/>
  <c r="E256" i="32"/>
  <c r="O255" i="32"/>
  <c r="N255" i="32"/>
  <c r="O254" i="32"/>
  <c r="N254" i="32"/>
  <c r="O253" i="32"/>
  <c r="N253" i="32"/>
  <c r="O252" i="32"/>
  <c r="N252" i="32"/>
  <c r="F167" i="32"/>
  <c r="F166" i="32"/>
  <c r="F165" i="32"/>
  <c r="F164" i="32"/>
  <c r="O163" i="32"/>
  <c r="N163" i="32"/>
  <c r="E163" i="32"/>
  <c r="F159" i="32"/>
  <c r="F158" i="32"/>
  <c r="F157" i="32"/>
  <c r="F156" i="32"/>
  <c r="O155" i="32"/>
  <c r="N155" i="32"/>
  <c r="E155" i="32"/>
  <c r="F151" i="32"/>
  <c r="F150" i="32"/>
  <c r="F149" i="32"/>
  <c r="F148" i="32"/>
  <c r="O147" i="32"/>
  <c r="N147" i="32"/>
  <c r="E147" i="32"/>
  <c r="F143" i="32"/>
  <c r="F141" i="32"/>
  <c r="F140" i="32"/>
  <c r="O139" i="32"/>
  <c r="N139" i="32"/>
  <c r="E139" i="32"/>
  <c r="F135" i="32"/>
  <c r="F133" i="32"/>
  <c r="F132" i="32"/>
  <c r="O131" i="32"/>
  <c r="N131" i="32"/>
  <c r="E131" i="32"/>
  <c r="F127" i="32"/>
  <c r="F125" i="32"/>
  <c r="F124" i="32"/>
  <c r="O123" i="32"/>
  <c r="N123" i="32"/>
  <c r="E123" i="32"/>
  <c r="F119" i="32"/>
  <c r="O115" i="32"/>
  <c r="N115" i="32"/>
  <c r="F115" i="32" s="1"/>
  <c r="E115" i="32"/>
  <c r="F111" i="32"/>
  <c r="F109" i="32"/>
  <c r="F108" i="32"/>
  <c r="O107" i="32"/>
  <c r="N107" i="32"/>
  <c r="E107" i="32"/>
  <c r="F103" i="32"/>
  <c r="F101" i="32"/>
  <c r="E101" i="32" s="1"/>
  <c r="F100" i="32"/>
  <c r="E100" i="32" s="1"/>
  <c r="O99" i="32"/>
  <c r="N99" i="32"/>
  <c r="F93" i="32"/>
  <c r="F92" i="32"/>
  <c r="O91" i="32"/>
  <c r="N91" i="32"/>
  <c r="E91" i="32"/>
  <c r="F87" i="32"/>
  <c r="F85" i="32"/>
  <c r="F84" i="32"/>
  <c r="O83" i="32"/>
  <c r="N83" i="32"/>
  <c r="E83" i="32"/>
  <c r="F71" i="32"/>
  <c r="F70" i="32"/>
  <c r="F69" i="32"/>
  <c r="F68" i="32"/>
  <c r="O67" i="32"/>
  <c r="N67" i="32"/>
  <c r="E67" i="32"/>
  <c r="F63" i="32"/>
  <c r="F62" i="32"/>
  <c r="F61" i="32"/>
  <c r="F60" i="32"/>
  <c r="O59" i="32"/>
  <c r="N59" i="32"/>
  <c r="E59" i="32"/>
  <c r="F55" i="32"/>
  <c r="F52" i="32"/>
  <c r="O51" i="32"/>
  <c r="N51" i="32"/>
  <c r="E51" i="32"/>
  <c r="F47" i="32"/>
  <c r="F44" i="32"/>
  <c r="O43" i="32"/>
  <c r="N43" i="32"/>
  <c r="E43" i="32"/>
  <c r="F39" i="32"/>
  <c r="F38" i="32"/>
  <c r="F37" i="32"/>
  <c r="F36" i="32"/>
  <c r="O35" i="32"/>
  <c r="N35" i="32"/>
  <c r="E35" i="32"/>
  <c r="F26" i="32"/>
  <c r="O22" i="32"/>
  <c r="E22" i="32"/>
  <c r="O21" i="32"/>
  <c r="E21" i="32"/>
  <c r="O20" i="32"/>
  <c r="F20" i="32" s="1"/>
  <c r="E20" i="32"/>
  <c r="O19" i="32"/>
  <c r="E19" i="32"/>
  <c r="O18" i="32"/>
  <c r="N304" i="32" l="1"/>
  <c r="O301" i="32"/>
  <c r="F269" i="32"/>
  <c r="N302" i="32"/>
  <c r="F31" i="32"/>
  <c r="N301" i="32"/>
  <c r="F301" i="32" s="1"/>
  <c r="O302" i="32"/>
  <c r="O304" i="32"/>
  <c r="O303" i="32"/>
  <c r="N303" i="32"/>
  <c r="N30" i="32"/>
  <c r="F43" i="32"/>
  <c r="F83" i="32"/>
  <c r="F123" i="32"/>
  <c r="F19" i="32"/>
  <c r="F99" i="32"/>
  <c r="F51" i="32"/>
  <c r="F139" i="32"/>
  <c r="F267" i="32"/>
  <c r="F131" i="32"/>
  <c r="F252" i="32"/>
  <c r="F253" i="32"/>
  <c r="F254" i="32"/>
  <c r="F67" i="32"/>
  <c r="F155" i="32"/>
  <c r="F256" i="32"/>
  <c r="F163" i="32"/>
  <c r="O264" i="32"/>
  <c r="O251" i="32"/>
  <c r="O17" i="32"/>
  <c r="F91" i="32"/>
  <c r="F107" i="32"/>
  <c r="F266" i="32"/>
  <c r="E17" i="32"/>
  <c r="O30" i="32"/>
  <c r="F59" i="32"/>
  <c r="F147" i="32"/>
  <c r="N251" i="32"/>
  <c r="N264" i="32"/>
  <c r="F35" i="32"/>
  <c r="F277" i="32"/>
  <c r="F21" i="32"/>
  <c r="F18" i="32"/>
  <c r="F304" i="32" l="1"/>
  <c r="F303" i="32"/>
  <c r="F302" i="32"/>
  <c r="F30" i="32"/>
  <c r="N300" i="32"/>
  <c r="N285" i="32" s="1"/>
  <c r="F17" i="32"/>
  <c r="F264" i="32"/>
  <c r="F251" i="32"/>
  <c r="O300" i="32"/>
  <c r="O285" i="32" s="1"/>
  <c r="F285" i="32" l="1"/>
  <c r="F300" i="32"/>
</calcChain>
</file>

<file path=xl/sharedStrings.xml><?xml version="1.0" encoding="utf-8"?>
<sst xmlns="http://schemas.openxmlformats.org/spreadsheetml/2006/main" count="1334" uniqueCount="226">
  <si>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</si>
  <si>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</si>
  <si>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</si>
  <si>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</si>
  <si>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</si>
  <si>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</si>
  <si>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</si>
  <si>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</si>
  <si>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</si>
  <si>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</si>
  <si>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</si>
  <si>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</si>
  <si>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</si>
  <si>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</si>
  <si>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</si>
  <si>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</si>
  <si>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</si>
  <si>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</si>
  <si>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</si>
  <si>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</si>
  <si>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</si>
  <si>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</si>
  <si>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</si>
  <si>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</si>
  <si>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Итого по подпрограмме II:</t>
  </si>
  <si>
    <t xml:space="preserve">       2023 год</t>
  </si>
  <si>
    <t xml:space="preserve">       2024 год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</si>
  <si>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</si>
  <si>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</si>
  <si>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</si>
  <si>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</si>
  <si>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</si>
  <si>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</si>
  <si>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       2025 год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</si>
  <si>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</si>
  <si>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</si>
  <si>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</si>
  <si>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</si>
  <si>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</si>
  <si>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</si>
  <si>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</si>
  <si>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</si>
  <si>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</si>
  <si>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>2.7.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</si>
  <si>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</si>
  <si>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</si>
  <si>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</si>
  <si>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</si>
  <si>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</si>
  <si>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</si>
  <si>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</si>
  <si>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</si>
  <si>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</si>
  <si>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</si>
  <si>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</si>
  <si>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</si>
  <si>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</si>
  <si>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</si>
  <si>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</si>
  <si>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</si>
  <si>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</si>
  <si>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</si>
  <si>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</si>
  <si>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</si>
  <si>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</si>
  <si>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</si>
  <si>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</si>
  <si>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</si>
  <si>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</si>
  <si>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</si>
  <si>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</si>
  <si>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</si>
  <si>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</si>
  <si>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</si>
  <si>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</si>
  <si>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</si>
  <si>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</si>
  <si>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</si>
  <si>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</si>
  <si>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</si>
  <si>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</si>
  <si>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</si>
  <si>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</si>
  <si>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</si>
  <si>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</si>
  <si>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</si>
  <si>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</si>
  <si>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</si>
  <si>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</si>
  <si>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</si>
  <si>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>Управление ЖКХ городского округа Домодедово</t>
  </si>
  <si>
    <t xml:space="preserve">2.2. 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</si>
  <si>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</si>
  <si>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</si>
  <si>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</si>
  <si>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</si>
  <si>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</si>
  <si>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</si>
  <si>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</si>
  <si>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2900</t>
  </si>
  <si>
    <t>Количество установленных шкафов управления наружным освещением, ед.</t>
  </si>
  <si>
    <t>4</t>
  </si>
  <si>
    <t xml:space="preserve">«О внесении изменений в муниципальную программу городского округа Домодедово   </t>
  </si>
  <si>
    <t>»</t>
  </si>
  <si>
    <t>«Формирование современной комфортной городской среды»,</t>
  </si>
  <si>
    <t>от 31.10.2022 № 3300»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</si>
  <si>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</si>
  <si>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утвержденную постановлением Администрации  городского округа Домодедово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</si>
  <si>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</si>
  <si>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</si>
  <si>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</si>
  <si>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</si>
  <si>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</si>
  <si>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</si>
  <si>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</si>
  <si>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</si>
  <si>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</si>
  <si>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</si>
  <si>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</si>
  <si>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</si>
  <si>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2023 год</t>
  </si>
  <si>
    <t>2024 год</t>
  </si>
  <si>
    <t>10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</si>
  <si>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</si>
  <si>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600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</si>
  <si>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</si>
  <si>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</si>
  <si>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</si>
  <si>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</si>
  <si>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</si>
  <si>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</si>
  <si>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</si>
  <si>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</si>
  <si>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</si>
  <si>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</si>
  <si>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</si>
  <si>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</si>
  <si>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</si>
  <si>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</si>
  <si>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Приобретена коммунальная техника, ед.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</si>
  <si>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</si>
  <si>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</si>
  <si>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</si>
  <si>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</si>
  <si>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</si>
  <si>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>Обеспечено содержание общественных пространств (за исключением парков культуры и отдыха), тыс. кв. м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</si>
  <si>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</si>
  <si>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</si>
  <si>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</si>
  <si>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>81</t>
  </si>
  <si>
    <t>748,71</t>
  </si>
  <si>
    <t>262,73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</si>
  <si>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</si>
  <si>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</si>
  <si>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 xml:space="preserve">2.5. </t>
  </si>
  <si>
    <t>2.12.</t>
  </si>
  <si>
    <t xml:space="preserve">2.13. </t>
  </si>
  <si>
    <t>Мероприятие 1.9 «Устройство и модернизация контейнерных площадок»</t>
  </si>
  <si>
    <t>1585,54</t>
  </si>
  <si>
    <t xml:space="preserve">  2023 год</t>
  </si>
  <si>
    <t>Выполнено устройство и модернизация контейнерных площадок, кв. м</t>
  </si>
  <si>
    <t>6</t>
  </si>
  <si>
    <t>7</t>
  </si>
  <si>
    <t>Итого 
2025 год</t>
  </si>
  <si>
    <t xml:space="preserve">  2025 год</t>
  </si>
  <si>
    <t>2378,3</t>
  </si>
  <si>
    <t xml:space="preserve">Мероприятие 01.05.
Благоустройство зон для досуга и отдыха населения в парках культуры и отдыха
</t>
  </si>
  <si>
    <t>Благоустроены зоны для досуга и отдыха в парках культуры и отдыха, ед.</t>
  </si>
  <si>
    <t>5.</t>
  </si>
  <si>
    <t>Основное мероприятие И4. Федеральный проект "Формирование комфортной городской среды"</t>
  </si>
  <si>
    <t>Средства Дорожного фонда Московской области</t>
  </si>
  <si>
    <t>5.1.</t>
  </si>
  <si>
    <t xml:space="preserve">Мероприятие И4.01. Ремонт дворовых территорий
</t>
  </si>
  <si>
    <t>Выполнен ремонт дворовых территорий, ед.</t>
  </si>
  <si>
    <t xml:space="preserve">2.6. </t>
  </si>
  <si>
    <t>Количество объектов устройства наружного освещения (Светлый город), ед.</t>
  </si>
  <si>
    <t>Мероприятие 01.23. Устройство систем наружного освещения в рамках реализации проекта "Светлый город"</t>
  </si>
  <si>
    <t xml:space="preserve">Основное мероприятие И4. 
Федеральный проект 
«Формирование комфортной городской среды»
</t>
  </si>
  <si>
    <t xml:space="preserve">Мероприятие И4.03.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
</t>
  </si>
  <si>
    <t>Благоустроены скверы, единицы</t>
  </si>
  <si>
    <t xml:space="preserve">2.14. </t>
  </si>
  <si>
    <t>Модернизированы детские игровын площадки, установленные ранее с привлечением средств бюджета Московской области, ед.</t>
  </si>
  <si>
    <t>Мероприятие 01.39. Модернизация детских игровых площадок, установленных ранее с привлечением средств бюджета Московской области (Установка ДИП), ед.</t>
  </si>
  <si>
    <t>Мероприятие 01.35. Замена и модернизация детских игровых площадок (Установка ДИП)</t>
  </si>
  <si>
    <t>11</t>
  </si>
  <si>
    <t>13</t>
  </si>
  <si>
    <t xml:space="preserve">1.3. </t>
  </si>
  <si>
    <t>шт.</t>
  </si>
  <si>
    <t xml:space="preserve">2.7. </t>
  </si>
  <si>
    <t>Установлены детские, игровые площадки за счет средств местного бюджета, ед.</t>
  </si>
  <si>
    <t>В муниципальных образованиях созданы административные комиссии, уполномоченные рассматривать дела об административных правонарушениях в сфере благоустройства, ед.</t>
  </si>
  <si>
    <t xml:space="preserve">Мероприятие 01.17. Благоустройство дворовых территорий </t>
  </si>
  <si>
    <t>Благоустроены дворовые территории за счет средств муниципального образования Московской области, ед.</t>
  </si>
  <si>
    <t xml:space="preserve">Мероприятие 03.04.
Ремонт подъездов в многоквартирных домах
</t>
  </si>
  <si>
    <t>Количество отремонтированных подъездов в многоквартирных домах ед.</t>
  </si>
  <si>
    <t>3.2.</t>
  </si>
  <si>
    <t xml:space="preserve">Мероприятие 01.40.
Модернизация детских игровых площадок, установленных ранее с привлечением средств бюджета Московской области (Демонтаж, освещение, видеонаблюдение), ед.
</t>
  </si>
  <si>
    <t>Благоустроены общественные территории, площадью менее 0,5 га, ед.</t>
  </si>
  <si>
    <t xml:space="preserve">Мероприятие И4.05.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
</t>
  </si>
  <si>
    <t>58</t>
  </si>
  <si>
    <t>Мероприятие 1.36 Улучшение визуального облика территорий муниципального образования (в том числе, украшение территорий)</t>
  </si>
  <si>
    <t xml:space="preserve">2.18. </t>
  </si>
  <si>
    <t>Улучшен визуальный облик территорий муниципального образования (в том числе, украшены территории)</t>
  </si>
  <si>
    <t>22</t>
  </si>
  <si>
    <t>Мероприятие 1.34
Замена и модернизация детских игровых площадок (Демонтаж, освещение, видеонаблюдение)</t>
  </si>
  <si>
    <t>2.17.</t>
  </si>
  <si>
    <t xml:space="preserve">2.19. </t>
  </si>
  <si>
    <t>Управление ЖКХ Администрации городского округа  Домодедово</t>
  </si>
  <si>
    <t>Муниципальное казенное учреждение городского округа Домодедово "Управление капитального строительства</t>
  </si>
  <si>
    <t>Мероприятие 01.33. Создание и ремонт пешеходных коммуникаций на дворовых территориях и общественных пространствах (без организации наружного освещения)</t>
  </si>
  <si>
    <t xml:space="preserve"> Созданы и отремонтированы пешеходные коммуникации на дворовых территориях и общественных пространствах (без организации наружного освещения), ед.</t>
  </si>
  <si>
    <t>Выполнены демонтажные работы (игровое оборудование, малые архитектурные формы, резиновое покрытие, твердое основание) в рамках реализации мероприятия по замене и модернизации детских игровых площадок, ед.</t>
  </si>
  <si>
    <t>Выполнено устройство и (или) модернизация систем наружного освещения в рамках реализации мероприятия по замене и модернизации детских игровых площадок, ед.</t>
  </si>
  <si>
    <t>Количество установленных камер видеонаблюдения, подключенных к системе «Безопасный регион» в рамках реализации мероприятия по замене и модернизации детских игровых площадок,ед</t>
  </si>
  <si>
    <t>Проведение экспертизы результатов, предусмотренных контрактом, в рамках реализации мероприятия по замене и модернизации детских игровых площадок, ед.</t>
  </si>
  <si>
    <t>Установлены детские игровые площадки в рамках реализации мероприятия по замене и модернизации детских игровых площадок, ед.</t>
  </si>
  <si>
    <t>Подготовлено твердое основание под детские игровые площадки с пешеходными дорожками в рамках реализации мероприятия по замене и модернизации детских игровых площадок,ед</t>
  </si>
  <si>
    <t>Подготовлено твердое основание под детские игровые площадки с пешеходными дорожками,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</si>
  <si>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Выполнены демонтажные работы (игровое оборудование, малые архитектурные формы, резиновое покрытие, твердое основание)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</si>
  <si>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 xml:space="preserve"> Выполнено устройство и (или) модернизация систем наружного освещения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</si>
  <si>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Количество установленных камер видеонаблюдения, подключенных к системе «Безопасный регион»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</si>
  <si>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Проведение экспертизы результатов, предусмотренных контрактом,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</si>
  <si>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 xml:space="preserve">Приложение  №1 к постановлению Администрации городского округа Домодедово </t>
  </si>
  <si>
    <t xml:space="preserve">Приложение  № 2 к постановлению Администрации городского округа Домодедово </t>
  </si>
  <si>
    <t>от  10.06.2025  № 1928</t>
  </si>
  <si>
    <t>от  10.06.2025 № 1928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</si>
</sst>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protection locked="0"/>
    </xf>
    <xf numFmtId="0" fontId="1" fillId="0" borderId="0"/>
  </cellStyleXfs>
  <cellXfs count="15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/>
    <xf numFmtId="2" fontId="3" fillId="0" borderId="0" xfId="0" applyNumberFormat="1" applyFont="1" applyFill="1"/>
    <xf numFmtId="4" fontId="5" fillId="0" borderId="6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13" fillId="0" borderId="0" xfId="0" applyFont="1" applyFill="1"/>
    <xf numFmtId="4" fontId="5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/>
    <xf numFmtId="4" fontId="13" fillId="0" borderId="0" xfId="0" applyNumberFormat="1" applyFont="1" applyFill="1"/>
    <xf numFmtId="2" fontId="13" fillId="0" borderId="0" xfId="0" applyNumberFormat="1" applyFont="1" applyFill="1"/>
    <xf numFmtId="4" fontId="13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8" fillId="0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horizontal="center"/>
    </xf>
    <xf numFmtId="2" fontId="5" fillId="0" borderId="6" xfId="0" applyNumberFormat="1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" fontId="5" fillId="0" borderId="5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16" fontId="5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9" fillId="0" borderId="6" xfId="0" applyNumberFormat="1" applyFont="1" applyFill="1" applyBorder="1" applyAlignment="1">
      <alignment horizontal="center" vertical="top" wrapText="1"/>
    </xf>
    <xf numFmtId="4" fontId="9" fillId="0" borderId="2" xfId="0" applyNumberFormat="1" applyFont="1" applyFill="1" applyBorder="1" applyAlignment="1">
      <alignment horizontal="center" vertical="top" wrapText="1"/>
    </xf>
    <xf numFmtId="4" fontId="9" fillId="0" borderId="7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16" fontId="9" fillId="0" borderId="5" xfId="0" applyNumberFormat="1" applyFont="1" applyFill="1" applyBorder="1" applyAlignment="1">
      <alignment horizontal="center" vertical="top" wrapText="1"/>
    </xf>
    <xf numFmtId="16" fontId="9" fillId="0" borderId="4" xfId="0" applyNumberFormat="1" applyFont="1" applyFill="1" applyBorder="1" applyAlignment="1">
      <alignment horizontal="center" vertical="top" wrapText="1"/>
    </xf>
    <xf numFmtId="16" fontId="9" fillId="0" borderId="3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top" wrapText="1"/>
    </xf>
    <xf numFmtId="4" fontId="5" fillId="0" borderId="14" xfId="0" applyNumberFormat="1" applyFont="1" applyFill="1" applyBorder="1" applyAlignment="1">
      <alignment horizontal="center" vertical="top" wrapText="1"/>
    </xf>
    <xf numFmtId="4" fontId="5" fillId="0" borderId="1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5" fillId="0" borderId="15" xfId="0" applyNumberFormat="1" applyFont="1" applyFill="1" applyBorder="1" applyAlignment="1">
      <alignment horizontal="center" vertical="top" wrapText="1"/>
    </xf>
    <xf numFmtId="4" fontId="5" fillId="0" borderId="12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top" wrapText="1"/>
    </xf>
    <xf numFmtId="4" fontId="9" fillId="0" borderId="4" xfId="0" applyNumberFormat="1" applyFont="1" applyFill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3" fontId="5" fillId="0" borderId="6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0" borderId="7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tabSelected="1" view="pageBreakPreview" zoomScale="90" zoomScaleNormal="100" zoomScaleSheetLayoutView="90" workbookViewId="0">
      <selection activeCell="A10" sqref="A10:P10"/>
    </sheetView>
  </sheetViews>
  <sheetFormatPr defaultColWidth="9.140625" defaultRowHeight="14.25" x14ac:dyDescent="0.2"/>
  <cols>
    <col min="1" max="1" width="6.7109375" style="9" customWidth="1"/>
    <col min="2" max="2" width="34.7109375" style="9" customWidth="1"/>
    <col min="3" max="3" width="13.85546875" style="9" customWidth="1"/>
    <col min="4" max="4" width="35.42578125" style="9" customWidth="1"/>
    <col min="5" max="5" width="20.5703125" style="36" hidden="1" customWidth="1"/>
    <col min="6" max="6" width="14.5703125" style="37" customWidth="1"/>
    <col min="7" max="8" width="14.5703125" style="36" customWidth="1"/>
    <col min="9" max="9" width="9.85546875" style="37" customWidth="1"/>
    <col min="10" max="10" width="7.7109375" style="37" customWidth="1"/>
    <col min="11" max="11" width="9.140625" style="37" customWidth="1"/>
    <col min="12" max="13" width="7.7109375" style="37" customWidth="1"/>
    <col min="14" max="14" width="15" style="36" customWidth="1"/>
    <col min="15" max="15" width="12.85546875" style="36" customWidth="1"/>
    <col min="16" max="16" width="21.7109375" style="36" customWidth="1"/>
    <col min="17" max="17" width="18.7109375" style="9" customWidth="1"/>
    <col min="18" max="18" width="13.7109375" style="9" customWidth="1"/>
    <col min="19" max="19" width="9.85546875" style="9" bestFit="1" customWidth="1"/>
    <col min="20" max="20" width="12.5703125" style="9" customWidth="1"/>
    <col min="21" max="16384" width="9.140625" style="9"/>
  </cols>
  <sheetData>
    <row r="1" spans="1:16" s="5" customFormat="1" ht="15.75" x14ac:dyDescent="0.25">
      <c r="A1" s="1"/>
      <c r="B1" s="2"/>
      <c r="C1" s="2"/>
      <c r="D1" s="2"/>
      <c r="E1" s="2"/>
      <c r="F1" s="2"/>
      <c r="I1" s="2"/>
      <c r="J1" s="2"/>
      <c r="K1" s="2"/>
      <c r="L1" s="2"/>
      <c r="M1" s="2"/>
      <c r="P1" s="4" t="s">
        <v>222</v>
      </c>
    </row>
    <row r="2" spans="1:16" s="5" customFormat="1" ht="15.75" x14ac:dyDescent="0.25">
      <c r="A2" s="1"/>
      <c r="B2" s="2"/>
      <c r="C2" s="2"/>
      <c r="D2" s="2"/>
      <c r="E2" s="2"/>
      <c r="F2" s="2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2"/>
      <c r="I3" s="2"/>
      <c r="J3" s="2"/>
      <c r="K3" s="2"/>
      <c r="L3" s="2"/>
      <c r="M3" s="2"/>
      <c r="P3" s="4" t="s">
        <v>224</v>
      </c>
    </row>
    <row r="4" spans="1:16" s="5" customFormat="1" ht="15.75" x14ac:dyDescent="0.25">
      <c r="A4" s="1"/>
      <c r="B4" s="2"/>
      <c r="C4" s="2"/>
      <c r="D4" s="2"/>
      <c r="E4" s="2"/>
      <c r="F4" s="2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2"/>
      <c r="I5" s="2"/>
      <c r="J5" s="2"/>
      <c r="K5" s="2"/>
      <c r="L5" s="2"/>
      <c r="M5" s="2"/>
      <c r="P5" s="6" t="s">
        <v>102</v>
      </c>
    </row>
    <row r="6" spans="1:16" s="5" customFormat="1" ht="15.75" x14ac:dyDescent="0.25">
      <c r="A6" s="1"/>
      <c r="B6" s="2"/>
      <c r="C6" s="2"/>
      <c r="D6" s="2"/>
      <c r="E6" s="2"/>
      <c r="F6" s="2"/>
      <c r="I6" s="2"/>
      <c r="J6" s="2"/>
      <c r="K6" s="2"/>
      <c r="L6" s="2"/>
      <c r="M6" s="2"/>
      <c r="P6" s="6" t="s">
        <v>104</v>
      </c>
    </row>
    <row r="7" spans="1:16" s="5" customFormat="1" ht="15.75" x14ac:dyDescent="0.25">
      <c r="A7" s="1"/>
      <c r="B7" s="2"/>
      <c r="C7" s="2"/>
      <c r="D7" s="2"/>
      <c r="E7" s="2"/>
      <c r="F7" s="2"/>
      <c r="I7" s="2"/>
      <c r="J7" s="2"/>
      <c r="K7" s="2"/>
      <c r="L7" s="2"/>
      <c r="M7" s="2"/>
      <c r="P7" s="7" t="s">
        <v>107</v>
      </c>
    </row>
    <row r="8" spans="1:16" s="5" customFormat="1" ht="15.75" x14ac:dyDescent="0.25">
      <c r="A8" s="1"/>
      <c r="B8" s="2"/>
      <c r="C8" s="2"/>
      <c r="D8" s="2"/>
      <c r="E8" s="2"/>
      <c r="F8" s="2"/>
      <c r="I8" s="2"/>
      <c r="J8" s="2"/>
      <c r="K8" s="2"/>
      <c r="L8" s="2"/>
      <c r="M8" s="2"/>
      <c r="P8" s="7" t="s">
        <v>105</v>
      </c>
    </row>
    <row r="9" spans="1:16" s="5" customFormat="1" ht="15.75" customHeight="1" x14ac:dyDescent="0.2">
      <c r="A9" s="118" t="s">
        <v>140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</row>
    <row r="10" spans="1:16" s="8" customFormat="1" ht="15.75" customHeight="1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</row>
    <row r="11" spans="1:16" ht="22.5" customHeight="1" x14ac:dyDescent="0.2">
      <c r="A11" s="118" t="s">
        <v>108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</row>
    <row r="12" spans="1:16" s="8" customFormat="1" ht="15.75" x14ac:dyDescent="0.2">
      <c r="A12" s="10"/>
      <c r="B12" s="10"/>
      <c r="C12" s="10"/>
      <c r="D12" s="10"/>
      <c r="E12" s="11"/>
      <c r="F12" s="12"/>
      <c r="G12" s="11"/>
      <c r="H12" s="11"/>
      <c r="I12" s="12"/>
      <c r="J12" s="12"/>
      <c r="K12" s="12"/>
      <c r="L12" s="12"/>
      <c r="M12" s="12"/>
      <c r="N12" s="11"/>
      <c r="O12" s="11"/>
      <c r="P12" s="11"/>
    </row>
    <row r="13" spans="1:16" ht="18" customHeight="1" x14ac:dyDescent="0.2">
      <c r="A13" s="80" t="s">
        <v>3</v>
      </c>
      <c r="B13" s="80" t="s">
        <v>13</v>
      </c>
      <c r="C13" s="80" t="s">
        <v>14</v>
      </c>
      <c r="D13" s="80" t="s">
        <v>6</v>
      </c>
      <c r="E13" s="123" t="s">
        <v>21</v>
      </c>
      <c r="F13" s="125" t="s">
        <v>15</v>
      </c>
      <c r="G13" s="119" t="s">
        <v>7</v>
      </c>
      <c r="H13" s="120"/>
      <c r="I13" s="120"/>
      <c r="J13" s="120"/>
      <c r="K13" s="120"/>
      <c r="L13" s="120"/>
      <c r="M13" s="120"/>
      <c r="N13" s="120"/>
      <c r="O13" s="121"/>
      <c r="P13" s="125" t="s">
        <v>9</v>
      </c>
    </row>
    <row r="14" spans="1:16" ht="42" customHeight="1" x14ac:dyDescent="0.2">
      <c r="A14" s="82"/>
      <c r="B14" s="82"/>
      <c r="C14" s="82"/>
      <c r="D14" s="82"/>
      <c r="E14" s="124"/>
      <c r="F14" s="126"/>
      <c r="G14" s="53" t="s">
        <v>120</v>
      </c>
      <c r="H14" s="58" t="s">
        <v>121</v>
      </c>
      <c r="I14" s="127" t="s">
        <v>33</v>
      </c>
      <c r="J14" s="128"/>
      <c r="K14" s="128"/>
      <c r="L14" s="128"/>
      <c r="M14" s="129"/>
      <c r="N14" s="53" t="s">
        <v>34</v>
      </c>
      <c r="O14" s="53" t="s">
        <v>35</v>
      </c>
      <c r="P14" s="126"/>
    </row>
    <row r="15" spans="1:16" ht="15" x14ac:dyDescent="0.2">
      <c r="A15" s="13">
        <v>1</v>
      </c>
      <c r="B15" s="13">
        <v>2</v>
      </c>
      <c r="C15" s="13">
        <v>3</v>
      </c>
      <c r="D15" s="13">
        <v>4</v>
      </c>
      <c r="E15" s="14">
        <v>5</v>
      </c>
      <c r="F15" s="15">
        <v>5</v>
      </c>
      <c r="G15" s="15">
        <v>6</v>
      </c>
      <c r="H15" s="56">
        <v>7</v>
      </c>
      <c r="I15" s="119">
        <v>8</v>
      </c>
      <c r="J15" s="120"/>
      <c r="K15" s="120"/>
      <c r="L15" s="120"/>
      <c r="M15" s="121"/>
      <c r="N15" s="15">
        <v>9</v>
      </c>
      <c r="O15" s="15">
        <v>10</v>
      </c>
      <c r="P15" s="15">
        <v>11</v>
      </c>
    </row>
    <row r="16" spans="1:16" ht="18" customHeight="1" x14ac:dyDescent="0.2">
      <c r="A16" s="108" t="s">
        <v>4</v>
      </c>
      <c r="B16" s="130" t="s">
        <v>36</v>
      </c>
      <c r="C16" s="86" t="s">
        <v>38</v>
      </c>
      <c r="D16" s="16" t="s">
        <v>2</v>
      </c>
      <c r="E16" s="17">
        <f>SUM(E17:E20)</f>
        <v>0</v>
      </c>
      <c r="F16" s="17">
        <f>SUM(G16:O16)</f>
        <v>387809.27</v>
      </c>
      <c r="G16" s="17">
        <f>SUM(G17:G20)</f>
        <v>291669.27</v>
      </c>
      <c r="H16" s="17">
        <f>SUM(H17:H20)</f>
        <v>96140</v>
      </c>
      <c r="I16" s="94">
        <f>SUM(I17:M20)</f>
        <v>0</v>
      </c>
      <c r="J16" s="95"/>
      <c r="K16" s="95"/>
      <c r="L16" s="95"/>
      <c r="M16" s="96"/>
      <c r="N16" s="17">
        <f>SUM(N17:N20)</f>
        <v>0</v>
      </c>
      <c r="O16" s="17">
        <f>SUM(O17:O20)</f>
        <v>0</v>
      </c>
      <c r="P16" s="91"/>
    </row>
    <row r="17" spans="1:16" ht="21" customHeight="1" x14ac:dyDescent="0.2">
      <c r="A17" s="109"/>
      <c r="B17" s="131"/>
      <c r="C17" s="87"/>
      <c r="D17" s="16" t="s">
        <v>1</v>
      </c>
      <c r="E17" s="17">
        <f>E22+E30+E38+E46</f>
        <v>0</v>
      </c>
      <c r="F17" s="17">
        <f>SUM(G17:O17)</f>
        <v>142109.78</v>
      </c>
      <c r="G17" s="17">
        <f>G22+G38+G46</f>
        <v>142109.78</v>
      </c>
      <c r="H17" s="17">
        <f>H22+H38+H46</f>
        <v>0</v>
      </c>
      <c r="I17" s="94">
        <f>I22+M38+M46+I30</f>
        <v>0</v>
      </c>
      <c r="J17" s="95"/>
      <c r="K17" s="95"/>
      <c r="L17" s="95"/>
      <c r="M17" s="96"/>
      <c r="N17" s="17">
        <f>N22+N38+N46</f>
        <v>0</v>
      </c>
      <c r="O17" s="17">
        <f>O22+O38+O46</f>
        <v>0</v>
      </c>
      <c r="P17" s="93"/>
    </row>
    <row r="18" spans="1:16" ht="28.5" x14ac:dyDescent="0.2">
      <c r="A18" s="109"/>
      <c r="B18" s="131"/>
      <c r="C18" s="87"/>
      <c r="D18" s="16" t="s">
        <v>5</v>
      </c>
      <c r="E18" s="17">
        <f>E39+E23+E31+E47</f>
        <v>0</v>
      </c>
      <c r="F18" s="17">
        <f>SUM(G18:O18)</f>
        <v>111328.45000000001</v>
      </c>
      <c r="G18" s="17">
        <f t="shared" ref="G18:I19" si="0">G23+G39+G47+G31</f>
        <v>48933.590000000004</v>
      </c>
      <c r="H18" s="17">
        <f t="shared" si="0"/>
        <v>62394.86</v>
      </c>
      <c r="I18" s="94">
        <f t="shared" si="0"/>
        <v>0</v>
      </c>
      <c r="J18" s="95"/>
      <c r="K18" s="95"/>
      <c r="L18" s="95"/>
      <c r="M18" s="96"/>
      <c r="N18" s="17">
        <f>N23+N39+N47+N31</f>
        <v>0</v>
      </c>
      <c r="O18" s="17">
        <f t="shared" ref="N18:O20" si="1">O23+O39+O47</f>
        <v>0</v>
      </c>
      <c r="P18" s="93"/>
    </row>
    <row r="19" spans="1:16" ht="28.5" x14ac:dyDescent="0.2">
      <c r="A19" s="109"/>
      <c r="B19" s="131"/>
      <c r="C19" s="87"/>
      <c r="D19" s="16" t="s">
        <v>12</v>
      </c>
      <c r="E19" s="17">
        <f>E40+E24+E32+E48</f>
        <v>0</v>
      </c>
      <c r="F19" s="17">
        <f>SUM(G19:O19)</f>
        <v>134371.03999999998</v>
      </c>
      <c r="G19" s="17">
        <f t="shared" si="0"/>
        <v>100625.9</v>
      </c>
      <c r="H19" s="17">
        <f t="shared" si="0"/>
        <v>33745.14</v>
      </c>
      <c r="I19" s="94">
        <f t="shared" si="0"/>
        <v>0</v>
      </c>
      <c r="J19" s="95"/>
      <c r="K19" s="95"/>
      <c r="L19" s="95"/>
      <c r="M19" s="96"/>
      <c r="N19" s="17">
        <f>N24+N40+N48+N32</f>
        <v>0</v>
      </c>
      <c r="O19" s="17">
        <f t="shared" si="1"/>
        <v>0</v>
      </c>
      <c r="P19" s="93"/>
    </row>
    <row r="20" spans="1:16" ht="15.75" customHeight="1" x14ac:dyDescent="0.2">
      <c r="A20" s="110"/>
      <c r="B20" s="132"/>
      <c r="C20" s="88"/>
      <c r="D20" s="16" t="s">
        <v>18</v>
      </c>
      <c r="E20" s="17">
        <f>E41</f>
        <v>0</v>
      </c>
      <c r="F20" s="17">
        <f>SUM(I20:O20)</f>
        <v>0</v>
      </c>
      <c r="G20" s="17">
        <f>G25+G41+G49</f>
        <v>0</v>
      </c>
      <c r="H20" s="17">
        <f>H25+H41+H49</f>
        <v>0</v>
      </c>
      <c r="I20" s="94">
        <f>I25+M41+M49</f>
        <v>0</v>
      </c>
      <c r="J20" s="95"/>
      <c r="K20" s="95"/>
      <c r="L20" s="95"/>
      <c r="M20" s="96"/>
      <c r="N20" s="17">
        <f t="shared" si="1"/>
        <v>0</v>
      </c>
      <c r="O20" s="17">
        <f t="shared" si="1"/>
        <v>0</v>
      </c>
      <c r="P20" s="92"/>
    </row>
    <row r="21" spans="1:16" ht="15" customHeight="1" x14ac:dyDescent="0.2">
      <c r="A21" s="108" t="s">
        <v>10</v>
      </c>
      <c r="B21" s="77" t="s">
        <v>61</v>
      </c>
      <c r="C21" s="80" t="s">
        <v>38</v>
      </c>
      <c r="D21" s="19" t="s">
        <v>2</v>
      </c>
      <c r="E21" s="20">
        <v>0</v>
      </c>
      <c r="F21" s="52">
        <f>SUM(F22:F25)</f>
        <v>289282</v>
      </c>
      <c r="G21" s="52">
        <v>289282</v>
      </c>
      <c r="H21" s="55">
        <v>0</v>
      </c>
      <c r="I21" s="99">
        <v>0</v>
      </c>
      <c r="J21" s="100"/>
      <c r="K21" s="100"/>
      <c r="L21" s="100"/>
      <c r="M21" s="101"/>
      <c r="N21" s="52">
        <f>SUM(N22:N25)</f>
        <v>0</v>
      </c>
      <c r="O21" s="52">
        <f>SUM(O22:O25)</f>
        <v>0</v>
      </c>
      <c r="P21" s="91" t="s">
        <v>207</v>
      </c>
    </row>
    <row r="22" spans="1:16" ht="15" x14ac:dyDescent="0.2">
      <c r="A22" s="109"/>
      <c r="B22" s="78"/>
      <c r="C22" s="81"/>
      <c r="D22" s="19" t="s">
        <v>1</v>
      </c>
      <c r="E22" s="20">
        <v>0</v>
      </c>
      <c r="F22" s="52">
        <f>SUM(G22:O22)</f>
        <v>142109.78</v>
      </c>
      <c r="G22" s="52">
        <v>142109.78</v>
      </c>
      <c r="H22" s="55">
        <v>0</v>
      </c>
      <c r="I22" s="99">
        <v>0</v>
      </c>
      <c r="J22" s="100"/>
      <c r="K22" s="100"/>
      <c r="L22" s="100"/>
      <c r="M22" s="101"/>
      <c r="N22" s="52">
        <v>0</v>
      </c>
      <c r="O22" s="52">
        <v>0</v>
      </c>
      <c r="P22" s="93"/>
    </row>
    <row r="23" spans="1:16" ht="30" x14ac:dyDescent="0.2">
      <c r="A23" s="109"/>
      <c r="B23" s="78"/>
      <c r="C23" s="81"/>
      <c r="D23" s="19" t="s">
        <v>5</v>
      </c>
      <c r="E23" s="20">
        <v>0</v>
      </c>
      <c r="F23" s="52">
        <f>SUM(G23:O23)</f>
        <v>47369.93</v>
      </c>
      <c r="G23" s="52">
        <v>47369.93</v>
      </c>
      <c r="H23" s="55">
        <v>0</v>
      </c>
      <c r="I23" s="99">
        <v>0</v>
      </c>
      <c r="J23" s="100"/>
      <c r="K23" s="100"/>
      <c r="L23" s="100"/>
      <c r="M23" s="101"/>
      <c r="N23" s="52">
        <v>0</v>
      </c>
      <c r="O23" s="52">
        <v>0</v>
      </c>
      <c r="P23" s="93"/>
    </row>
    <row r="24" spans="1:16" ht="30" x14ac:dyDescent="0.2">
      <c r="A24" s="109"/>
      <c r="B24" s="78"/>
      <c r="C24" s="81"/>
      <c r="D24" s="19" t="s">
        <v>12</v>
      </c>
      <c r="E24" s="20">
        <v>0</v>
      </c>
      <c r="F24" s="52">
        <f>SUM(G24:O24)</f>
        <v>99802.29</v>
      </c>
      <c r="G24" s="52">
        <v>99802.29</v>
      </c>
      <c r="H24" s="55">
        <v>0</v>
      </c>
      <c r="I24" s="99">
        <v>0</v>
      </c>
      <c r="J24" s="100"/>
      <c r="K24" s="100"/>
      <c r="L24" s="100"/>
      <c r="M24" s="101"/>
      <c r="N24" s="52">
        <v>0</v>
      </c>
      <c r="O24" s="52">
        <v>0</v>
      </c>
      <c r="P24" s="93"/>
    </row>
    <row r="25" spans="1:16" ht="15" x14ac:dyDescent="0.2">
      <c r="A25" s="109"/>
      <c r="B25" s="79"/>
      <c r="C25" s="82"/>
      <c r="D25" s="19" t="s">
        <v>18</v>
      </c>
      <c r="E25" s="20">
        <v>0</v>
      </c>
      <c r="F25" s="52">
        <f>SUM(I25:O25)</f>
        <v>0</v>
      </c>
      <c r="G25" s="52">
        <f t="shared" ref="G25" si="2">I25</f>
        <v>0</v>
      </c>
      <c r="H25" s="59">
        <v>0</v>
      </c>
      <c r="I25" s="115">
        <v>0</v>
      </c>
      <c r="J25" s="116"/>
      <c r="K25" s="116"/>
      <c r="L25" s="116"/>
      <c r="M25" s="117"/>
      <c r="N25" s="52">
        <v>0</v>
      </c>
      <c r="O25" s="52">
        <v>0</v>
      </c>
      <c r="P25" s="92"/>
    </row>
    <row r="26" spans="1:16" s="23" customFormat="1" ht="20.25" customHeight="1" x14ac:dyDescent="0.2">
      <c r="A26" s="109"/>
      <c r="B26" s="68" t="s">
        <v>142</v>
      </c>
      <c r="C26" s="71" t="s">
        <v>81</v>
      </c>
      <c r="D26" s="71" t="s">
        <v>92</v>
      </c>
      <c r="E26" s="22"/>
      <c r="F26" s="89" t="s">
        <v>0</v>
      </c>
      <c r="G26" s="91" t="s">
        <v>25</v>
      </c>
      <c r="H26" s="91" t="s">
        <v>26</v>
      </c>
      <c r="I26" s="97" t="s">
        <v>163</v>
      </c>
      <c r="J26" s="97" t="s">
        <v>125</v>
      </c>
      <c r="K26" s="97"/>
      <c r="L26" s="97"/>
      <c r="M26" s="97"/>
      <c r="N26" s="91" t="s">
        <v>34</v>
      </c>
      <c r="O26" s="91" t="s">
        <v>35</v>
      </c>
      <c r="P26" s="91"/>
    </row>
    <row r="27" spans="1:16" ht="25.5" customHeight="1" x14ac:dyDescent="0.2">
      <c r="A27" s="109"/>
      <c r="B27" s="69"/>
      <c r="C27" s="72"/>
      <c r="D27" s="72"/>
      <c r="E27" s="20"/>
      <c r="F27" s="90"/>
      <c r="G27" s="92"/>
      <c r="H27" s="92"/>
      <c r="I27" s="97"/>
      <c r="J27" s="54" t="s">
        <v>128</v>
      </c>
      <c r="K27" s="54" t="s">
        <v>129</v>
      </c>
      <c r="L27" s="54" t="s">
        <v>130</v>
      </c>
      <c r="M27" s="54" t="s">
        <v>126</v>
      </c>
      <c r="N27" s="92"/>
      <c r="O27" s="92"/>
      <c r="P27" s="93"/>
    </row>
    <row r="28" spans="1:16" ht="20.25" customHeight="1" x14ac:dyDescent="0.2">
      <c r="A28" s="110"/>
      <c r="B28" s="70"/>
      <c r="C28" s="73"/>
      <c r="D28" s="73"/>
      <c r="E28" s="20"/>
      <c r="F28" s="14" t="s">
        <v>22</v>
      </c>
      <c r="G28" s="14">
        <v>1</v>
      </c>
      <c r="H28" s="50">
        <v>0</v>
      </c>
      <c r="I28" s="50" t="s">
        <v>31</v>
      </c>
      <c r="J28" s="50">
        <v>0</v>
      </c>
      <c r="K28" s="50">
        <v>0</v>
      </c>
      <c r="L28" s="50">
        <v>0</v>
      </c>
      <c r="M28" s="50">
        <v>0</v>
      </c>
      <c r="N28" s="14">
        <v>0</v>
      </c>
      <c r="O28" s="14">
        <v>0</v>
      </c>
      <c r="P28" s="92"/>
    </row>
    <row r="29" spans="1:16" ht="15" customHeight="1" x14ac:dyDescent="0.2">
      <c r="A29" s="108" t="s">
        <v>16</v>
      </c>
      <c r="B29" s="77" t="s">
        <v>37</v>
      </c>
      <c r="C29" s="80" t="s">
        <v>38</v>
      </c>
      <c r="D29" s="19" t="s">
        <v>2</v>
      </c>
      <c r="E29" s="20">
        <v>0</v>
      </c>
      <c r="F29" s="52">
        <f>SUM(F30:F33)</f>
        <v>2387.27</v>
      </c>
      <c r="G29" s="22">
        <f>SUM(G30:G33)</f>
        <v>2387.27</v>
      </c>
      <c r="H29" s="22">
        <f>SUM(H30:H33)</f>
        <v>0</v>
      </c>
      <c r="I29" s="99">
        <f>SUM(I30:M33)</f>
        <v>0</v>
      </c>
      <c r="J29" s="100"/>
      <c r="K29" s="100"/>
      <c r="L29" s="100"/>
      <c r="M29" s="101"/>
      <c r="N29" s="20">
        <f>SUM(N30:N33)</f>
        <v>0</v>
      </c>
      <c r="O29" s="20">
        <f>SUM(O30:O33)</f>
        <v>0</v>
      </c>
      <c r="P29" s="91" t="s">
        <v>207</v>
      </c>
    </row>
    <row r="30" spans="1:16" ht="15" x14ac:dyDescent="0.2">
      <c r="A30" s="109"/>
      <c r="B30" s="78"/>
      <c r="C30" s="81"/>
      <c r="D30" s="19" t="s">
        <v>1</v>
      </c>
      <c r="E30" s="20">
        <v>0</v>
      </c>
      <c r="F30" s="52">
        <f>SUM(G30:O30)</f>
        <v>0</v>
      </c>
      <c r="G30" s="52">
        <f>I30</f>
        <v>0</v>
      </c>
      <c r="H30" s="55">
        <v>0</v>
      </c>
      <c r="I30" s="99">
        <v>0</v>
      </c>
      <c r="J30" s="100"/>
      <c r="K30" s="100"/>
      <c r="L30" s="100"/>
      <c r="M30" s="101"/>
      <c r="N30" s="20">
        <v>0</v>
      </c>
      <c r="O30" s="20">
        <v>0</v>
      </c>
      <c r="P30" s="93"/>
    </row>
    <row r="31" spans="1:16" ht="30" x14ac:dyDescent="0.2">
      <c r="A31" s="109"/>
      <c r="B31" s="78"/>
      <c r="C31" s="81"/>
      <c r="D31" s="19" t="s">
        <v>5</v>
      </c>
      <c r="E31" s="20">
        <v>0</v>
      </c>
      <c r="F31" s="52">
        <f>SUM(G31:O31)</f>
        <v>1563.66</v>
      </c>
      <c r="G31" s="52">
        <v>1563.66</v>
      </c>
      <c r="H31" s="55">
        <v>0</v>
      </c>
      <c r="I31" s="99">
        <v>0</v>
      </c>
      <c r="J31" s="100"/>
      <c r="K31" s="100"/>
      <c r="L31" s="100"/>
      <c r="M31" s="101"/>
      <c r="N31" s="20">
        <v>0</v>
      </c>
      <c r="O31" s="20">
        <v>0</v>
      </c>
      <c r="P31" s="93"/>
    </row>
    <row r="32" spans="1:16" ht="30" x14ac:dyDescent="0.2">
      <c r="A32" s="109"/>
      <c r="B32" s="78"/>
      <c r="C32" s="81"/>
      <c r="D32" s="19" t="s">
        <v>12</v>
      </c>
      <c r="E32" s="20">
        <v>0</v>
      </c>
      <c r="F32" s="52">
        <f>SUM(G32:O32)</f>
        <v>823.61</v>
      </c>
      <c r="G32" s="52">
        <v>823.61</v>
      </c>
      <c r="H32" s="55">
        <v>0</v>
      </c>
      <c r="I32" s="99">
        <v>0</v>
      </c>
      <c r="J32" s="100"/>
      <c r="K32" s="100"/>
      <c r="L32" s="100"/>
      <c r="M32" s="101"/>
      <c r="N32" s="20">
        <v>0</v>
      </c>
      <c r="O32" s="20">
        <v>0</v>
      </c>
      <c r="P32" s="93"/>
    </row>
    <row r="33" spans="1:17" ht="15" x14ac:dyDescent="0.2">
      <c r="A33" s="109"/>
      <c r="B33" s="79"/>
      <c r="C33" s="82"/>
      <c r="D33" s="19" t="s">
        <v>18</v>
      </c>
      <c r="E33" s="20">
        <v>0</v>
      </c>
      <c r="F33" s="52">
        <f>SUM(I33:O33)</f>
        <v>0</v>
      </c>
      <c r="G33" s="52">
        <f>I33</f>
        <v>0</v>
      </c>
      <c r="H33" s="55">
        <v>0</v>
      </c>
      <c r="I33" s="99">
        <v>0</v>
      </c>
      <c r="J33" s="100"/>
      <c r="K33" s="100"/>
      <c r="L33" s="100"/>
      <c r="M33" s="101"/>
      <c r="N33" s="20">
        <v>0</v>
      </c>
      <c r="O33" s="20">
        <v>0</v>
      </c>
      <c r="P33" s="92"/>
    </row>
    <row r="34" spans="1:17" s="23" customFormat="1" ht="21.75" customHeight="1" x14ac:dyDescent="0.2">
      <c r="A34" s="109"/>
      <c r="B34" s="68" t="s">
        <v>143</v>
      </c>
      <c r="C34" s="71" t="s">
        <v>81</v>
      </c>
      <c r="D34" s="71" t="s">
        <v>92</v>
      </c>
      <c r="E34" s="22"/>
      <c r="F34" s="89" t="s">
        <v>0</v>
      </c>
      <c r="G34" s="91" t="s">
        <v>25</v>
      </c>
      <c r="H34" s="91" t="s">
        <v>26</v>
      </c>
      <c r="I34" s="97" t="s">
        <v>163</v>
      </c>
      <c r="J34" s="97" t="s">
        <v>125</v>
      </c>
      <c r="K34" s="97"/>
      <c r="L34" s="97"/>
      <c r="M34" s="97"/>
      <c r="N34" s="91" t="s">
        <v>34</v>
      </c>
      <c r="O34" s="91" t="s">
        <v>35</v>
      </c>
      <c r="P34" s="89"/>
    </row>
    <row r="35" spans="1:17" ht="22.5" customHeight="1" x14ac:dyDescent="0.2">
      <c r="A35" s="109"/>
      <c r="B35" s="69"/>
      <c r="C35" s="72"/>
      <c r="D35" s="72"/>
      <c r="E35" s="20"/>
      <c r="F35" s="90"/>
      <c r="G35" s="92"/>
      <c r="H35" s="92"/>
      <c r="I35" s="97"/>
      <c r="J35" s="54" t="s">
        <v>128</v>
      </c>
      <c r="K35" s="54" t="s">
        <v>129</v>
      </c>
      <c r="L35" s="54" t="s">
        <v>130</v>
      </c>
      <c r="M35" s="54" t="s">
        <v>126</v>
      </c>
      <c r="N35" s="92"/>
      <c r="O35" s="92"/>
      <c r="P35" s="114"/>
    </row>
    <row r="36" spans="1:17" ht="21.75" customHeight="1" x14ac:dyDescent="0.2">
      <c r="A36" s="110"/>
      <c r="B36" s="70"/>
      <c r="C36" s="73"/>
      <c r="D36" s="73"/>
      <c r="E36" s="20"/>
      <c r="F36" s="14" t="s">
        <v>22</v>
      </c>
      <c r="G36" s="14">
        <v>1</v>
      </c>
      <c r="H36" s="50">
        <v>0</v>
      </c>
      <c r="I36" s="50" t="s">
        <v>31</v>
      </c>
      <c r="J36" s="50">
        <v>0</v>
      </c>
      <c r="K36" s="50">
        <v>0</v>
      </c>
      <c r="L36" s="50">
        <v>0</v>
      </c>
      <c r="M36" s="50">
        <v>0</v>
      </c>
      <c r="N36" s="14">
        <v>0</v>
      </c>
      <c r="O36" s="14">
        <v>0</v>
      </c>
      <c r="P36" s="90"/>
    </row>
    <row r="37" spans="1:17" ht="15" customHeight="1" x14ac:dyDescent="0.2">
      <c r="A37" s="108" t="s">
        <v>186</v>
      </c>
      <c r="B37" s="77" t="s">
        <v>39</v>
      </c>
      <c r="C37" s="80" t="s">
        <v>38</v>
      </c>
      <c r="D37" s="19" t="s">
        <v>2</v>
      </c>
      <c r="E37" s="20">
        <v>0</v>
      </c>
      <c r="F37" s="52">
        <f>SUM(F38:F41)</f>
        <v>96140</v>
      </c>
      <c r="G37" s="52">
        <f>G38+G40+G39+G41</f>
        <v>0</v>
      </c>
      <c r="H37" s="52">
        <f>H38+H40+H39+H41</f>
        <v>96140</v>
      </c>
      <c r="I37" s="99">
        <f>I38+I39+I40+I41</f>
        <v>0</v>
      </c>
      <c r="J37" s="100"/>
      <c r="K37" s="100"/>
      <c r="L37" s="100"/>
      <c r="M37" s="101"/>
      <c r="N37" s="20">
        <f>SUM(N38:N41)</f>
        <v>0</v>
      </c>
      <c r="O37" s="20">
        <f>SUM(O38:O41)</f>
        <v>0</v>
      </c>
      <c r="P37" s="91" t="s">
        <v>207</v>
      </c>
    </row>
    <row r="38" spans="1:17" ht="17.25" customHeight="1" x14ac:dyDescent="0.2">
      <c r="A38" s="109"/>
      <c r="B38" s="78"/>
      <c r="C38" s="81"/>
      <c r="D38" s="19" t="s">
        <v>1</v>
      </c>
      <c r="E38" s="20">
        <v>0</v>
      </c>
      <c r="F38" s="52">
        <f>SUM(G38:O38)</f>
        <v>0</v>
      </c>
      <c r="G38" s="52">
        <f>I38</f>
        <v>0</v>
      </c>
      <c r="H38" s="55">
        <v>0</v>
      </c>
      <c r="I38" s="99">
        <v>0</v>
      </c>
      <c r="J38" s="100"/>
      <c r="K38" s="100"/>
      <c r="L38" s="100"/>
      <c r="M38" s="101"/>
      <c r="N38" s="20">
        <v>0</v>
      </c>
      <c r="O38" s="20">
        <v>0</v>
      </c>
      <c r="P38" s="93"/>
    </row>
    <row r="39" spans="1:17" ht="30" x14ac:dyDescent="0.2">
      <c r="A39" s="109"/>
      <c r="B39" s="78"/>
      <c r="C39" s="81"/>
      <c r="D39" s="19" t="s">
        <v>5</v>
      </c>
      <c r="E39" s="20">
        <v>0</v>
      </c>
      <c r="F39" s="52">
        <f>SUM(G39:O39)</f>
        <v>62394.86</v>
      </c>
      <c r="G39" s="52">
        <v>0</v>
      </c>
      <c r="H39" s="55">
        <v>62394.86</v>
      </c>
      <c r="I39" s="99">
        <v>0</v>
      </c>
      <c r="J39" s="100"/>
      <c r="K39" s="100"/>
      <c r="L39" s="100"/>
      <c r="M39" s="101"/>
      <c r="N39" s="20">
        <v>0</v>
      </c>
      <c r="O39" s="20">
        <v>0</v>
      </c>
      <c r="P39" s="93"/>
      <c r="Q39" s="28"/>
    </row>
    <row r="40" spans="1:17" ht="30" customHeight="1" x14ac:dyDescent="0.2">
      <c r="A40" s="109"/>
      <c r="B40" s="78"/>
      <c r="C40" s="81"/>
      <c r="D40" s="19" t="s">
        <v>12</v>
      </c>
      <c r="E40" s="20">
        <v>0</v>
      </c>
      <c r="F40" s="52">
        <f>SUM(G40:O40)</f>
        <v>33745.14</v>
      </c>
      <c r="G40" s="52">
        <v>0</v>
      </c>
      <c r="H40" s="55">
        <v>33745.14</v>
      </c>
      <c r="I40" s="99">
        <v>0</v>
      </c>
      <c r="J40" s="100"/>
      <c r="K40" s="100"/>
      <c r="L40" s="100"/>
      <c r="M40" s="101"/>
      <c r="N40" s="20">
        <v>0</v>
      </c>
      <c r="O40" s="20">
        <v>0</v>
      </c>
      <c r="P40" s="93"/>
      <c r="Q40" s="29"/>
    </row>
    <row r="41" spans="1:17" ht="15" x14ac:dyDescent="0.2">
      <c r="A41" s="109"/>
      <c r="B41" s="79"/>
      <c r="C41" s="82"/>
      <c r="D41" s="19" t="s">
        <v>18</v>
      </c>
      <c r="E41" s="20">
        <v>0</v>
      </c>
      <c r="F41" s="52">
        <f>SUM(I41:O41)</f>
        <v>0</v>
      </c>
      <c r="G41" s="52">
        <f>I41</f>
        <v>0</v>
      </c>
      <c r="H41" s="55"/>
      <c r="I41" s="99">
        <v>0</v>
      </c>
      <c r="J41" s="100"/>
      <c r="K41" s="100"/>
      <c r="L41" s="100"/>
      <c r="M41" s="101"/>
      <c r="N41" s="20">
        <v>0</v>
      </c>
      <c r="O41" s="20">
        <v>0</v>
      </c>
      <c r="P41" s="92"/>
    </row>
    <row r="42" spans="1:17" s="23" customFormat="1" ht="15" customHeight="1" x14ac:dyDescent="0.2">
      <c r="A42" s="109"/>
      <c r="B42" s="68" t="s">
        <v>109</v>
      </c>
      <c r="C42" s="71" t="s">
        <v>81</v>
      </c>
      <c r="D42" s="71" t="s">
        <v>92</v>
      </c>
      <c r="E42" s="22"/>
      <c r="F42" s="89" t="s">
        <v>0</v>
      </c>
      <c r="G42" s="91" t="s">
        <v>25</v>
      </c>
      <c r="H42" s="91" t="s">
        <v>26</v>
      </c>
      <c r="I42" s="97" t="s">
        <v>163</v>
      </c>
      <c r="J42" s="98" t="s">
        <v>125</v>
      </c>
      <c r="K42" s="98"/>
      <c r="L42" s="98"/>
      <c r="M42" s="98"/>
      <c r="N42" s="91" t="s">
        <v>34</v>
      </c>
      <c r="O42" s="91" t="s">
        <v>35</v>
      </c>
      <c r="P42" s="89"/>
    </row>
    <row r="43" spans="1:17" ht="24" x14ac:dyDescent="0.2">
      <c r="A43" s="109"/>
      <c r="B43" s="69"/>
      <c r="C43" s="72"/>
      <c r="D43" s="72"/>
      <c r="E43" s="20"/>
      <c r="F43" s="90"/>
      <c r="G43" s="92"/>
      <c r="H43" s="92"/>
      <c r="I43" s="97"/>
      <c r="J43" s="54" t="s">
        <v>128</v>
      </c>
      <c r="K43" s="54" t="s">
        <v>129</v>
      </c>
      <c r="L43" s="54" t="s">
        <v>130</v>
      </c>
      <c r="M43" s="54" t="s">
        <v>126</v>
      </c>
      <c r="N43" s="92"/>
      <c r="O43" s="92"/>
      <c r="P43" s="114"/>
    </row>
    <row r="44" spans="1:17" ht="15" x14ac:dyDescent="0.2">
      <c r="A44" s="110"/>
      <c r="B44" s="70"/>
      <c r="C44" s="73"/>
      <c r="D44" s="73"/>
      <c r="E44" s="20"/>
      <c r="F44" s="14" t="s">
        <v>22</v>
      </c>
      <c r="G44" s="14">
        <v>0</v>
      </c>
      <c r="H44" s="50">
        <v>1</v>
      </c>
      <c r="I44" s="50" t="s">
        <v>31</v>
      </c>
      <c r="J44" s="50">
        <v>0</v>
      </c>
      <c r="K44" s="50">
        <v>0</v>
      </c>
      <c r="L44" s="50">
        <v>0</v>
      </c>
      <c r="M44" s="50">
        <v>0</v>
      </c>
      <c r="N44" s="14">
        <v>0</v>
      </c>
      <c r="O44" s="14">
        <v>0</v>
      </c>
      <c r="P44" s="90"/>
    </row>
    <row r="45" spans="1:17" ht="15" customHeight="1" x14ac:dyDescent="0.2">
      <c r="A45" s="108" t="s">
        <v>27</v>
      </c>
      <c r="B45" s="77" t="s">
        <v>62</v>
      </c>
      <c r="C45" s="80" t="s">
        <v>38</v>
      </c>
      <c r="D45" s="19" t="s">
        <v>2</v>
      </c>
      <c r="E45" s="20">
        <f>SUM(E46:E49)</f>
        <v>0</v>
      </c>
      <c r="F45" s="52">
        <f>SUM(F46:F49)</f>
        <v>0</v>
      </c>
      <c r="G45" s="20">
        <f>SUM(G46:G49)</f>
        <v>0</v>
      </c>
      <c r="H45" s="30"/>
      <c r="I45" s="99">
        <v>0</v>
      </c>
      <c r="J45" s="100"/>
      <c r="K45" s="100"/>
      <c r="L45" s="100"/>
      <c r="M45" s="101"/>
      <c r="N45" s="20">
        <f>SUM(N46:N49)</f>
        <v>0</v>
      </c>
      <c r="O45" s="20">
        <f>SUM(O46:O49)</f>
        <v>0</v>
      </c>
      <c r="P45" s="91" t="s">
        <v>207</v>
      </c>
    </row>
    <row r="46" spans="1:17" ht="15" x14ac:dyDescent="0.2">
      <c r="A46" s="109"/>
      <c r="B46" s="78"/>
      <c r="C46" s="81"/>
      <c r="D46" s="19" t="s">
        <v>1</v>
      </c>
      <c r="E46" s="20">
        <v>0</v>
      </c>
      <c r="F46" s="52">
        <f>SUM(G46:O46)</f>
        <v>0</v>
      </c>
      <c r="G46" s="20">
        <v>0</v>
      </c>
      <c r="H46" s="30">
        <v>0</v>
      </c>
      <c r="I46" s="99">
        <v>0</v>
      </c>
      <c r="J46" s="100"/>
      <c r="K46" s="100"/>
      <c r="L46" s="100"/>
      <c r="M46" s="101"/>
      <c r="N46" s="20">
        <v>0</v>
      </c>
      <c r="O46" s="20">
        <v>0</v>
      </c>
      <c r="P46" s="93"/>
    </row>
    <row r="47" spans="1:17" ht="30" x14ac:dyDescent="0.2">
      <c r="A47" s="109"/>
      <c r="B47" s="78"/>
      <c r="C47" s="81"/>
      <c r="D47" s="19" t="s">
        <v>5</v>
      </c>
      <c r="E47" s="20">
        <v>0</v>
      </c>
      <c r="F47" s="52">
        <f>SUM(G47:O47)</f>
        <v>0</v>
      </c>
      <c r="G47" s="20">
        <v>0</v>
      </c>
      <c r="H47" s="30">
        <v>0</v>
      </c>
      <c r="I47" s="99">
        <v>0</v>
      </c>
      <c r="J47" s="100"/>
      <c r="K47" s="100"/>
      <c r="L47" s="100"/>
      <c r="M47" s="101"/>
      <c r="N47" s="20">
        <v>0</v>
      </c>
      <c r="O47" s="20">
        <v>0</v>
      </c>
      <c r="P47" s="93"/>
    </row>
    <row r="48" spans="1:17" ht="30" customHeight="1" x14ac:dyDescent="0.2">
      <c r="A48" s="109"/>
      <c r="B48" s="78"/>
      <c r="C48" s="81"/>
      <c r="D48" s="19" t="s">
        <v>12</v>
      </c>
      <c r="E48" s="20">
        <v>0</v>
      </c>
      <c r="F48" s="52">
        <f>SUM(G48:O48)</f>
        <v>0</v>
      </c>
      <c r="G48" s="20">
        <v>0</v>
      </c>
      <c r="H48" s="30">
        <v>0</v>
      </c>
      <c r="I48" s="99">
        <v>0</v>
      </c>
      <c r="J48" s="100"/>
      <c r="K48" s="100"/>
      <c r="L48" s="100"/>
      <c r="M48" s="101"/>
      <c r="N48" s="20">
        <v>0</v>
      </c>
      <c r="O48" s="20">
        <v>0</v>
      </c>
      <c r="P48" s="93"/>
    </row>
    <row r="49" spans="1:19" ht="15" x14ac:dyDescent="0.2">
      <c r="A49" s="109"/>
      <c r="B49" s="79"/>
      <c r="C49" s="82"/>
      <c r="D49" s="19" t="s">
        <v>18</v>
      </c>
      <c r="E49" s="20">
        <v>0</v>
      </c>
      <c r="F49" s="52">
        <f>SUM(I49:O49)</f>
        <v>0</v>
      </c>
      <c r="G49" s="20">
        <v>0</v>
      </c>
      <c r="H49" s="30">
        <v>0</v>
      </c>
      <c r="I49" s="99">
        <v>0</v>
      </c>
      <c r="J49" s="100"/>
      <c r="K49" s="100"/>
      <c r="L49" s="100"/>
      <c r="M49" s="101"/>
      <c r="N49" s="20">
        <v>0</v>
      </c>
      <c r="O49" s="20">
        <v>0</v>
      </c>
      <c r="P49" s="92"/>
    </row>
    <row r="50" spans="1:19" s="23" customFormat="1" ht="93.75" customHeight="1" x14ac:dyDescent="0.2">
      <c r="A50" s="109"/>
      <c r="B50" s="111" t="s">
        <v>144</v>
      </c>
      <c r="C50" s="71" t="s">
        <v>81</v>
      </c>
      <c r="D50" s="71" t="s">
        <v>92</v>
      </c>
      <c r="E50" s="22"/>
      <c r="F50" s="89" t="s">
        <v>0</v>
      </c>
      <c r="G50" s="91" t="s">
        <v>25</v>
      </c>
      <c r="H50" s="91" t="s">
        <v>26</v>
      </c>
      <c r="I50" s="97" t="s">
        <v>163</v>
      </c>
      <c r="J50" s="98" t="s">
        <v>125</v>
      </c>
      <c r="K50" s="98"/>
      <c r="L50" s="98"/>
      <c r="M50" s="98"/>
      <c r="N50" s="91" t="s">
        <v>34</v>
      </c>
      <c r="O50" s="91" t="s">
        <v>35</v>
      </c>
      <c r="P50" s="89"/>
    </row>
    <row r="51" spans="1:19" ht="88.5" customHeight="1" x14ac:dyDescent="0.2">
      <c r="A51" s="109"/>
      <c r="B51" s="112"/>
      <c r="C51" s="72"/>
      <c r="D51" s="72"/>
      <c r="E51" s="20"/>
      <c r="F51" s="90"/>
      <c r="G51" s="92"/>
      <c r="H51" s="92"/>
      <c r="I51" s="97"/>
      <c r="J51" s="54" t="s">
        <v>128</v>
      </c>
      <c r="K51" s="54" t="s">
        <v>129</v>
      </c>
      <c r="L51" s="54" t="s">
        <v>130</v>
      </c>
      <c r="M51" s="54" t="s">
        <v>126</v>
      </c>
      <c r="N51" s="92"/>
      <c r="O51" s="92"/>
      <c r="P51" s="114"/>
    </row>
    <row r="52" spans="1:19" ht="88.5" customHeight="1" x14ac:dyDescent="0.2">
      <c r="A52" s="110"/>
      <c r="B52" s="113"/>
      <c r="C52" s="73"/>
      <c r="D52" s="73"/>
      <c r="E52" s="20"/>
      <c r="F52" s="14" t="s">
        <v>31</v>
      </c>
      <c r="G52" s="14">
        <v>0</v>
      </c>
      <c r="H52" s="50">
        <v>0</v>
      </c>
      <c r="I52" s="50" t="s">
        <v>31</v>
      </c>
      <c r="J52" s="50">
        <v>0</v>
      </c>
      <c r="K52" s="50">
        <v>0</v>
      </c>
      <c r="L52" s="50">
        <v>0</v>
      </c>
      <c r="M52" s="50">
        <v>0</v>
      </c>
      <c r="N52" s="14">
        <v>0</v>
      </c>
      <c r="O52" s="14">
        <v>0</v>
      </c>
      <c r="P52" s="90"/>
    </row>
    <row r="53" spans="1:19" ht="17.25" customHeight="1" x14ac:dyDescent="0.2">
      <c r="A53" s="65" t="s">
        <v>8</v>
      </c>
      <c r="B53" s="83" t="s">
        <v>40</v>
      </c>
      <c r="C53" s="86" t="s">
        <v>38</v>
      </c>
      <c r="D53" s="16" t="s">
        <v>2</v>
      </c>
      <c r="E53" s="31">
        <v>0</v>
      </c>
      <c r="F53" s="18">
        <f>SUM(G53:O53)</f>
        <v>430546.96</v>
      </c>
      <c r="G53" s="18">
        <f>SUM(G54:G57)</f>
        <v>243816.76</v>
      </c>
      <c r="H53" s="18">
        <f>SUM(H54:H57)</f>
        <v>40432.14</v>
      </c>
      <c r="I53" s="94">
        <f>SUM(I54:M57)</f>
        <v>112818.06</v>
      </c>
      <c r="J53" s="95"/>
      <c r="K53" s="95"/>
      <c r="L53" s="95"/>
      <c r="M53" s="96"/>
      <c r="N53" s="18">
        <f>SUM(N54:N57)</f>
        <v>33480</v>
      </c>
      <c r="O53" s="18">
        <f>SUM(O54:O57)</f>
        <v>0</v>
      </c>
      <c r="P53" s="91"/>
    </row>
    <row r="54" spans="1:19" ht="17.25" customHeight="1" x14ac:dyDescent="0.2">
      <c r="A54" s="66"/>
      <c r="B54" s="84"/>
      <c r="C54" s="87"/>
      <c r="D54" s="16" t="s">
        <v>1</v>
      </c>
      <c r="E54" s="31">
        <v>0</v>
      </c>
      <c r="F54" s="18">
        <f>SUM(G54:O54)</f>
        <v>0</v>
      </c>
      <c r="G54" s="18">
        <f>G59+G67+G83+G75</f>
        <v>0</v>
      </c>
      <c r="H54" s="18">
        <f>H59+H67+H83+H75+H99</f>
        <v>0</v>
      </c>
      <c r="I54" s="94">
        <f>I59+I67+I83+I99+I75+I91+I118</f>
        <v>0</v>
      </c>
      <c r="J54" s="95"/>
      <c r="K54" s="95"/>
      <c r="L54" s="95"/>
      <c r="M54" s="96"/>
      <c r="N54" s="18">
        <f>N59+N67+N83+N75</f>
        <v>0</v>
      </c>
      <c r="O54" s="18">
        <f>O59+O67+O83+O75</f>
        <v>0</v>
      </c>
      <c r="P54" s="93"/>
    </row>
    <row r="55" spans="1:19" ht="28.5" x14ac:dyDescent="0.2">
      <c r="A55" s="66"/>
      <c r="B55" s="84"/>
      <c r="C55" s="87"/>
      <c r="D55" s="16" t="s">
        <v>5</v>
      </c>
      <c r="E55" s="31">
        <v>0</v>
      </c>
      <c r="F55" s="18">
        <f>SUM(G55:O55)</f>
        <v>227879.95</v>
      </c>
      <c r="G55" s="18">
        <f>G60+G68+G84+G76+G108</f>
        <v>146285.35</v>
      </c>
      <c r="H55" s="18">
        <f>H60+H68+H84+H76+H100</f>
        <v>0</v>
      </c>
      <c r="I55" s="94">
        <f t="shared" ref="I55:I57" si="3">I60+I68+I84+I100+I76+I92+I119</f>
        <v>60000</v>
      </c>
      <c r="J55" s="95"/>
      <c r="K55" s="95"/>
      <c r="L55" s="95"/>
      <c r="M55" s="96"/>
      <c r="N55" s="18">
        <f t="shared" ref="N55:O57" si="4">N60+N68+N84+N76</f>
        <v>21594.6</v>
      </c>
      <c r="O55" s="18">
        <f t="shared" si="4"/>
        <v>0</v>
      </c>
      <c r="P55" s="93"/>
    </row>
    <row r="56" spans="1:19" ht="28.5" x14ac:dyDescent="0.2">
      <c r="A56" s="66"/>
      <c r="B56" s="84"/>
      <c r="C56" s="87"/>
      <c r="D56" s="16" t="s">
        <v>12</v>
      </c>
      <c r="E56" s="31">
        <v>0</v>
      </c>
      <c r="F56" s="18">
        <f>SUM(G56:O56)</f>
        <v>202667.00999999998</v>
      </c>
      <c r="G56" s="18">
        <f>G61+G69+G85+G77+G109</f>
        <v>97531.41</v>
      </c>
      <c r="H56" s="18">
        <f>H61+H69+H85+H77+H101</f>
        <v>40432.14</v>
      </c>
      <c r="I56" s="94">
        <f t="shared" si="3"/>
        <v>52818.06</v>
      </c>
      <c r="J56" s="95"/>
      <c r="K56" s="95"/>
      <c r="L56" s="95"/>
      <c r="M56" s="96"/>
      <c r="N56" s="18">
        <f t="shared" si="4"/>
        <v>11885.4</v>
      </c>
      <c r="O56" s="18">
        <f t="shared" si="4"/>
        <v>0</v>
      </c>
      <c r="P56" s="92"/>
      <c r="Q56" s="28"/>
    </row>
    <row r="57" spans="1:19" ht="14.25" customHeight="1" x14ac:dyDescent="0.2">
      <c r="A57" s="67"/>
      <c r="B57" s="85"/>
      <c r="C57" s="88"/>
      <c r="D57" s="16" t="s">
        <v>110</v>
      </c>
      <c r="E57" s="31">
        <v>0</v>
      </c>
      <c r="F57" s="17">
        <f>SUM(I57:O57)</f>
        <v>0</v>
      </c>
      <c r="G57" s="18">
        <f>I57</f>
        <v>0</v>
      </c>
      <c r="H57" s="18">
        <f>H62+H70+H86+H78+H102</f>
        <v>0</v>
      </c>
      <c r="I57" s="94">
        <f t="shared" si="3"/>
        <v>0</v>
      </c>
      <c r="J57" s="95"/>
      <c r="K57" s="95"/>
      <c r="L57" s="95"/>
      <c r="M57" s="96"/>
      <c r="N57" s="31">
        <f t="shared" si="4"/>
        <v>0</v>
      </c>
      <c r="O57" s="31">
        <f t="shared" si="4"/>
        <v>0</v>
      </c>
      <c r="P57" s="91" t="s">
        <v>208</v>
      </c>
    </row>
    <row r="58" spans="1:19" ht="15" customHeight="1" x14ac:dyDescent="0.2">
      <c r="A58" s="74" t="s">
        <v>11</v>
      </c>
      <c r="B58" s="77" t="s">
        <v>41</v>
      </c>
      <c r="C58" s="80" t="s">
        <v>38</v>
      </c>
      <c r="D58" s="19" t="s">
        <v>2</v>
      </c>
      <c r="E58" s="20">
        <f>SUM(E59:E62)</f>
        <v>0</v>
      </c>
      <c r="F58" s="52">
        <f>SUM(F59:F62)</f>
        <v>33480</v>
      </c>
      <c r="G58" s="20">
        <f>SUM(G59:G62)</f>
        <v>0</v>
      </c>
      <c r="H58" s="20">
        <f>SUM(H59:H62)</f>
        <v>0</v>
      </c>
      <c r="I58" s="99">
        <f>SUM(M59:M62)</f>
        <v>0</v>
      </c>
      <c r="J58" s="100"/>
      <c r="K58" s="100"/>
      <c r="L58" s="100"/>
      <c r="M58" s="101"/>
      <c r="N58" s="20">
        <f>SUM(N59:N62)</f>
        <v>33480</v>
      </c>
      <c r="O58" s="20">
        <f>SUM(O59:O62)</f>
        <v>0</v>
      </c>
      <c r="P58" s="93"/>
      <c r="Q58" s="28"/>
    </row>
    <row r="59" spans="1:19" ht="15" x14ac:dyDescent="0.2">
      <c r="A59" s="75"/>
      <c r="B59" s="78"/>
      <c r="C59" s="81"/>
      <c r="D59" s="19" t="s">
        <v>1</v>
      </c>
      <c r="E59" s="20">
        <v>0</v>
      </c>
      <c r="F59" s="52">
        <f>SUM(G59:O59)</f>
        <v>0</v>
      </c>
      <c r="G59" s="20">
        <f>SUM(I59:L59)</f>
        <v>0</v>
      </c>
      <c r="H59" s="30">
        <v>0</v>
      </c>
      <c r="I59" s="99">
        <f>SUM(N59:P59)</f>
        <v>0</v>
      </c>
      <c r="J59" s="100"/>
      <c r="K59" s="100"/>
      <c r="L59" s="100"/>
      <c r="M59" s="101"/>
      <c r="N59" s="20">
        <f t="shared" ref="N59:N62" si="5">SUM(O59:R59)</f>
        <v>0</v>
      </c>
      <c r="O59" s="20">
        <f>SUM(Q59:S59)</f>
        <v>0</v>
      </c>
      <c r="P59" s="93"/>
      <c r="S59" s="28"/>
    </row>
    <row r="60" spans="1:19" ht="30" x14ac:dyDescent="0.2">
      <c r="A60" s="75"/>
      <c r="B60" s="78"/>
      <c r="C60" s="81"/>
      <c r="D60" s="19" t="s">
        <v>5</v>
      </c>
      <c r="E60" s="20">
        <v>0</v>
      </c>
      <c r="F60" s="52">
        <f>SUM(G60:O60)</f>
        <v>21594.6</v>
      </c>
      <c r="G60" s="20">
        <v>0</v>
      </c>
      <c r="H60" s="30">
        <v>0</v>
      </c>
      <c r="I60" s="99">
        <v>0</v>
      </c>
      <c r="J60" s="100"/>
      <c r="K60" s="100"/>
      <c r="L60" s="100"/>
      <c r="M60" s="101"/>
      <c r="N60" s="20">
        <v>21594.6</v>
      </c>
      <c r="O60" s="20">
        <f>SUM(Q60:S60)</f>
        <v>0</v>
      </c>
      <c r="P60" s="93"/>
    </row>
    <row r="61" spans="1:19" ht="30" x14ac:dyDescent="0.2">
      <c r="A61" s="75"/>
      <c r="B61" s="78"/>
      <c r="C61" s="81"/>
      <c r="D61" s="19" t="s">
        <v>12</v>
      </c>
      <c r="E61" s="20">
        <v>0</v>
      </c>
      <c r="F61" s="52">
        <f>SUM(G61:O61)</f>
        <v>11885.4</v>
      </c>
      <c r="G61" s="20">
        <v>0</v>
      </c>
      <c r="H61" s="30">
        <v>0</v>
      </c>
      <c r="I61" s="99">
        <v>0</v>
      </c>
      <c r="J61" s="100"/>
      <c r="K61" s="100"/>
      <c r="L61" s="100"/>
      <c r="M61" s="101"/>
      <c r="N61" s="20">
        <v>11885.4</v>
      </c>
      <c r="O61" s="20">
        <f>SUM(Q61:S61)</f>
        <v>0</v>
      </c>
      <c r="P61" s="92"/>
    </row>
    <row r="62" spans="1:19" ht="15" customHeight="1" x14ac:dyDescent="0.2">
      <c r="A62" s="75"/>
      <c r="B62" s="79"/>
      <c r="C62" s="82"/>
      <c r="D62" s="19" t="s">
        <v>18</v>
      </c>
      <c r="E62" s="20">
        <v>0</v>
      </c>
      <c r="F62" s="52">
        <f>SUM(I62:O62)</f>
        <v>0</v>
      </c>
      <c r="G62" s="20">
        <f>SUM(I62:L62)</f>
        <v>0</v>
      </c>
      <c r="H62" s="30">
        <v>0</v>
      </c>
      <c r="I62" s="99">
        <f>SUM(N62:P62)</f>
        <v>0</v>
      </c>
      <c r="J62" s="100"/>
      <c r="K62" s="100"/>
      <c r="L62" s="100"/>
      <c r="M62" s="101"/>
      <c r="N62" s="20">
        <f t="shared" si="5"/>
        <v>0</v>
      </c>
      <c r="O62" s="20">
        <f>SUM(Q62:S62)</f>
        <v>0</v>
      </c>
      <c r="P62" s="91"/>
    </row>
    <row r="63" spans="1:19" s="23" customFormat="1" ht="15" customHeight="1" x14ac:dyDescent="0.2">
      <c r="A63" s="75"/>
      <c r="B63" s="68" t="s">
        <v>111</v>
      </c>
      <c r="C63" s="71" t="s">
        <v>81</v>
      </c>
      <c r="D63" s="71" t="s">
        <v>187</v>
      </c>
      <c r="E63" s="22"/>
      <c r="F63" s="89" t="s">
        <v>0</v>
      </c>
      <c r="G63" s="91" t="s">
        <v>25</v>
      </c>
      <c r="H63" s="91" t="s">
        <v>26</v>
      </c>
      <c r="I63" s="97" t="s">
        <v>163</v>
      </c>
      <c r="J63" s="98" t="s">
        <v>125</v>
      </c>
      <c r="K63" s="98"/>
      <c r="L63" s="98"/>
      <c r="M63" s="98"/>
      <c r="N63" s="91" t="s">
        <v>34</v>
      </c>
      <c r="O63" s="91" t="s">
        <v>35</v>
      </c>
      <c r="P63" s="93"/>
    </row>
    <row r="64" spans="1:19" ht="24" x14ac:dyDescent="0.2">
      <c r="A64" s="75"/>
      <c r="B64" s="69"/>
      <c r="C64" s="72"/>
      <c r="D64" s="72"/>
      <c r="E64" s="20"/>
      <c r="F64" s="90"/>
      <c r="G64" s="92"/>
      <c r="H64" s="92"/>
      <c r="I64" s="97"/>
      <c r="J64" s="54" t="s">
        <v>128</v>
      </c>
      <c r="K64" s="54" t="s">
        <v>129</v>
      </c>
      <c r="L64" s="54" t="s">
        <v>130</v>
      </c>
      <c r="M64" s="54" t="s">
        <v>126</v>
      </c>
      <c r="N64" s="92"/>
      <c r="O64" s="92"/>
      <c r="P64" s="93"/>
    </row>
    <row r="65" spans="1:19" s="33" customFormat="1" ht="15" x14ac:dyDescent="0.2">
      <c r="A65" s="76"/>
      <c r="B65" s="70"/>
      <c r="C65" s="73"/>
      <c r="D65" s="73"/>
      <c r="E65" s="20"/>
      <c r="F65" s="52">
        <v>1</v>
      </c>
      <c r="G65" s="52">
        <v>0</v>
      </c>
      <c r="H65" s="53">
        <v>0</v>
      </c>
      <c r="I65" s="53" t="s">
        <v>31</v>
      </c>
      <c r="J65" s="53">
        <v>0</v>
      </c>
      <c r="K65" s="53">
        <v>0</v>
      </c>
      <c r="L65" s="53">
        <v>0</v>
      </c>
      <c r="M65" s="53">
        <v>0</v>
      </c>
      <c r="N65" s="52">
        <v>1</v>
      </c>
      <c r="O65" s="52">
        <v>0</v>
      </c>
      <c r="P65" s="93"/>
    </row>
    <row r="66" spans="1:19" ht="15" customHeight="1" x14ac:dyDescent="0.2">
      <c r="A66" s="74" t="s">
        <v>11</v>
      </c>
      <c r="B66" s="77" t="s">
        <v>42</v>
      </c>
      <c r="C66" s="80" t="s">
        <v>38</v>
      </c>
      <c r="D66" s="19" t="s">
        <v>2</v>
      </c>
      <c r="E66" s="20">
        <f>SUM(E67:E70)</f>
        <v>0</v>
      </c>
      <c r="F66" s="52">
        <f>SUM(F67:F70)</f>
        <v>211522.05</v>
      </c>
      <c r="G66" s="20">
        <f>SUM(G67:G70)</f>
        <v>211522.05</v>
      </c>
      <c r="H66" s="20">
        <f>SUM(H67:H70)</f>
        <v>0</v>
      </c>
      <c r="I66" s="99">
        <f>SUM(I67:M70)</f>
        <v>0</v>
      </c>
      <c r="J66" s="100"/>
      <c r="K66" s="100"/>
      <c r="L66" s="100"/>
      <c r="M66" s="101"/>
      <c r="N66" s="20">
        <f>SUM(N67:N70)</f>
        <v>0</v>
      </c>
      <c r="O66" s="20">
        <f>SUM(O67:O70)</f>
        <v>0</v>
      </c>
      <c r="P66" s="133" t="s">
        <v>207</v>
      </c>
      <c r="S66" s="28"/>
    </row>
    <row r="67" spans="1:19" ht="15" x14ac:dyDescent="0.2">
      <c r="A67" s="75"/>
      <c r="B67" s="78"/>
      <c r="C67" s="81"/>
      <c r="D67" s="19" t="s">
        <v>1</v>
      </c>
      <c r="E67" s="34">
        <v>0</v>
      </c>
      <c r="F67" s="52">
        <f>SUM(G67:O67)</f>
        <v>0</v>
      </c>
      <c r="G67" s="20">
        <v>0</v>
      </c>
      <c r="H67" s="20">
        <v>0</v>
      </c>
      <c r="I67" s="99">
        <v>0</v>
      </c>
      <c r="J67" s="100"/>
      <c r="K67" s="100"/>
      <c r="L67" s="100"/>
      <c r="M67" s="101"/>
      <c r="N67" s="20">
        <v>0</v>
      </c>
      <c r="O67" s="20">
        <v>0</v>
      </c>
      <c r="P67" s="133"/>
    </row>
    <row r="68" spans="1:19" ht="30" x14ac:dyDescent="0.2">
      <c r="A68" s="75"/>
      <c r="B68" s="78"/>
      <c r="C68" s="81"/>
      <c r="D68" s="19" t="s">
        <v>5</v>
      </c>
      <c r="E68" s="34">
        <v>0</v>
      </c>
      <c r="F68" s="52">
        <f>SUM(G68:O68)</f>
        <v>138546.94</v>
      </c>
      <c r="G68" s="34">
        <v>138546.94</v>
      </c>
      <c r="H68" s="34">
        <v>0</v>
      </c>
      <c r="I68" s="99">
        <v>0</v>
      </c>
      <c r="J68" s="100"/>
      <c r="K68" s="100"/>
      <c r="L68" s="100"/>
      <c r="M68" s="101"/>
      <c r="N68" s="34">
        <v>0</v>
      </c>
      <c r="O68" s="20">
        <v>0</v>
      </c>
      <c r="P68" s="133"/>
    </row>
    <row r="69" spans="1:19" ht="30" x14ac:dyDescent="0.2">
      <c r="A69" s="75"/>
      <c r="B69" s="78"/>
      <c r="C69" s="81"/>
      <c r="D69" s="19" t="s">
        <v>12</v>
      </c>
      <c r="E69" s="34">
        <v>0</v>
      </c>
      <c r="F69" s="52">
        <f>SUM(G69:O69)</f>
        <v>72975.11</v>
      </c>
      <c r="G69" s="34">
        <v>72975.11</v>
      </c>
      <c r="H69" s="34">
        <v>0</v>
      </c>
      <c r="I69" s="99">
        <v>0</v>
      </c>
      <c r="J69" s="100"/>
      <c r="K69" s="100"/>
      <c r="L69" s="100"/>
      <c r="M69" s="101"/>
      <c r="N69" s="34">
        <v>0</v>
      </c>
      <c r="O69" s="20">
        <v>0</v>
      </c>
      <c r="P69" s="133"/>
    </row>
    <row r="70" spans="1:19" ht="15" customHeight="1" x14ac:dyDescent="0.2">
      <c r="A70" s="75"/>
      <c r="B70" s="79"/>
      <c r="C70" s="82"/>
      <c r="D70" s="19" t="s">
        <v>18</v>
      </c>
      <c r="E70" s="34">
        <v>0</v>
      </c>
      <c r="F70" s="52">
        <f>SUM(I70:O70)</f>
        <v>0</v>
      </c>
      <c r="G70" s="20">
        <v>0</v>
      </c>
      <c r="H70" s="20">
        <v>0</v>
      </c>
      <c r="I70" s="99">
        <v>0</v>
      </c>
      <c r="J70" s="100"/>
      <c r="K70" s="100"/>
      <c r="L70" s="100"/>
      <c r="M70" s="101"/>
      <c r="N70" s="20">
        <v>0</v>
      </c>
      <c r="O70" s="20">
        <v>0</v>
      </c>
      <c r="P70" s="133"/>
      <c r="Q70" s="28"/>
    </row>
    <row r="71" spans="1:19" s="23" customFormat="1" ht="15" customHeight="1" x14ac:dyDescent="0.2">
      <c r="A71" s="75"/>
      <c r="B71" s="68" t="s">
        <v>112</v>
      </c>
      <c r="C71" s="71" t="s">
        <v>81</v>
      </c>
      <c r="D71" s="71" t="s">
        <v>92</v>
      </c>
      <c r="E71" s="22"/>
      <c r="F71" s="89" t="s">
        <v>0</v>
      </c>
      <c r="G71" s="91" t="s">
        <v>25</v>
      </c>
      <c r="H71" s="91" t="s">
        <v>121</v>
      </c>
      <c r="I71" s="97" t="s">
        <v>163</v>
      </c>
      <c r="J71" s="98" t="s">
        <v>125</v>
      </c>
      <c r="K71" s="98"/>
      <c r="L71" s="98"/>
      <c r="M71" s="98"/>
      <c r="N71" s="91" t="s">
        <v>34</v>
      </c>
      <c r="O71" s="91" t="s">
        <v>35</v>
      </c>
      <c r="P71" s="91"/>
    </row>
    <row r="72" spans="1:19" ht="24" x14ac:dyDescent="0.2">
      <c r="A72" s="75"/>
      <c r="B72" s="69"/>
      <c r="C72" s="72"/>
      <c r="D72" s="72"/>
      <c r="E72" s="20"/>
      <c r="F72" s="90"/>
      <c r="G72" s="92"/>
      <c r="H72" s="92"/>
      <c r="I72" s="97"/>
      <c r="J72" s="54" t="s">
        <v>128</v>
      </c>
      <c r="K72" s="54" t="s">
        <v>129</v>
      </c>
      <c r="L72" s="54" t="s">
        <v>130</v>
      </c>
      <c r="M72" s="54" t="s">
        <v>126</v>
      </c>
      <c r="N72" s="92"/>
      <c r="O72" s="92"/>
      <c r="P72" s="93"/>
    </row>
    <row r="73" spans="1:19" ht="15" x14ac:dyDescent="0.2">
      <c r="A73" s="76"/>
      <c r="B73" s="70"/>
      <c r="C73" s="73"/>
      <c r="D73" s="73"/>
      <c r="E73" s="20"/>
      <c r="F73" s="14" t="s">
        <v>22</v>
      </c>
      <c r="G73" s="14">
        <v>1</v>
      </c>
      <c r="H73" s="50">
        <v>0</v>
      </c>
      <c r="I73" s="50" t="s">
        <v>31</v>
      </c>
      <c r="J73" s="50">
        <v>0</v>
      </c>
      <c r="K73" s="50">
        <v>0</v>
      </c>
      <c r="L73" s="50">
        <v>0</v>
      </c>
      <c r="M73" s="50">
        <v>0</v>
      </c>
      <c r="N73" s="14">
        <v>0</v>
      </c>
      <c r="O73" s="14">
        <v>0</v>
      </c>
      <c r="P73" s="92"/>
    </row>
    <row r="74" spans="1:19" ht="15" customHeight="1" x14ac:dyDescent="0.2">
      <c r="A74" s="74" t="s">
        <v>91</v>
      </c>
      <c r="B74" s="77" t="s">
        <v>63</v>
      </c>
      <c r="C74" s="80" t="s">
        <v>38</v>
      </c>
      <c r="D74" s="19" t="s">
        <v>2</v>
      </c>
      <c r="E74" s="20">
        <f>SUM(E75:E78)</f>
        <v>15400</v>
      </c>
      <c r="F74" s="52">
        <f>SUM(F75:F78)</f>
        <v>20949.739999999998</v>
      </c>
      <c r="G74" s="20">
        <f>SUM(G75:G78)</f>
        <v>20949.739999999998</v>
      </c>
      <c r="H74" s="20">
        <f>SUM(H75:H78)</f>
        <v>0</v>
      </c>
      <c r="I74" s="99">
        <f>SUM(I75:M78)</f>
        <v>0</v>
      </c>
      <c r="J74" s="100"/>
      <c r="K74" s="100"/>
      <c r="L74" s="100"/>
      <c r="M74" s="101"/>
      <c r="N74" s="20">
        <f>SUM(N75:N78)</f>
        <v>0</v>
      </c>
      <c r="O74" s="20">
        <f>SUM(O75:O78)</f>
        <v>0</v>
      </c>
      <c r="P74" s="91" t="s">
        <v>207</v>
      </c>
    </row>
    <row r="75" spans="1:19" ht="15" x14ac:dyDescent="0.2">
      <c r="A75" s="75"/>
      <c r="B75" s="78"/>
      <c r="C75" s="81"/>
      <c r="D75" s="19" t="s">
        <v>1</v>
      </c>
      <c r="E75" s="34">
        <v>0</v>
      </c>
      <c r="F75" s="52">
        <f>SUM(G75:O75)</f>
        <v>0</v>
      </c>
      <c r="G75" s="20">
        <v>0</v>
      </c>
      <c r="H75" s="20">
        <v>0</v>
      </c>
      <c r="I75" s="99">
        <v>0</v>
      </c>
      <c r="J75" s="100"/>
      <c r="K75" s="100"/>
      <c r="L75" s="100"/>
      <c r="M75" s="101"/>
      <c r="N75" s="20">
        <v>0</v>
      </c>
      <c r="O75" s="20">
        <v>0</v>
      </c>
      <c r="P75" s="93"/>
    </row>
    <row r="76" spans="1:19" ht="30" x14ac:dyDescent="0.2">
      <c r="A76" s="75"/>
      <c r="B76" s="78"/>
      <c r="C76" s="81"/>
      <c r="D76" s="19" t="s">
        <v>5</v>
      </c>
      <c r="E76" s="34">
        <v>4620</v>
      </c>
      <c r="F76" s="52">
        <f>SUM(G76:O76)</f>
        <v>6284.92</v>
      </c>
      <c r="G76" s="34">
        <v>6284.92</v>
      </c>
      <c r="H76" s="34">
        <v>0</v>
      </c>
      <c r="I76" s="99">
        <v>0</v>
      </c>
      <c r="J76" s="100"/>
      <c r="K76" s="100"/>
      <c r="L76" s="100"/>
      <c r="M76" s="101"/>
      <c r="N76" s="20">
        <v>0</v>
      </c>
      <c r="O76" s="20">
        <v>0</v>
      </c>
      <c r="P76" s="93"/>
      <c r="R76" s="35"/>
    </row>
    <row r="77" spans="1:19" ht="30" x14ac:dyDescent="0.2">
      <c r="A77" s="75"/>
      <c r="B77" s="78"/>
      <c r="C77" s="81"/>
      <c r="D77" s="19" t="s">
        <v>12</v>
      </c>
      <c r="E77" s="34">
        <v>10780</v>
      </c>
      <c r="F77" s="52">
        <f>SUM(G77:O77)</f>
        <v>14664.82</v>
      </c>
      <c r="G77" s="34">
        <v>14664.82</v>
      </c>
      <c r="H77" s="34">
        <v>0</v>
      </c>
      <c r="I77" s="99">
        <v>0</v>
      </c>
      <c r="J77" s="100"/>
      <c r="K77" s="100"/>
      <c r="L77" s="100"/>
      <c r="M77" s="101"/>
      <c r="N77" s="20">
        <v>0</v>
      </c>
      <c r="O77" s="20">
        <v>0</v>
      </c>
      <c r="P77" s="93"/>
      <c r="R77" s="29"/>
    </row>
    <row r="78" spans="1:19" ht="15" x14ac:dyDescent="0.2">
      <c r="A78" s="75"/>
      <c r="B78" s="79"/>
      <c r="C78" s="82"/>
      <c r="D78" s="19" t="s">
        <v>18</v>
      </c>
      <c r="E78" s="34">
        <v>0</v>
      </c>
      <c r="F78" s="52">
        <f>SUM(I78:O78)</f>
        <v>0</v>
      </c>
      <c r="G78" s="20">
        <v>0</v>
      </c>
      <c r="H78" s="20">
        <v>0</v>
      </c>
      <c r="I78" s="99">
        <v>0</v>
      </c>
      <c r="J78" s="100"/>
      <c r="K78" s="100"/>
      <c r="L78" s="100"/>
      <c r="M78" s="101"/>
      <c r="N78" s="20">
        <v>0</v>
      </c>
      <c r="O78" s="20">
        <v>0</v>
      </c>
      <c r="P78" s="92"/>
    </row>
    <row r="79" spans="1:19" s="23" customFormat="1" ht="15" customHeight="1" x14ac:dyDescent="0.2">
      <c r="A79" s="75"/>
      <c r="B79" s="68" t="s">
        <v>113</v>
      </c>
      <c r="C79" s="71" t="s">
        <v>81</v>
      </c>
      <c r="D79" s="71" t="s">
        <v>92</v>
      </c>
      <c r="E79" s="22"/>
      <c r="F79" s="89" t="s">
        <v>0</v>
      </c>
      <c r="G79" s="91" t="s">
        <v>25</v>
      </c>
      <c r="H79" s="91" t="s">
        <v>26</v>
      </c>
      <c r="I79" s="97" t="s">
        <v>163</v>
      </c>
      <c r="J79" s="98" t="s">
        <v>125</v>
      </c>
      <c r="K79" s="98"/>
      <c r="L79" s="98"/>
      <c r="M79" s="98"/>
      <c r="N79" s="91" t="s">
        <v>34</v>
      </c>
      <c r="O79" s="91" t="s">
        <v>35</v>
      </c>
      <c r="P79" s="91"/>
    </row>
    <row r="80" spans="1:19" ht="24" x14ac:dyDescent="0.2">
      <c r="A80" s="75"/>
      <c r="B80" s="69"/>
      <c r="C80" s="72"/>
      <c r="D80" s="72"/>
      <c r="E80" s="20"/>
      <c r="F80" s="90"/>
      <c r="G80" s="92"/>
      <c r="H80" s="92"/>
      <c r="I80" s="97"/>
      <c r="J80" s="54" t="s">
        <v>128</v>
      </c>
      <c r="K80" s="54" t="s">
        <v>129</v>
      </c>
      <c r="L80" s="54" t="s">
        <v>130</v>
      </c>
      <c r="M80" s="54" t="s">
        <v>126</v>
      </c>
      <c r="N80" s="92"/>
      <c r="O80" s="92"/>
      <c r="P80" s="93"/>
    </row>
    <row r="81" spans="1:18" s="33" customFormat="1" ht="15" x14ac:dyDescent="0.2">
      <c r="A81" s="76"/>
      <c r="B81" s="70"/>
      <c r="C81" s="73"/>
      <c r="D81" s="73"/>
      <c r="E81" s="20"/>
      <c r="F81" s="14" t="s">
        <v>114</v>
      </c>
      <c r="G81" s="14">
        <v>3</v>
      </c>
      <c r="H81" s="50">
        <v>0</v>
      </c>
      <c r="I81" s="50" t="s">
        <v>31</v>
      </c>
      <c r="J81" s="50">
        <v>0</v>
      </c>
      <c r="K81" s="50">
        <v>0</v>
      </c>
      <c r="L81" s="50">
        <v>0</v>
      </c>
      <c r="M81" s="50">
        <v>0</v>
      </c>
      <c r="N81" s="14">
        <v>0</v>
      </c>
      <c r="O81" s="14">
        <v>0</v>
      </c>
      <c r="P81" s="92"/>
    </row>
    <row r="82" spans="1:18" ht="15" customHeight="1" x14ac:dyDescent="0.2">
      <c r="A82" s="74" t="s">
        <v>29</v>
      </c>
      <c r="B82" s="77" t="s">
        <v>131</v>
      </c>
      <c r="C82" s="80" t="s">
        <v>38</v>
      </c>
      <c r="D82" s="19" t="s">
        <v>2</v>
      </c>
      <c r="E82" s="20">
        <f>SUM(E83:E86)</f>
        <v>0</v>
      </c>
      <c r="F82" s="52">
        <f>SUM(F83:F86)</f>
        <v>18529.710000000003</v>
      </c>
      <c r="G82" s="20">
        <f>SUM(G83:G86)</f>
        <v>4844.97</v>
      </c>
      <c r="H82" s="20">
        <f>SUM(H83:H86)</f>
        <v>13684.74</v>
      </c>
      <c r="I82" s="99">
        <f>SUM(I83:M86)</f>
        <v>0</v>
      </c>
      <c r="J82" s="100"/>
      <c r="K82" s="100"/>
      <c r="L82" s="100"/>
      <c r="M82" s="101"/>
      <c r="N82" s="20">
        <f>SUM(N83:N86)</f>
        <v>0</v>
      </c>
      <c r="O82" s="20">
        <f>SUM(O83:O86)</f>
        <v>0</v>
      </c>
      <c r="P82" s="91" t="s">
        <v>207</v>
      </c>
    </row>
    <row r="83" spans="1:18" ht="15" x14ac:dyDescent="0.2">
      <c r="A83" s="75"/>
      <c r="B83" s="78"/>
      <c r="C83" s="81"/>
      <c r="D83" s="19" t="s">
        <v>1</v>
      </c>
      <c r="E83" s="34">
        <v>0</v>
      </c>
      <c r="F83" s="52">
        <f>SUM(G83:O83)</f>
        <v>0</v>
      </c>
      <c r="G83" s="20">
        <v>0</v>
      </c>
      <c r="H83" s="20">
        <v>0</v>
      </c>
      <c r="I83" s="99">
        <v>0</v>
      </c>
      <c r="J83" s="100"/>
      <c r="K83" s="100"/>
      <c r="L83" s="100"/>
      <c r="M83" s="101"/>
      <c r="N83" s="20">
        <v>0</v>
      </c>
      <c r="O83" s="20">
        <v>0</v>
      </c>
      <c r="P83" s="93"/>
    </row>
    <row r="84" spans="1:18" ht="30" x14ac:dyDescent="0.2">
      <c r="A84" s="75"/>
      <c r="B84" s="78"/>
      <c r="C84" s="81"/>
      <c r="D84" s="19" t="s">
        <v>5</v>
      </c>
      <c r="E84" s="34">
        <v>0</v>
      </c>
      <c r="F84" s="52">
        <f>SUM(G84:O84)</f>
        <v>1453.49</v>
      </c>
      <c r="G84" s="34">
        <v>1453.49</v>
      </c>
      <c r="H84" s="34">
        <v>0</v>
      </c>
      <c r="I84" s="99">
        <v>0</v>
      </c>
      <c r="J84" s="100"/>
      <c r="K84" s="100"/>
      <c r="L84" s="100"/>
      <c r="M84" s="101"/>
      <c r="N84" s="34">
        <v>0</v>
      </c>
      <c r="O84" s="34">
        <v>0</v>
      </c>
      <c r="P84" s="93"/>
    </row>
    <row r="85" spans="1:18" ht="30" x14ac:dyDescent="0.2">
      <c r="A85" s="75"/>
      <c r="B85" s="78"/>
      <c r="C85" s="81"/>
      <c r="D85" s="19" t="s">
        <v>12</v>
      </c>
      <c r="E85" s="34">
        <v>0</v>
      </c>
      <c r="F85" s="52">
        <f>SUM(G85:O85)</f>
        <v>17076.22</v>
      </c>
      <c r="G85" s="34">
        <v>3391.48</v>
      </c>
      <c r="H85" s="34">
        <v>13684.74</v>
      </c>
      <c r="I85" s="99">
        <v>0</v>
      </c>
      <c r="J85" s="100"/>
      <c r="K85" s="100"/>
      <c r="L85" s="100"/>
      <c r="M85" s="101"/>
      <c r="N85" s="34">
        <v>0</v>
      </c>
      <c r="O85" s="34">
        <v>0</v>
      </c>
      <c r="P85" s="93"/>
      <c r="R85" s="29"/>
    </row>
    <row r="86" spans="1:18" ht="15" x14ac:dyDescent="0.2">
      <c r="A86" s="75"/>
      <c r="B86" s="79"/>
      <c r="C86" s="82"/>
      <c r="D86" s="19" t="s">
        <v>18</v>
      </c>
      <c r="E86" s="34">
        <v>0</v>
      </c>
      <c r="F86" s="52">
        <f>SUM(I86:O86)</f>
        <v>0</v>
      </c>
      <c r="G86" s="20">
        <v>0</v>
      </c>
      <c r="H86" s="20">
        <v>0</v>
      </c>
      <c r="I86" s="99">
        <v>0</v>
      </c>
      <c r="J86" s="100"/>
      <c r="K86" s="100"/>
      <c r="L86" s="100"/>
      <c r="M86" s="101"/>
      <c r="N86" s="20">
        <v>0</v>
      </c>
      <c r="O86" s="20">
        <v>0</v>
      </c>
      <c r="P86" s="92"/>
    </row>
    <row r="87" spans="1:18" s="23" customFormat="1" ht="21.75" customHeight="1" x14ac:dyDescent="0.2">
      <c r="A87" s="75"/>
      <c r="B87" s="68" t="s">
        <v>148</v>
      </c>
      <c r="C87" s="71" t="s">
        <v>81</v>
      </c>
      <c r="D87" s="71" t="s">
        <v>92</v>
      </c>
      <c r="E87" s="22"/>
      <c r="F87" s="89" t="s">
        <v>0</v>
      </c>
      <c r="G87" s="91" t="s">
        <v>25</v>
      </c>
      <c r="H87" s="91" t="s">
        <v>26</v>
      </c>
      <c r="I87" s="97" t="s">
        <v>163</v>
      </c>
      <c r="J87" s="98" t="s">
        <v>125</v>
      </c>
      <c r="K87" s="98"/>
      <c r="L87" s="98"/>
      <c r="M87" s="98"/>
      <c r="N87" s="91" t="s">
        <v>34</v>
      </c>
      <c r="O87" s="91" t="s">
        <v>35</v>
      </c>
      <c r="P87" s="91"/>
    </row>
    <row r="88" spans="1:18" ht="28.5" customHeight="1" x14ac:dyDescent="0.2">
      <c r="A88" s="75"/>
      <c r="B88" s="69"/>
      <c r="C88" s="72"/>
      <c r="D88" s="72"/>
      <c r="E88" s="20"/>
      <c r="F88" s="90"/>
      <c r="G88" s="92"/>
      <c r="H88" s="92"/>
      <c r="I88" s="97"/>
      <c r="J88" s="54" t="s">
        <v>128</v>
      </c>
      <c r="K88" s="54" t="s">
        <v>129</v>
      </c>
      <c r="L88" s="54" t="s">
        <v>130</v>
      </c>
      <c r="M88" s="54" t="s">
        <v>126</v>
      </c>
      <c r="N88" s="92"/>
      <c r="O88" s="92"/>
      <c r="P88" s="93"/>
    </row>
    <row r="89" spans="1:18" ht="21.75" customHeight="1" x14ac:dyDescent="0.2">
      <c r="A89" s="76"/>
      <c r="B89" s="70"/>
      <c r="C89" s="73"/>
      <c r="D89" s="73"/>
      <c r="E89" s="20"/>
      <c r="F89" s="14" t="s">
        <v>22</v>
      </c>
      <c r="G89" s="14">
        <v>0</v>
      </c>
      <c r="H89" s="50">
        <v>1</v>
      </c>
      <c r="I89" s="50" t="s">
        <v>31</v>
      </c>
      <c r="J89" s="50">
        <v>0</v>
      </c>
      <c r="K89" s="50">
        <v>0</v>
      </c>
      <c r="L89" s="50">
        <v>0</v>
      </c>
      <c r="M89" s="50">
        <v>0</v>
      </c>
      <c r="N89" s="14">
        <v>0</v>
      </c>
      <c r="O89" s="14">
        <v>0</v>
      </c>
      <c r="P89" s="92"/>
    </row>
    <row r="90" spans="1:18" ht="15" customHeight="1" x14ac:dyDescent="0.2">
      <c r="A90" s="74" t="s">
        <v>30</v>
      </c>
      <c r="B90" s="77" t="s">
        <v>166</v>
      </c>
      <c r="C90" s="80" t="s">
        <v>38</v>
      </c>
      <c r="D90" s="19" t="s">
        <v>2</v>
      </c>
      <c r="E90" s="20">
        <f>SUM(E91:E94)</f>
        <v>0</v>
      </c>
      <c r="F90" s="52">
        <f>SUM(F91:F94)</f>
        <v>60606.06</v>
      </c>
      <c r="G90" s="20">
        <v>0</v>
      </c>
      <c r="H90" s="20">
        <f>SUM(H91:H94)</f>
        <v>0</v>
      </c>
      <c r="I90" s="99">
        <f>SUM(I91:M94)</f>
        <v>60606.06</v>
      </c>
      <c r="J90" s="100"/>
      <c r="K90" s="100"/>
      <c r="L90" s="100"/>
      <c r="M90" s="101"/>
      <c r="N90" s="20">
        <f>SUM(N91:N94)</f>
        <v>0</v>
      </c>
      <c r="O90" s="20">
        <f>SUM(O91:O94)</f>
        <v>0</v>
      </c>
      <c r="P90" s="91" t="s">
        <v>207</v>
      </c>
    </row>
    <row r="91" spans="1:18" ht="15" x14ac:dyDescent="0.2">
      <c r="A91" s="75"/>
      <c r="B91" s="78"/>
      <c r="C91" s="81"/>
      <c r="D91" s="19" t="s">
        <v>1</v>
      </c>
      <c r="E91" s="34">
        <v>0</v>
      </c>
      <c r="F91" s="52">
        <f>SUM(G91:O91)</f>
        <v>0</v>
      </c>
      <c r="G91" s="20">
        <v>0</v>
      </c>
      <c r="H91" s="20">
        <v>0</v>
      </c>
      <c r="I91" s="99">
        <v>0</v>
      </c>
      <c r="J91" s="100"/>
      <c r="K91" s="100"/>
      <c r="L91" s="100"/>
      <c r="M91" s="101"/>
      <c r="N91" s="20">
        <v>0</v>
      </c>
      <c r="O91" s="20">
        <v>0</v>
      </c>
      <c r="P91" s="93"/>
    </row>
    <row r="92" spans="1:18" ht="30" x14ac:dyDescent="0.2">
      <c r="A92" s="75"/>
      <c r="B92" s="78"/>
      <c r="C92" s="81"/>
      <c r="D92" s="19" t="s">
        <v>5</v>
      </c>
      <c r="E92" s="34">
        <v>0</v>
      </c>
      <c r="F92" s="52">
        <f>SUM(G92:O92)</f>
        <v>60000</v>
      </c>
      <c r="G92" s="34">
        <v>0</v>
      </c>
      <c r="H92" s="34">
        <v>0</v>
      </c>
      <c r="I92" s="99">
        <v>60000</v>
      </c>
      <c r="J92" s="100"/>
      <c r="K92" s="100"/>
      <c r="L92" s="100"/>
      <c r="M92" s="101"/>
      <c r="N92" s="34">
        <v>0</v>
      </c>
      <c r="O92" s="34">
        <v>0</v>
      </c>
      <c r="P92" s="93"/>
    </row>
    <row r="93" spans="1:18" ht="30" x14ac:dyDescent="0.2">
      <c r="A93" s="75"/>
      <c r="B93" s="78"/>
      <c r="C93" s="81"/>
      <c r="D93" s="19" t="s">
        <v>12</v>
      </c>
      <c r="E93" s="34">
        <v>0</v>
      </c>
      <c r="F93" s="52">
        <f>SUM(G93:O93)</f>
        <v>606.05999999999995</v>
      </c>
      <c r="G93" s="34">
        <v>0</v>
      </c>
      <c r="H93" s="34">
        <v>0</v>
      </c>
      <c r="I93" s="99">
        <v>606.05999999999995</v>
      </c>
      <c r="J93" s="100"/>
      <c r="K93" s="100"/>
      <c r="L93" s="100"/>
      <c r="M93" s="101"/>
      <c r="N93" s="34">
        <v>0</v>
      </c>
      <c r="O93" s="34">
        <v>0</v>
      </c>
      <c r="P93" s="93"/>
      <c r="R93" s="29"/>
    </row>
    <row r="94" spans="1:18" ht="15" x14ac:dyDescent="0.2">
      <c r="A94" s="75"/>
      <c r="B94" s="79"/>
      <c r="C94" s="82"/>
      <c r="D94" s="19" t="s">
        <v>18</v>
      </c>
      <c r="E94" s="34">
        <v>0</v>
      </c>
      <c r="F94" s="52">
        <f>SUM(I94:O94)</f>
        <v>0</v>
      </c>
      <c r="G94" s="20">
        <v>0</v>
      </c>
      <c r="H94" s="20">
        <v>0</v>
      </c>
      <c r="I94" s="99">
        <v>0</v>
      </c>
      <c r="J94" s="100"/>
      <c r="K94" s="100"/>
      <c r="L94" s="100"/>
      <c r="M94" s="101"/>
      <c r="N94" s="20">
        <v>0</v>
      </c>
      <c r="O94" s="20">
        <v>0</v>
      </c>
      <c r="P94" s="92"/>
    </row>
    <row r="95" spans="1:18" s="23" customFormat="1" ht="21.75" customHeight="1" x14ac:dyDescent="0.2">
      <c r="A95" s="75"/>
      <c r="B95" s="68" t="s">
        <v>167</v>
      </c>
      <c r="C95" s="71" t="s">
        <v>81</v>
      </c>
      <c r="D95" s="71" t="s">
        <v>92</v>
      </c>
      <c r="E95" s="22"/>
      <c r="F95" s="89" t="s">
        <v>0</v>
      </c>
      <c r="G95" s="91" t="s">
        <v>25</v>
      </c>
      <c r="H95" s="91" t="s">
        <v>26</v>
      </c>
      <c r="I95" s="97" t="s">
        <v>163</v>
      </c>
      <c r="J95" s="98" t="s">
        <v>125</v>
      </c>
      <c r="K95" s="98"/>
      <c r="L95" s="98"/>
      <c r="M95" s="98"/>
      <c r="N95" s="91" t="s">
        <v>34</v>
      </c>
      <c r="O95" s="91" t="s">
        <v>35</v>
      </c>
      <c r="P95" s="91"/>
    </row>
    <row r="96" spans="1:18" ht="28.5" customHeight="1" x14ac:dyDescent="0.2">
      <c r="A96" s="75"/>
      <c r="B96" s="69"/>
      <c r="C96" s="72"/>
      <c r="D96" s="72"/>
      <c r="E96" s="20"/>
      <c r="F96" s="90"/>
      <c r="G96" s="92"/>
      <c r="H96" s="92"/>
      <c r="I96" s="97"/>
      <c r="J96" s="54" t="s">
        <v>128</v>
      </c>
      <c r="K96" s="54" t="s">
        <v>129</v>
      </c>
      <c r="L96" s="54" t="s">
        <v>130</v>
      </c>
      <c r="M96" s="54" t="s">
        <v>126</v>
      </c>
      <c r="N96" s="92"/>
      <c r="O96" s="92"/>
      <c r="P96" s="93"/>
    </row>
    <row r="97" spans="1:18" ht="21.75" customHeight="1" x14ac:dyDescent="0.2">
      <c r="A97" s="76"/>
      <c r="B97" s="70"/>
      <c r="C97" s="73"/>
      <c r="D97" s="73"/>
      <c r="E97" s="20"/>
      <c r="F97" s="14" t="s">
        <v>22</v>
      </c>
      <c r="G97" s="14">
        <v>0</v>
      </c>
      <c r="H97" s="50">
        <v>0</v>
      </c>
      <c r="I97" s="50" t="s">
        <v>22</v>
      </c>
      <c r="J97" s="50">
        <v>0</v>
      </c>
      <c r="K97" s="50">
        <v>0</v>
      </c>
      <c r="L97" s="50">
        <v>1</v>
      </c>
      <c r="M97" s="50">
        <v>1</v>
      </c>
      <c r="N97" s="14">
        <v>0</v>
      </c>
      <c r="O97" s="14">
        <v>0</v>
      </c>
      <c r="P97" s="92"/>
    </row>
    <row r="98" spans="1:18" ht="21.75" customHeight="1" x14ac:dyDescent="0.2">
      <c r="A98" s="74" t="s">
        <v>46</v>
      </c>
      <c r="B98" s="77" t="s">
        <v>152</v>
      </c>
      <c r="C98" s="80" t="s">
        <v>38</v>
      </c>
      <c r="D98" s="19" t="s">
        <v>2</v>
      </c>
      <c r="E98" s="20"/>
      <c r="F98" s="52">
        <f>SUM(G98:O98)</f>
        <v>58331.4</v>
      </c>
      <c r="G98" s="52">
        <v>0</v>
      </c>
      <c r="H98" s="20">
        <f>SUM(H99:H102)</f>
        <v>26747.4</v>
      </c>
      <c r="I98" s="99">
        <f>SUM(I99:M102)</f>
        <v>31584</v>
      </c>
      <c r="J98" s="100"/>
      <c r="K98" s="100"/>
      <c r="L98" s="100"/>
      <c r="M98" s="101"/>
      <c r="N98" s="20">
        <v>0</v>
      </c>
      <c r="O98" s="20">
        <v>0</v>
      </c>
      <c r="P98" s="91" t="s">
        <v>208</v>
      </c>
    </row>
    <row r="99" spans="1:18" ht="21.75" customHeight="1" x14ac:dyDescent="0.2">
      <c r="A99" s="75"/>
      <c r="B99" s="78"/>
      <c r="C99" s="81"/>
      <c r="D99" s="19" t="s">
        <v>1</v>
      </c>
      <c r="E99" s="34"/>
      <c r="F99" s="52">
        <v>0</v>
      </c>
      <c r="G99" s="20">
        <v>0</v>
      </c>
      <c r="H99" s="20">
        <v>0</v>
      </c>
      <c r="I99" s="99">
        <v>0</v>
      </c>
      <c r="J99" s="100"/>
      <c r="K99" s="100"/>
      <c r="L99" s="100"/>
      <c r="M99" s="101"/>
      <c r="N99" s="20">
        <v>0</v>
      </c>
      <c r="O99" s="20">
        <v>0</v>
      </c>
      <c r="P99" s="93"/>
      <c r="R99" s="28"/>
    </row>
    <row r="100" spans="1:18" ht="21.75" customHeight="1" x14ac:dyDescent="0.2">
      <c r="A100" s="75"/>
      <c r="B100" s="78"/>
      <c r="C100" s="81"/>
      <c r="D100" s="19" t="s">
        <v>5</v>
      </c>
      <c r="E100" s="34"/>
      <c r="F100" s="52">
        <v>0</v>
      </c>
      <c r="G100" s="34">
        <v>0</v>
      </c>
      <c r="H100" s="34">
        <v>0</v>
      </c>
      <c r="I100" s="99">
        <v>0</v>
      </c>
      <c r="J100" s="100"/>
      <c r="K100" s="100"/>
      <c r="L100" s="100"/>
      <c r="M100" s="101"/>
      <c r="N100" s="34">
        <v>0</v>
      </c>
      <c r="O100" s="34">
        <v>0</v>
      </c>
      <c r="P100" s="93"/>
    </row>
    <row r="101" spans="1:18" ht="29.25" customHeight="1" x14ac:dyDescent="0.2">
      <c r="A101" s="75"/>
      <c r="B101" s="78"/>
      <c r="C101" s="81"/>
      <c r="D101" s="19" t="s">
        <v>12</v>
      </c>
      <c r="E101" s="34"/>
      <c r="F101" s="52">
        <f>SUM(G101:O101)</f>
        <v>58331.4</v>
      </c>
      <c r="G101" s="34">
        <v>0</v>
      </c>
      <c r="H101" s="34">
        <v>26747.4</v>
      </c>
      <c r="I101" s="99">
        <v>31584</v>
      </c>
      <c r="J101" s="100"/>
      <c r="K101" s="100"/>
      <c r="L101" s="100"/>
      <c r="M101" s="101"/>
      <c r="N101" s="34">
        <v>0</v>
      </c>
      <c r="O101" s="34">
        <v>0</v>
      </c>
      <c r="P101" s="93"/>
    </row>
    <row r="102" spans="1:18" ht="21.75" customHeight="1" x14ac:dyDescent="0.2">
      <c r="A102" s="75"/>
      <c r="B102" s="79"/>
      <c r="C102" s="82"/>
      <c r="D102" s="19" t="s">
        <v>18</v>
      </c>
      <c r="E102" s="34"/>
      <c r="F102" s="52">
        <v>0</v>
      </c>
      <c r="G102" s="20">
        <v>0</v>
      </c>
      <c r="H102" s="20">
        <v>0</v>
      </c>
      <c r="I102" s="99">
        <v>0</v>
      </c>
      <c r="J102" s="100"/>
      <c r="K102" s="100"/>
      <c r="L102" s="100"/>
      <c r="M102" s="101"/>
      <c r="N102" s="20">
        <v>0</v>
      </c>
      <c r="O102" s="20">
        <v>0</v>
      </c>
      <c r="P102" s="92"/>
    </row>
    <row r="103" spans="1:18" ht="21.75" customHeight="1" x14ac:dyDescent="0.2">
      <c r="A103" s="75"/>
      <c r="B103" s="68" t="s">
        <v>153</v>
      </c>
      <c r="C103" s="71" t="s">
        <v>81</v>
      </c>
      <c r="D103" s="71" t="s">
        <v>92</v>
      </c>
      <c r="E103" s="22"/>
      <c r="F103" s="89" t="s">
        <v>0</v>
      </c>
      <c r="G103" s="91" t="s">
        <v>25</v>
      </c>
      <c r="H103" s="91" t="s">
        <v>26</v>
      </c>
      <c r="I103" s="97" t="s">
        <v>163</v>
      </c>
      <c r="J103" s="98" t="s">
        <v>125</v>
      </c>
      <c r="K103" s="98"/>
      <c r="L103" s="98"/>
      <c r="M103" s="98"/>
      <c r="N103" s="91" t="s">
        <v>34</v>
      </c>
      <c r="O103" s="91" t="s">
        <v>35</v>
      </c>
      <c r="P103" s="91"/>
    </row>
    <row r="104" spans="1:18" ht="21.75" customHeight="1" x14ac:dyDescent="0.2">
      <c r="A104" s="75"/>
      <c r="B104" s="69"/>
      <c r="C104" s="72"/>
      <c r="D104" s="72"/>
      <c r="E104" s="20"/>
      <c r="F104" s="90"/>
      <c r="G104" s="92"/>
      <c r="H104" s="92"/>
      <c r="I104" s="97"/>
      <c r="J104" s="54" t="s">
        <v>128</v>
      </c>
      <c r="K104" s="54" t="s">
        <v>129</v>
      </c>
      <c r="L104" s="54" t="s">
        <v>130</v>
      </c>
      <c r="M104" s="54" t="s">
        <v>126</v>
      </c>
      <c r="N104" s="92"/>
      <c r="O104" s="92"/>
      <c r="P104" s="93"/>
    </row>
    <row r="105" spans="1:18" ht="21.75" customHeight="1" x14ac:dyDescent="0.2">
      <c r="A105" s="76"/>
      <c r="B105" s="70"/>
      <c r="C105" s="73"/>
      <c r="D105" s="73"/>
      <c r="E105" s="20"/>
      <c r="F105" s="14" t="s">
        <v>114</v>
      </c>
      <c r="G105" s="14">
        <v>0</v>
      </c>
      <c r="H105" s="50">
        <v>2</v>
      </c>
      <c r="I105" s="50" t="s">
        <v>22</v>
      </c>
      <c r="J105" s="50">
        <v>0</v>
      </c>
      <c r="K105" s="50">
        <v>0</v>
      </c>
      <c r="L105" s="50">
        <v>0</v>
      </c>
      <c r="M105" s="50">
        <v>1</v>
      </c>
      <c r="N105" s="14">
        <v>0</v>
      </c>
      <c r="O105" s="14">
        <v>0</v>
      </c>
      <c r="P105" s="92"/>
    </row>
    <row r="106" spans="1:18" ht="15" customHeight="1" x14ac:dyDescent="0.2">
      <c r="A106" s="74" t="s">
        <v>174</v>
      </c>
      <c r="B106" s="77" t="s">
        <v>72</v>
      </c>
      <c r="C106" s="80" t="s">
        <v>38</v>
      </c>
      <c r="D106" s="19" t="s">
        <v>2</v>
      </c>
      <c r="E106" s="20">
        <f>SUM(E107:E110)</f>
        <v>0</v>
      </c>
      <c r="F106" s="52">
        <f>SUM(F107:F110)</f>
        <v>6500</v>
      </c>
      <c r="G106" s="20">
        <f>SUM(G107:G110)</f>
        <v>6500</v>
      </c>
      <c r="H106" s="20">
        <f>SUM(H107:H110)</f>
        <v>0</v>
      </c>
      <c r="I106" s="99">
        <f>SUM(I107:M110)</f>
        <v>0</v>
      </c>
      <c r="J106" s="100"/>
      <c r="K106" s="100"/>
      <c r="L106" s="100"/>
      <c r="M106" s="101"/>
      <c r="N106" s="20">
        <f>SUM(N107:N110)</f>
        <v>0</v>
      </c>
      <c r="O106" s="20">
        <f>SUM(O107:O110)</f>
        <v>0</v>
      </c>
      <c r="P106" s="91" t="s">
        <v>207</v>
      </c>
    </row>
    <row r="107" spans="1:18" ht="15" x14ac:dyDescent="0.2">
      <c r="A107" s="75"/>
      <c r="B107" s="78"/>
      <c r="C107" s="81"/>
      <c r="D107" s="19" t="s">
        <v>1</v>
      </c>
      <c r="E107" s="34">
        <v>0</v>
      </c>
      <c r="F107" s="52">
        <f>SUM(G107:O107)</f>
        <v>0</v>
      </c>
      <c r="G107" s="20">
        <v>0</v>
      </c>
      <c r="H107" s="20">
        <v>0</v>
      </c>
      <c r="I107" s="99">
        <v>0</v>
      </c>
      <c r="J107" s="100"/>
      <c r="K107" s="100"/>
      <c r="L107" s="100"/>
      <c r="M107" s="101"/>
      <c r="N107" s="20">
        <v>0</v>
      </c>
      <c r="O107" s="20">
        <v>0</v>
      </c>
      <c r="P107" s="93"/>
    </row>
    <row r="108" spans="1:18" ht="30" x14ac:dyDescent="0.2">
      <c r="A108" s="75"/>
      <c r="B108" s="78"/>
      <c r="C108" s="81"/>
      <c r="D108" s="19" t="s">
        <v>5</v>
      </c>
      <c r="E108" s="34">
        <v>0</v>
      </c>
      <c r="F108" s="52">
        <f>SUM(G108:O108)</f>
        <v>0</v>
      </c>
      <c r="G108" s="34">
        <v>0</v>
      </c>
      <c r="H108" s="34">
        <v>0</v>
      </c>
      <c r="I108" s="99">
        <v>0</v>
      </c>
      <c r="J108" s="100"/>
      <c r="K108" s="100"/>
      <c r="L108" s="100"/>
      <c r="M108" s="101"/>
      <c r="N108" s="34">
        <v>0</v>
      </c>
      <c r="O108" s="34">
        <v>0</v>
      </c>
      <c r="P108" s="93"/>
    </row>
    <row r="109" spans="1:18" ht="30" x14ac:dyDescent="0.2">
      <c r="A109" s="75"/>
      <c r="B109" s="78"/>
      <c r="C109" s="81"/>
      <c r="D109" s="19" t="s">
        <v>12</v>
      </c>
      <c r="E109" s="34">
        <v>0</v>
      </c>
      <c r="F109" s="52">
        <f>SUM(G109:O109)</f>
        <v>6500</v>
      </c>
      <c r="G109" s="34">
        <v>6500</v>
      </c>
      <c r="H109" s="34">
        <v>0</v>
      </c>
      <c r="I109" s="99">
        <v>0</v>
      </c>
      <c r="J109" s="100"/>
      <c r="K109" s="100"/>
      <c r="L109" s="100"/>
      <c r="M109" s="101"/>
      <c r="N109" s="34">
        <v>0</v>
      </c>
      <c r="O109" s="34">
        <v>0</v>
      </c>
      <c r="P109" s="93"/>
      <c r="R109" s="29"/>
    </row>
    <row r="110" spans="1:18" ht="15" x14ac:dyDescent="0.2">
      <c r="A110" s="75"/>
      <c r="B110" s="79"/>
      <c r="C110" s="82"/>
      <c r="D110" s="19" t="s">
        <v>18</v>
      </c>
      <c r="E110" s="34">
        <v>0</v>
      </c>
      <c r="F110" s="52">
        <f>SUM(I110:O110)</f>
        <v>0</v>
      </c>
      <c r="G110" s="20">
        <v>0</v>
      </c>
      <c r="H110" s="20">
        <v>0</v>
      </c>
      <c r="I110" s="99">
        <v>0</v>
      </c>
      <c r="J110" s="100"/>
      <c r="K110" s="100"/>
      <c r="L110" s="100"/>
      <c r="M110" s="101"/>
      <c r="N110" s="20">
        <v>0</v>
      </c>
      <c r="O110" s="20">
        <v>0</v>
      </c>
      <c r="P110" s="92"/>
    </row>
    <row r="111" spans="1:18" s="23" customFormat="1" ht="15" customHeight="1" x14ac:dyDescent="0.2">
      <c r="A111" s="75"/>
      <c r="B111" s="68" t="s">
        <v>189</v>
      </c>
      <c r="C111" s="71" t="s">
        <v>81</v>
      </c>
      <c r="D111" s="71" t="s">
        <v>92</v>
      </c>
      <c r="E111" s="22"/>
      <c r="F111" s="89" t="s">
        <v>0</v>
      </c>
      <c r="G111" s="91" t="s">
        <v>25</v>
      </c>
      <c r="H111" s="91" t="s">
        <v>26</v>
      </c>
      <c r="I111" s="97" t="s">
        <v>163</v>
      </c>
      <c r="J111" s="98" t="s">
        <v>125</v>
      </c>
      <c r="K111" s="98"/>
      <c r="L111" s="98"/>
      <c r="M111" s="98"/>
      <c r="N111" s="91" t="s">
        <v>34</v>
      </c>
      <c r="O111" s="91" t="s">
        <v>35</v>
      </c>
      <c r="P111" s="91"/>
    </row>
    <row r="112" spans="1:18" ht="24" x14ac:dyDescent="0.2">
      <c r="A112" s="75"/>
      <c r="B112" s="69"/>
      <c r="C112" s="72"/>
      <c r="D112" s="72"/>
      <c r="E112" s="20"/>
      <c r="F112" s="90"/>
      <c r="G112" s="92"/>
      <c r="H112" s="92"/>
      <c r="I112" s="97"/>
      <c r="J112" s="54" t="s">
        <v>128</v>
      </c>
      <c r="K112" s="54" t="s">
        <v>129</v>
      </c>
      <c r="L112" s="54" t="s">
        <v>130</v>
      </c>
      <c r="M112" s="54" t="s">
        <v>126</v>
      </c>
      <c r="N112" s="92"/>
      <c r="O112" s="92"/>
      <c r="P112" s="93"/>
    </row>
    <row r="113" spans="1:18" s="33" customFormat="1" ht="15" x14ac:dyDescent="0.2">
      <c r="A113" s="75"/>
      <c r="B113" s="70"/>
      <c r="C113" s="73"/>
      <c r="D113" s="73"/>
      <c r="E113" s="20"/>
      <c r="F113" s="14">
        <v>0</v>
      </c>
      <c r="G113" s="14">
        <v>0</v>
      </c>
      <c r="H113" s="50">
        <v>0</v>
      </c>
      <c r="I113" s="50" t="s">
        <v>31</v>
      </c>
      <c r="J113" s="50">
        <v>0</v>
      </c>
      <c r="K113" s="50">
        <v>0</v>
      </c>
      <c r="L113" s="50">
        <v>0</v>
      </c>
      <c r="M113" s="50">
        <v>0</v>
      </c>
      <c r="N113" s="14">
        <v>0</v>
      </c>
      <c r="O113" s="14">
        <v>0</v>
      </c>
      <c r="P113" s="92"/>
    </row>
    <row r="114" spans="1:18" s="23" customFormat="1" ht="15" customHeight="1" x14ac:dyDescent="0.2">
      <c r="A114" s="75"/>
      <c r="B114" s="68" t="s">
        <v>115</v>
      </c>
      <c r="C114" s="71" t="s">
        <v>81</v>
      </c>
      <c r="D114" s="71" t="s">
        <v>92</v>
      </c>
      <c r="E114" s="22"/>
      <c r="F114" s="89" t="s">
        <v>0</v>
      </c>
      <c r="G114" s="91" t="s">
        <v>25</v>
      </c>
      <c r="H114" s="91" t="s">
        <v>26</v>
      </c>
      <c r="I114" s="97" t="s">
        <v>163</v>
      </c>
      <c r="J114" s="98" t="s">
        <v>125</v>
      </c>
      <c r="K114" s="98"/>
      <c r="L114" s="98"/>
      <c r="M114" s="98"/>
      <c r="N114" s="91" t="s">
        <v>34</v>
      </c>
      <c r="O114" s="91" t="s">
        <v>35</v>
      </c>
      <c r="P114" s="91"/>
    </row>
    <row r="115" spans="1:18" ht="24" x14ac:dyDescent="0.2">
      <c r="A115" s="75"/>
      <c r="B115" s="69"/>
      <c r="C115" s="72"/>
      <c r="D115" s="72"/>
      <c r="E115" s="20"/>
      <c r="F115" s="90"/>
      <c r="G115" s="92"/>
      <c r="H115" s="92"/>
      <c r="I115" s="97"/>
      <c r="J115" s="54" t="s">
        <v>128</v>
      </c>
      <c r="K115" s="54" t="s">
        <v>129</v>
      </c>
      <c r="L115" s="54" t="s">
        <v>130</v>
      </c>
      <c r="M115" s="54" t="s">
        <v>126</v>
      </c>
      <c r="N115" s="92"/>
      <c r="O115" s="92"/>
      <c r="P115" s="93"/>
    </row>
    <row r="116" spans="1:18" s="33" customFormat="1" ht="15" x14ac:dyDescent="0.2">
      <c r="A116" s="76"/>
      <c r="B116" s="70"/>
      <c r="C116" s="73"/>
      <c r="D116" s="73"/>
      <c r="E116" s="20"/>
      <c r="F116" s="14">
        <v>3</v>
      </c>
      <c r="G116" s="14">
        <v>3</v>
      </c>
      <c r="H116" s="50">
        <v>0</v>
      </c>
      <c r="I116" s="50" t="s">
        <v>31</v>
      </c>
      <c r="J116" s="50">
        <v>0</v>
      </c>
      <c r="K116" s="50">
        <v>0</v>
      </c>
      <c r="L116" s="50">
        <v>0</v>
      </c>
      <c r="M116" s="50">
        <v>0</v>
      </c>
      <c r="N116" s="14">
        <v>0</v>
      </c>
      <c r="O116" s="14">
        <v>0</v>
      </c>
      <c r="P116" s="92"/>
    </row>
    <row r="117" spans="1:18" ht="15" customHeight="1" x14ac:dyDescent="0.2">
      <c r="A117" s="74" t="s">
        <v>188</v>
      </c>
      <c r="B117" s="77" t="s">
        <v>176</v>
      </c>
      <c r="C117" s="80" t="s">
        <v>38</v>
      </c>
      <c r="D117" s="19" t="s">
        <v>2</v>
      </c>
      <c r="E117" s="20">
        <f>SUM(E118:E121)</f>
        <v>0</v>
      </c>
      <c r="F117" s="52">
        <f>SUM(F118:F121)</f>
        <v>20628</v>
      </c>
      <c r="G117" s="20">
        <f>SUM(G118:G121)</f>
        <v>0</v>
      </c>
      <c r="H117" s="20">
        <f>SUM(H118:H121)</f>
        <v>0</v>
      </c>
      <c r="I117" s="99">
        <f>SUM(I118:M121)</f>
        <v>20628</v>
      </c>
      <c r="J117" s="100"/>
      <c r="K117" s="100"/>
      <c r="L117" s="100"/>
      <c r="M117" s="101"/>
      <c r="N117" s="20">
        <f>SUM(N118:N121)</f>
        <v>0</v>
      </c>
      <c r="O117" s="20">
        <f>SUM(O118:O121)</f>
        <v>0</v>
      </c>
      <c r="P117" s="91" t="s">
        <v>207</v>
      </c>
    </row>
    <row r="118" spans="1:18" ht="15" x14ac:dyDescent="0.2">
      <c r="A118" s="75"/>
      <c r="B118" s="78"/>
      <c r="C118" s="81"/>
      <c r="D118" s="19" t="s">
        <v>1</v>
      </c>
      <c r="E118" s="34">
        <v>0</v>
      </c>
      <c r="F118" s="52">
        <f>SUM(G118:O118)</f>
        <v>0</v>
      </c>
      <c r="G118" s="20">
        <v>0</v>
      </c>
      <c r="H118" s="20">
        <v>0</v>
      </c>
      <c r="I118" s="99">
        <v>0</v>
      </c>
      <c r="J118" s="100"/>
      <c r="K118" s="100"/>
      <c r="L118" s="100"/>
      <c r="M118" s="101"/>
      <c r="N118" s="20">
        <v>0</v>
      </c>
      <c r="O118" s="20">
        <v>0</v>
      </c>
      <c r="P118" s="93"/>
    </row>
    <row r="119" spans="1:18" ht="30" x14ac:dyDescent="0.2">
      <c r="A119" s="75"/>
      <c r="B119" s="78"/>
      <c r="C119" s="81"/>
      <c r="D119" s="19" t="s">
        <v>5</v>
      </c>
      <c r="E119" s="34">
        <v>0</v>
      </c>
      <c r="F119" s="52">
        <f>SUM(G119:O119)</f>
        <v>0</v>
      </c>
      <c r="G119" s="34">
        <v>0</v>
      </c>
      <c r="H119" s="34">
        <v>0</v>
      </c>
      <c r="I119" s="99">
        <v>0</v>
      </c>
      <c r="J119" s="100"/>
      <c r="K119" s="100"/>
      <c r="L119" s="100"/>
      <c r="M119" s="101"/>
      <c r="N119" s="34">
        <v>0</v>
      </c>
      <c r="O119" s="34">
        <v>0</v>
      </c>
      <c r="P119" s="93"/>
    </row>
    <row r="120" spans="1:18" ht="30" x14ac:dyDescent="0.2">
      <c r="A120" s="75"/>
      <c r="B120" s="78"/>
      <c r="C120" s="81"/>
      <c r="D120" s="19" t="s">
        <v>12</v>
      </c>
      <c r="E120" s="34">
        <v>0</v>
      </c>
      <c r="F120" s="52">
        <f>SUM(G120:O120)</f>
        <v>20628</v>
      </c>
      <c r="G120" s="34">
        <v>0</v>
      </c>
      <c r="H120" s="34">
        <v>0</v>
      </c>
      <c r="I120" s="99">
        <v>20628</v>
      </c>
      <c r="J120" s="100"/>
      <c r="K120" s="100"/>
      <c r="L120" s="100"/>
      <c r="M120" s="101"/>
      <c r="N120" s="34">
        <v>0</v>
      </c>
      <c r="O120" s="34">
        <v>0</v>
      </c>
      <c r="P120" s="93"/>
      <c r="R120" s="29"/>
    </row>
    <row r="121" spans="1:18" ht="15" x14ac:dyDescent="0.2">
      <c r="A121" s="75"/>
      <c r="B121" s="79"/>
      <c r="C121" s="82"/>
      <c r="D121" s="19" t="s">
        <v>18</v>
      </c>
      <c r="E121" s="34">
        <v>0</v>
      </c>
      <c r="F121" s="52">
        <f>SUM(I121:O121)</f>
        <v>0</v>
      </c>
      <c r="G121" s="20">
        <v>0</v>
      </c>
      <c r="H121" s="20">
        <v>0</v>
      </c>
      <c r="I121" s="99">
        <v>0</v>
      </c>
      <c r="J121" s="100"/>
      <c r="K121" s="100"/>
      <c r="L121" s="100"/>
      <c r="M121" s="101"/>
      <c r="N121" s="20">
        <v>0</v>
      </c>
      <c r="O121" s="20">
        <v>0</v>
      </c>
      <c r="P121" s="92"/>
    </row>
    <row r="122" spans="1:18" s="23" customFormat="1" ht="15" customHeight="1" x14ac:dyDescent="0.2">
      <c r="A122" s="75"/>
      <c r="B122" s="68" t="s">
        <v>175</v>
      </c>
      <c r="C122" s="71" t="s">
        <v>81</v>
      </c>
      <c r="D122" s="71" t="s">
        <v>92</v>
      </c>
      <c r="E122" s="22"/>
      <c r="F122" s="89" t="s">
        <v>0</v>
      </c>
      <c r="G122" s="91" t="s">
        <v>25</v>
      </c>
      <c r="H122" s="91" t="s">
        <v>26</v>
      </c>
      <c r="I122" s="97" t="s">
        <v>163</v>
      </c>
      <c r="J122" s="98" t="s">
        <v>125</v>
      </c>
      <c r="K122" s="98"/>
      <c r="L122" s="98"/>
      <c r="M122" s="98"/>
      <c r="N122" s="91" t="s">
        <v>34</v>
      </c>
      <c r="O122" s="91" t="s">
        <v>35</v>
      </c>
      <c r="P122" s="91"/>
    </row>
    <row r="123" spans="1:18" ht="24" x14ac:dyDescent="0.2">
      <c r="A123" s="75"/>
      <c r="B123" s="69"/>
      <c r="C123" s="72"/>
      <c r="D123" s="72"/>
      <c r="E123" s="20"/>
      <c r="F123" s="90"/>
      <c r="G123" s="92"/>
      <c r="H123" s="92"/>
      <c r="I123" s="97"/>
      <c r="J123" s="54" t="s">
        <v>128</v>
      </c>
      <c r="K123" s="54" t="s">
        <v>129</v>
      </c>
      <c r="L123" s="54" t="s">
        <v>130</v>
      </c>
      <c r="M123" s="54" t="s">
        <v>126</v>
      </c>
      <c r="N123" s="92"/>
      <c r="O123" s="92"/>
      <c r="P123" s="93"/>
    </row>
    <row r="124" spans="1:18" s="33" customFormat="1" ht="15" x14ac:dyDescent="0.2">
      <c r="A124" s="75"/>
      <c r="B124" s="70"/>
      <c r="C124" s="73"/>
      <c r="D124" s="73"/>
      <c r="E124" s="20"/>
      <c r="F124" s="14" t="s">
        <v>162</v>
      </c>
      <c r="G124" s="14">
        <v>0</v>
      </c>
      <c r="H124" s="50">
        <v>0</v>
      </c>
      <c r="I124" s="50" t="s">
        <v>162</v>
      </c>
      <c r="J124" s="50">
        <v>0</v>
      </c>
      <c r="K124" s="50">
        <v>0</v>
      </c>
      <c r="L124" s="50">
        <v>0</v>
      </c>
      <c r="M124" s="50">
        <v>7</v>
      </c>
      <c r="N124" s="14">
        <v>0</v>
      </c>
      <c r="O124" s="14">
        <v>0</v>
      </c>
      <c r="P124" s="92"/>
    </row>
    <row r="125" spans="1:18" ht="17.25" customHeight="1" x14ac:dyDescent="0.2">
      <c r="A125" s="65" t="s">
        <v>114</v>
      </c>
      <c r="B125" s="83" t="s">
        <v>177</v>
      </c>
      <c r="C125" s="86" t="s">
        <v>38</v>
      </c>
      <c r="D125" s="16" t="s">
        <v>2</v>
      </c>
      <c r="E125" s="31">
        <v>0</v>
      </c>
      <c r="F125" s="18">
        <f>SUM(F126:F129)</f>
        <v>173066.5</v>
      </c>
      <c r="G125" s="18">
        <f>SUM(G126:G129)</f>
        <v>0</v>
      </c>
      <c r="H125" s="18">
        <f>SUM(H126:H129)</f>
        <v>0</v>
      </c>
      <c r="I125" s="94">
        <f>SUM(I126:M129)</f>
        <v>96968.1</v>
      </c>
      <c r="J125" s="95"/>
      <c r="K125" s="95"/>
      <c r="L125" s="95"/>
      <c r="M125" s="96"/>
      <c r="N125" s="18">
        <f>SUM(N126:N129)</f>
        <v>4978.3999999999996</v>
      </c>
      <c r="O125" s="18">
        <f>SUM(O126:O129)</f>
        <v>71120</v>
      </c>
      <c r="P125" s="91"/>
    </row>
    <row r="126" spans="1:18" ht="17.25" customHeight="1" x14ac:dyDescent="0.2">
      <c r="A126" s="66"/>
      <c r="B126" s="84"/>
      <c r="C126" s="87"/>
      <c r="D126" s="16" t="s">
        <v>1</v>
      </c>
      <c r="E126" s="31">
        <v>0</v>
      </c>
      <c r="F126" s="18">
        <f>F131+F139</f>
        <v>0</v>
      </c>
      <c r="G126" s="18">
        <f>G139</f>
        <v>0</v>
      </c>
      <c r="H126" s="18">
        <f>H139</f>
        <v>0</v>
      </c>
      <c r="I126" s="94">
        <f>I139+I131</f>
        <v>0</v>
      </c>
      <c r="J126" s="95"/>
      <c r="K126" s="95"/>
      <c r="L126" s="95"/>
      <c r="M126" s="96"/>
      <c r="N126" s="18">
        <f>N131+N139</f>
        <v>0</v>
      </c>
      <c r="O126" s="18">
        <f>O131+O139</f>
        <v>0</v>
      </c>
      <c r="P126" s="93"/>
    </row>
    <row r="127" spans="1:18" ht="28.5" x14ac:dyDescent="0.2">
      <c r="A127" s="66"/>
      <c r="B127" s="84"/>
      <c r="C127" s="87"/>
      <c r="D127" s="16" t="s">
        <v>5</v>
      </c>
      <c r="E127" s="31">
        <v>0</v>
      </c>
      <c r="F127" s="18">
        <f t="shared" ref="F127:F129" si="6">F132+F140</f>
        <v>92031.489999999991</v>
      </c>
      <c r="G127" s="18">
        <f t="shared" ref="G127" si="7">G140</f>
        <v>0</v>
      </c>
      <c r="H127" s="18">
        <f t="shared" ref="H127" si="8">H140</f>
        <v>0</v>
      </c>
      <c r="I127" s="94">
        <f t="shared" ref="I127:I129" si="9">I140+I132</f>
        <v>42948.03</v>
      </c>
      <c r="J127" s="95"/>
      <c r="K127" s="95"/>
      <c r="L127" s="95"/>
      <c r="M127" s="96"/>
      <c r="N127" s="18">
        <f t="shared" ref="N127:O129" si="10">N132+N140</f>
        <v>3211.06</v>
      </c>
      <c r="O127" s="18">
        <f t="shared" si="10"/>
        <v>45872.4</v>
      </c>
      <c r="P127" s="93"/>
    </row>
    <row r="128" spans="1:18" ht="28.5" x14ac:dyDescent="0.2">
      <c r="A128" s="66"/>
      <c r="B128" s="84"/>
      <c r="C128" s="87"/>
      <c r="D128" s="16" t="s">
        <v>12</v>
      </c>
      <c r="E128" s="31">
        <v>0</v>
      </c>
      <c r="F128" s="18">
        <f t="shared" si="6"/>
        <v>81035.009999999995</v>
      </c>
      <c r="G128" s="18">
        <f t="shared" ref="G128" si="11">G141</f>
        <v>0</v>
      </c>
      <c r="H128" s="18">
        <f t="shared" ref="H128" si="12">H141</f>
        <v>0</v>
      </c>
      <c r="I128" s="94">
        <f t="shared" si="9"/>
        <v>54020.07</v>
      </c>
      <c r="J128" s="95"/>
      <c r="K128" s="95"/>
      <c r="L128" s="95"/>
      <c r="M128" s="96"/>
      <c r="N128" s="18">
        <f t="shared" si="10"/>
        <v>1767.34</v>
      </c>
      <c r="O128" s="18">
        <f t="shared" si="10"/>
        <v>25247.599999999999</v>
      </c>
      <c r="P128" s="92"/>
      <c r="Q128" s="28"/>
    </row>
    <row r="129" spans="1:19" ht="14.25" customHeight="1" x14ac:dyDescent="0.2">
      <c r="A129" s="67"/>
      <c r="B129" s="85"/>
      <c r="C129" s="88"/>
      <c r="D129" s="16" t="s">
        <v>110</v>
      </c>
      <c r="E129" s="31">
        <v>0</v>
      </c>
      <c r="F129" s="18">
        <f t="shared" si="6"/>
        <v>0</v>
      </c>
      <c r="G129" s="18">
        <f t="shared" ref="G129" si="13">G142</f>
        <v>0</v>
      </c>
      <c r="H129" s="18">
        <f t="shared" ref="H129" si="14">H142</f>
        <v>0</v>
      </c>
      <c r="I129" s="94">
        <f t="shared" si="9"/>
        <v>0</v>
      </c>
      <c r="J129" s="95"/>
      <c r="K129" s="95"/>
      <c r="L129" s="95"/>
      <c r="M129" s="96"/>
      <c r="N129" s="18">
        <f t="shared" si="10"/>
        <v>0</v>
      </c>
      <c r="O129" s="18">
        <f t="shared" si="10"/>
        <v>0</v>
      </c>
      <c r="P129" s="91" t="s">
        <v>207</v>
      </c>
    </row>
    <row r="130" spans="1:19" ht="15" customHeight="1" x14ac:dyDescent="0.2">
      <c r="A130" s="74" t="s">
        <v>56</v>
      </c>
      <c r="B130" s="77" t="s">
        <v>178</v>
      </c>
      <c r="C130" s="80" t="s">
        <v>38</v>
      </c>
      <c r="D130" s="19" t="s">
        <v>2</v>
      </c>
      <c r="E130" s="20">
        <f>SUM(E131:E134)</f>
        <v>0</v>
      </c>
      <c r="F130" s="52">
        <f>SUM(F131:F134)</f>
        <v>142684.5</v>
      </c>
      <c r="G130" s="20">
        <f>SUM(G131:G134)</f>
        <v>0</v>
      </c>
      <c r="H130" s="20">
        <f>SUM(H131:H134)</f>
        <v>0</v>
      </c>
      <c r="I130" s="99">
        <f>I131+I132+I133+I134</f>
        <v>66586.100000000006</v>
      </c>
      <c r="J130" s="100"/>
      <c r="K130" s="100"/>
      <c r="L130" s="100"/>
      <c r="M130" s="101"/>
      <c r="N130" s="20">
        <f>SUM(N131:N134)</f>
        <v>4978.3999999999996</v>
      </c>
      <c r="O130" s="20">
        <f>SUM(O131:O134)</f>
        <v>71120</v>
      </c>
      <c r="P130" s="93"/>
      <c r="Q130" s="28"/>
    </row>
    <row r="131" spans="1:19" ht="15" x14ac:dyDescent="0.2">
      <c r="A131" s="75"/>
      <c r="B131" s="78"/>
      <c r="C131" s="81"/>
      <c r="D131" s="19" t="s">
        <v>1</v>
      </c>
      <c r="E131" s="20">
        <v>0</v>
      </c>
      <c r="F131" s="52">
        <f>SUM(G131:O131)</f>
        <v>0</v>
      </c>
      <c r="G131" s="20">
        <f>SUM(I131:L131)</f>
        <v>0</v>
      </c>
      <c r="H131" s="30">
        <v>0</v>
      </c>
      <c r="I131" s="99">
        <f>SUM(N131:P131)</f>
        <v>0</v>
      </c>
      <c r="J131" s="100"/>
      <c r="K131" s="100"/>
      <c r="L131" s="100"/>
      <c r="M131" s="101"/>
      <c r="N131" s="20">
        <f t="shared" ref="N131" si="15">SUM(O131:R131)</f>
        <v>0</v>
      </c>
      <c r="O131" s="20">
        <f>SUM(Q131:S131)</f>
        <v>0</v>
      </c>
      <c r="P131" s="93"/>
      <c r="S131" s="28"/>
    </row>
    <row r="132" spans="1:19" ht="30" x14ac:dyDescent="0.2">
      <c r="A132" s="75"/>
      <c r="B132" s="78"/>
      <c r="C132" s="81"/>
      <c r="D132" s="19" t="s">
        <v>5</v>
      </c>
      <c r="E132" s="20">
        <v>0</v>
      </c>
      <c r="F132" s="52">
        <f>SUM(G132:O132)</f>
        <v>92031.489999999991</v>
      </c>
      <c r="G132" s="20">
        <v>0</v>
      </c>
      <c r="H132" s="30">
        <v>0</v>
      </c>
      <c r="I132" s="99">
        <v>42948.03</v>
      </c>
      <c r="J132" s="100"/>
      <c r="K132" s="100"/>
      <c r="L132" s="100"/>
      <c r="M132" s="101"/>
      <c r="N132" s="20">
        <v>3211.06</v>
      </c>
      <c r="O132" s="20">
        <v>45872.4</v>
      </c>
      <c r="P132" s="93"/>
    </row>
    <row r="133" spans="1:19" ht="30" x14ac:dyDescent="0.2">
      <c r="A133" s="75"/>
      <c r="B133" s="78"/>
      <c r="C133" s="81"/>
      <c r="D133" s="19" t="s">
        <v>12</v>
      </c>
      <c r="E133" s="20">
        <v>0</v>
      </c>
      <c r="F133" s="52">
        <f>SUM(G133:O133)</f>
        <v>50653.009999999995</v>
      </c>
      <c r="G133" s="20">
        <v>0</v>
      </c>
      <c r="H133" s="30">
        <v>0</v>
      </c>
      <c r="I133" s="99">
        <v>23638.07</v>
      </c>
      <c r="J133" s="100"/>
      <c r="K133" s="100"/>
      <c r="L133" s="100"/>
      <c r="M133" s="101"/>
      <c r="N133" s="20">
        <v>1767.34</v>
      </c>
      <c r="O133" s="20">
        <v>25247.599999999999</v>
      </c>
      <c r="P133" s="92"/>
    </row>
    <row r="134" spans="1:19" ht="15" customHeight="1" x14ac:dyDescent="0.2">
      <c r="A134" s="75"/>
      <c r="B134" s="79"/>
      <c r="C134" s="82"/>
      <c r="D134" s="19" t="s">
        <v>18</v>
      </c>
      <c r="E134" s="20">
        <v>0</v>
      </c>
      <c r="F134" s="52">
        <f>SUM(I134:O134)</f>
        <v>0</v>
      </c>
      <c r="G134" s="20">
        <f>SUM(I134:L134)</f>
        <v>0</v>
      </c>
      <c r="H134" s="30">
        <v>0</v>
      </c>
      <c r="I134" s="99">
        <f>SUM(N134:P134)</f>
        <v>0</v>
      </c>
      <c r="J134" s="100"/>
      <c r="K134" s="100"/>
      <c r="L134" s="100"/>
      <c r="M134" s="101"/>
      <c r="N134" s="20">
        <f t="shared" ref="N134" si="16">SUM(O134:R134)</f>
        <v>0</v>
      </c>
      <c r="O134" s="20">
        <f>SUM(Q134:S134)</f>
        <v>0</v>
      </c>
      <c r="P134" s="91"/>
    </row>
    <row r="135" spans="1:19" s="23" customFormat="1" ht="15" customHeight="1" x14ac:dyDescent="0.2">
      <c r="A135" s="75"/>
      <c r="B135" s="68" t="s">
        <v>179</v>
      </c>
      <c r="C135" s="71" t="s">
        <v>81</v>
      </c>
      <c r="D135" s="71" t="s">
        <v>75</v>
      </c>
      <c r="E135" s="22"/>
      <c r="F135" s="89" t="s">
        <v>0</v>
      </c>
      <c r="G135" s="91" t="s">
        <v>25</v>
      </c>
      <c r="H135" s="91" t="s">
        <v>26</v>
      </c>
      <c r="I135" s="97" t="s">
        <v>163</v>
      </c>
      <c r="J135" s="98" t="s">
        <v>125</v>
      </c>
      <c r="K135" s="98"/>
      <c r="L135" s="98"/>
      <c r="M135" s="98"/>
      <c r="N135" s="91" t="s">
        <v>34</v>
      </c>
      <c r="O135" s="91" t="s">
        <v>35</v>
      </c>
      <c r="P135" s="93"/>
    </row>
    <row r="136" spans="1:19" ht="24" x14ac:dyDescent="0.2">
      <c r="A136" s="75"/>
      <c r="B136" s="69"/>
      <c r="C136" s="72"/>
      <c r="D136" s="72"/>
      <c r="E136" s="20"/>
      <c r="F136" s="90"/>
      <c r="G136" s="92"/>
      <c r="H136" s="92"/>
      <c r="I136" s="97"/>
      <c r="J136" s="54" t="s">
        <v>128</v>
      </c>
      <c r="K136" s="54" t="s">
        <v>129</v>
      </c>
      <c r="L136" s="54" t="s">
        <v>130</v>
      </c>
      <c r="M136" s="54" t="s">
        <v>126</v>
      </c>
      <c r="N136" s="92"/>
      <c r="O136" s="92"/>
      <c r="P136" s="93"/>
    </row>
    <row r="137" spans="1:19" s="33" customFormat="1" ht="15" x14ac:dyDescent="0.2">
      <c r="A137" s="76"/>
      <c r="B137" s="70"/>
      <c r="C137" s="73"/>
      <c r="D137" s="73"/>
      <c r="E137" s="20"/>
      <c r="F137" s="14">
        <v>3</v>
      </c>
      <c r="G137" s="14">
        <v>0</v>
      </c>
      <c r="H137" s="50">
        <v>0</v>
      </c>
      <c r="I137" s="50" t="s">
        <v>22</v>
      </c>
      <c r="J137" s="50">
        <v>0</v>
      </c>
      <c r="K137" s="50">
        <v>0</v>
      </c>
      <c r="L137" s="50">
        <v>0</v>
      </c>
      <c r="M137" s="50">
        <v>1</v>
      </c>
      <c r="N137" s="14">
        <v>1</v>
      </c>
      <c r="O137" s="14">
        <v>1</v>
      </c>
      <c r="P137" s="93"/>
    </row>
    <row r="138" spans="1:19" ht="15" customHeight="1" x14ac:dyDescent="0.2">
      <c r="A138" s="74" t="s">
        <v>195</v>
      </c>
      <c r="B138" s="77" t="s">
        <v>198</v>
      </c>
      <c r="C138" s="80" t="s">
        <v>38</v>
      </c>
      <c r="D138" s="19" t="s">
        <v>2</v>
      </c>
      <c r="E138" s="20">
        <f>SUM(E139:E142)</f>
        <v>0</v>
      </c>
      <c r="F138" s="52">
        <f>SUM(F139:F142)</f>
        <v>30382</v>
      </c>
      <c r="G138" s="20">
        <f>SUM(G139:G142)</f>
        <v>0</v>
      </c>
      <c r="H138" s="20">
        <f>SUM(H139:H142)</f>
        <v>0</v>
      </c>
      <c r="I138" s="99">
        <f>I139+I140+I141+I142</f>
        <v>30382</v>
      </c>
      <c r="J138" s="100"/>
      <c r="K138" s="100"/>
      <c r="L138" s="100"/>
      <c r="M138" s="101"/>
      <c r="N138" s="20">
        <f>SUM(N139:N142)</f>
        <v>0</v>
      </c>
      <c r="O138" s="20">
        <f>SUM(O139:O142)</f>
        <v>0</v>
      </c>
      <c r="P138" s="91" t="s">
        <v>207</v>
      </c>
      <c r="Q138" s="28"/>
    </row>
    <row r="139" spans="1:19" ht="15" x14ac:dyDescent="0.2">
      <c r="A139" s="75"/>
      <c r="B139" s="78"/>
      <c r="C139" s="81"/>
      <c r="D139" s="19" t="s">
        <v>1</v>
      </c>
      <c r="E139" s="20">
        <v>0</v>
      </c>
      <c r="F139" s="52">
        <f>SUM(G139:O139)</f>
        <v>0</v>
      </c>
      <c r="G139" s="20">
        <f>SUM(I139:L139)</f>
        <v>0</v>
      </c>
      <c r="H139" s="30">
        <v>0</v>
      </c>
      <c r="I139" s="99">
        <f>SUM(N139:P139)</f>
        <v>0</v>
      </c>
      <c r="J139" s="100"/>
      <c r="K139" s="100"/>
      <c r="L139" s="100"/>
      <c r="M139" s="101"/>
      <c r="N139" s="20">
        <f t="shared" ref="N139" si="17">SUM(O139:R139)</f>
        <v>0</v>
      </c>
      <c r="O139" s="20">
        <f>SUM(Q139:S139)</f>
        <v>0</v>
      </c>
      <c r="P139" s="93"/>
      <c r="S139" s="28"/>
    </row>
    <row r="140" spans="1:19" ht="30" x14ac:dyDescent="0.2">
      <c r="A140" s="75"/>
      <c r="B140" s="78"/>
      <c r="C140" s="81"/>
      <c r="D140" s="19" t="s">
        <v>5</v>
      </c>
      <c r="E140" s="20">
        <v>0</v>
      </c>
      <c r="F140" s="52">
        <f>SUM(G140:O140)</f>
        <v>0</v>
      </c>
      <c r="G140" s="20">
        <v>0</v>
      </c>
      <c r="H140" s="30">
        <v>0</v>
      </c>
      <c r="I140" s="99">
        <v>0</v>
      </c>
      <c r="J140" s="100"/>
      <c r="K140" s="100"/>
      <c r="L140" s="100"/>
      <c r="M140" s="101"/>
      <c r="N140" s="20">
        <v>0</v>
      </c>
      <c r="O140" s="20">
        <v>0</v>
      </c>
      <c r="P140" s="93"/>
    </row>
    <row r="141" spans="1:19" ht="48" customHeight="1" x14ac:dyDescent="0.2">
      <c r="A141" s="75"/>
      <c r="B141" s="78"/>
      <c r="C141" s="81"/>
      <c r="D141" s="19" t="s">
        <v>12</v>
      </c>
      <c r="E141" s="20">
        <v>0</v>
      </c>
      <c r="F141" s="52">
        <f>SUM(G141:O141)</f>
        <v>30382</v>
      </c>
      <c r="G141" s="20">
        <v>0</v>
      </c>
      <c r="H141" s="30">
        <v>0</v>
      </c>
      <c r="I141" s="99">
        <v>30382</v>
      </c>
      <c r="J141" s="100"/>
      <c r="K141" s="100"/>
      <c r="L141" s="100"/>
      <c r="M141" s="101"/>
      <c r="N141" s="20">
        <v>0</v>
      </c>
      <c r="O141" s="20">
        <v>0</v>
      </c>
      <c r="P141" s="93"/>
    </row>
    <row r="142" spans="1:19" ht="46.5" customHeight="1" x14ac:dyDescent="0.2">
      <c r="A142" s="75"/>
      <c r="B142" s="79"/>
      <c r="C142" s="82"/>
      <c r="D142" s="19" t="s">
        <v>18</v>
      </c>
      <c r="E142" s="20">
        <v>0</v>
      </c>
      <c r="F142" s="52">
        <f>SUM(I142:O142)</f>
        <v>0</v>
      </c>
      <c r="G142" s="20">
        <f>SUM(I142:L142)</f>
        <v>0</v>
      </c>
      <c r="H142" s="30">
        <v>0</v>
      </c>
      <c r="I142" s="99">
        <f>SUM(N142:P142)</f>
        <v>0</v>
      </c>
      <c r="J142" s="100"/>
      <c r="K142" s="100"/>
      <c r="L142" s="100"/>
      <c r="M142" s="101"/>
      <c r="N142" s="20">
        <f t="shared" ref="N142" si="18">SUM(O142:R142)</f>
        <v>0</v>
      </c>
      <c r="O142" s="20">
        <f>SUM(Q142:S142)</f>
        <v>0</v>
      </c>
      <c r="P142" s="92"/>
    </row>
    <row r="143" spans="1:19" s="23" customFormat="1" ht="15" customHeight="1" x14ac:dyDescent="0.2">
      <c r="A143" s="75"/>
      <c r="B143" s="68" t="s">
        <v>197</v>
      </c>
      <c r="C143" s="71" t="s">
        <v>81</v>
      </c>
      <c r="D143" s="71" t="s">
        <v>75</v>
      </c>
      <c r="E143" s="22"/>
      <c r="F143" s="89" t="s">
        <v>0</v>
      </c>
      <c r="G143" s="91" t="s">
        <v>25</v>
      </c>
      <c r="H143" s="91" t="s">
        <v>26</v>
      </c>
      <c r="I143" s="97" t="s">
        <v>163</v>
      </c>
      <c r="J143" s="98" t="s">
        <v>125</v>
      </c>
      <c r="K143" s="98"/>
      <c r="L143" s="98"/>
      <c r="M143" s="98"/>
      <c r="N143" s="91" t="s">
        <v>34</v>
      </c>
      <c r="O143" s="91" t="s">
        <v>35</v>
      </c>
      <c r="P143" s="91"/>
    </row>
    <row r="144" spans="1:19" ht="24" x14ac:dyDescent="0.2">
      <c r="A144" s="75"/>
      <c r="B144" s="69"/>
      <c r="C144" s="72"/>
      <c r="D144" s="72"/>
      <c r="E144" s="20"/>
      <c r="F144" s="90"/>
      <c r="G144" s="92"/>
      <c r="H144" s="92"/>
      <c r="I144" s="97"/>
      <c r="J144" s="54" t="s">
        <v>128</v>
      </c>
      <c r="K144" s="54" t="s">
        <v>129</v>
      </c>
      <c r="L144" s="54" t="s">
        <v>130</v>
      </c>
      <c r="M144" s="54" t="s">
        <v>126</v>
      </c>
      <c r="N144" s="92"/>
      <c r="O144" s="92"/>
      <c r="P144" s="93"/>
    </row>
    <row r="145" spans="1:18" s="33" customFormat="1" ht="15" x14ac:dyDescent="0.2">
      <c r="A145" s="76"/>
      <c r="B145" s="70"/>
      <c r="C145" s="73"/>
      <c r="D145" s="73"/>
      <c r="E145" s="20"/>
      <c r="F145" s="14">
        <v>1</v>
      </c>
      <c r="G145" s="14">
        <v>0</v>
      </c>
      <c r="H145" s="50">
        <v>0</v>
      </c>
      <c r="I145" s="50" t="s">
        <v>22</v>
      </c>
      <c r="J145" s="50">
        <v>0</v>
      </c>
      <c r="K145" s="50">
        <v>0</v>
      </c>
      <c r="L145" s="50">
        <v>0</v>
      </c>
      <c r="M145" s="50">
        <v>1</v>
      </c>
      <c r="N145" s="14">
        <v>0</v>
      </c>
      <c r="O145" s="14">
        <v>0</v>
      </c>
      <c r="P145" s="93"/>
    </row>
    <row r="146" spans="1:18" ht="15" customHeight="1" x14ac:dyDescent="0.2">
      <c r="A146" s="65"/>
      <c r="B146" s="102" t="s">
        <v>116</v>
      </c>
      <c r="C146" s="103"/>
      <c r="D146" s="16" t="s">
        <v>2</v>
      </c>
      <c r="E146" s="31">
        <v>0</v>
      </c>
      <c r="F146" s="18">
        <f>SUM(G146:O146)</f>
        <v>991422.7300000001</v>
      </c>
      <c r="G146" s="31">
        <f>SUM(G147:G150)</f>
        <v>535486.03</v>
      </c>
      <c r="H146" s="31">
        <f>SUM(H147:H150)</f>
        <v>136572.14000000001</v>
      </c>
      <c r="I146" s="94">
        <f>SUM(I147:M150)</f>
        <v>209786.16</v>
      </c>
      <c r="J146" s="95"/>
      <c r="K146" s="95"/>
      <c r="L146" s="95"/>
      <c r="M146" s="96"/>
      <c r="N146" s="31">
        <f>SUM(N147:N150)</f>
        <v>38458.400000000001</v>
      </c>
      <c r="O146" s="31">
        <f>SUM(O147:O150)</f>
        <v>71120</v>
      </c>
      <c r="P146" s="91"/>
    </row>
    <row r="147" spans="1:18" ht="14.25" customHeight="1" x14ac:dyDescent="0.2">
      <c r="A147" s="66"/>
      <c r="B147" s="104"/>
      <c r="C147" s="105"/>
      <c r="D147" s="16" t="s">
        <v>1</v>
      </c>
      <c r="E147" s="31">
        <v>0</v>
      </c>
      <c r="F147" s="18">
        <f>SUM(G147:O147)</f>
        <v>142109.78</v>
      </c>
      <c r="G147" s="31">
        <f>G54+G17+G126</f>
        <v>142109.78</v>
      </c>
      <c r="H147" s="31">
        <f>H54+H17+H126</f>
        <v>0</v>
      </c>
      <c r="I147" s="94">
        <f>I54+I17+I126</f>
        <v>0</v>
      </c>
      <c r="J147" s="95"/>
      <c r="K147" s="95"/>
      <c r="L147" s="95"/>
      <c r="M147" s="96"/>
      <c r="N147" s="31">
        <f>N54+N17+N126</f>
        <v>0</v>
      </c>
      <c r="O147" s="31">
        <f>O54+O17+O126</f>
        <v>0</v>
      </c>
      <c r="P147" s="93"/>
      <c r="R147" s="29"/>
    </row>
    <row r="148" spans="1:18" ht="28.5" x14ac:dyDescent="0.2">
      <c r="A148" s="66"/>
      <c r="B148" s="104"/>
      <c r="C148" s="105"/>
      <c r="D148" s="16" t="s">
        <v>5</v>
      </c>
      <c r="E148" s="31">
        <v>0</v>
      </c>
      <c r="F148" s="18">
        <f>SUM(G148:O148)</f>
        <v>431239.88999999996</v>
      </c>
      <c r="G148" s="31">
        <f t="shared" ref="G148" si="19">G55+G18+G127</f>
        <v>195218.94</v>
      </c>
      <c r="H148" s="31">
        <f t="shared" ref="H148:I148" si="20">H55+H18+H127</f>
        <v>62394.86</v>
      </c>
      <c r="I148" s="94">
        <f t="shared" si="20"/>
        <v>102948.03</v>
      </c>
      <c r="J148" s="95"/>
      <c r="K148" s="95"/>
      <c r="L148" s="95"/>
      <c r="M148" s="96"/>
      <c r="N148" s="31">
        <f t="shared" ref="N148:O150" si="21">N55+N18+N127</f>
        <v>24805.66</v>
      </c>
      <c r="O148" s="31">
        <f t="shared" si="21"/>
        <v>45872.4</v>
      </c>
      <c r="P148" s="93"/>
      <c r="R148" s="28"/>
    </row>
    <row r="149" spans="1:18" ht="28.5" x14ac:dyDescent="0.2">
      <c r="A149" s="66"/>
      <c r="B149" s="104"/>
      <c r="C149" s="105"/>
      <c r="D149" s="16" t="s">
        <v>12</v>
      </c>
      <c r="E149" s="31">
        <v>0</v>
      </c>
      <c r="F149" s="18">
        <f>SUM(G149:O149)</f>
        <v>418073.05999999994</v>
      </c>
      <c r="G149" s="31">
        <f t="shared" ref="G149" si="22">G56+G19+G128</f>
        <v>198157.31</v>
      </c>
      <c r="H149" s="31">
        <f t="shared" ref="H149:I149" si="23">H56+H19+H128</f>
        <v>74177.279999999999</v>
      </c>
      <c r="I149" s="94">
        <f t="shared" si="23"/>
        <v>106838.13</v>
      </c>
      <c r="J149" s="95"/>
      <c r="K149" s="95"/>
      <c r="L149" s="95"/>
      <c r="M149" s="96"/>
      <c r="N149" s="31">
        <f t="shared" si="21"/>
        <v>13652.74</v>
      </c>
      <c r="O149" s="31">
        <f t="shared" si="21"/>
        <v>25247.599999999999</v>
      </c>
      <c r="P149" s="93"/>
    </row>
    <row r="150" spans="1:18" ht="14.25" customHeight="1" x14ac:dyDescent="0.2">
      <c r="A150" s="67"/>
      <c r="B150" s="106"/>
      <c r="C150" s="107"/>
      <c r="D150" s="16" t="s">
        <v>18</v>
      </c>
      <c r="E150" s="31">
        <v>0</v>
      </c>
      <c r="F150" s="17">
        <f>SUM(I150:O150)</f>
        <v>0</v>
      </c>
      <c r="G150" s="31">
        <f t="shared" ref="G150" si="24">G57+G20+G129</f>
        <v>0</v>
      </c>
      <c r="H150" s="31">
        <f t="shared" ref="H150:I150" si="25">H57+H20+H129</f>
        <v>0</v>
      </c>
      <c r="I150" s="94">
        <f t="shared" si="25"/>
        <v>0</v>
      </c>
      <c r="J150" s="95"/>
      <c r="K150" s="95"/>
      <c r="L150" s="95"/>
      <c r="M150" s="96"/>
      <c r="N150" s="31">
        <f t="shared" si="21"/>
        <v>0</v>
      </c>
      <c r="O150" s="31">
        <f t="shared" si="21"/>
        <v>0</v>
      </c>
      <c r="P150" s="92"/>
    </row>
    <row r="151" spans="1:18" x14ac:dyDescent="0.2">
      <c r="P151" s="38" t="s">
        <v>103</v>
      </c>
    </row>
  </sheetData>
  <mergeCells count="339">
    <mergeCell ref="P62:P65"/>
    <mergeCell ref="P66:P70"/>
    <mergeCell ref="P129:P133"/>
    <mergeCell ref="P134:P137"/>
    <mergeCell ref="P138:P142"/>
    <mergeCell ref="P143:P145"/>
    <mergeCell ref="H111:H112"/>
    <mergeCell ref="H114:H115"/>
    <mergeCell ref="B53:B57"/>
    <mergeCell ref="C53:C57"/>
    <mergeCell ref="I53:M53"/>
    <mergeCell ref="C111:C113"/>
    <mergeCell ref="D111:D113"/>
    <mergeCell ref="F111:F112"/>
    <mergeCell ref="I111:I112"/>
    <mergeCell ref="J111:M111"/>
    <mergeCell ref="I98:M98"/>
    <mergeCell ref="J95:M95"/>
    <mergeCell ref="P53:P56"/>
    <mergeCell ref="I54:M54"/>
    <mergeCell ref="I55:M55"/>
    <mergeCell ref="I56:M56"/>
    <mergeCell ref="I57:M57"/>
    <mergeCell ref="P57:P61"/>
    <mergeCell ref="A9:P9"/>
    <mergeCell ref="G13:O13"/>
    <mergeCell ref="G79:G80"/>
    <mergeCell ref="G87:G88"/>
    <mergeCell ref="G111:G112"/>
    <mergeCell ref="G114:G115"/>
    <mergeCell ref="A10:P10"/>
    <mergeCell ref="A11:P11"/>
    <mergeCell ref="A13:A14"/>
    <mergeCell ref="B13:B14"/>
    <mergeCell ref="C13:C14"/>
    <mergeCell ref="D13:D14"/>
    <mergeCell ref="E13:E14"/>
    <mergeCell ref="F13:F14"/>
    <mergeCell ref="P13:P14"/>
    <mergeCell ref="I14:M14"/>
    <mergeCell ref="I15:M15"/>
    <mergeCell ref="A16:A20"/>
    <mergeCell ref="B16:B20"/>
    <mergeCell ref="C16:C20"/>
    <mergeCell ref="I16:M16"/>
    <mergeCell ref="P16:P20"/>
    <mergeCell ref="I17:M17"/>
    <mergeCell ref="I18:M18"/>
    <mergeCell ref="I19:M19"/>
    <mergeCell ref="I20:M20"/>
    <mergeCell ref="A21:A28"/>
    <mergeCell ref="B21:B25"/>
    <mergeCell ref="C21:C25"/>
    <mergeCell ref="I21:M21"/>
    <mergeCell ref="J26:M26"/>
    <mergeCell ref="P21:P25"/>
    <mergeCell ref="I22:M22"/>
    <mergeCell ref="I23:M23"/>
    <mergeCell ref="I24:M24"/>
    <mergeCell ref="I25:M25"/>
    <mergeCell ref="B26:B28"/>
    <mergeCell ref="C26:C28"/>
    <mergeCell ref="D26:D28"/>
    <mergeCell ref="F26:F27"/>
    <mergeCell ref="I26:I27"/>
    <mergeCell ref="N26:N27"/>
    <mergeCell ref="O26:O27"/>
    <mergeCell ref="P26:P28"/>
    <mergeCell ref="G26:G27"/>
    <mergeCell ref="H26:H27"/>
    <mergeCell ref="A29:A36"/>
    <mergeCell ref="B29:B33"/>
    <mergeCell ref="C29:C33"/>
    <mergeCell ref="I29:M29"/>
    <mergeCell ref="P29:P33"/>
    <mergeCell ref="I30:M30"/>
    <mergeCell ref="I31:M31"/>
    <mergeCell ref="I32:M32"/>
    <mergeCell ref="I33:M33"/>
    <mergeCell ref="B34:B36"/>
    <mergeCell ref="C34:C36"/>
    <mergeCell ref="D34:D36"/>
    <mergeCell ref="F34:F35"/>
    <mergeCell ref="I34:I35"/>
    <mergeCell ref="J34:M34"/>
    <mergeCell ref="N34:N35"/>
    <mergeCell ref="O34:O35"/>
    <mergeCell ref="P34:P36"/>
    <mergeCell ref="G34:G35"/>
    <mergeCell ref="H34:H35"/>
    <mergeCell ref="A37:A44"/>
    <mergeCell ref="B37:B41"/>
    <mergeCell ref="C37:C41"/>
    <mergeCell ref="I37:M37"/>
    <mergeCell ref="P37:P41"/>
    <mergeCell ref="I38:M38"/>
    <mergeCell ref="I39:M39"/>
    <mergeCell ref="I40:M40"/>
    <mergeCell ref="I41:M41"/>
    <mergeCell ref="B42:B44"/>
    <mergeCell ref="C42:C44"/>
    <mergeCell ref="D42:D44"/>
    <mergeCell ref="F42:F43"/>
    <mergeCell ref="I42:I43"/>
    <mergeCell ref="J42:M42"/>
    <mergeCell ref="N42:N43"/>
    <mergeCell ref="O42:O43"/>
    <mergeCell ref="P42:P44"/>
    <mergeCell ref="G42:G43"/>
    <mergeCell ref="H42:H43"/>
    <mergeCell ref="A45:A52"/>
    <mergeCell ref="B45:B49"/>
    <mergeCell ref="C45:C49"/>
    <mergeCell ref="I45:M45"/>
    <mergeCell ref="P45:P49"/>
    <mergeCell ref="I46:M46"/>
    <mergeCell ref="I47:M47"/>
    <mergeCell ref="I48:M48"/>
    <mergeCell ref="I49:M49"/>
    <mergeCell ref="B50:B52"/>
    <mergeCell ref="C50:C52"/>
    <mergeCell ref="D50:D52"/>
    <mergeCell ref="F50:F51"/>
    <mergeCell ref="I50:I51"/>
    <mergeCell ref="J50:M50"/>
    <mergeCell ref="N50:N51"/>
    <mergeCell ref="O50:O51"/>
    <mergeCell ref="P50:P52"/>
    <mergeCell ref="G50:G51"/>
    <mergeCell ref="H50:H51"/>
    <mergeCell ref="C58:C62"/>
    <mergeCell ref="I58:M58"/>
    <mergeCell ref="I59:M59"/>
    <mergeCell ref="I60:M60"/>
    <mergeCell ref="I61:M61"/>
    <mergeCell ref="I62:M62"/>
    <mergeCell ref="B63:B65"/>
    <mergeCell ref="C63:C65"/>
    <mergeCell ref="D63:D65"/>
    <mergeCell ref="F63:F64"/>
    <mergeCell ref="I63:I64"/>
    <mergeCell ref="G63:G64"/>
    <mergeCell ref="A53:A57"/>
    <mergeCell ref="J63:M63"/>
    <mergeCell ref="N63:N64"/>
    <mergeCell ref="O63:O64"/>
    <mergeCell ref="A66:A73"/>
    <mergeCell ref="B66:B70"/>
    <mergeCell ref="C66:C70"/>
    <mergeCell ref="I66:M66"/>
    <mergeCell ref="I67:M67"/>
    <mergeCell ref="I68:M68"/>
    <mergeCell ref="I69:M69"/>
    <mergeCell ref="I70:M70"/>
    <mergeCell ref="B71:B73"/>
    <mergeCell ref="C71:C73"/>
    <mergeCell ref="D71:D73"/>
    <mergeCell ref="F71:F72"/>
    <mergeCell ref="I71:I72"/>
    <mergeCell ref="J71:M71"/>
    <mergeCell ref="N71:N72"/>
    <mergeCell ref="O71:O72"/>
    <mergeCell ref="H63:H64"/>
    <mergeCell ref="H71:H72"/>
    <mergeCell ref="A58:A65"/>
    <mergeCell ref="B58:B62"/>
    <mergeCell ref="P71:P73"/>
    <mergeCell ref="A74:A81"/>
    <mergeCell ref="B74:B78"/>
    <mergeCell ref="C74:C78"/>
    <mergeCell ref="I74:M74"/>
    <mergeCell ref="P74:P78"/>
    <mergeCell ref="I75:M75"/>
    <mergeCell ref="I76:M76"/>
    <mergeCell ref="I77:M77"/>
    <mergeCell ref="I78:M78"/>
    <mergeCell ref="B79:B81"/>
    <mergeCell ref="C79:C81"/>
    <mergeCell ref="D79:D81"/>
    <mergeCell ref="F79:F80"/>
    <mergeCell ref="I79:I80"/>
    <mergeCell ref="J79:M79"/>
    <mergeCell ref="N79:N80"/>
    <mergeCell ref="O79:O80"/>
    <mergeCell ref="P79:P81"/>
    <mergeCell ref="G71:G72"/>
    <mergeCell ref="H79:H80"/>
    <mergeCell ref="N111:N112"/>
    <mergeCell ref="I114:I115"/>
    <mergeCell ref="A146:A150"/>
    <mergeCell ref="B146:C150"/>
    <mergeCell ref="I146:M146"/>
    <mergeCell ref="A106:A116"/>
    <mergeCell ref="B106:B110"/>
    <mergeCell ref="C106:C110"/>
    <mergeCell ref="I106:M106"/>
    <mergeCell ref="B114:B116"/>
    <mergeCell ref="C114:C116"/>
    <mergeCell ref="D114:D116"/>
    <mergeCell ref="F114:F115"/>
    <mergeCell ref="B111:B113"/>
    <mergeCell ref="A117:A124"/>
    <mergeCell ref="B117:B121"/>
    <mergeCell ref="C117:C121"/>
    <mergeCell ref="B122:B124"/>
    <mergeCell ref="C122:C124"/>
    <mergeCell ref="D122:D124"/>
    <mergeCell ref="F122:F123"/>
    <mergeCell ref="G122:G123"/>
    <mergeCell ref="H122:H123"/>
    <mergeCell ref="I122:I123"/>
    <mergeCell ref="P106:P110"/>
    <mergeCell ref="I107:M107"/>
    <mergeCell ref="I108:M108"/>
    <mergeCell ref="I109:M109"/>
    <mergeCell ref="I110:M110"/>
    <mergeCell ref="P146:P150"/>
    <mergeCell ref="I147:M147"/>
    <mergeCell ref="I148:M148"/>
    <mergeCell ref="I149:M149"/>
    <mergeCell ref="I150:M150"/>
    <mergeCell ref="J114:M114"/>
    <mergeCell ref="N114:N115"/>
    <mergeCell ref="O114:O115"/>
    <mergeCell ref="P114:P116"/>
    <mergeCell ref="O111:O112"/>
    <mergeCell ref="P111:P113"/>
    <mergeCell ref="I117:M117"/>
    <mergeCell ref="P117:P121"/>
    <mergeCell ref="I118:M118"/>
    <mergeCell ref="I119:M119"/>
    <mergeCell ref="I120:M120"/>
    <mergeCell ref="I121:M121"/>
    <mergeCell ref="J122:M122"/>
    <mergeCell ref="N122:N123"/>
    <mergeCell ref="A82:A89"/>
    <mergeCell ref="B82:B86"/>
    <mergeCell ref="C82:C86"/>
    <mergeCell ref="I82:M82"/>
    <mergeCell ref="P82:P86"/>
    <mergeCell ref="I83:M83"/>
    <mergeCell ref="I84:M84"/>
    <mergeCell ref="I85:M85"/>
    <mergeCell ref="I86:M86"/>
    <mergeCell ref="B87:B89"/>
    <mergeCell ref="C87:C89"/>
    <mergeCell ref="D87:D89"/>
    <mergeCell ref="F87:F88"/>
    <mergeCell ref="I87:I88"/>
    <mergeCell ref="J87:M87"/>
    <mergeCell ref="N87:N88"/>
    <mergeCell ref="O87:O88"/>
    <mergeCell ref="P87:P89"/>
    <mergeCell ref="H87:H88"/>
    <mergeCell ref="N95:N96"/>
    <mergeCell ref="O95:O96"/>
    <mergeCell ref="P95:P97"/>
    <mergeCell ref="A98:A105"/>
    <mergeCell ref="B98:B102"/>
    <mergeCell ref="C98:C102"/>
    <mergeCell ref="P98:P102"/>
    <mergeCell ref="I99:M99"/>
    <mergeCell ref="I100:M100"/>
    <mergeCell ref="I101:M101"/>
    <mergeCell ref="I102:M102"/>
    <mergeCell ref="B103:B105"/>
    <mergeCell ref="C103:C105"/>
    <mergeCell ref="D103:D105"/>
    <mergeCell ref="F103:F104"/>
    <mergeCell ref="G103:G104"/>
    <mergeCell ref="I103:I104"/>
    <mergeCell ref="J103:M103"/>
    <mergeCell ref="N103:N104"/>
    <mergeCell ref="O103:O104"/>
    <mergeCell ref="P103:P105"/>
    <mergeCell ref="H103:H104"/>
    <mergeCell ref="P122:P124"/>
    <mergeCell ref="I135:I136"/>
    <mergeCell ref="J135:M135"/>
    <mergeCell ref="I138:M138"/>
    <mergeCell ref="I139:M139"/>
    <mergeCell ref="I140:M140"/>
    <mergeCell ref="I141:M141"/>
    <mergeCell ref="I142:M142"/>
    <mergeCell ref="A90:A97"/>
    <mergeCell ref="B90:B94"/>
    <mergeCell ref="C90:C94"/>
    <mergeCell ref="I90:M90"/>
    <mergeCell ref="P90:P94"/>
    <mergeCell ref="I91:M91"/>
    <mergeCell ref="I92:M92"/>
    <mergeCell ref="I93:M93"/>
    <mergeCell ref="I94:M94"/>
    <mergeCell ref="B95:B97"/>
    <mergeCell ref="C95:C97"/>
    <mergeCell ref="D95:D97"/>
    <mergeCell ref="F95:F96"/>
    <mergeCell ref="G95:G96"/>
    <mergeCell ref="H95:H96"/>
    <mergeCell ref="I95:I96"/>
    <mergeCell ref="O122:O123"/>
    <mergeCell ref="N135:N136"/>
    <mergeCell ref="O135:O136"/>
    <mergeCell ref="I130:M130"/>
    <mergeCell ref="I131:M131"/>
    <mergeCell ref="I132:M132"/>
    <mergeCell ref="I133:M133"/>
    <mergeCell ref="I134:M134"/>
    <mergeCell ref="I125:M125"/>
    <mergeCell ref="P125:P128"/>
    <mergeCell ref="I126:M126"/>
    <mergeCell ref="I127:M127"/>
    <mergeCell ref="I128:M128"/>
    <mergeCell ref="I129:M129"/>
    <mergeCell ref="H135:H136"/>
    <mergeCell ref="I143:I144"/>
    <mergeCell ref="J143:M143"/>
    <mergeCell ref="N143:N144"/>
    <mergeCell ref="O143:O144"/>
    <mergeCell ref="D143:D145"/>
    <mergeCell ref="F143:F144"/>
    <mergeCell ref="G143:G144"/>
    <mergeCell ref="H143:H144"/>
    <mergeCell ref="A130:A137"/>
    <mergeCell ref="B130:B134"/>
    <mergeCell ref="C130:C134"/>
    <mergeCell ref="D135:D137"/>
    <mergeCell ref="F135:F136"/>
    <mergeCell ref="G135:G136"/>
    <mergeCell ref="A125:A129"/>
    <mergeCell ref="B135:B137"/>
    <mergeCell ref="C135:C137"/>
    <mergeCell ref="A138:A145"/>
    <mergeCell ref="B138:B142"/>
    <mergeCell ref="C138:C142"/>
    <mergeCell ref="B125:B129"/>
    <mergeCell ref="C125:C129"/>
    <mergeCell ref="B143:B145"/>
    <mergeCell ref="C143:C145"/>
  </mergeCells>
  <pageMargins left="0.7" right="0.7" top="0.75" bottom="0.75" header="0.3" footer="0.3"/>
  <pageSetup paperSize="9" scale="55" orientation="landscape" r:id="rId1"/>
  <rowBreaks count="3" manualBreakCount="3">
    <brk id="44" max="16383" man="1"/>
    <brk id="73" max="16383" man="1"/>
    <brk id="116" max="16383" man="1"/>
  </rowBreaks>
  <ignoredErrors>
    <ignoredError sqref="I28 F28 F36 I36 I81 F81" numberStoredAsText="1"/>
    <ignoredError sqref="F1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5"/>
  <sheetViews>
    <sheetView view="pageBreakPreview" zoomScale="70" zoomScaleNormal="70" zoomScaleSheetLayoutView="70" workbookViewId="0">
      <selection activeCell="H18" sqref="H18"/>
    </sheetView>
  </sheetViews>
  <sheetFormatPr defaultColWidth="9.140625" defaultRowHeight="14.25" x14ac:dyDescent="0.2"/>
  <cols>
    <col min="1" max="1" width="6.7109375" style="9" customWidth="1"/>
    <col min="2" max="2" width="34.7109375" style="9" customWidth="1"/>
    <col min="3" max="3" width="13.85546875" style="9" customWidth="1"/>
    <col min="4" max="4" width="35.42578125" style="9" customWidth="1"/>
    <col min="5" max="5" width="20.5703125" style="36" hidden="1" customWidth="1"/>
    <col min="6" max="6" width="14.5703125" style="36" customWidth="1"/>
    <col min="7" max="8" width="14.5703125" style="48" customWidth="1"/>
    <col min="9" max="9" width="9.85546875" style="37" customWidth="1"/>
    <col min="10" max="13" width="9.140625" style="37" customWidth="1"/>
    <col min="14" max="14" width="15" style="36" customWidth="1"/>
    <col min="15" max="15" width="12.85546875" style="36" customWidth="1"/>
    <col min="16" max="16" width="21.7109375" style="36" customWidth="1"/>
    <col min="17" max="17" width="18.7109375" style="9" customWidth="1"/>
    <col min="18" max="18" width="13.7109375" style="9" customWidth="1"/>
    <col min="19" max="19" width="10.28515625" style="9" bestFit="1" customWidth="1"/>
    <col min="20" max="20" width="12.5703125" style="9" customWidth="1"/>
    <col min="21" max="21" width="10.5703125" style="9" customWidth="1"/>
    <col min="22" max="16384" width="9.140625" style="9"/>
  </cols>
  <sheetData>
    <row r="1" spans="1:16" s="5" customFormat="1" ht="15.75" customHeight="1" x14ac:dyDescent="0.25">
      <c r="A1" s="1"/>
      <c r="B1" s="2"/>
      <c r="C1" s="2"/>
      <c r="D1" s="2"/>
      <c r="E1" s="2"/>
      <c r="F1" s="39"/>
      <c r="G1" s="3"/>
      <c r="H1" s="3"/>
      <c r="I1" s="2"/>
      <c r="J1" s="2"/>
      <c r="K1" s="2"/>
      <c r="L1" s="2"/>
      <c r="M1" s="2"/>
      <c r="P1" s="4" t="s">
        <v>223</v>
      </c>
    </row>
    <row r="2" spans="1:16" s="5" customFormat="1" ht="15.75" x14ac:dyDescent="0.25">
      <c r="A2" s="1"/>
      <c r="B2" s="2"/>
      <c r="C2" s="2"/>
      <c r="D2" s="2"/>
      <c r="E2" s="2"/>
      <c r="F2" s="39"/>
      <c r="G2" s="3"/>
      <c r="H2" s="3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39"/>
      <c r="G3" s="3"/>
      <c r="H3" s="3"/>
      <c r="I3" s="2"/>
      <c r="J3" s="2"/>
      <c r="K3" s="2"/>
      <c r="L3" s="2"/>
      <c r="M3" s="2"/>
      <c r="P3" s="4" t="s">
        <v>225</v>
      </c>
    </row>
    <row r="4" spans="1:16" s="5" customFormat="1" ht="15.75" x14ac:dyDescent="0.25">
      <c r="A4" s="1"/>
      <c r="B4" s="2"/>
      <c r="C4" s="2"/>
      <c r="D4" s="2"/>
      <c r="E4" s="2"/>
      <c r="F4" s="39"/>
      <c r="G4" s="3"/>
      <c r="H4" s="3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39"/>
      <c r="G5" s="3"/>
      <c r="H5" s="3"/>
      <c r="I5" s="2"/>
      <c r="J5" s="2"/>
      <c r="K5" s="2"/>
      <c r="L5" s="2"/>
      <c r="M5" s="2"/>
      <c r="P5" s="6" t="s">
        <v>102</v>
      </c>
    </row>
    <row r="6" spans="1:16" s="5" customFormat="1" ht="15.75" x14ac:dyDescent="0.25">
      <c r="A6" s="1"/>
      <c r="B6" s="2"/>
      <c r="C6" s="2"/>
      <c r="D6" s="2"/>
      <c r="E6" s="2"/>
      <c r="F6" s="39"/>
      <c r="G6" s="3"/>
      <c r="H6" s="3"/>
      <c r="I6" s="2"/>
      <c r="J6" s="2"/>
      <c r="K6" s="2"/>
      <c r="L6" s="2"/>
      <c r="M6" s="2"/>
      <c r="P6" s="6" t="s">
        <v>104</v>
      </c>
    </row>
    <row r="7" spans="1:16" s="5" customFormat="1" ht="15.75" x14ac:dyDescent="0.25">
      <c r="A7" s="1"/>
      <c r="B7" s="2"/>
      <c r="C7" s="2"/>
      <c r="D7" s="2"/>
      <c r="E7" s="2"/>
      <c r="F7" s="39"/>
      <c r="G7" s="3"/>
      <c r="H7" s="3"/>
      <c r="I7" s="2"/>
      <c r="J7" s="2"/>
      <c r="K7" s="2"/>
      <c r="L7" s="2"/>
      <c r="M7" s="2"/>
      <c r="P7" s="7" t="s">
        <v>107</v>
      </c>
    </row>
    <row r="8" spans="1:16" s="5" customFormat="1" ht="15.75" x14ac:dyDescent="0.25">
      <c r="A8" s="1"/>
      <c r="B8" s="2"/>
      <c r="C8" s="2"/>
      <c r="D8" s="2"/>
      <c r="E8" s="2"/>
      <c r="F8" s="39"/>
      <c r="G8" s="3"/>
      <c r="H8" s="3"/>
      <c r="I8" s="2"/>
      <c r="J8" s="2"/>
      <c r="K8" s="2"/>
      <c r="L8" s="2"/>
      <c r="M8" s="2"/>
      <c r="P8" s="7" t="s">
        <v>105</v>
      </c>
    </row>
    <row r="9" spans="1:16" s="5" customFormat="1" ht="15.75" x14ac:dyDescent="0.25">
      <c r="A9" s="1"/>
      <c r="B9" s="2"/>
      <c r="C9" s="2"/>
      <c r="D9" s="2"/>
      <c r="E9" s="2"/>
      <c r="F9" s="39"/>
      <c r="G9" s="3"/>
      <c r="H9" s="3"/>
      <c r="I9" s="2"/>
      <c r="J9" s="2"/>
      <c r="K9" s="2"/>
      <c r="L9" s="2"/>
      <c r="M9" s="2"/>
      <c r="P9" s="7"/>
    </row>
    <row r="10" spans="1:16" s="5" customFormat="1" ht="15.75" x14ac:dyDescent="0.25">
      <c r="A10" s="40" t="s">
        <v>141</v>
      </c>
      <c r="B10" s="2"/>
      <c r="C10" s="2"/>
      <c r="D10" s="2"/>
      <c r="E10" s="2"/>
      <c r="F10" s="39"/>
      <c r="G10" s="3"/>
      <c r="H10" s="3"/>
      <c r="I10" s="2"/>
      <c r="J10" s="2"/>
      <c r="K10" s="2"/>
      <c r="L10" s="2"/>
      <c r="M10" s="2"/>
      <c r="P10" s="7"/>
    </row>
    <row r="11" spans="1:16" s="8" customFormat="1" ht="15.75" customHeight="1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</row>
    <row r="12" spans="1:16" ht="22.5" customHeight="1" x14ac:dyDescent="0.2">
      <c r="A12" s="118" t="s">
        <v>106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</row>
    <row r="13" spans="1:16" s="8" customFormat="1" ht="15.75" x14ac:dyDescent="0.2">
      <c r="A13" s="10"/>
      <c r="B13" s="10"/>
      <c r="C13" s="10"/>
      <c r="D13" s="10"/>
      <c r="E13" s="11"/>
      <c r="F13" s="11"/>
      <c r="G13" s="41"/>
      <c r="H13" s="41"/>
      <c r="I13" s="12"/>
      <c r="J13" s="12"/>
      <c r="K13" s="12"/>
      <c r="L13" s="12"/>
      <c r="M13" s="12"/>
      <c r="N13" s="11"/>
      <c r="O13" s="11"/>
      <c r="P13" s="11"/>
    </row>
    <row r="14" spans="1:16" ht="18" customHeight="1" x14ac:dyDescent="0.2">
      <c r="A14" s="80" t="s">
        <v>3</v>
      </c>
      <c r="B14" s="80" t="s">
        <v>13</v>
      </c>
      <c r="C14" s="80" t="s">
        <v>14</v>
      </c>
      <c r="D14" s="80" t="s">
        <v>6</v>
      </c>
      <c r="E14" s="123" t="s">
        <v>21</v>
      </c>
      <c r="F14" s="91" t="s">
        <v>15</v>
      </c>
      <c r="G14" s="119" t="s">
        <v>7</v>
      </c>
      <c r="H14" s="120"/>
      <c r="I14" s="120"/>
      <c r="J14" s="120"/>
      <c r="K14" s="120"/>
      <c r="L14" s="120"/>
      <c r="M14" s="120"/>
      <c r="N14" s="120"/>
      <c r="O14" s="121"/>
      <c r="P14" s="125" t="s">
        <v>9</v>
      </c>
    </row>
    <row r="15" spans="1:16" ht="51.75" customHeight="1" x14ac:dyDescent="0.2">
      <c r="A15" s="82"/>
      <c r="B15" s="82"/>
      <c r="C15" s="82"/>
      <c r="D15" s="82"/>
      <c r="E15" s="124"/>
      <c r="F15" s="92"/>
      <c r="G15" s="57" t="s">
        <v>159</v>
      </c>
      <c r="H15" s="57" t="s">
        <v>121</v>
      </c>
      <c r="I15" s="92" t="s">
        <v>164</v>
      </c>
      <c r="J15" s="92"/>
      <c r="K15" s="92"/>
      <c r="L15" s="92"/>
      <c r="M15" s="92"/>
      <c r="N15" s="53" t="s">
        <v>34</v>
      </c>
      <c r="O15" s="53" t="s">
        <v>35</v>
      </c>
      <c r="P15" s="126"/>
    </row>
    <row r="16" spans="1:16" ht="15" x14ac:dyDescent="0.2">
      <c r="A16" s="13">
        <v>1</v>
      </c>
      <c r="B16" s="13">
        <v>2</v>
      </c>
      <c r="C16" s="13">
        <v>3</v>
      </c>
      <c r="D16" s="13">
        <v>4</v>
      </c>
      <c r="E16" s="14">
        <v>5</v>
      </c>
      <c r="F16" s="14">
        <v>5</v>
      </c>
      <c r="G16" s="56">
        <v>6</v>
      </c>
      <c r="H16" s="56">
        <v>7</v>
      </c>
      <c r="I16" s="119">
        <v>8</v>
      </c>
      <c r="J16" s="120"/>
      <c r="K16" s="120"/>
      <c r="L16" s="120"/>
      <c r="M16" s="121"/>
      <c r="N16" s="15">
        <v>9</v>
      </c>
      <c r="O16" s="15">
        <v>10</v>
      </c>
      <c r="P16" s="15">
        <v>11</v>
      </c>
    </row>
    <row r="17" spans="1:17" ht="19.5" customHeight="1" x14ac:dyDescent="0.2">
      <c r="A17" s="108" t="s">
        <v>4</v>
      </c>
      <c r="B17" s="130" t="s">
        <v>36</v>
      </c>
      <c r="C17" s="86" t="s">
        <v>38</v>
      </c>
      <c r="D17" s="16" t="s">
        <v>2</v>
      </c>
      <c r="E17" s="17">
        <f>SUM(E18:E21)</f>
        <v>0</v>
      </c>
      <c r="F17" s="17">
        <f>SUM(G17:O17)</f>
        <v>9681.1</v>
      </c>
      <c r="G17" s="17">
        <f>SUM(G18:G21)</f>
        <v>1643.7600000000002</v>
      </c>
      <c r="H17" s="17">
        <f>SUM(H18:H21)</f>
        <v>8037.34</v>
      </c>
      <c r="I17" s="94">
        <f>SUM(I18:M21)</f>
        <v>0</v>
      </c>
      <c r="J17" s="95"/>
      <c r="K17" s="95"/>
      <c r="L17" s="95"/>
      <c r="M17" s="96"/>
      <c r="N17" s="17">
        <f t="shared" ref="N17:O17" si="0">SUM(N18:N21)</f>
        <v>0</v>
      </c>
      <c r="O17" s="17">
        <f t="shared" si="0"/>
        <v>0</v>
      </c>
      <c r="P17" s="91"/>
    </row>
    <row r="18" spans="1:17" ht="14.25" customHeight="1" x14ac:dyDescent="0.2">
      <c r="A18" s="109"/>
      <c r="B18" s="131"/>
      <c r="C18" s="87"/>
      <c r="D18" s="16" t="s">
        <v>1</v>
      </c>
      <c r="E18" s="17">
        <f>E300</f>
        <v>0</v>
      </c>
      <c r="F18" s="17">
        <f>SUM(I18:O18)</f>
        <v>0</v>
      </c>
      <c r="G18" s="17">
        <f>G23</f>
        <v>0</v>
      </c>
      <c r="H18" s="17">
        <f>H23</f>
        <v>0</v>
      </c>
      <c r="I18" s="94">
        <f>I23</f>
        <v>0</v>
      </c>
      <c r="J18" s="95"/>
      <c r="K18" s="95"/>
      <c r="L18" s="95"/>
      <c r="M18" s="96"/>
      <c r="N18" s="17">
        <f>N23</f>
        <v>0</v>
      </c>
      <c r="O18" s="17">
        <f>O23</f>
        <v>0</v>
      </c>
      <c r="P18" s="93"/>
    </row>
    <row r="19" spans="1:17" ht="28.5" x14ac:dyDescent="0.2">
      <c r="A19" s="109"/>
      <c r="B19" s="131"/>
      <c r="C19" s="87"/>
      <c r="D19" s="16" t="s">
        <v>5</v>
      </c>
      <c r="E19" s="17">
        <f>E301</f>
        <v>0</v>
      </c>
      <c r="F19" s="17">
        <f>SUM(G19:O19)</f>
        <v>1076.6500000000001</v>
      </c>
      <c r="G19" s="17">
        <f t="shared" ref="G19:H19" si="1">G24</f>
        <v>1076.6500000000001</v>
      </c>
      <c r="H19" s="17">
        <f t="shared" si="1"/>
        <v>0</v>
      </c>
      <c r="I19" s="94">
        <f>I24</f>
        <v>0</v>
      </c>
      <c r="J19" s="95"/>
      <c r="K19" s="95"/>
      <c r="L19" s="95"/>
      <c r="M19" s="96"/>
      <c r="N19" s="17">
        <f t="shared" ref="N19:O21" si="2">N24</f>
        <v>0</v>
      </c>
      <c r="O19" s="17">
        <f t="shared" si="2"/>
        <v>0</v>
      </c>
      <c r="P19" s="93"/>
    </row>
    <row r="20" spans="1:17" ht="28.5" x14ac:dyDescent="0.2">
      <c r="A20" s="109"/>
      <c r="B20" s="131"/>
      <c r="C20" s="87"/>
      <c r="D20" s="16" t="s">
        <v>12</v>
      </c>
      <c r="E20" s="17">
        <f>E302</f>
        <v>0</v>
      </c>
      <c r="F20" s="17">
        <f>SUM(G20:O20)</f>
        <v>8604.4500000000007</v>
      </c>
      <c r="G20" s="17">
        <f t="shared" ref="G20:H20" si="3">G25</f>
        <v>567.11</v>
      </c>
      <c r="H20" s="17">
        <f t="shared" si="3"/>
        <v>8037.34</v>
      </c>
      <c r="I20" s="94">
        <f>I25</f>
        <v>0</v>
      </c>
      <c r="J20" s="95"/>
      <c r="K20" s="95"/>
      <c r="L20" s="95"/>
      <c r="M20" s="96"/>
      <c r="N20" s="17">
        <f t="shared" si="2"/>
        <v>0</v>
      </c>
      <c r="O20" s="17">
        <f t="shared" si="2"/>
        <v>0</v>
      </c>
      <c r="P20" s="93"/>
    </row>
    <row r="21" spans="1:17" ht="14.25" customHeight="1" x14ac:dyDescent="0.2">
      <c r="A21" s="110"/>
      <c r="B21" s="132"/>
      <c r="C21" s="88"/>
      <c r="D21" s="16" t="s">
        <v>18</v>
      </c>
      <c r="E21" s="17">
        <f>E303</f>
        <v>0</v>
      </c>
      <c r="F21" s="17">
        <f>SUM(I21:O21)</f>
        <v>0</v>
      </c>
      <c r="G21" s="17">
        <f t="shared" ref="G21:H21" si="4">G26</f>
        <v>0</v>
      </c>
      <c r="H21" s="17">
        <f t="shared" si="4"/>
        <v>0</v>
      </c>
      <c r="I21" s="94">
        <f>I26</f>
        <v>0</v>
      </c>
      <c r="J21" s="95"/>
      <c r="K21" s="95"/>
      <c r="L21" s="95"/>
      <c r="M21" s="96"/>
      <c r="N21" s="17">
        <f t="shared" si="2"/>
        <v>0</v>
      </c>
      <c r="O21" s="17">
        <f t="shared" si="2"/>
        <v>0</v>
      </c>
      <c r="P21" s="92"/>
    </row>
    <row r="22" spans="1:17" ht="15" customHeight="1" x14ac:dyDescent="0.2">
      <c r="A22" s="108" t="s">
        <v>10</v>
      </c>
      <c r="B22" s="77" t="s">
        <v>132</v>
      </c>
      <c r="C22" s="80" t="s">
        <v>38</v>
      </c>
      <c r="D22" s="19" t="s">
        <v>2</v>
      </c>
      <c r="E22" s="20">
        <f>SUM(E23:E26)</f>
        <v>729.19</v>
      </c>
      <c r="F22" s="20">
        <f>SUM(F23:F26)</f>
        <v>9681.1</v>
      </c>
      <c r="G22" s="52">
        <f>SUM(G23:G26)</f>
        <v>1643.7600000000002</v>
      </c>
      <c r="H22" s="52">
        <f>SUM(H23:H26)</f>
        <v>8037.34</v>
      </c>
      <c r="I22" s="99">
        <f>SUM(I23:M26)</f>
        <v>0</v>
      </c>
      <c r="J22" s="100"/>
      <c r="K22" s="100"/>
      <c r="L22" s="100"/>
      <c r="M22" s="101"/>
      <c r="N22" s="52">
        <f>SUM(N23:N26)</f>
        <v>0</v>
      </c>
      <c r="O22" s="52">
        <f>SUM(O23:O26)</f>
        <v>0</v>
      </c>
      <c r="P22" s="91" t="s">
        <v>207</v>
      </c>
    </row>
    <row r="23" spans="1:17" ht="15" x14ac:dyDescent="0.2">
      <c r="A23" s="109"/>
      <c r="B23" s="78"/>
      <c r="C23" s="81"/>
      <c r="D23" s="19" t="s">
        <v>1</v>
      </c>
      <c r="E23" s="20">
        <v>0</v>
      </c>
      <c r="F23" s="20">
        <f>SUM(G23:O23)</f>
        <v>0</v>
      </c>
      <c r="G23" s="49">
        <v>0</v>
      </c>
      <c r="H23" s="49">
        <v>0</v>
      </c>
      <c r="I23" s="99">
        <v>0</v>
      </c>
      <c r="J23" s="100"/>
      <c r="K23" s="100"/>
      <c r="L23" s="100"/>
      <c r="M23" s="101"/>
      <c r="N23" s="52">
        <v>0</v>
      </c>
      <c r="O23" s="52">
        <v>0</v>
      </c>
      <c r="P23" s="93"/>
    </row>
    <row r="24" spans="1:17" ht="18" customHeight="1" x14ac:dyDescent="0.2">
      <c r="A24" s="109"/>
      <c r="B24" s="78"/>
      <c r="C24" s="81"/>
      <c r="D24" s="19" t="s">
        <v>5</v>
      </c>
      <c r="E24" s="20">
        <v>467.41</v>
      </c>
      <c r="F24" s="20">
        <f>SUM(G24:O24)</f>
        <v>1076.6500000000001</v>
      </c>
      <c r="G24" s="49">
        <v>1076.6500000000001</v>
      </c>
      <c r="H24" s="49">
        <v>0</v>
      </c>
      <c r="I24" s="99">
        <v>0</v>
      </c>
      <c r="J24" s="100"/>
      <c r="K24" s="100"/>
      <c r="L24" s="100"/>
      <c r="M24" s="101"/>
      <c r="N24" s="52">
        <v>0</v>
      </c>
      <c r="O24" s="52">
        <v>0</v>
      </c>
      <c r="P24" s="93"/>
    </row>
    <row r="25" spans="1:17" ht="30" x14ac:dyDescent="0.2">
      <c r="A25" s="109"/>
      <c r="B25" s="78"/>
      <c r="C25" s="81"/>
      <c r="D25" s="19" t="s">
        <v>12</v>
      </c>
      <c r="E25" s="20">
        <v>261.77999999999997</v>
      </c>
      <c r="F25" s="20">
        <f>SUM(G25:O25)</f>
        <v>8604.4500000000007</v>
      </c>
      <c r="G25" s="49">
        <v>567.11</v>
      </c>
      <c r="H25" s="55">
        <v>8037.34</v>
      </c>
      <c r="I25" s="99">
        <v>0</v>
      </c>
      <c r="J25" s="100"/>
      <c r="K25" s="100"/>
      <c r="L25" s="100"/>
      <c r="M25" s="101"/>
      <c r="N25" s="52">
        <v>0</v>
      </c>
      <c r="O25" s="52">
        <v>0</v>
      </c>
      <c r="P25" s="93"/>
    </row>
    <row r="26" spans="1:17" ht="22.5" customHeight="1" x14ac:dyDescent="0.2">
      <c r="A26" s="109"/>
      <c r="B26" s="79"/>
      <c r="C26" s="82"/>
      <c r="D26" s="19" t="s">
        <v>18</v>
      </c>
      <c r="E26" s="20">
        <v>0</v>
      </c>
      <c r="F26" s="20">
        <f>SUM(I26:O26)</f>
        <v>0</v>
      </c>
      <c r="G26" s="49">
        <v>0</v>
      </c>
      <c r="H26" s="49">
        <v>0</v>
      </c>
      <c r="I26" s="99">
        <v>0</v>
      </c>
      <c r="J26" s="100"/>
      <c r="K26" s="100"/>
      <c r="L26" s="100"/>
      <c r="M26" s="101"/>
      <c r="N26" s="52">
        <v>0</v>
      </c>
      <c r="O26" s="52">
        <v>0</v>
      </c>
      <c r="P26" s="92"/>
    </row>
    <row r="27" spans="1:17" s="23" customFormat="1" ht="15" customHeight="1" x14ac:dyDescent="0.2">
      <c r="A27" s="109"/>
      <c r="B27" s="68" t="s">
        <v>136</v>
      </c>
      <c r="C27" s="71" t="s">
        <v>81</v>
      </c>
      <c r="D27" s="71" t="s">
        <v>92</v>
      </c>
      <c r="E27" s="22"/>
      <c r="F27" s="89" t="s">
        <v>0</v>
      </c>
      <c r="G27" s="134" t="s">
        <v>120</v>
      </c>
      <c r="H27" s="134" t="s">
        <v>121</v>
      </c>
      <c r="I27" s="136" t="s">
        <v>163</v>
      </c>
      <c r="J27" s="136" t="s">
        <v>125</v>
      </c>
      <c r="K27" s="136"/>
      <c r="L27" s="136"/>
      <c r="M27" s="136"/>
      <c r="N27" s="89" t="s">
        <v>34</v>
      </c>
      <c r="O27" s="89" t="s">
        <v>35</v>
      </c>
      <c r="P27" s="91"/>
    </row>
    <row r="28" spans="1:17" ht="24" customHeight="1" x14ac:dyDescent="0.2">
      <c r="A28" s="109"/>
      <c r="B28" s="69"/>
      <c r="C28" s="72"/>
      <c r="D28" s="72"/>
      <c r="E28" s="20"/>
      <c r="F28" s="90"/>
      <c r="G28" s="135"/>
      <c r="H28" s="135"/>
      <c r="I28" s="136"/>
      <c r="J28" s="63" t="s">
        <v>128</v>
      </c>
      <c r="K28" s="63" t="s">
        <v>129</v>
      </c>
      <c r="L28" s="63" t="s">
        <v>130</v>
      </c>
      <c r="M28" s="63" t="s">
        <v>126</v>
      </c>
      <c r="N28" s="90"/>
      <c r="O28" s="90"/>
      <c r="P28" s="93"/>
    </row>
    <row r="29" spans="1:17" ht="15" x14ac:dyDescent="0.2">
      <c r="A29" s="110"/>
      <c r="B29" s="70"/>
      <c r="C29" s="73"/>
      <c r="D29" s="73"/>
      <c r="E29" s="20"/>
      <c r="F29" s="14">
        <v>3</v>
      </c>
      <c r="G29" s="24" t="s">
        <v>89</v>
      </c>
      <c r="H29" s="27" t="s">
        <v>22</v>
      </c>
      <c r="I29" s="27" t="s">
        <v>31</v>
      </c>
      <c r="J29" s="26">
        <v>0</v>
      </c>
      <c r="K29" s="26">
        <v>0</v>
      </c>
      <c r="L29" s="26">
        <v>0</v>
      </c>
      <c r="M29" s="26">
        <v>0</v>
      </c>
      <c r="N29" s="25">
        <v>0</v>
      </c>
      <c r="O29" s="25">
        <v>0</v>
      </c>
      <c r="P29" s="92"/>
    </row>
    <row r="30" spans="1:17" ht="15" customHeight="1" x14ac:dyDescent="0.2">
      <c r="A30" s="65" t="s">
        <v>8</v>
      </c>
      <c r="B30" s="83" t="s">
        <v>64</v>
      </c>
      <c r="C30" s="86" t="s">
        <v>38</v>
      </c>
      <c r="D30" s="16" t="s">
        <v>2</v>
      </c>
      <c r="E30" s="17">
        <v>0</v>
      </c>
      <c r="F30" s="17">
        <f>SUM(G30:O30)</f>
        <v>4909828.4170000004</v>
      </c>
      <c r="G30" s="17">
        <f>SUM(G31:G34)</f>
        <v>751190.95999999985</v>
      </c>
      <c r="H30" s="17">
        <f>SUM(H31:H34)</f>
        <v>957816.07</v>
      </c>
      <c r="I30" s="94">
        <f>SUM(I31:M34)</f>
        <v>1236337.1470000001</v>
      </c>
      <c r="J30" s="95"/>
      <c r="K30" s="95"/>
      <c r="L30" s="95"/>
      <c r="M30" s="96"/>
      <c r="N30" s="17">
        <f>SUM(N31:N34)</f>
        <v>982241.12</v>
      </c>
      <c r="O30" s="17">
        <f>SUM(O31:O34)</f>
        <v>982243.12</v>
      </c>
      <c r="P30" s="91"/>
      <c r="Q30" s="28"/>
    </row>
    <row r="31" spans="1:17" ht="14.25" customHeight="1" x14ac:dyDescent="0.2">
      <c r="A31" s="66"/>
      <c r="B31" s="84"/>
      <c r="C31" s="87"/>
      <c r="D31" s="16" t="s">
        <v>1</v>
      </c>
      <c r="E31" s="17">
        <v>0</v>
      </c>
      <c r="F31" s="17">
        <f>F36+F44+F52+F60+F68+F84+F92+F100+F108+F116+F124+F132+F140+F172+F180+F205+F224</f>
        <v>0</v>
      </c>
      <c r="G31" s="17">
        <f>G36+G44+G52+G60+G68+G84+G92+G100+G108+G116+G124+G132+G140+G172+G180+G205+G224</f>
        <v>0</v>
      </c>
      <c r="H31" s="17">
        <f>H36+H44+H52+H60+H68+H76+H84+H92+H100+H108+H116+H124+H132+H140+H172+H180+H205+H224</f>
        <v>0</v>
      </c>
      <c r="I31" s="94">
        <f>I36+I44+I52+I60+I76+I68+I84+I92+I100+I108+I116+I124+I132+I140+I172+I180+I205+I224+I235</f>
        <v>0</v>
      </c>
      <c r="J31" s="95"/>
      <c r="K31" s="95"/>
      <c r="L31" s="95"/>
      <c r="M31" s="96"/>
      <c r="N31" s="17">
        <f t="shared" ref="N31:O34" si="5">N36+N44+N52+N60+N68+N84+N92+N100+N108+N116+N124+N132+N140+N172+N180+N205+N224</f>
        <v>0</v>
      </c>
      <c r="O31" s="17">
        <f t="shared" si="5"/>
        <v>0</v>
      </c>
      <c r="P31" s="93"/>
    </row>
    <row r="32" spans="1:17" ht="31.5" customHeight="1" x14ac:dyDescent="0.2">
      <c r="A32" s="66"/>
      <c r="B32" s="84"/>
      <c r="C32" s="87"/>
      <c r="D32" s="16" t="s">
        <v>5</v>
      </c>
      <c r="E32" s="17">
        <v>0</v>
      </c>
      <c r="F32" s="17">
        <f>SUM(G32:O32)</f>
        <v>38200.61</v>
      </c>
      <c r="G32" s="17">
        <f>G37+G45+G53+G61+G69+G85+G93+G101+G109+G117+G125+G133+G141+G173+G181+G206+G225</f>
        <v>2599.4499999999998</v>
      </c>
      <c r="H32" s="17">
        <f>H37+H45+H53+H61+H69+H77+H85+H93+H101+H109+H117+H125+H133+H141+H173+H181+H206+H225</f>
        <v>11821.87</v>
      </c>
      <c r="I32" s="94">
        <f>I37+I45+I53+I61+I77+I69+I85+I93+I101+I109+I117+I125+I133+I141+I173+I181+I206+I225+I236</f>
        <v>20577.29</v>
      </c>
      <c r="J32" s="95"/>
      <c r="K32" s="95"/>
      <c r="L32" s="95"/>
      <c r="M32" s="96"/>
      <c r="N32" s="17">
        <f t="shared" si="5"/>
        <v>1600</v>
      </c>
      <c r="O32" s="17">
        <f t="shared" si="5"/>
        <v>1602</v>
      </c>
      <c r="P32" s="93"/>
    </row>
    <row r="33" spans="1:20" ht="30.75" customHeight="1" x14ac:dyDescent="0.2">
      <c r="A33" s="66"/>
      <c r="B33" s="84"/>
      <c r="C33" s="87"/>
      <c r="D33" s="16" t="s">
        <v>12</v>
      </c>
      <c r="E33" s="17">
        <v>0</v>
      </c>
      <c r="F33" s="17">
        <f>SUM(G33:O33)</f>
        <v>4871627.807</v>
      </c>
      <c r="G33" s="17">
        <f>G38+G46+G54+G62+G70+G86+G94+G102+G110+G118+G126+G134+G142+G174+G182+G207+G226</f>
        <v>748591.50999999989</v>
      </c>
      <c r="H33" s="17">
        <f>H38+H46+H54+H62+H70+H78+H86+H94+H102+H110+H118+H126+H134+H142+H174+H182+H207+H226</f>
        <v>945994.2</v>
      </c>
      <c r="I33" s="94">
        <f>I38+I46+I54+I62+I78+I70+I86+I94+I102+I110+I118+I126+I134+I142+I174+I182+I207+I226+I237+I218+I190</f>
        <v>1215759.8570000001</v>
      </c>
      <c r="J33" s="95"/>
      <c r="K33" s="95"/>
      <c r="L33" s="95"/>
      <c r="M33" s="96"/>
      <c r="N33" s="17">
        <f t="shared" si="5"/>
        <v>980641.12</v>
      </c>
      <c r="O33" s="17">
        <f t="shared" si="5"/>
        <v>980641.12</v>
      </c>
      <c r="P33" s="93"/>
      <c r="Q33" s="28"/>
    </row>
    <row r="34" spans="1:20" ht="21.75" customHeight="1" x14ac:dyDescent="0.2">
      <c r="A34" s="67"/>
      <c r="B34" s="85"/>
      <c r="C34" s="88"/>
      <c r="D34" s="16" t="s">
        <v>93</v>
      </c>
      <c r="E34" s="17">
        <v>0</v>
      </c>
      <c r="F34" s="17">
        <v>0</v>
      </c>
      <c r="G34" s="17">
        <f>G39+G47+G55+G63+G71+G87+G95+G103+G111+G119+G127+G135+G143+G175+G183+G208+G227</f>
        <v>0</v>
      </c>
      <c r="H34" s="17">
        <f>H39+H47+H55+H63+H71+H79+H87+H95+H103+H111+H119+H127+H135+H143+H175+H183+H208+H227</f>
        <v>0</v>
      </c>
      <c r="I34" s="94">
        <v>0</v>
      </c>
      <c r="J34" s="95"/>
      <c r="K34" s="95"/>
      <c r="L34" s="95"/>
      <c r="M34" s="96"/>
      <c r="N34" s="17">
        <f t="shared" si="5"/>
        <v>0</v>
      </c>
      <c r="O34" s="17">
        <f t="shared" si="5"/>
        <v>0</v>
      </c>
      <c r="P34" s="92"/>
      <c r="S34" s="28"/>
      <c r="T34" s="28"/>
    </row>
    <row r="35" spans="1:20" ht="15" customHeight="1" x14ac:dyDescent="0.2">
      <c r="A35" s="74" t="s">
        <v>28</v>
      </c>
      <c r="B35" s="77" t="s">
        <v>133</v>
      </c>
      <c r="C35" s="80" t="s">
        <v>38</v>
      </c>
      <c r="D35" s="19" t="s">
        <v>2</v>
      </c>
      <c r="E35" s="20">
        <f>SUM(E36:E39)</f>
        <v>17124.900000000001</v>
      </c>
      <c r="F35" s="20">
        <f>SUM(I35:O35)</f>
        <v>0</v>
      </c>
      <c r="G35" s="52">
        <f>SUM(G36:G39)</f>
        <v>0</v>
      </c>
      <c r="H35" s="55">
        <v>0</v>
      </c>
      <c r="I35" s="99">
        <f>SUM(I36:M39)</f>
        <v>0</v>
      </c>
      <c r="J35" s="100"/>
      <c r="K35" s="100"/>
      <c r="L35" s="100"/>
      <c r="M35" s="101"/>
      <c r="N35" s="20">
        <f>SUM(N36:N39)</f>
        <v>0</v>
      </c>
      <c r="O35" s="20">
        <f>SUM(O36:O39)</f>
        <v>0</v>
      </c>
      <c r="P35" s="91" t="s">
        <v>207</v>
      </c>
    </row>
    <row r="36" spans="1:20" ht="15" x14ac:dyDescent="0.2">
      <c r="A36" s="75"/>
      <c r="B36" s="78"/>
      <c r="C36" s="81"/>
      <c r="D36" s="19" t="s">
        <v>1</v>
      </c>
      <c r="E36" s="34">
        <v>0</v>
      </c>
      <c r="F36" s="20">
        <f>SUM(I36:O36)</f>
        <v>0</v>
      </c>
      <c r="G36" s="55">
        <v>0</v>
      </c>
      <c r="H36" s="55">
        <v>0</v>
      </c>
      <c r="I36" s="99">
        <v>0</v>
      </c>
      <c r="J36" s="100"/>
      <c r="K36" s="100"/>
      <c r="L36" s="100"/>
      <c r="M36" s="101"/>
      <c r="N36" s="34">
        <v>0</v>
      </c>
      <c r="O36" s="34">
        <v>0</v>
      </c>
      <c r="P36" s="93"/>
      <c r="Q36" s="28"/>
    </row>
    <row r="37" spans="1:20" ht="17.25" customHeight="1" x14ac:dyDescent="0.2">
      <c r="A37" s="75"/>
      <c r="B37" s="78"/>
      <c r="C37" s="81"/>
      <c r="D37" s="19" t="s">
        <v>5</v>
      </c>
      <c r="E37" s="34">
        <v>0</v>
      </c>
      <c r="F37" s="20">
        <f>SUM(M37:O37)</f>
        <v>0</v>
      </c>
      <c r="G37" s="55">
        <v>0</v>
      </c>
      <c r="H37" s="55">
        <v>0</v>
      </c>
      <c r="I37" s="99">
        <v>0</v>
      </c>
      <c r="J37" s="100"/>
      <c r="K37" s="100"/>
      <c r="L37" s="100"/>
      <c r="M37" s="101"/>
      <c r="N37" s="34">
        <v>0</v>
      </c>
      <c r="O37" s="34">
        <v>0</v>
      </c>
      <c r="P37" s="93"/>
      <c r="Q37" s="29"/>
    </row>
    <row r="38" spans="1:20" ht="30" x14ac:dyDescent="0.2">
      <c r="A38" s="75"/>
      <c r="B38" s="78"/>
      <c r="C38" s="81"/>
      <c r="D38" s="19" t="s">
        <v>12</v>
      </c>
      <c r="E38" s="34">
        <v>17124.900000000001</v>
      </c>
      <c r="F38" s="20">
        <f>SUM(M38:O38)</f>
        <v>0</v>
      </c>
      <c r="G38" s="55">
        <v>0</v>
      </c>
      <c r="H38" s="55">
        <v>0</v>
      </c>
      <c r="I38" s="99">
        <v>0</v>
      </c>
      <c r="J38" s="100"/>
      <c r="K38" s="100"/>
      <c r="L38" s="100"/>
      <c r="M38" s="101"/>
      <c r="N38" s="34">
        <v>0</v>
      </c>
      <c r="O38" s="34">
        <v>0</v>
      </c>
      <c r="P38" s="93"/>
      <c r="Q38" s="29"/>
      <c r="R38" s="29"/>
    </row>
    <row r="39" spans="1:20" ht="15" x14ac:dyDescent="0.2">
      <c r="A39" s="75"/>
      <c r="B39" s="79"/>
      <c r="C39" s="82"/>
      <c r="D39" s="19" t="s">
        <v>18</v>
      </c>
      <c r="E39" s="34">
        <v>0</v>
      </c>
      <c r="F39" s="20">
        <f>SUM(M39:O39)</f>
        <v>0</v>
      </c>
      <c r="G39" s="55">
        <v>0</v>
      </c>
      <c r="H39" s="55">
        <v>0</v>
      </c>
      <c r="I39" s="99">
        <v>0</v>
      </c>
      <c r="J39" s="100"/>
      <c r="K39" s="100"/>
      <c r="L39" s="100"/>
      <c r="M39" s="101"/>
      <c r="N39" s="34">
        <v>0</v>
      </c>
      <c r="O39" s="34">
        <v>0</v>
      </c>
      <c r="P39" s="92"/>
      <c r="R39" s="29"/>
    </row>
    <row r="40" spans="1:20" s="23" customFormat="1" ht="36.75" customHeight="1" x14ac:dyDescent="0.2">
      <c r="A40" s="75"/>
      <c r="B40" s="68" t="s">
        <v>137</v>
      </c>
      <c r="C40" s="71" t="s">
        <v>81</v>
      </c>
      <c r="D40" s="71" t="s">
        <v>92</v>
      </c>
      <c r="E40" s="22"/>
      <c r="F40" s="89" t="s">
        <v>0</v>
      </c>
      <c r="G40" s="134" t="s">
        <v>120</v>
      </c>
      <c r="H40" s="134" t="s">
        <v>121</v>
      </c>
      <c r="I40" s="136" t="s">
        <v>163</v>
      </c>
      <c r="J40" s="137" t="s">
        <v>125</v>
      </c>
      <c r="K40" s="137"/>
      <c r="L40" s="137"/>
      <c r="M40" s="137"/>
      <c r="N40" s="89" t="s">
        <v>34</v>
      </c>
      <c r="O40" s="89" t="s">
        <v>35</v>
      </c>
      <c r="P40" s="91"/>
    </row>
    <row r="41" spans="1:20" ht="36.75" customHeight="1" x14ac:dyDescent="0.2">
      <c r="A41" s="75"/>
      <c r="B41" s="69"/>
      <c r="C41" s="72"/>
      <c r="D41" s="72"/>
      <c r="E41" s="20"/>
      <c r="F41" s="90"/>
      <c r="G41" s="135"/>
      <c r="H41" s="135"/>
      <c r="I41" s="136"/>
      <c r="J41" s="63" t="s">
        <v>128</v>
      </c>
      <c r="K41" s="63" t="s">
        <v>129</v>
      </c>
      <c r="L41" s="63" t="s">
        <v>130</v>
      </c>
      <c r="M41" s="63" t="s">
        <v>126</v>
      </c>
      <c r="N41" s="90"/>
      <c r="O41" s="90"/>
      <c r="P41" s="93"/>
    </row>
    <row r="42" spans="1:20" ht="36.75" customHeight="1" x14ac:dyDescent="0.2">
      <c r="A42" s="76"/>
      <c r="B42" s="70"/>
      <c r="C42" s="73"/>
      <c r="D42" s="73"/>
      <c r="E42" s="20"/>
      <c r="F42" s="52" t="s">
        <v>31</v>
      </c>
      <c r="G42" s="24" t="s">
        <v>31</v>
      </c>
      <c r="H42" s="27" t="s">
        <v>31</v>
      </c>
      <c r="I42" s="27" t="s">
        <v>31</v>
      </c>
      <c r="J42" s="26">
        <v>0</v>
      </c>
      <c r="K42" s="26">
        <v>0</v>
      </c>
      <c r="L42" s="26">
        <v>0</v>
      </c>
      <c r="M42" s="26">
        <v>0</v>
      </c>
      <c r="N42" s="25">
        <v>0</v>
      </c>
      <c r="O42" s="25">
        <v>0</v>
      </c>
      <c r="P42" s="92"/>
    </row>
    <row r="43" spans="1:20" ht="15" customHeight="1" x14ac:dyDescent="0.2">
      <c r="A43" s="74" t="s">
        <v>17</v>
      </c>
      <c r="B43" s="77" t="s">
        <v>134</v>
      </c>
      <c r="C43" s="80" t="s">
        <v>38</v>
      </c>
      <c r="D43" s="19" t="s">
        <v>2</v>
      </c>
      <c r="E43" s="20">
        <f>SUM(E44:E47)</f>
        <v>0</v>
      </c>
      <c r="F43" s="20">
        <f>SUM(G43:O43)</f>
        <v>3049.76</v>
      </c>
      <c r="G43" s="22">
        <f>SUM(G44:G47)</f>
        <v>1808.35</v>
      </c>
      <c r="H43" s="22">
        <f>SUM(H44:H47)</f>
        <v>1241.4100000000001</v>
      </c>
      <c r="I43" s="99">
        <f>SUM(I44:M47)</f>
        <v>0</v>
      </c>
      <c r="J43" s="100"/>
      <c r="K43" s="100"/>
      <c r="L43" s="100"/>
      <c r="M43" s="101"/>
      <c r="N43" s="20">
        <f>SUM(N44:N47)</f>
        <v>0</v>
      </c>
      <c r="O43" s="20">
        <f>SUM(O44:O47)</f>
        <v>0</v>
      </c>
      <c r="P43" s="91" t="s">
        <v>207</v>
      </c>
      <c r="Q43" s="28"/>
      <c r="S43" s="29"/>
    </row>
    <row r="44" spans="1:20" ht="15" x14ac:dyDescent="0.2">
      <c r="A44" s="75"/>
      <c r="B44" s="78"/>
      <c r="C44" s="81"/>
      <c r="D44" s="19" t="s">
        <v>1</v>
      </c>
      <c r="E44" s="34">
        <v>0</v>
      </c>
      <c r="F44" s="20">
        <f>SUM(I44:O44)</f>
        <v>0</v>
      </c>
      <c r="G44" s="64">
        <v>0</v>
      </c>
      <c r="H44" s="64">
        <v>0</v>
      </c>
      <c r="I44" s="99">
        <v>0</v>
      </c>
      <c r="J44" s="100"/>
      <c r="K44" s="100"/>
      <c r="L44" s="100"/>
      <c r="M44" s="101"/>
      <c r="N44" s="34">
        <v>0</v>
      </c>
      <c r="O44" s="34">
        <v>0</v>
      </c>
      <c r="P44" s="93"/>
      <c r="R44" s="28"/>
    </row>
    <row r="45" spans="1:20" ht="30" x14ac:dyDescent="0.2">
      <c r="A45" s="75"/>
      <c r="B45" s="78"/>
      <c r="C45" s="81"/>
      <c r="D45" s="19" t="s">
        <v>5</v>
      </c>
      <c r="E45" s="34">
        <v>0</v>
      </c>
      <c r="F45" s="20">
        <f>SUM(G45:O45)</f>
        <v>1184.45</v>
      </c>
      <c r="G45" s="64">
        <v>1184.45</v>
      </c>
      <c r="H45" s="64">
        <v>0</v>
      </c>
      <c r="I45" s="99">
        <v>0</v>
      </c>
      <c r="J45" s="100"/>
      <c r="K45" s="100"/>
      <c r="L45" s="100"/>
      <c r="M45" s="101"/>
      <c r="N45" s="34">
        <v>0</v>
      </c>
      <c r="O45" s="34">
        <v>0</v>
      </c>
      <c r="P45" s="93"/>
    </row>
    <row r="46" spans="1:20" ht="30" x14ac:dyDescent="0.2">
      <c r="A46" s="75"/>
      <c r="B46" s="78"/>
      <c r="C46" s="81"/>
      <c r="D46" s="19" t="s">
        <v>12</v>
      </c>
      <c r="E46" s="34">
        <v>0</v>
      </c>
      <c r="F46" s="20">
        <f>SUM(G46:O46)</f>
        <v>1865.31</v>
      </c>
      <c r="G46" s="42">
        <v>623.9</v>
      </c>
      <c r="H46" s="43">
        <v>1241.4100000000001</v>
      </c>
      <c r="I46" s="99">
        <v>0</v>
      </c>
      <c r="J46" s="100"/>
      <c r="K46" s="100"/>
      <c r="L46" s="100"/>
      <c r="M46" s="101"/>
      <c r="N46" s="34">
        <v>0</v>
      </c>
      <c r="O46" s="34">
        <v>0</v>
      </c>
      <c r="P46" s="93"/>
      <c r="Q46" s="28"/>
    </row>
    <row r="47" spans="1:20" ht="15" x14ac:dyDescent="0.2">
      <c r="A47" s="75"/>
      <c r="B47" s="79"/>
      <c r="C47" s="82"/>
      <c r="D47" s="19" t="s">
        <v>18</v>
      </c>
      <c r="E47" s="34">
        <v>0</v>
      </c>
      <c r="F47" s="20">
        <f>SUM(I47:O47)</f>
        <v>0</v>
      </c>
      <c r="G47" s="64">
        <v>0</v>
      </c>
      <c r="H47" s="64">
        <v>0</v>
      </c>
      <c r="I47" s="99">
        <v>0</v>
      </c>
      <c r="J47" s="100"/>
      <c r="K47" s="100"/>
      <c r="L47" s="100"/>
      <c r="M47" s="101"/>
      <c r="N47" s="34">
        <v>0</v>
      </c>
      <c r="O47" s="34">
        <v>0</v>
      </c>
      <c r="P47" s="92"/>
    </row>
    <row r="48" spans="1:20" s="23" customFormat="1" ht="15" customHeight="1" x14ac:dyDescent="0.2">
      <c r="A48" s="75"/>
      <c r="B48" s="68" t="s">
        <v>138</v>
      </c>
      <c r="C48" s="71" t="s">
        <v>81</v>
      </c>
      <c r="D48" s="71" t="s">
        <v>92</v>
      </c>
      <c r="E48" s="22"/>
      <c r="F48" s="89" t="s">
        <v>0</v>
      </c>
      <c r="G48" s="134" t="s">
        <v>120</v>
      </c>
      <c r="H48" s="134" t="s">
        <v>121</v>
      </c>
      <c r="I48" s="136" t="s">
        <v>163</v>
      </c>
      <c r="J48" s="137" t="s">
        <v>125</v>
      </c>
      <c r="K48" s="137"/>
      <c r="L48" s="137"/>
      <c r="M48" s="137"/>
      <c r="N48" s="91" t="s">
        <v>34</v>
      </c>
      <c r="O48" s="91" t="s">
        <v>35</v>
      </c>
      <c r="P48" s="91"/>
    </row>
    <row r="49" spans="1:16" ht="24" customHeight="1" x14ac:dyDescent="0.2">
      <c r="A49" s="75"/>
      <c r="B49" s="69"/>
      <c r="C49" s="72"/>
      <c r="D49" s="72"/>
      <c r="E49" s="20"/>
      <c r="F49" s="90"/>
      <c r="G49" s="135"/>
      <c r="H49" s="135"/>
      <c r="I49" s="136"/>
      <c r="J49" s="63" t="s">
        <v>128</v>
      </c>
      <c r="K49" s="63" t="s">
        <v>129</v>
      </c>
      <c r="L49" s="63" t="s">
        <v>130</v>
      </c>
      <c r="M49" s="63" t="s">
        <v>126</v>
      </c>
      <c r="N49" s="92"/>
      <c r="O49" s="92"/>
      <c r="P49" s="93"/>
    </row>
    <row r="50" spans="1:16" ht="15" x14ac:dyDescent="0.2">
      <c r="A50" s="76"/>
      <c r="B50" s="70"/>
      <c r="C50" s="73"/>
      <c r="D50" s="73"/>
      <c r="E50" s="20"/>
      <c r="F50" s="14">
        <v>6</v>
      </c>
      <c r="G50" s="24" t="s">
        <v>101</v>
      </c>
      <c r="H50" s="27" t="s">
        <v>89</v>
      </c>
      <c r="I50" s="27" t="s">
        <v>31</v>
      </c>
      <c r="J50" s="26">
        <v>0</v>
      </c>
      <c r="K50" s="26">
        <v>0</v>
      </c>
      <c r="L50" s="26">
        <v>0</v>
      </c>
      <c r="M50" s="26">
        <v>0</v>
      </c>
      <c r="N50" s="25">
        <v>0</v>
      </c>
      <c r="O50" s="25">
        <v>0</v>
      </c>
      <c r="P50" s="92"/>
    </row>
    <row r="51" spans="1:16" ht="15" customHeight="1" x14ac:dyDescent="0.2">
      <c r="A51" s="74" t="s">
        <v>19</v>
      </c>
      <c r="B51" s="77" t="s">
        <v>44</v>
      </c>
      <c r="C51" s="80" t="s">
        <v>38</v>
      </c>
      <c r="D51" s="19" t="s">
        <v>2</v>
      </c>
      <c r="E51" s="20">
        <f>SUM(E52:E55)</f>
        <v>0</v>
      </c>
      <c r="F51" s="20">
        <f>SUM(G51:O51)</f>
        <v>10424.959999999999</v>
      </c>
      <c r="G51" s="20">
        <f>SUM(G52:G55)</f>
        <v>1940.6</v>
      </c>
      <c r="H51" s="20">
        <f>SUM(H52:H55)</f>
        <v>1922.4</v>
      </c>
      <c r="I51" s="99">
        <f>SUM(I52:M55)</f>
        <v>2185.3200000000002</v>
      </c>
      <c r="J51" s="100"/>
      <c r="K51" s="100"/>
      <c r="L51" s="100"/>
      <c r="M51" s="101"/>
      <c r="N51" s="20">
        <f>SUM(N52:N55)</f>
        <v>2187.3200000000002</v>
      </c>
      <c r="O51" s="20">
        <f>SUM(O52:O55)</f>
        <v>2189.3200000000002</v>
      </c>
      <c r="P51" s="91" t="s">
        <v>207</v>
      </c>
    </row>
    <row r="52" spans="1:16" ht="15" x14ac:dyDescent="0.2">
      <c r="A52" s="75"/>
      <c r="B52" s="78"/>
      <c r="C52" s="81"/>
      <c r="D52" s="19" t="s">
        <v>1</v>
      </c>
      <c r="E52" s="34">
        <v>0</v>
      </c>
      <c r="F52" s="20">
        <f>SUM(I52:O52)</f>
        <v>0</v>
      </c>
      <c r="G52" s="34">
        <v>0</v>
      </c>
      <c r="H52" s="44">
        <v>0</v>
      </c>
      <c r="I52" s="99">
        <v>0</v>
      </c>
      <c r="J52" s="100"/>
      <c r="K52" s="100"/>
      <c r="L52" s="100"/>
      <c r="M52" s="101"/>
      <c r="N52" s="34">
        <v>0</v>
      </c>
      <c r="O52" s="34">
        <v>0</v>
      </c>
      <c r="P52" s="93"/>
    </row>
    <row r="53" spans="1:16" ht="18" customHeight="1" x14ac:dyDescent="0.2">
      <c r="A53" s="75"/>
      <c r="B53" s="78"/>
      <c r="C53" s="81"/>
      <c r="D53" s="19" t="s">
        <v>5</v>
      </c>
      <c r="E53" s="34">
        <v>0</v>
      </c>
      <c r="F53" s="20">
        <f>SUM(G53:O53)</f>
        <v>7695</v>
      </c>
      <c r="G53" s="34">
        <v>1415</v>
      </c>
      <c r="H53" s="44">
        <v>1480</v>
      </c>
      <c r="I53" s="99">
        <v>1598</v>
      </c>
      <c r="J53" s="100"/>
      <c r="K53" s="100"/>
      <c r="L53" s="100"/>
      <c r="M53" s="101"/>
      <c r="N53" s="34">
        <v>1600</v>
      </c>
      <c r="O53" s="34">
        <v>1602</v>
      </c>
      <c r="P53" s="93"/>
    </row>
    <row r="54" spans="1:16" ht="30" x14ac:dyDescent="0.2">
      <c r="A54" s="75"/>
      <c r="B54" s="78"/>
      <c r="C54" s="81"/>
      <c r="D54" s="19" t="s">
        <v>12</v>
      </c>
      <c r="E54" s="34">
        <v>0</v>
      </c>
      <c r="F54" s="20">
        <f>SUM(G54:O54)</f>
        <v>2729.9600000000005</v>
      </c>
      <c r="G54" s="34">
        <v>525.6</v>
      </c>
      <c r="H54" s="44">
        <v>442.4</v>
      </c>
      <c r="I54" s="99">
        <v>587.32000000000005</v>
      </c>
      <c r="J54" s="100"/>
      <c r="K54" s="100"/>
      <c r="L54" s="100"/>
      <c r="M54" s="101"/>
      <c r="N54" s="34">
        <v>587.32000000000005</v>
      </c>
      <c r="O54" s="34">
        <v>587.32000000000005</v>
      </c>
      <c r="P54" s="93"/>
    </row>
    <row r="55" spans="1:16" ht="15" x14ac:dyDescent="0.2">
      <c r="A55" s="75"/>
      <c r="B55" s="79"/>
      <c r="C55" s="82"/>
      <c r="D55" s="19" t="s">
        <v>18</v>
      </c>
      <c r="E55" s="34">
        <v>0</v>
      </c>
      <c r="F55" s="20">
        <f>SUM(I55:O55)</f>
        <v>0</v>
      </c>
      <c r="G55" s="34">
        <v>0</v>
      </c>
      <c r="H55" s="44">
        <v>0</v>
      </c>
      <c r="I55" s="99">
        <v>0</v>
      </c>
      <c r="J55" s="100"/>
      <c r="K55" s="100"/>
      <c r="L55" s="100"/>
      <c r="M55" s="101"/>
      <c r="N55" s="34">
        <v>0</v>
      </c>
      <c r="O55" s="34">
        <v>0</v>
      </c>
      <c r="P55" s="92"/>
    </row>
    <row r="56" spans="1:16" s="23" customFormat="1" ht="32.25" customHeight="1" x14ac:dyDescent="0.2">
      <c r="A56" s="75"/>
      <c r="B56" s="68" t="s">
        <v>190</v>
      </c>
      <c r="C56" s="71" t="s">
        <v>81</v>
      </c>
      <c r="D56" s="71" t="s">
        <v>92</v>
      </c>
      <c r="E56" s="22"/>
      <c r="F56" s="89" t="s">
        <v>0</v>
      </c>
      <c r="G56" s="134" t="s">
        <v>120</v>
      </c>
      <c r="H56" s="134" t="s">
        <v>121</v>
      </c>
      <c r="I56" s="136" t="s">
        <v>163</v>
      </c>
      <c r="J56" s="137" t="s">
        <v>125</v>
      </c>
      <c r="K56" s="137"/>
      <c r="L56" s="137"/>
      <c r="M56" s="137"/>
      <c r="N56" s="91" t="s">
        <v>34</v>
      </c>
      <c r="O56" s="91" t="s">
        <v>35</v>
      </c>
      <c r="P56" s="91"/>
    </row>
    <row r="57" spans="1:16" ht="32.25" customHeight="1" x14ac:dyDescent="0.2">
      <c r="A57" s="75"/>
      <c r="B57" s="69"/>
      <c r="C57" s="72"/>
      <c r="D57" s="72"/>
      <c r="E57" s="20"/>
      <c r="F57" s="90"/>
      <c r="G57" s="135"/>
      <c r="H57" s="135"/>
      <c r="I57" s="136"/>
      <c r="J57" s="63" t="s">
        <v>128</v>
      </c>
      <c r="K57" s="63" t="s">
        <v>129</v>
      </c>
      <c r="L57" s="63" t="s">
        <v>130</v>
      </c>
      <c r="M57" s="63" t="s">
        <v>126</v>
      </c>
      <c r="N57" s="92"/>
      <c r="O57" s="92"/>
      <c r="P57" s="93"/>
    </row>
    <row r="58" spans="1:16" ht="32.25" customHeight="1" x14ac:dyDescent="0.2">
      <c r="A58" s="76"/>
      <c r="B58" s="70"/>
      <c r="C58" s="73"/>
      <c r="D58" s="73"/>
      <c r="E58" s="20"/>
      <c r="F58" s="52" t="s">
        <v>22</v>
      </c>
      <c r="G58" s="24" t="s">
        <v>22</v>
      </c>
      <c r="H58" s="27" t="s">
        <v>22</v>
      </c>
      <c r="I58" s="27" t="s">
        <v>22</v>
      </c>
      <c r="J58" s="26">
        <v>1</v>
      </c>
      <c r="K58" s="26">
        <v>1</v>
      </c>
      <c r="L58" s="26">
        <v>1</v>
      </c>
      <c r="M58" s="26">
        <v>1</v>
      </c>
      <c r="N58" s="25">
        <v>1</v>
      </c>
      <c r="O58" s="25">
        <v>1</v>
      </c>
      <c r="P58" s="92"/>
    </row>
    <row r="59" spans="1:16" ht="15" customHeight="1" x14ac:dyDescent="0.2">
      <c r="A59" s="74" t="s">
        <v>30</v>
      </c>
      <c r="B59" s="77" t="s">
        <v>45</v>
      </c>
      <c r="C59" s="80" t="s">
        <v>38</v>
      </c>
      <c r="D59" s="19" t="s">
        <v>2</v>
      </c>
      <c r="E59" s="20">
        <f>SUM(E60:E63)</f>
        <v>0</v>
      </c>
      <c r="F59" s="20">
        <f>SUM(I59:O59)</f>
        <v>0</v>
      </c>
      <c r="G59" s="20">
        <f>SUM(G60:G63)</f>
        <v>0</v>
      </c>
      <c r="H59" s="20">
        <f>SUM(H60:H63)</f>
        <v>0</v>
      </c>
      <c r="I59" s="99">
        <f>SUM(I60:M63)</f>
        <v>0</v>
      </c>
      <c r="J59" s="100"/>
      <c r="K59" s="100"/>
      <c r="L59" s="100"/>
      <c r="M59" s="101"/>
      <c r="N59" s="20">
        <f>SUM(N60:N63)</f>
        <v>0</v>
      </c>
      <c r="O59" s="20">
        <f>SUM(O60:O63)</f>
        <v>0</v>
      </c>
      <c r="P59" s="91" t="s">
        <v>207</v>
      </c>
    </row>
    <row r="60" spans="1:16" ht="15" x14ac:dyDescent="0.2">
      <c r="A60" s="75"/>
      <c r="B60" s="78"/>
      <c r="C60" s="81"/>
      <c r="D60" s="19" t="s">
        <v>1</v>
      </c>
      <c r="E60" s="34">
        <v>0</v>
      </c>
      <c r="F60" s="20">
        <f>SUM(I60:O60)</f>
        <v>0</v>
      </c>
      <c r="G60" s="34">
        <v>0</v>
      </c>
      <c r="H60" s="34">
        <v>0</v>
      </c>
      <c r="I60" s="99">
        <v>0</v>
      </c>
      <c r="J60" s="100"/>
      <c r="K60" s="100"/>
      <c r="L60" s="100"/>
      <c r="M60" s="101"/>
      <c r="N60" s="34">
        <v>0</v>
      </c>
      <c r="O60" s="34">
        <v>0</v>
      </c>
      <c r="P60" s="93"/>
    </row>
    <row r="61" spans="1:16" ht="30" x14ac:dyDescent="0.2">
      <c r="A61" s="75"/>
      <c r="B61" s="78"/>
      <c r="C61" s="81"/>
      <c r="D61" s="19" t="s">
        <v>5</v>
      </c>
      <c r="E61" s="34">
        <v>0</v>
      </c>
      <c r="F61" s="20">
        <f>SUM(M61:O61)</f>
        <v>0</v>
      </c>
      <c r="G61" s="34">
        <v>0</v>
      </c>
      <c r="H61" s="34">
        <v>0</v>
      </c>
      <c r="I61" s="99">
        <v>0</v>
      </c>
      <c r="J61" s="100"/>
      <c r="K61" s="100"/>
      <c r="L61" s="100"/>
      <c r="M61" s="101"/>
      <c r="N61" s="34">
        <v>0</v>
      </c>
      <c r="O61" s="34">
        <v>0</v>
      </c>
      <c r="P61" s="93"/>
    </row>
    <row r="62" spans="1:16" ht="30" x14ac:dyDescent="0.2">
      <c r="A62" s="75"/>
      <c r="B62" s="78"/>
      <c r="C62" s="81"/>
      <c r="D62" s="19" t="s">
        <v>12</v>
      </c>
      <c r="E62" s="34">
        <v>0</v>
      </c>
      <c r="F62" s="20">
        <f>SUM(M62:O62)</f>
        <v>0</v>
      </c>
      <c r="G62" s="34">
        <v>0</v>
      </c>
      <c r="H62" s="34">
        <v>0</v>
      </c>
      <c r="I62" s="99">
        <v>0</v>
      </c>
      <c r="J62" s="100"/>
      <c r="K62" s="100"/>
      <c r="L62" s="100"/>
      <c r="M62" s="101"/>
      <c r="N62" s="34">
        <v>0</v>
      </c>
      <c r="O62" s="34">
        <v>0</v>
      </c>
      <c r="P62" s="93"/>
    </row>
    <row r="63" spans="1:16" ht="15" x14ac:dyDescent="0.2">
      <c r="A63" s="75"/>
      <c r="B63" s="79"/>
      <c r="C63" s="82"/>
      <c r="D63" s="19" t="s">
        <v>18</v>
      </c>
      <c r="E63" s="34">
        <v>0</v>
      </c>
      <c r="F63" s="20">
        <f>SUM(M63:O63)</f>
        <v>0</v>
      </c>
      <c r="G63" s="34">
        <v>0</v>
      </c>
      <c r="H63" s="34">
        <v>0</v>
      </c>
      <c r="I63" s="99">
        <v>0</v>
      </c>
      <c r="J63" s="100"/>
      <c r="K63" s="100"/>
      <c r="L63" s="100"/>
      <c r="M63" s="101"/>
      <c r="N63" s="34">
        <v>0</v>
      </c>
      <c r="O63" s="34">
        <v>0</v>
      </c>
      <c r="P63" s="92"/>
    </row>
    <row r="64" spans="1:16" s="23" customFormat="1" ht="15" customHeight="1" x14ac:dyDescent="0.2">
      <c r="A64" s="75"/>
      <c r="B64" s="68" t="s">
        <v>139</v>
      </c>
      <c r="C64" s="71" t="s">
        <v>81</v>
      </c>
      <c r="D64" s="71" t="s">
        <v>92</v>
      </c>
      <c r="E64" s="22"/>
      <c r="F64" s="89" t="s">
        <v>0</v>
      </c>
      <c r="G64" s="134" t="s">
        <v>120</v>
      </c>
      <c r="H64" s="134" t="s">
        <v>121</v>
      </c>
      <c r="I64" s="136" t="s">
        <v>163</v>
      </c>
      <c r="J64" s="137" t="s">
        <v>125</v>
      </c>
      <c r="K64" s="137"/>
      <c r="L64" s="137"/>
      <c r="M64" s="137"/>
      <c r="N64" s="91" t="s">
        <v>34</v>
      </c>
      <c r="O64" s="91" t="s">
        <v>35</v>
      </c>
      <c r="P64" s="91"/>
    </row>
    <row r="65" spans="1:20" ht="24" customHeight="1" x14ac:dyDescent="0.2">
      <c r="A65" s="75"/>
      <c r="B65" s="69"/>
      <c r="C65" s="72"/>
      <c r="D65" s="72"/>
      <c r="E65" s="20"/>
      <c r="F65" s="90"/>
      <c r="G65" s="135"/>
      <c r="H65" s="135"/>
      <c r="I65" s="136"/>
      <c r="J65" s="63" t="s">
        <v>128</v>
      </c>
      <c r="K65" s="63" t="s">
        <v>129</v>
      </c>
      <c r="L65" s="63" t="s">
        <v>130</v>
      </c>
      <c r="M65" s="63" t="s">
        <v>126</v>
      </c>
      <c r="N65" s="92"/>
      <c r="O65" s="92"/>
      <c r="P65" s="93"/>
    </row>
    <row r="66" spans="1:20" ht="15" x14ac:dyDescent="0.2">
      <c r="A66" s="76"/>
      <c r="B66" s="70"/>
      <c r="C66" s="73"/>
      <c r="D66" s="73"/>
      <c r="E66" s="20"/>
      <c r="F66" s="52">
        <v>0</v>
      </c>
      <c r="G66" s="24" t="s">
        <v>31</v>
      </c>
      <c r="H66" s="27" t="s">
        <v>31</v>
      </c>
      <c r="I66" s="27" t="s">
        <v>31</v>
      </c>
      <c r="J66" s="26">
        <v>0</v>
      </c>
      <c r="K66" s="26">
        <v>0</v>
      </c>
      <c r="L66" s="26">
        <v>0</v>
      </c>
      <c r="M66" s="26">
        <v>0</v>
      </c>
      <c r="N66" s="25">
        <v>0</v>
      </c>
      <c r="O66" s="25">
        <v>0</v>
      </c>
      <c r="P66" s="92"/>
    </row>
    <row r="67" spans="1:20" ht="15" hidden="1" customHeight="1" x14ac:dyDescent="0.2">
      <c r="A67" s="74" t="s">
        <v>46</v>
      </c>
      <c r="B67" s="77" t="s">
        <v>47</v>
      </c>
      <c r="C67" s="80" t="s">
        <v>38</v>
      </c>
      <c r="D67" s="19" t="s">
        <v>2</v>
      </c>
      <c r="E67" s="20">
        <f>SUM(E68:E71)</f>
        <v>0</v>
      </c>
      <c r="F67" s="20">
        <f>SUM(I67:O67)</f>
        <v>0</v>
      </c>
      <c r="G67" s="49"/>
      <c r="H67" s="49"/>
      <c r="I67" s="99">
        <f>SUM(I68:M71)</f>
        <v>0</v>
      </c>
      <c r="J67" s="100"/>
      <c r="K67" s="100"/>
      <c r="L67" s="100"/>
      <c r="M67" s="101"/>
      <c r="N67" s="20">
        <f>SUM(N68:N71)</f>
        <v>0</v>
      </c>
      <c r="O67" s="20">
        <f>SUM(O68:O71)</f>
        <v>0</v>
      </c>
      <c r="P67" s="91" t="s">
        <v>90</v>
      </c>
    </row>
    <row r="68" spans="1:20" ht="15" hidden="1" customHeight="1" x14ac:dyDescent="0.2">
      <c r="A68" s="75"/>
      <c r="B68" s="78"/>
      <c r="C68" s="81"/>
      <c r="D68" s="19" t="s">
        <v>1</v>
      </c>
      <c r="E68" s="34">
        <v>0</v>
      </c>
      <c r="F68" s="20">
        <f>SUM(I68:O68)</f>
        <v>0</v>
      </c>
      <c r="G68" s="49"/>
      <c r="H68" s="49"/>
      <c r="I68" s="99">
        <v>0</v>
      </c>
      <c r="J68" s="100"/>
      <c r="K68" s="100"/>
      <c r="L68" s="100"/>
      <c r="M68" s="101"/>
      <c r="N68" s="34">
        <v>0</v>
      </c>
      <c r="O68" s="34">
        <v>0</v>
      </c>
      <c r="P68" s="93"/>
    </row>
    <row r="69" spans="1:20" ht="30" hidden="1" customHeight="1" x14ac:dyDescent="0.2">
      <c r="A69" s="75"/>
      <c r="B69" s="78"/>
      <c r="C69" s="81"/>
      <c r="D69" s="19" t="s">
        <v>5</v>
      </c>
      <c r="E69" s="34">
        <v>0</v>
      </c>
      <c r="F69" s="20">
        <f>SUM(I69:O69)</f>
        <v>0</v>
      </c>
      <c r="G69" s="49"/>
      <c r="H69" s="49"/>
      <c r="I69" s="99">
        <v>0</v>
      </c>
      <c r="J69" s="100"/>
      <c r="K69" s="100"/>
      <c r="L69" s="100"/>
      <c r="M69" s="101"/>
      <c r="N69" s="34">
        <v>0</v>
      </c>
      <c r="O69" s="34">
        <v>0</v>
      </c>
      <c r="P69" s="93"/>
    </row>
    <row r="70" spans="1:20" ht="30" hidden="1" customHeight="1" x14ac:dyDescent="0.2">
      <c r="A70" s="75"/>
      <c r="B70" s="78"/>
      <c r="C70" s="81"/>
      <c r="D70" s="19" t="s">
        <v>12</v>
      </c>
      <c r="E70" s="34">
        <v>0</v>
      </c>
      <c r="F70" s="20">
        <f>SUM(I70:O70)</f>
        <v>0</v>
      </c>
      <c r="G70" s="49"/>
      <c r="H70" s="49"/>
      <c r="I70" s="99">
        <v>0</v>
      </c>
      <c r="J70" s="100"/>
      <c r="K70" s="100"/>
      <c r="L70" s="100"/>
      <c r="M70" s="101"/>
      <c r="N70" s="34">
        <v>0</v>
      </c>
      <c r="O70" s="34">
        <v>0</v>
      </c>
      <c r="P70" s="93"/>
    </row>
    <row r="71" spans="1:20" ht="15" hidden="1" customHeight="1" x14ac:dyDescent="0.2">
      <c r="A71" s="75"/>
      <c r="B71" s="79"/>
      <c r="C71" s="82"/>
      <c r="D71" s="19" t="s">
        <v>18</v>
      </c>
      <c r="E71" s="34">
        <v>0</v>
      </c>
      <c r="F71" s="20">
        <f>SUM(I71:O71)</f>
        <v>0</v>
      </c>
      <c r="G71" s="49"/>
      <c r="H71" s="49"/>
      <c r="I71" s="99">
        <v>0</v>
      </c>
      <c r="J71" s="100"/>
      <c r="K71" s="100"/>
      <c r="L71" s="100"/>
      <c r="M71" s="101"/>
      <c r="N71" s="34">
        <v>0</v>
      </c>
      <c r="O71" s="34">
        <v>0</v>
      </c>
      <c r="P71" s="92"/>
    </row>
    <row r="72" spans="1:20" s="23" customFormat="1" ht="15" hidden="1" customHeight="1" x14ac:dyDescent="0.2">
      <c r="A72" s="75"/>
      <c r="B72" s="68" t="s">
        <v>83</v>
      </c>
      <c r="C72" s="71" t="s">
        <v>81</v>
      </c>
      <c r="D72" s="71" t="s">
        <v>82</v>
      </c>
      <c r="E72" s="22"/>
      <c r="F72" s="89" t="s">
        <v>0</v>
      </c>
      <c r="G72" s="61"/>
      <c r="H72" s="61"/>
      <c r="I72" s="134" t="s">
        <v>73</v>
      </c>
      <c r="J72" s="138" t="s">
        <v>74</v>
      </c>
      <c r="K72" s="139"/>
      <c r="L72" s="139"/>
      <c r="M72" s="140"/>
      <c r="N72" s="91" t="s">
        <v>34</v>
      </c>
      <c r="O72" s="91" t="s">
        <v>35</v>
      </c>
      <c r="P72" s="91"/>
    </row>
    <row r="73" spans="1:20" ht="15" hidden="1" customHeight="1" x14ac:dyDescent="0.2">
      <c r="A73" s="75"/>
      <c r="B73" s="69"/>
      <c r="C73" s="72"/>
      <c r="D73" s="72"/>
      <c r="E73" s="20"/>
      <c r="F73" s="90"/>
      <c r="G73" s="62"/>
      <c r="H73" s="62"/>
      <c r="I73" s="135"/>
      <c r="J73" s="21" t="s">
        <v>77</v>
      </c>
      <c r="K73" s="21" t="s">
        <v>78</v>
      </c>
      <c r="L73" s="21" t="s">
        <v>79</v>
      </c>
      <c r="M73" s="52" t="s">
        <v>80</v>
      </c>
      <c r="N73" s="92"/>
      <c r="O73" s="92"/>
      <c r="P73" s="93"/>
    </row>
    <row r="74" spans="1:20" ht="15" hidden="1" customHeight="1" x14ac:dyDescent="0.2">
      <c r="A74" s="76"/>
      <c r="B74" s="70"/>
      <c r="C74" s="73"/>
      <c r="D74" s="73"/>
      <c r="E74" s="20"/>
      <c r="F74" s="52" t="s">
        <v>76</v>
      </c>
      <c r="G74" s="21"/>
      <c r="H74" s="21"/>
      <c r="I74" s="32"/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92"/>
    </row>
    <row r="75" spans="1:20" ht="15" customHeight="1" x14ac:dyDescent="0.2">
      <c r="A75" s="74" t="s">
        <v>154</v>
      </c>
      <c r="B75" s="77" t="s">
        <v>157</v>
      </c>
      <c r="C75" s="80" t="s">
        <v>38</v>
      </c>
      <c r="D75" s="19" t="s">
        <v>2</v>
      </c>
      <c r="E75" s="20">
        <f>SUM(E76:E79)</f>
        <v>0</v>
      </c>
      <c r="F75" s="20">
        <f>SUM(F76:F79)</f>
        <v>49859.320000000007</v>
      </c>
      <c r="G75" s="20">
        <f>SUM(G76:G79)</f>
        <v>0</v>
      </c>
      <c r="H75" s="20">
        <f>SUM(H76:H79)</f>
        <v>15935.420000000002</v>
      </c>
      <c r="I75" s="99">
        <f>SUM(I76:M79)</f>
        <v>33923.9</v>
      </c>
      <c r="J75" s="100"/>
      <c r="K75" s="100"/>
      <c r="L75" s="100"/>
      <c r="M75" s="101"/>
      <c r="N75" s="20">
        <f>SUM(N76:N79)</f>
        <v>0</v>
      </c>
      <c r="O75" s="20">
        <f>SUM(O76:O79)</f>
        <v>0</v>
      </c>
      <c r="P75" s="91" t="s">
        <v>207</v>
      </c>
    </row>
    <row r="76" spans="1:20" ht="15" x14ac:dyDescent="0.2">
      <c r="A76" s="75"/>
      <c r="B76" s="78"/>
      <c r="C76" s="81"/>
      <c r="D76" s="19" t="s">
        <v>1</v>
      </c>
      <c r="E76" s="34">
        <v>0</v>
      </c>
      <c r="F76" s="20">
        <f>SUM(I76:O76)</f>
        <v>0</v>
      </c>
      <c r="G76" s="34">
        <v>0</v>
      </c>
      <c r="H76" s="34">
        <v>0</v>
      </c>
      <c r="I76" s="99">
        <v>0</v>
      </c>
      <c r="J76" s="100"/>
      <c r="K76" s="100"/>
      <c r="L76" s="100"/>
      <c r="M76" s="101"/>
      <c r="N76" s="34">
        <v>0</v>
      </c>
      <c r="O76" s="34">
        <v>0</v>
      </c>
      <c r="P76" s="93"/>
    </row>
    <row r="77" spans="1:20" ht="30" x14ac:dyDescent="0.2">
      <c r="A77" s="75"/>
      <c r="B77" s="78"/>
      <c r="C77" s="81"/>
      <c r="D77" s="19" t="s">
        <v>5</v>
      </c>
      <c r="E77" s="34">
        <v>0</v>
      </c>
      <c r="F77" s="20">
        <f>SUM(G77:O77)</f>
        <v>29321.160000000003</v>
      </c>
      <c r="G77" s="34">
        <v>0</v>
      </c>
      <c r="H77" s="44">
        <v>10341.870000000001</v>
      </c>
      <c r="I77" s="99">
        <v>18979.29</v>
      </c>
      <c r="J77" s="100"/>
      <c r="K77" s="100"/>
      <c r="L77" s="100"/>
      <c r="M77" s="101"/>
      <c r="N77" s="34">
        <v>0</v>
      </c>
      <c r="O77" s="34">
        <v>0</v>
      </c>
      <c r="P77" s="93"/>
      <c r="S77" s="28"/>
      <c r="T77" s="28"/>
    </row>
    <row r="78" spans="1:20" ht="30" x14ac:dyDescent="0.2">
      <c r="A78" s="75"/>
      <c r="B78" s="78"/>
      <c r="C78" s="81"/>
      <c r="D78" s="19" t="s">
        <v>12</v>
      </c>
      <c r="E78" s="34">
        <v>0</v>
      </c>
      <c r="F78" s="20">
        <f>SUM(G78:O78)</f>
        <v>20538.16</v>
      </c>
      <c r="G78" s="34">
        <v>0</v>
      </c>
      <c r="H78" s="44">
        <v>5593.55</v>
      </c>
      <c r="I78" s="99">
        <v>14944.61</v>
      </c>
      <c r="J78" s="100"/>
      <c r="K78" s="100"/>
      <c r="L78" s="100"/>
      <c r="M78" s="101"/>
      <c r="N78" s="34">
        <v>0</v>
      </c>
      <c r="O78" s="34">
        <v>0</v>
      </c>
      <c r="P78" s="93"/>
      <c r="R78" s="28"/>
      <c r="S78" s="28"/>
    </row>
    <row r="79" spans="1:20" ht="15" x14ac:dyDescent="0.2">
      <c r="A79" s="75"/>
      <c r="B79" s="79"/>
      <c r="C79" s="82"/>
      <c r="D79" s="19" t="s">
        <v>18</v>
      </c>
      <c r="E79" s="34">
        <v>0</v>
      </c>
      <c r="F79" s="20">
        <f>SUM(M79:O79)</f>
        <v>0</v>
      </c>
      <c r="G79" s="34">
        <v>0</v>
      </c>
      <c r="H79" s="44">
        <v>0</v>
      </c>
      <c r="I79" s="99">
        <v>0</v>
      </c>
      <c r="J79" s="100"/>
      <c r="K79" s="100"/>
      <c r="L79" s="100"/>
      <c r="M79" s="101"/>
      <c r="N79" s="34">
        <v>0</v>
      </c>
      <c r="O79" s="34">
        <v>0</v>
      </c>
      <c r="P79" s="92"/>
    </row>
    <row r="80" spans="1:20" s="23" customFormat="1" ht="15" customHeight="1" x14ac:dyDescent="0.2">
      <c r="A80" s="75"/>
      <c r="B80" s="68" t="s">
        <v>160</v>
      </c>
      <c r="C80" s="71" t="s">
        <v>81</v>
      </c>
      <c r="D80" s="71" t="s">
        <v>92</v>
      </c>
      <c r="E80" s="22"/>
      <c r="F80" s="89" t="s">
        <v>0</v>
      </c>
      <c r="G80" s="134" t="s">
        <v>120</v>
      </c>
      <c r="H80" s="134" t="s">
        <v>121</v>
      </c>
      <c r="I80" s="136" t="s">
        <v>163</v>
      </c>
      <c r="J80" s="137" t="s">
        <v>125</v>
      </c>
      <c r="K80" s="137"/>
      <c r="L80" s="137"/>
      <c r="M80" s="137"/>
      <c r="N80" s="91" t="s">
        <v>34</v>
      </c>
      <c r="O80" s="91" t="s">
        <v>35</v>
      </c>
      <c r="P80" s="91"/>
    </row>
    <row r="81" spans="1:20" ht="24" customHeight="1" x14ac:dyDescent="0.2">
      <c r="A81" s="75"/>
      <c r="B81" s="69"/>
      <c r="C81" s="72"/>
      <c r="D81" s="72"/>
      <c r="E81" s="20"/>
      <c r="F81" s="90"/>
      <c r="G81" s="135"/>
      <c r="H81" s="135"/>
      <c r="I81" s="136"/>
      <c r="J81" s="63" t="s">
        <v>128</v>
      </c>
      <c r="K81" s="63" t="s">
        <v>129</v>
      </c>
      <c r="L81" s="63" t="s">
        <v>130</v>
      </c>
      <c r="M81" s="63" t="s">
        <v>126</v>
      </c>
      <c r="N81" s="92"/>
      <c r="O81" s="92"/>
      <c r="P81" s="93"/>
    </row>
    <row r="82" spans="1:20" ht="15" x14ac:dyDescent="0.2">
      <c r="A82" s="76"/>
      <c r="B82" s="70"/>
      <c r="C82" s="73"/>
      <c r="D82" s="73"/>
      <c r="E82" s="20"/>
      <c r="F82" s="14">
        <v>3963.84</v>
      </c>
      <c r="G82" s="24" t="s">
        <v>31</v>
      </c>
      <c r="H82" s="27" t="s">
        <v>158</v>
      </c>
      <c r="I82" s="27" t="s">
        <v>165</v>
      </c>
      <c r="J82" s="26">
        <v>0</v>
      </c>
      <c r="K82" s="26">
        <v>0</v>
      </c>
      <c r="L82" s="26">
        <v>0</v>
      </c>
      <c r="M82" s="27" t="s">
        <v>165</v>
      </c>
      <c r="N82" s="25">
        <v>0</v>
      </c>
      <c r="O82" s="25">
        <v>0</v>
      </c>
      <c r="P82" s="92"/>
    </row>
    <row r="83" spans="1:20" ht="15" customHeight="1" x14ac:dyDescent="0.2">
      <c r="A83" s="74" t="s">
        <v>48</v>
      </c>
      <c r="B83" s="77" t="s">
        <v>135</v>
      </c>
      <c r="C83" s="80" t="s">
        <v>38</v>
      </c>
      <c r="D83" s="19" t="s">
        <v>2</v>
      </c>
      <c r="E83" s="20">
        <f>SUM(E84:E87)</f>
        <v>0</v>
      </c>
      <c r="F83" s="20">
        <f>SUM(G83:O83)</f>
        <v>3135717.9800000004</v>
      </c>
      <c r="G83" s="20">
        <f>SUM(G84:G87)</f>
        <v>494446.61</v>
      </c>
      <c r="H83" s="20">
        <f>SUM(H84:H87)</f>
        <v>569979.47</v>
      </c>
      <c r="I83" s="99">
        <f>SUM(I84:M87)</f>
        <v>675267.3</v>
      </c>
      <c r="J83" s="100"/>
      <c r="K83" s="100"/>
      <c r="L83" s="100"/>
      <c r="M83" s="101"/>
      <c r="N83" s="20">
        <f>SUM(N84:N87)</f>
        <v>698012.3</v>
      </c>
      <c r="O83" s="20">
        <f>SUM(O84:O87)</f>
        <v>698012.3</v>
      </c>
      <c r="P83" s="91" t="s">
        <v>207</v>
      </c>
      <c r="R83" s="28"/>
    </row>
    <row r="84" spans="1:20" ht="15" x14ac:dyDescent="0.2">
      <c r="A84" s="75"/>
      <c r="B84" s="78"/>
      <c r="C84" s="81"/>
      <c r="D84" s="19" t="s">
        <v>1</v>
      </c>
      <c r="E84" s="34">
        <v>0</v>
      </c>
      <c r="F84" s="20">
        <f>SUM(I84:O84)</f>
        <v>0</v>
      </c>
      <c r="G84" s="34">
        <v>0</v>
      </c>
      <c r="H84" s="44">
        <v>0</v>
      </c>
      <c r="I84" s="99">
        <v>0</v>
      </c>
      <c r="J84" s="100"/>
      <c r="K84" s="100"/>
      <c r="L84" s="100"/>
      <c r="M84" s="101"/>
      <c r="N84" s="34">
        <v>0</v>
      </c>
      <c r="O84" s="34">
        <v>0</v>
      </c>
      <c r="P84" s="93"/>
      <c r="R84" s="28"/>
    </row>
    <row r="85" spans="1:20" ht="20.25" customHeight="1" x14ac:dyDescent="0.2">
      <c r="A85" s="75"/>
      <c r="B85" s="78"/>
      <c r="C85" s="81"/>
      <c r="D85" s="19" t="s">
        <v>5</v>
      </c>
      <c r="E85" s="34">
        <v>0</v>
      </c>
      <c r="F85" s="20">
        <f>SUM(I85:O85)</f>
        <v>0</v>
      </c>
      <c r="G85" s="34">
        <v>0</v>
      </c>
      <c r="H85" s="44">
        <v>0</v>
      </c>
      <c r="I85" s="99">
        <v>0</v>
      </c>
      <c r="J85" s="100"/>
      <c r="K85" s="100"/>
      <c r="L85" s="100"/>
      <c r="M85" s="101"/>
      <c r="N85" s="34">
        <v>0</v>
      </c>
      <c r="O85" s="34">
        <v>0</v>
      </c>
      <c r="P85" s="93"/>
      <c r="T85" s="28"/>
    </row>
    <row r="86" spans="1:20" ht="30" x14ac:dyDescent="0.2">
      <c r="A86" s="75"/>
      <c r="B86" s="78"/>
      <c r="C86" s="81"/>
      <c r="D86" s="19" t="s">
        <v>12</v>
      </c>
      <c r="E86" s="34">
        <v>0</v>
      </c>
      <c r="F86" s="20">
        <f>SUM(G86:O86)</f>
        <v>3135717.9800000004</v>
      </c>
      <c r="G86" s="34">
        <v>494446.61</v>
      </c>
      <c r="H86" s="44">
        <v>569979.47</v>
      </c>
      <c r="I86" s="99">
        <v>675267.3</v>
      </c>
      <c r="J86" s="100"/>
      <c r="K86" s="100"/>
      <c r="L86" s="100"/>
      <c r="M86" s="101"/>
      <c r="N86" s="34">
        <v>698012.3</v>
      </c>
      <c r="O86" s="34">
        <v>698012.3</v>
      </c>
      <c r="P86" s="93"/>
    </row>
    <row r="87" spans="1:20" ht="15" x14ac:dyDescent="0.2">
      <c r="A87" s="75"/>
      <c r="B87" s="79"/>
      <c r="C87" s="82"/>
      <c r="D87" s="19" t="s">
        <v>18</v>
      </c>
      <c r="E87" s="34">
        <v>0</v>
      </c>
      <c r="F87" s="20">
        <f>SUM(I87:O87)</f>
        <v>0</v>
      </c>
      <c r="G87" s="34">
        <v>0</v>
      </c>
      <c r="H87" s="44">
        <v>0</v>
      </c>
      <c r="I87" s="99">
        <v>0</v>
      </c>
      <c r="J87" s="100"/>
      <c r="K87" s="100"/>
      <c r="L87" s="100"/>
      <c r="M87" s="101"/>
      <c r="N87" s="34">
        <v>0</v>
      </c>
      <c r="O87" s="34">
        <v>0</v>
      </c>
      <c r="P87" s="92"/>
    </row>
    <row r="88" spans="1:20" s="23" customFormat="1" ht="25.5" customHeight="1" x14ac:dyDescent="0.2">
      <c r="A88" s="75"/>
      <c r="B88" s="68" t="s">
        <v>145</v>
      </c>
      <c r="C88" s="71" t="s">
        <v>81</v>
      </c>
      <c r="D88" s="71" t="s">
        <v>92</v>
      </c>
      <c r="E88" s="22"/>
      <c r="F88" s="89" t="s">
        <v>0</v>
      </c>
      <c r="G88" s="134" t="s">
        <v>120</v>
      </c>
      <c r="H88" s="134" t="s">
        <v>121</v>
      </c>
      <c r="I88" s="136" t="s">
        <v>163</v>
      </c>
      <c r="J88" s="137" t="s">
        <v>125</v>
      </c>
      <c r="K88" s="137"/>
      <c r="L88" s="137"/>
      <c r="M88" s="137"/>
      <c r="N88" s="91" t="s">
        <v>34</v>
      </c>
      <c r="O88" s="91" t="s">
        <v>35</v>
      </c>
      <c r="P88" s="91"/>
      <c r="R88" s="45"/>
    </row>
    <row r="89" spans="1:20" ht="25.5" customHeight="1" x14ac:dyDescent="0.2">
      <c r="A89" s="75"/>
      <c r="B89" s="69"/>
      <c r="C89" s="72"/>
      <c r="D89" s="72"/>
      <c r="E89" s="20"/>
      <c r="F89" s="90"/>
      <c r="G89" s="135"/>
      <c r="H89" s="135"/>
      <c r="I89" s="136"/>
      <c r="J89" s="63" t="s">
        <v>128</v>
      </c>
      <c r="K89" s="63" t="s">
        <v>129</v>
      </c>
      <c r="L89" s="63" t="s">
        <v>130</v>
      </c>
      <c r="M89" s="63" t="s">
        <v>126</v>
      </c>
      <c r="N89" s="92"/>
      <c r="O89" s="92"/>
      <c r="P89" s="93"/>
    </row>
    <row r="90" spans="1:20" ht="25.5" customHeight="1" x14ac:dyDescent="0.2">
      <c r="A90" s="76"/>
      <c r="B90" s="70"/>
      <c r="C90" s="73"/>
      <c r="D90" s="73"/>
      <c r="E90" s="20"/>
      <c r="F90" s="52">
        <v>2570.62</v>
      </c>
      <c r="G90" s="52">
        <v>2570.62</v>
      </c>
      <c r="H90" s="52">
        <v>2570.62</v>
      </c>
      <c r="I90" s="52">
        <v>2570.62</v>
      </c>
      <c r="J90" s="52">
        <v>2570.62</v>
      </c>
      <c r="K90" s="52">
        <v>2570.62</v>
      </c>
      <c r="L90" s="52">
        <v>2570.62</v>
      </c>
      <c r="M90" s="52">
        <v>2570.62</v>
      </c>
      <c r="N90" s="52">
        <v>2570.62</v>
      </c>
      <c r="O90" s="52">
        <v>2570.62</v>
      </c>
      <c r="P90" s="92"/>
    </row>
    <row r="91" spans="1:20" ht="15" customHeight="1" x14ac:dyDescent="0.2">
      <c r="A91" s="74" t="s">
        <v>43</v>
      </c>
      <c r="B91" s="77" t="s">
        <v>191</v>
      </c>
      <c r="C91" s="80" t="s">
        <v>38</v>
      </c>
      <c r="D91" s="19" t="s">
        <v>2</v>
      </c>
      <c r="E91" s="20">
        <f>SUM(E92:E95)</f>
        <v>0</v>
      </c>
      <c r="F91" s="20">
        <f>SUM(I91:O91)</f>
        <v>0</v>
      </c>
      <c r="G91" s="20">
        <f>SUM(G92:G95)</f>
        <v>0</v>
      </c>
      <c r="H91" s="20">
        <f>SUM(H92:H95)</f>
        <v>0</v>
      </c>
      <c r="I91" s="99">
        <f>SUM(I92:M95)</f>
        <v>0</v>
      </c>
      <c r="J91" s="100"/>
      <c r="K91" s="100"/>
      <c r="L91" s="100"/>
      <c r="M91" s="101"/>
      <c r="N91" s="20">
        <f>SUM(N92:N95)</f>
        <v>0</v>
      </c>
      <c r="O91" s="20">
        <f>SUM(O92:O95)</f>
        <v>0</v>
      </c>
      <c r="P91" s="91" t="s">
        <v>207</v>
      </c>
      <c r="S91" s="28"/>
    </row>
    <row r="92" spans="1:20" ht="15" x14ac:dyDescent="0.2">
      <c r="A92" s="75"/>
      <c r="B92" s="78"/>
      <c r="C92" s="81"/>
      <c r="D92" s="19" t="s">
        <v>1</v>
      </c>
      <c r="E92" s="34">
        <v>0</v>
      </c>
      <c r="F92" s="20">
        <f>SUM(I92:O92)</f>
        <v>0</v>
      </c>
      <c r="G92" s="34">
        <v>0</v>
      </c>
      <c r="H92" s="34">
        <v>0</v>
      </c>
      <c r="I92" s="99">
        <v>0</v>
      </c>
      <c r="J92" s="100"/>
      <c r="K92" s="100"/>
      <c r="L92" s="100"/>
      <c r="M92" s="101"/>
      <c r="N92" s="34">
        <v>0</v>
      </c>
      <c r="O92" s="34">
        <v>0</v>
      </c>
      <c r="P92" s="93"/>
    </row>
    <row r="93" spans="1:20" ht="21.75" customHeight="1" x14ac:dyDescent="0.2">
      <c r="A93" s="75"/>
      <c r="B93" s="78"/>
      <c r="C93" s="81"/>
      <c r="D93" s="19" t="s">
        <v>5</v>
      </c>
      <c r="E93" s="34">
        <v>0</v>
      </c>
      <c r="F93" s="20">
        <f>SUM(M93:O93)</f>
        <v>0</v>
      </c>
      <c r="G93" s="34">
        <v>0</v>
      </c>
      <c r="H93" s="34">
        <v>0</v>
      </c>
      <c r="I93" s="99">
        <v>0</v>
      </c>
      <c r="J93" s="100"/>
      <c r="K93" s="100"/>
      <c r="L93" s="100"/>
      <c r="M93" s="101"/>
      <c r="N93" s="34">
        <v>0</v>
      </c>
      <c r="O93" s="34">
        <v>0</v>
      </c>
      <c r="P93" s="93"/>
    </row>
    <row r="94" spans="1:20" ht="30" x14ac:dyDescent="0.2">
      <c r="A94" s="75"/>
      <c r="B94" s="78"/>
      <c r="C94" s="81"/>
      <c r="D94" s="19" t="s">
        <v>12</v>
      </c>
      <c r="E94" s="34">
        <v>0</v>
      </c>
      <c r="F94" s="20">
        <v>0</v>
      </c>
      <c r="G94" s="34">
        <v>0</v>
      </c>
      <c r="H94" s="34">
        <v>0</v>
      </c>
      <c r="I94" s="99">
        <v>0</v>
      </c>
      <c r="J94" s="100"/>
      <c r="K94" s="100"/>
      <c r="L94" s="100"/>
      <c r="M94" s="101"/>
      <c r="N94" s="34">
        <v>0</v>
      </c>
      <c r="O94" s="34">
        <v>0</v>
      </c>
      <c r="P94" s="93"/>
    </row>
    <row r="95" spans="1:20" ht="15" x14ac:dyDescent="0.2">
      <c r="A95" s="75"/>
      <c r="B95" s="79"/>
      <c r="C95" s="82"/>
      <c r="D95" s="19" t="s">
        <v>18</v>
      </c>
      <c r="E95" s="34">
        <v>0</v>
      </c>
      <c r="F95" s="14">
        <v>21</v>
      </c>
      <c r="G95" s="34">
        <v>0</v>
      </c>
      <c r="H95" s="34">
        <v>0</v>
      </c>
      <c r="I95" s="144">
        <v>0</v>
      </c>
      <c r="J95" s="145"/>
      <c r="K95" s="145"/>
      <c r="L95" s="145"/>
      <c r="M95" s="146"/>
      <c r="N95" s="34">
        <v>0</v>
      </c>
      <c r="O95" s="34">
        <v>0</v>
      </c>
      <c r="P95" s="92"/>
    </row>
    <row r="96" spans="1:20" s="23" customFormat="1" ht="15" customHeight="1" x14ac:dyDescent="0.2">
      <c r="A96" s="75"/>
      <c r="B96" s="68" t="s">
        <v>192</v>
      </c>
      <c r="C96" s="71" t="s">
        <v>81</v>
      </c>
      <c r="D96" s="71" t="s">
        <v>92</v>
      </c>
      <c r="E96" s="22"/>
      <c r="F96" s="89" t="s">
        <v>0</v>
      </c>
      <c r="G96" s="134" t="s">
        <v>120</v>
      </c>
      <c r="H96" s="134" t="s">
        <v>121</v>
      </c>
      <c r="I96" s="136" t="s">
        <v>163</v>
      </c>
      <c r="J96" s="137" t="s">
        <v>125</v>
      </c>
      <c r="K96" s="137"/>
      <c r="L96" s="137"/>
      <c r="M96" s="137"/>
      <c r="N96" s="91" t="s">
        <v>34</v>
      </c>
      <c r="O96" s="91" t="s">
        <v>35</v>
      </c>
      <c r="P96" s="91"/>
    </row>
    <row r="97" spans="1:19" ht="24" customHeight="1" x14ac:dyDescent="0.2">
      <c r="A97" s="75"/>
      <c r="B97" s="69"/>
      <c r="C97" s="72"/>
      <c r="D97" s="72"/>
      <c r="E97" s="20"/>
      <c r="F97" s="90"/>
      <c r="G97" s="135"/>
      <c r="H97" s="135"/>
      <c r="I97" s="136"/>
      <c r="J97" s="63" t="s">
        <v>128</v>
      </c>
      <c r="K97" s="63" t="s">
        <v>129</v>
      </c>
      <c r="L97" s="63" t="s">
        <v>130</v>
      </c>
      <c r="M97" s="63" t="s">
        <v>126</v>
      </c>
      <c r="N97" s="92"/>
      <c r="O97" s="92"/>
      <c r="P97" s="93"/>
    </row>
    <row r="98" spans="1:19" ht="24" customHeight="1" x14ac:dyDescent="0.2">
      <c r="A98" s="76"/>
      <c r="B98" s="70"/>
      <c r="C98" s="73"/>
      <c r="D98" s="73"/>
      <c r="E98" s="20"/>
      <c r="F98" s="14">
        <v>0</v>
      </c>
      <c r="G98" s="24" t="s">
        <v>31</v>
      </c>
      <c r="H98" s="27" t="s">
        <v>31</v>
      </c>
      <c r="I98" s="27" t="s">
        <v>31</v>
      </c>
      <c r="J98" s="26">
        <v>0</v>
      </c>
      <c r="K98" s="26">
        <v>0</v>
      </c>
      <c r="L98" s="26">
        <v>0</v>
      </c>
      <c r="M98" s="26">
        <v>0</v>
      </c>
      <c r="N98" s="25">
        <v>0</v>
      </c>
      <c r="O98" s="25">
        <v>0</v>
      </c>
      <c r="P98" s="92"/>
    </row>
    <row r="99" spans="1:19" ht="15" customHeight="1" x14ac:dyDescent="0.2">
      <c r="A99" s="74" t="s">
        <v>117</v>
      </c>
      <c r="B99" s="77" t="s">
        <v>49</v>
      </c>
      <c r="C99" s="80" t="s">
        <v>38</v>
      </c>
      <c r="D99" s="19" t="s">
        <v>2</v>
      </c>
      <c r="E99" s="20"/>
      <c r="F99" s="20">
        <f>SUM(G99:O99)</f>
        <v>159859</v>
      </c>
      <c r="G99" s="20">
        <f>SUM(G100:G103)</f>
        <v>15454.5</v>
      </c>
      <c r="H99" s="20">
        <f>SUM(H100:H103)</f>
        <v>33580</v>
      </c>
      <c r="I99" s="99">
        <f>SUM(I100:M103)</f>
        <v>36941.5</v>
      </c>
      <c r="J99" s="100"/>
      <c r="K99" s="100"/>
      <c r="L99" s="100"/>
      <c r="M99" s="101"/>
      <c r="N99" s="20">
        <f>SUM(N100:N103)</f>
        <v>36941.5</v>
      </c>
      <c r="O99" s="20">
        <f>SUM(O100:O103)</f>
        <v>36941.5</v>
      </c>
      <c r="P99" s="91" t="s">
        <v>207</v>
      </c>
    </row>
    <row r="100" spans="1:19" ht="15" x14ac:dyDescent="0.2">
      <c r="A100" s="75"/>
      <c r="B100" s="78"/>
      <c r="C100" s="81"/>
      <c r="D100" s="19" t="s">
        <v>1</v>
      </c>
      <c r="E100" s="20">
        <f>F100</f>
        <v>0</v>
      </c>
      <c r="F100" s="20">
        <f>SUM(I100:O100)</f>
        <v>0</v>
      </c>
      <c r="G100" s="34">
        <v>0</v>
      </c>
      <c r="H100" s="44">
        <v>0</v>
      </c>
      <c r="I100" s="99">
        <v>0</v>
      </c>
      <c r="J100" s="100"/>
      <c r="K100" s="100"/>
      <c r="L100" s="100"/>
      <c r="M100" s="101"/>
      <c r="N100" s="34">
        <v>0</v>
      </c>
      <c r="O100" s="34">
        <v>0</v>
      </c>
      <c r="P100" s="93"/>
    </row>
    <row r="101" spans="1:19" ht="20.25" customHeight="1" x14ac:dyDescent="0.2">
      <c r="A101" s="75"/>
      <c r="B101" s="78"/>
      <c r="C101" s="81"/>
      <c r="D101" s="19" t="s">
        <v>5</v>
      </c>
      <c r="E101" s="20">
        <f>F101</f>
        <v>0</v>
      </c>
      <c r="F101" s="20">
        <f>SUM(I101:O101)</f>
        <v>0</v>
      </c>
      <c r="G101" s="34">
        <v>0</v>
      </c>
      <c r="H101" s="44">
        <v>0</v>
      </c>
      <c r="I101" s="99">
        <v>0</v>
      </c>
      <c r="J101" s="100"/>
      <c r="K101" s="100"/>
      <c r="L101" s="100"/>
      <c r="M101" s="101"/>
      <c r="N101" s="34">
        <v>0</v>
      </c>
      <c r="O101" s="34">
        <v>0</v>
      </c>
      <c r="P101" s="93"/>
    </row>
    <row r="102" spans="1:19" ht="30" x14ac:dyDescent="0.2">
      <c r="A102" s="75"/>
      <c r="B102" s="78"/>
      <c r="C102" s="81"/>
      <c r="D102" s="19" t="s">
        <v>12</v>
      </c>
      <c r="E102" s="20"/>
      <c r="F102" s="20">
        <f>SUM(G102:O102)</f>
        <v>159859</v>
      </c>
      <c r="G102" s="34">
        <v>15454.5</v>
      </c>
      <c r="H102" s="44">
        <v>33580</v>
      </c>
      <c r="I102" s="99">
        <v>36941.5</v>
      </c>
      <c r="J102" s="100"/>
      <c r="K102" s="100"/>
      <c r="L102" s="100"/>
      <c r="M102" s="101"/>
      <c r="N102" s="34">
        <v>36941.5</v>
      </c>
      <c r="O102" s="34">
        <v>36941.5</v>
      </c>
      <c r="P102" s="93"/>
      <c r="S102" s="28"/>
    </row>
    <row r="103" spans="1:19" ht="15" x14ac:dyDescent="0.2">
      <c r="A103" s="75"/>
      <c r="B103" s="79"/>
      <c r="C103" s="82"/>
      <c r="D103" s="19" t="s">
        <v>18</v>
      </c>
      <c r="E103" s="34">
        <v>0</v>
      </c>
      <c r="F103" s="20">
        <f>SUM(I103:O103)</f>
        <v>0</v>
      </c>
      <c r="G103" s="34">
        <v>0</v>
      </c>
      <c r="H103" s="44">
        <v>0</v>
      </c>
      <c r="I103" s="99">
        <v>0</v>
      </c>
      <c r="J103" s="100"/>
      <c r="K103" s="100"/>
      <c r="L103" s="100"/>
      <c r="M103" s="101"/>
      <c r="N103" s="34">
        <v>0</v>
      </c>
      <c r="O103" s="34">
        <v>0</v>
      </c>
      <c r="P103" s="92"/>
    </row>
    <row r="104" spans="1:19" s="23" customFormat="1" ht="15" customHeight="1" x14ac:dyDescent="0.2">
      <c r="A104" s="75"/>
      <c r="B104" s="68" t="s">
        <v>146</v>
      </c>
      <c r="C104" s="71" t="s">
        <v>81</v>
      </c>
      <c r="D104" s="71" t="s">
        <v>92</v>
      </c>
      <c r="E104" s="22"/>
      <c r="F104" s="89" t="s">
        <v>0</v>
      </c>
      <c r="G104" s="134" t="s">
        <v>120</v>
      </c>
      <c r="H104" s="134" t="s">
        <v>121</v>
      </c>
      <c r="I104" s="136" t="s">
        <v>163</v>
      </c>
      <c r="J104" s="137" t="s">
        <v>125</v>
      </c>
      <c r="K104" s="137"/>
      <c r="L104" s="137"/>
      <c r="M104" s="137"/>
      <c r="N104" s="91" t="s">
        <v>34</v>
      </c>
      <c r="O104" s="91" t="s">
        <v>35</v>
      </c>
      <c r="P104" s="91"/>
    </row>
    <row r="105" spans="1:19" ht="24" customHeight="1" x14ac:dyDescent="0.2">
      <c r="A105" s="75"/>
      <c r="B105" s="69"/>
      <c r="C105" s="72"/>
      <c r="D105" s="72"/>
      <c r="E105" s="20"/>
      <c r="F105" s="90"/>
      <c r="G105" s="135"/>
      <c r="H105" s="135"/>
      <c r="I105" s="136"/>
      <c r="J105" s="63" t="s">
        <v>128</v>
      </c>
      <c r="K105" s="63" t="s">
        <v>129</v>
      </c>
      <c r="L105" s="63" t="s">
        <v>130</v>
      </c>
      <c r="M105" s="63" t="s">
        <v>126</v>
      </c>
      <c r="N105" s="92"/>
      <c r="O105" s="92"/>
      <c r="P105" s="93"/>
    </row>
    <row r="106" spans="1:19" ht="22.5" customHeight="1" x14ac:dyDescent="0.2">
      <c r="A106" s="76"/>
      <c r="B106" s="70"/>
      <c r="C106" s="73"/>
      <c r="D106" s="73"/>
      <c r="E106" s="20"/>
      <c r="F106" s="52" t="s">
        <v>150</v>
      </c>
      <c r="G106" s="24" t="s">
        <v>151</v>
      </c>
      <c r="H106" s="24" t="s">
        <v>150</v>
      </c>
      <c r="I106" s="24" t="s">
        <v>150</v>
      </c>
      <c r="J106" s="24" t="s">
        <v>150</v>
      </c>
      <c r="K106" s="24" t="s">
        <v>150</v>
      </c>
      <c r="L106" s="24" t="s">
        <v>150</v>
      </c>
      <c r="M106" s="24" t="s">
        <v>150</v>
      </c>
      <c r="N106" s="24" t="s">
        <v>150</v>
      </c>
      <c r="O106" s="24" t="s">
        <v>150</v>
      </c>
      <c r="P106" s="92"/>
    </row>
    <row r="107" spans="1:19" ht="15" hidden="1" customHeight="1" x14ac:dyDescent="0.2">
      <c r="A107" s="74" t="s">
        <v>50</v>
      </c>
      <c r="B107" s="77" t="s">
        <v>51</v>
      </c>
      <c r="C107" s="80" t="s">
        <v>38</v>
      </c>
      <c r="D107" s="19" t="s">
        <v>2</v>
      </c>
      <c r="E107" s="20">
        <f>SUM(E108:E111)</f>
        <v>0</v>
      </c>
      <c r="F107" s="20">
        <f>SUM(I107:O107)</f>
        <v>0</v>
      </c>
      <c r="G107" s="49"/>
      <c r="H107" s="49"/>
      <c r="I107" s="99">
        <f>SUM(M108:M111)</f>
        <v>0</v>
      </c>
      <c r="J107" s="100"/>
      <c r="K107" s="100"/>
      <c r="L107" s="100"/>
      <c r="M107" s="101"/>
      <c r="N107" s="20">
        <f>SUM(N108:N111)</f>
        <v>0</v>
      </c>
      <c r="O107" s="20">
        <f>SUM(O108:O111)</f>
        <v>0</v>
      </c>
      <c r="P107" s="91" t="s">
        <v>90</v>
      </c>
    </row>
    <row r="108" spans="1:19" ht="15" hidden="1" customHeight="1" x14ac:dyDescent="0.2">
      <c r="A108" s="75"/>
      <c r="B108" s="78"/>
      <c r="C108" s="81"/>
      <c r="D108" s="19" t="s">
        <v>1</v>
      </c>
      <c r="E108" s="34">
        <v>0</v>
      </c>
      <c r="F108" s="20">
        <f>SUM(I108:O108)</f>
        <v>0</v>
      </c>
      <c r="G108" s="49"/>
      <c r="H108" s="49"/>
      <c r="I108" s="99">
        <v>0</v>
      </c>
      <c r="J108" s="100"/>
      <c r="K108" s="100"/>
      <c r="L108" s="100"/>
      <c r="M108" s="101"/>
      <c r="N108" s="34">
        <v>0</v>
      </c>
      <c r="O108" s="34">
        <v>0</v>
      </c>
      <c r="P108" s="93"/>
    </row>
    <row r="109" spans="1:19" ht="30" hidden="1" customHeight="1" x14ac:dyDescent="0.2">
      <c r="A109" s="75"/>
      <c r="B109" s="78"/>
      <c r="C109" s="81"/>
      <c r="D109" s="19" t="s">
        <v>5</v>
      </c>
      <c r="E109" s="34">
        <v>0</v>
      </c>
      <c r="F109" s="20">
        <f>SUM(M109:O109)</f>
        <v>0</v>
      </c>
      <c r="G109" s="49"/>
      <c r="H109" s="49"/>
      <c r="I109" s="99">
        <v>0</v>
      </c>
      <c r="J109" s="100"/>
      <c r="K109" s="100"/>
      <c r="L109" s="100"/>
      <c r="M109" s="101"/>
      <c r="N109" s="34">
        <v>0</v>
      </c>
      <c r="O109" s="34">
        <v>0</v>
      </c>
      <c r="P109" s="93"/>
    </row>
    <row r="110" spans="1:19" ht="30" hidden="1" customHeight="1" x14ac:dyDescent="0.2">
      <c r="A110" s="75"/>
      <c r="B110" s="78"/>
      <c r="C110" s="81"/>
      <c r="D110" s="19" t="s">
        <v>12</v>
      </c>
      <c r="E110" s="34">
        <v>0</v>
      </c>
      <c r="F110" s="20">
        <v>0</v>
      </c>
      <c r="G110" s="49"/>
      <c r="H110" s="49"/>
      <c r="I110" s="99">
        <v>0</v>
      </c>
      <c r="J110" s="100"/>
      <c r="K110" s="100"/>
      <c r="L110" s="100"/>
      <c r="M110" s="101"/>
      <c r="N110" s="34">
        <v>0</v>
      </c>
      <c r="O110" s="34">
        <v>0</v>
      </c>
      <c r="P110" s="93"/>
      <c r="Q110" s="28"/>
      <c r="R110" s="28"/>
    </row>
    <row r="111" spans="1:19" ht="15" hidden="1" customHeight="1" x14ac:dyDescent="0.2">
      <c r="A111" s="75"/>
      <c r="B111" s="79"/>
      <c r="C111" s="82"/>
      <c r="D111" s="19" t="s">
        <v>18</v>
      </c>
      <c r="E111" s="34">
        <v>0</v>
      </c>
      <c r="F111" s="20">
        <f>SUM(M111:O111)</f>
        <v>0</v>
      </c>
      <c r="G111" s="49"/>
      <c r="H111" s="49"/>
      <c r="I111" s="99">
        <v>0</v>
      </c>
      <c r="J111" s="100"/>
      <c r="K111" s="100"/>
      <c r="L111" s="100"/>
      <c r="M111" s="101"/>
      <c r="N111" s="34">
        <v>0</v>
      </c>
      <c r="O111" s="34">
        <v>0</v>
      </c>
      <c r="P111" s="92"/>
    </row>
    <row r="112" spans="1:19" s="23" customFormat="1" ht="15" hidden="1" customHeight="1" x14ac:dyDescent="0.2">
      <c r="A112" s="75"/>
      <c r="B112" s="68" t="s">
        <v>84</v>
      </c>
      <c r="C112" s="71" t="s">
        <v>81</v>
      </c>
      <c r="D112" s="71" t="s">
        <v>82</v>
      </c>
      <c r="E112" s="22"/>
      <c r="F112" s="89" t="s">
        <v>0</v>
      </c>
      <c r="G112" s="61"/>
      <c r="H112" s="61"/>
      <c r="I112" s="134" t="s">
        <v>73</v>
      </c>
      <c r="J112" s="138" t="s">
        <v>74</v>
      </c>
      <c r="K112" s="139"/>
      <c r="L112" s="139"/>
      <c r="M112" s="140"/>
      <c r="N112" s="91" t="s">
        <v>34</v>
      </c>
      <c r="O112" s="91" t="s">
        <v>35</v>
      </c>
      <c r="P112" s="91"/>
    </row>
    <row r="113" spans="1:18" ht="15" hidden="1" customHeight="1" x14ac:dyDescent="0.2">
      <c r="A113" s="75"/>
      <c r="B113" s="69"/>
      <c r="C113" s="72"/>
      <c r="D113" s="72"/>
      <c r="E113" s="20"/>
      <c r="F113" s="90"/>
      <c r="G113" s="62"/>
      <c r="H113" s="62"/>
      <c r="I113" s="135"/>
      <c r="J113" s="21" t="s">
        <v>77</v>
      </c>
      <c r="K113" s="21" t="s">
        <v>78</v>
      </c>
      <c r="L113" s="21" t="s">
        <v>79</v>
      </c>
      <c r="M113" s="52" t="s">
        <v>80</v>
      </c>
      <c r="N113" s="92"/>
      <c r="O113" s="92"/>
      <c r="P113" s="93"/>
    </row>
    <row r="114" spans="1:18" ht="19.5" hidden="1" customHeight="1" x14ac:dyDescent="0.2">
      <c r="A114" s="76"/>
      <c r="B114" s="70"/>
      <c r="C114" s="73"/>
      <c r="D114" s="73"/>
      <c r="E114" s="20"/>
      <c r="F114" s="52" t="s">
        <v>76</v>
      </c>
      <c r="G114" s="21"/>
      <c r="H114" s="21"/>
      <c r="I114" s="32"/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92"/>
    </row>
    <row r="115" spans="1:18" ht="15" customHeight="1" x14ac:dyDescent="0.2">
      <c r="A115" s="74" t="s">
        <v>50</v>
      </c>
      <c r="B115" s="77" t="s">
        <v>52</v>
      </c>
      <c r="C115" s="80" t="s">
        <v>38</v>
      </c>
      <c r="D115" s="19" t="s">
        <v>2</v>
      </c>
      <c r="E115" s="20">
        <f>SUM(E116:E119)</f>
        <v>10000</v>
      </c>
      <c r="F115" s="20">
        <f>SUM(G115:O115)</f>
        <v>4000</v>
      </c>
      <c r="G115" s="20">
        <f>SUM(G116:G119)</f>
        <v>0</v>
      </c>
      <c r="H115" s="20">
        <f>SUM(H116:H119)</f>
        <v>4000</v>
      </c>
      <c r="I115" s="99">
        <f>SUM(I116:M119)</f>
        <v>0</v>
      </c>
      <c r="J115" s="100"/>
      <c r="K115" s="100"/>
      <c r="L115" s="100"/>
      <c r="M115" s="101"/>
      <c r="N115" s="20">
        <f>SUM(N116:N119)</f>
        <v>0</v>
      </c>
      <c r="O115" s="20">
        <f>SUM(O116:O119)</f>
        <v>0</v>
      </c>
      <c r="P115" s="91" t="s">
        <v>207</v>
      </c>
    </row>
    <row r="116" spans="1:18" ht="15" x14ac:dyDescent="0.2">
      <c r="A116" s="75"/>
      <c r="B116" s="78"/>
      <c r="C116" s="81"/>
      <c r="D116" s="19" t="s">
        <v>1</v>
      </c>
      <c r="E116" s="34">
        <v>0</v>
      </c>
      <c r="F116" s="20">
        <f t="shared" ref="F116:F118" si="6">SUM(G116:O116)</f>
        <v>0</v>
      </c>
      <c r="G116" s="34">
        <v>0</v>
      </c>
      <c r="H116" s="44">
        <v>0</v>
      </c>
      <c r="I116" s="99">
        <v>0</v>
      </c>
      <c r="J116" s="100"/>
      <c r="K116" s="100"/>
      <c r="L116" s="100"/>
      <c r="M116" s="101"/>
      <c r="N116" s="34">
        <v>0</v>
      </c>
      <c r="O116" s="34">
        <v>0</v>
      </c>
      <c r="P116" s="93"/>
    </row>
    <row r="117" spans="1:18" ht="20.25" customHeight="1" x14ac:dyDescent="0.2">
      <c r="A117" s="75"/>
      <c r="B117" s="78"/>
      <c r="C117" s="81"/>
      <c r="D117" s="19" t="s">
        <v>5</v>
      </c>
      <c r="E117" s="34">
        <v>0</v>
      </c>
      <c r="F117" s="20">
        <f t="shared" si="6"/>
        <v>0</v>
      </c>
      <c r="G117" s="34">
        <v>0</v>
      </c>
      <c r="H117" s="44">
        <v>0</v>
      </c>
      <c r="I117" s="99">
        <v>0</v>
      </c>
      <c r="J117" s="100"/>
      <c r="K117" s="100"/>
      <c r="L117" s="100"/>
      <c r="M117" s="101"/>
      <c r="N117" s="34">
        <v>0</v>
      </c>
      <c r="O117" s="34">
        <v>0</v>
      </c>
      <c r="P117" s="93"/>
    </row>
    <row r="118" spans="1:18" ht="30" x14ac:dyDescent="0.2">
      <c r="A118" s="75"/>
      <c r="B118" s="78"/>
      <c r="C118" s="81"/>
      <c r="D118" s="19" t="s">
        <v>12</v>
      </c>
      <c r="E118" s="34">
        <v>10000</v>
      </c>
      <c r="F118" s="34">
        <f t="shared" si="6"/>
        <v>4000</v>
      </c>
      <c r="G118" s="34">
        <v>0</v>
      </c>
      <c r="H118" s="44">
        <v>4000</v>
      </c>
      <c r="I118" s="99">
        <v>0</v>
      </c>
      <c r="J118" s="100"/>
      <c r="K118" s="100"/>
      <c r="L118" s="100"/>
      <c r="M118" s="101"/>
      <c r="N118" s="34">
        <v>0</v>
      </c>
      <c r="O118" s="34">
        <v>0</v>
      </c>
      <c r="P118" s="93"/>
    </row>
    <row r="119" spans="1:18" ht="15" x14ac:dyDescent="0.2">
      <c r="A119" s="75"/>
      <c r="B119" s="79"/>
      <c r="C119" s="82"/>
      <c r="D119" s="19" t="s">
        <v>18</v>
      </c>
      <c r="E119" s="34">
        <v>0</v>
      </c>
      <c r="F119" s="20">
        <f>SUM(I119:O119)</f>
        <v>0</v>
      </c>
      <c r="G119" s="34">
        <v>0</v>
      </c>
      <c r="H119" s="44">
        <v>0</v>
      </c>
      <c r="I119" s="99">
        <v>0</v>
      </c>
      <c r="J119" s="100"/>
      <c r="K119" s="100"/>
      <c r="L119" s="100"/>
      <c r="M119" s="101"/>
      <c r="N119" s="34">
        <v>0</v>
      </c>
      <c r="O119" s="34">
        <v>0</v>
      </c>
      <c r="P119" s="92"/>
    </row>
    <row r="120" spans="1:18" s="23" customFormat="1" ht="15" customHeight="1" x14ac:dyDescent="0.2">
      <c r="A120" s="75"/>
      <c r="B120" s="68" t="s">
        <v>95</v>
      </c>
      <c r="C120" s="71" t="s">
        <v>81</v>
      </c>
      <c r="D120" s="71" t="s">
        <v>92</v>
      </c>
      <c r="E120" s="22"/>
      <c r="F120" s="89" t="s">
        <v>0</v>
      </c>
      <c r="G120" s="134" t="s">
        <v>120</v>
      </c>
      <c r="H120" s="134" t="s">
        <v>121</v>
      </c>
      <c r="I120" s="136" t="s">
        <v>163</v>
      </c>
      <c r="J120" s="137" t="s">
        <v>125</v>
      </c>
      <c r="K120" s="137"/>
      <c r="L120" s="137"/>
      <c r="M120" s="137"/>
      <c r="N120" s="91" t="s">
        <v>34</v>
      </c>
      <c r="O120" s="91" t="s">
        <v>35</v>
      </c>
      <c r="P120" s="91"/>
    </row>
    <row r="121" spans="1:18" ht="24" customHeight="1" x14ac:dyDescent="0.2">
      <c r="A121" s="75"/>
      <c r="B121" s="69"/>
      <c r="C121" s="72"/>
      <c r="D121" s="72"/>
      <c r="E121" s="20"/>
      <c r="F121" s="90"/>
      <c r="G121" s="135"/>
      <c r="H121" s="135"/>
      <c r="I121" s="136"/>
      <c r="J121" s="63" t="s">
        <v>128</v>
      </c>
      <c r="K121" s="63" t="s">
        <v>129</v>
      </c>
      <c r="L121" s="63" t="s">
        <v>130</v>
      </c>
      <c r="M121" s="63" t="s">
        <v>126</v>
      </c>
      <c r="N121" s="92"/>
      <c r="O121" s="92"/>
      <c r="P121" s="93"/>
    </row>
    <row r="122" spans="1:18" ht="15" x14ac:dyDescent="0.2">
      <c r="A122" s="76"/>
      <c r="B122" s="70"/>
      <c r="C122" s="73"/>
      <c r="D122" s="73"/>
      <c r="E122" s="20"/>
      <c r="F122" s="14">
        <v>1</v>
      </c>
      <c r="G122" s="24" t="s">
        <v>31</v>
      </c>
      <c r="H122" s="27" t="s">
        <v>22</v>
      </c>
      <c r="I122" s="27" t="s">
        <v>31</v>
      </c>
      <c r="J122" s="26">
        <v>0</v>
      </c>
      <c r="K122" s="26">
        <v>0</v>
      </c>
      <c r="L122" s="26">
        <v>0</v>
      </c>
      <c r="M122" s="26">
        <v>0</v>
      </c>
      <c r="N122" s="25">
        <v>0</v>
      </c>
      <c r="O122" s="25">
        <v>0</v>
      </c>
      <c r="P122" s="92"/>
    </row>
    <row r="123" spans="1:18" ht="15" customHeight="1" x14ac:dyDescent="0.2">
      <c r="A123" s="74" t="s">
        <v>118</v>
      </c>
      <c r="B123" s="77" t="s">
        <v>53</v>
      </c>
      <c r="C123" s="80" t="s">
        <v>38</v>
      </c>
      <c r="D123" s="19" t="s">
        <v>2</v>
      </c>
      <c r="E123" s="20">
        <f>SUM(E124:E127)</f>
        <v>208995.05</v>
      </c>
      <c r="F123" s="34">
        <f>SUM(G123:O123)</f>
        <v>1259700.18</v>
      </c>
      <c r="G123" s="20">
        <f>SUM(G124:G127)</f>
        <v>228399.8</v>
      </c>
      <c r="H123" s="20">
        <f>SUM(H124:H127)</f>
        <v>261257.25</v>
      </c>
      <c r="I123" s="99">
        <f>SUM(I124:M127)</f>
        <v>279843.13</v>
      </c>
      <c r="J123" s="100"/>
      <c r="K123" s="100"/>
      <c r="L123" s="100"/>
      <c r="M123" s="101"/>
      <c r="N123" s="20">
        <f>SUM(N124:N127)</f>
        <v>245100</v>
      </c>
      <c r="O123" s="20">
        <f>SUM(O124:O127)</f>
        <v>245100</v>
      </c>
      <c r="P123" s="91" t="s">
        <v>207</v>
      </c>
    </row>
    <row r="124" spans="1:18" ht="15" x14ac:dyDescent="0.2">
      <c r="A124" s="75"/>
      <c r="B124" s="78"/>
      <c r="C124" s="81"/>
      <c r="D124" s="19" t="s">
        <v>1</v>
      </c>
      <c r="E124" s="34">
        <v>0</v>
      </c>
      <c r="F124" s="34">
        <f>SUM(I124:O124)</f>
        <v>0</v>
      </c>
      <c r="G124" s="34">
        <v>0</v>
      </c>
      <c r="H124" s="34">
        <v>0</v>
      </c>
      <c r="I124" s="99">
        <v>0</v>
      </c>
      <c r="J124" s="100"/>
      <c r="K124" s="100"/>
      <c r="L124" s="100"/>
      <c r="M124" s="101"/>
      <c r="N124" s="34">
        <v>0</v>
      </c>
      <c r="O124" s="34">
        <v>0</v>
      </c>
      <c r="P124" s="93"/>
    </row>
    <row r="125" spans="1:18" ht="17.25" customHeight="1" x14ac:dyDescent="0.2">
      <c r="A125" s="75"/>
      <c r="B125" s="78"/>
      <c r="C125" s="81"/>
      <c r="D125" s="19" t="s">
        <v>5</v>
      </c>
      <c r="E125" s="34">
        <v>0</v>
      </c>
      <c r="F125" s="34">
        <f>SUM(I125:O125)</f>
        <v>0</v>
      </c>
      <c r="G125" s="34">
        <v>0</v>
      </c>
      <c r="H125" s="34">
        <v>0</v>
      </c>
      <c r="I125" s="99">
        <v>0</v>
      </c>
      <c r="J125" s="100"/>
      <c r="K125" s="100"/>
      <c r="L125" s="100"/>
      <c r="M125" s="101"/>
      <c r="N125" s="34">
        <v>0</v>
      </c>
      <c r="O125" s="34">
        <v>0</v>
      </c>
      <c r="P125" s="93"/>
    </row>
    <row r="126" spans="1:18" ht="30" x14ac:dyDescent="0.2">
      <c r="A126" s="75"/>
      <c r="B126" s="78"/>
      <c r="C126" s="81"/>
      <c r="D126" s="19" t="s">
        <v>12</v>
      </c>
      <c r="E126" s="34">
        <v>208995.05</v>
      </c>
      <c r="F126" s="34">
        <f>SUM(G126:O126)</f>
        <v>1259700.18</v>
      </c>
      <c r="G126" s="34">
        <v>228399.8</v>
      </c>
      <c r="H126" s="44">
        <v>261257.25</v>
      </c>
      <c r="I126" s="99">
        <v>279843.13</v>
      </c>
      <c r="J126" s="100"/>
      <c r="K126" s="100"/>
      <c r="L126" s="100"/>
      <c r="M126" s="101"/>
      <c r="N126" s="34">
        <v>245100</v>
      </c>
      <c r="O126" s="34">
        <v>245100</v>
      </c>
      <c r="P126" s="93"/>
      <c r="R126" s="28"/>
    </row>
    <row r="127" spans="1:18" ht="15" x14ac:dyDescent="0.2">
      <c r="A127" s="75"/>
      <c r="B127" s="79"/>
      <c r="C127" s="82"/>
      <c r="D127" s="19" t="s">
        <v>18</v>
      </c>
      <c r="E127" s="34">
        <v>0</v>
      </c>
      <c r="F127" s="20">
        <f>SUM(I127:O127)</f>
        <v>0</v>
      </c>
      <c r="G127" s="34">
        <v>0</v>
      </c>
      <c r="H127" s="34">
        <v>0</v>
      </c>
      <c r="I127" s="99">
        <v>0</v>
      </c>
      <c r="J127" s="100"/>
      <c r="K127" s="100"/>
      <c r="L127" s="100"/>
      <c r="M127" s="101"/>
      <c r="N127" s="34">
        <v>0</v>
      </c>
      <c r="O127" s="34">
        <v>0</v>
      </c>
      <c r="P127" s="92"/>
    </row>
    <row r="128" spans="1:18" s="23" customFormat="1" ht="15" customHeight="1" x14ac:dyDescent="0.2">
      <c r="A128" s="75"/>
      <c r="B128" s="68" t="s">
        <v>96</v>
      </c>
      <c r="C128" s="71" t="s">
        <v>81</v>
      </c>
      <c r="D128" s="71" t="s">
        <v>92</v>
      </c>
      <c r="E128" s="22"/>
      <c r="F128" s="89" t="s">
        <v>0</v>
      </c>
      <c r="G128" s="134" t="s">
        <v>120</v>
      </c>
      <c r="H128" s="134" t="s">
        <v>121</v>
      </c>
      <c r="I128" s="136" t="s">
        <v>163</v>
      </c>
      <c r="J128" s="137" t="s">
        <v>125</v>
      </c>
      <c r="K128" s="137"/>
      <c r="L128" s="137"/>
      <c r="M128" s="137"/>
      <c r="N128" s="91" t="s">
        <v>34</v>
      </c>
      <c r="O128" s="91" t="s">
        <v>35</v>
      </c>
      <c r="P128" s="91"/>
    </row>
    <row r="129" spans="1:16" ht="24" customHeight="1" x14ac:dyDescent="0.2">
      <c r="A129" s="75"/>
      <c r="B129" s="69"/>
      <c r="C129" s="72"/>
      <c r="D129" s="72"/>
      <c r="E129" s="20"/>
      <c r="F129" s="90"/>
      <c r="G129" s="135"/>
      <c r="H129" s="135"/>
      <c r="I129" s="136"/>
      <c r="J129" s="63" t="s">
        <v>128</v>
      </c>
      <c r="K129" s="63" t="s">
        <v>129</v>
      </c>
      <c r="L129" s="63" t="s">
        <v>130</v>
      </c>
      <c r="M129" s="63" t="s">
        <v>126</v>
      </c>
      <c r="N129" s="92"/>
      <c r="O129" s="92"/>
      <c r="P129" s="93"/>
    </row>
    <row r="130" spans="1:16" ht="15" x14ac:dyDescent="0.2">
      <c r="A130" s="76"/>
      <c r="B130" s="70"/>
      <c r="C130" s="73"/>
      <c r="D130" s="73"/>
      <c r="E130" s="20"/>
      <c r="F130" s="52" t="s">
        <v>99</v>
      </c>
      <c r="G130" s="24" t="s">
        <v>124</v>
      </c>
      <c r="H130" s="24" t="s">
        <v>124</v>
      </c>
      <c r="I130" s="24">
        <v>600</v>
      </c>
      <c r="J130" s="25">
        <v>100</v>
      </c>
      <c r="K130" s="25">
        <v>300</v>
      </c>
      <c r="L130" s="25">
        <v>500</v>
      </c>
      <c r="M130" s="25">
        <v>600</v>
      </c>
      <c r="N130" s="25">
        <v>550</v>
      </c>
      <c r="O130" s="25">
        <v>550</v>
      </c>
      <c r="P130" s="92"/>
    </row>
    <row r="131" spans="1:16" ht="15.75" customHeight="1" x14ac:dyDescent="0.2">
      <c r="A131" s="74" t="s">
        <v>119</v>
      </c>
      <c r="B131" s="77" t="s">
        <v>54</v>
      </c>
      <c r="C131" s="80" t="s">
        <v>38</v>
      </c>
      <c r="D131" s="19" t="s">
        <v>2</v>
      </c>
      <c r="E131" s="20">
        <f>SUM(E132:E135)</f>
        <v>13694.08</v>
      </c>
      <c r="F131" s="34">
        <f>SUM(G131:O131)</f>
        <v>99370</v>
      </c>
      <c r="G131" s="20">
        <f>SUM(G132:G135)</f>
        <v>6000</v>
      </c>
      <c r="H131" s="20">
        <f>SUM(H132:H135)</f>
        <v>56500</v>
      </c>
      <c r="I131" s="99">
        <f>SUM(I132:M135)</f>
        <v>36870</v>
      </c>
      <c r="J131" s="100"/>
      <c r="K131" s="100"/>
      <c r="L131" s="100"/>
      <c r="M131" s="101"/>
      <c r="N131" s="20">
        <f>SUM(N132:N135)</f>
        <v>0</v>
      </c>
      <c r="O131" s="20">
        <f>SUM(O132:O135)</f>
        <v>0</v>
      </c>
      <c r="P131" s="91" t="s">
        <v>207</v>
      </c>
    </row>
    <row r="132" spans="1:16" ht="15" x14ac:dyDescent="0.2">
      <c r="A132" s="75"/>
      <c r="B132" s="78"/>
      <c r="C132" s="81"/>
      <c r="D132" s="19" t="s">
        <v>1</v>
      </c>
      <c r="E132" s="34">
        <v>0</v>
      </c>
      <c r="F132" s="34">
        <f>SUM(I132:O132)</f>
        <v>0</v>
      </c>
      <c r="G132" s="34">
        <v>0</v>
      </c>
      <c r="H132" s="44">
        <v>0</v>
      </c>
      <c r="I132" s="99">
        <v>0</v>
      </c>
      <c r="J132" s="100"/>
      <c r="K132" s="100"/>
      <c r="L132" s="100"/>
      <c r="M132" s="101"/>
      <c r="N132" s="34">
        <v>0</v>
      </c>
      <c r="O132" s="34">
        <v>0</v>
      </c>
      <c r="P132" s="93"/>
    </row>
    <row r="133" spans="1:16" ht="19.5" customHeight="1" x14ac:dyDescent="0.2">
      <c r="A133" s="75"/>
      <c r="B133" s="78"/>
      <c r="C133" s="81"/>
      <c r="D133" s="19" t="s">
        <v>5</v>
      </c>
      <c r="E133" s="34">
        <v>0</v>
      </c>
      <c r="F133" s="34">
        <f>SUM(I133:O133)</f>
        <v>0</v>
      </c>
      <c r="G133" s="34">
        <v>0</v>
      </c>
      <c r="H133" s="44">
        <v>0</v>
      </c>
      <c r="I133" s="99">
        <v>0</v>
      </c>
      <c r="J133" s="100"/>
      <c r="K133" s="100"/>
      <c r="L133" s="100"/>
      <c r="M133" s="101"/>
      <c r="N133" s="34">
        <v>0</v>
      </c>
      <c r="O133" s="34">
        <v>0</v>
      </c>
      <c r="P133" s="93"/>
    </row>
    <row r="134" spans="1:16" ht="30" x14ac:dyDescent="0.2">
      <c r="A134" s="75"/>
      <c r="B134" s="78"/>
      <c r="C134" s="81"/>
      <c r="D134" s="19" t="s">
        <v>12</v>
      </c>
      <c r="E134" s="34">
        <v>13694.08</v>
      </c>
      <c r="F134" s="34">
        <f>SUM(G134:O134)</f>
        <v>99370</v>
      </c>
      <c r="G134" s="34">
        <v>6000</v>
      </c>
      <c r="H134" s="44">
        <v>56500</v>
      </c>
      <c r="I134" s="99">
        <v>36870</v>
      </c>
      <c r="J134" s="100"/>
      <c r="K134" s="100"/>
      <c r="L134" s="100"/>
      <c r="M134" s="101"/>
      <c r="N134" s="34">
        <v>0</v>
      </c>
      <c r="O134" s="34">
        <v>0</v>
      </c>
      <c r="P134" s="93"/>
    </row>
    <row r="135" spans="1:16" ht="15" x14ac:dyDescent="0.2">
      <c r="A135" s="75"/>
      <c r="B135" s="79"/>
      <c r="C135" s="82"/>
      <c r="D135" s="19" t="s">
        <v>18</v>
      </c>
      <c r="E135" s="34">
        <v>0</v>
      </c>
      <c r="F135" s="20">
        <f>SUM(I135:O135)</f>
        <v>0</v>
      </c>
      <c r="G135" s="34">
        <v>0</v>
      </c>
      <c r="H135" s="44">
        <v>0</v>
      </c>
      <c r="I135" s="99">
        <v>0</v>
      </c>
      <c r="J135" s="100"/>
      <c r="K135" s="100"/>
      <c r="L135" s="100"/>
      <c r="M135" s="101"/>
      <c r="N135" s="34">
        <v>0</v>
      </c>
      <c r="O135" s="34">
        <v>0</v>
      </c>
      <c r="P135" s="92"/>
    </row>
    <row r="136" spans="1:16" s="23" customFormat="1" ht="15" customHeight="1" x14ac:dyDescent="0.2">
      <c r="A136" s="75"/>
      <c r="B136" s="68" t="s">
        <v>97</v>
      </c>
      <c r="C136" s="71" t="s">
        <v>81</v>
      </c>
      <c r="D136" s="71" t="s">
        <v>92</v>
      </c>
      <c r="E136" s="22"/>
      <c r="F136" s="89" t="s">
        <v>0</v>
      </c>
      <c r="G136" s="134" t="s">
        <v>120</v>
      </c>
      <c r="H136" s="134" t="s">
        <v>121</v>
      </c>
      <c r="I136" s="136" t="s">
        <v>163</v>
      </c>
      <c r="J136" s="137" t="s">
        <v>125</v>
      </c>
      <c r="K136" s="137"/>
      <c r="L136" s="137"/>
      <c r="M136" s="137"/>
      <c r="N136" s="91" t="s">
        <v>34</v>
      </c>
      <c r="O136" s="91" t="s">
        <v>35</v>
      </c>
      <c r="P136" s="91"/>
    </row>
    <row r="137" spans="1:16" ht="30" customHeight="1" x14ac:dyDescent="0.2">
      <c r="A137" s="75"/>
      <c r="B137" s="69"/>
      <c r="C137" s="72"/>
      <c r="D137" s="72"/>
      <c r="E137" s="20"/>
      <c r="F137" s="90"/>
      <c r="G137" s="135"/>
      <c r="H137" s="135"/>
      <c r="I137" s="136"/>
      <c r="J137" s="63" t="s">
        <v>128</v>
      </c>
      <c r="K137" s="63" t="s">
        <v>129</v>
      </c>
      <c r="L137" s="63" t="s">
        <v>130</v>
      </c>
      <c r="M137" s="63" t="s">
        <v>126</v>
      </c>
      <c r="N137" s="92"/>
      <c r="O137" s="92"/>
      <c r="P137" s="93"/>
    </row>
    <row r="138" spans="1:16" ht="15" customHeight="1" x14ac:dyDescent="0.2">
      <c r="A138" s="76"/>
      <c r="B138" s="70"/>
      <c r="C138" s="73"/>
      <c r="D138" s="73"/>
      <c r="E138" s="20"/>
      <c r="F138" s="14">
        <v>6684</v>
      </c>
      <c r="G138" s="25">
        <v>3112</v>
      </c>
      <c r="H138" s="25">
        <v>2672</v>
      </c>
      <c r="I138" s="25">
        <v>0</v>
      </c>
      <c r="J138" s="25">
        <v>0</v>
      </c>
      <c r="K138" s="25">
        <v>0</v>
      </c>
      <c r="L138" s="25">
        <v>0</v>
      </c>
      <c r="M138" s="25">
        <v>900</v>
      </c>
      <c r="N138" s="25">
        <v>0</v>
      </c>
      <c r="O138" s="25">
        <v>0</v>
      </c>
      <c r="P138" s="92"/>
    </row>
    <row r="139" spans="1:16" ht="15" customHeight="1" x14ac:dyDescent="0.2">
      <c r="A139" s="74" t="s">
        <v>155</v>
      </c>
      <c r="B139" s="77" t="s">
        <v>65</v>
      </c>
      <c r="C139" s="80" t="s">
        <v>38</v>
      </c>
      <c r="D139" s="19" t="s">
        <v>2</v>
      </c>
      <c r="E139" s="20">
        <f>SUM(E140:E143)</f>
        <v>0</v>
      </c>
      <c r="F139" s="20">
        <f>SUM(G139:O139)</f>
        <v>33349.1</v>
      </c>
      <c r="G139" s="34">
        <f>G141+G140+G142</f>
        <v>3141.1</v>
      </c>
      <c r="H139" s="34">
        <f>H141+H140+H142</f>
        <v>0</v>
      </c>
      <c r="I139" s="99">
        <f>SUM(I140:M143)</f>
        <v>30208</v>
      </c>
      <c r="J139" s="100"/>
      <c r="K139" s="100"/>
      <c r="L139" s="100"/>
      <c r="M139" s="101"/>
      <c r="N139" s="20">
        <f>SUM(N140:N143)</f>
        <v>0</v>
      </c>
      <c r="O139" s="20">
        <f>SUM(O140:O143)</f>
        <v>0</v>
      </c>
      <c r="P139" s="91" t="s">
        <v>207</v>
      </c>
    </row>
    <row r="140" spans="1:16" ht="15" x14ac:dyDescent="0.2">
      <c r="A140" s="75"/>
      <c r="B140" s="78"/>
      <c r="C140" s="81"/>
      <c r="D140" s="19" t="s">
        <v>1</v>
      </c>
      <c r="E140" s="34">
        <v>0</v>
      </c>
      <c r="F140" s="20">
        <f>SUM(I140:O140)</f>
        <v>0</v>
      </c>
      <c r="G140" s="34">
        <v>0</v>
      </c>
      <c r="H140" s="34">
        <v>0</v>
      </c>
      <c r="I140" s="99">
        <v>0</v>
      </c>
      <c r="J140" s="100"/>
      <c r="K140" s="100"/>
      <c r="L140" s="100"/>
      <c r="M140" s="101"/>
      <c r="N140" s="34">
        <v>0</v>
      </c>
      <c r="O140" s="34">
        <v>0</v>
      </c>
      <c r="P140" s="93"/>
    </row>
    <row r="141" spans="1:16" ht="19.5" customHeight="1" x14ac:dyDescent="0.2">
      <c r="A141" s="75"/>
      <c r="B141" s="78"/>
      <c r="C141" s="81"/>
      <c r="D141" s="19" t="s">
        <v>5</v>
      </c>
      <c r="E141" s="34">
        <v>0</v>
      </c>
      <c r="F141" s="20">
        <f>SUM(I141:O141)</f>
        <v>0</v>
      </c>
      <c r="G141" s="34">
        <v>0</v>
      </c>
      <c r="H141" s="34">
        <v>0</v>
      </c>
      <c r="I141" s="99">
        <v>0</v>
      </c>
      <c r="J141" s="100"/>
      <c r="K141" s="100"/>
      <c r="L141" s="100"/>
      <c r="M141" s="101"/>
      <c r="N141" s="34">
        <v>0</v>
      </c>
      <c r="O141" s="34">
        <v>0</v>
      </c>
      <c r="P141" s="93"/>
    </row>
    <row r="142" spans="1:16" ht="30" x14ac:dyDescent="0.2">
      <c r="A142" s="75"/>
      <c r="B142" s="78"/>
      <c r="C142" s="81"/>
      <c r="D142" s="19" t="s">
        <v>12</v>
      </c>
      <c r="E142" s="34">
        <v>0</v>
      </c>
      <c r="F142" s="20">
        <f>SUM(G142:O142)</f>
        <v>33349.1</v>
      </c>
      <c r="G142" s="34">
        <v>3141.1</v>
      </c>
      <c r="H142" s="34">
        <v>0</v>
      </c>
      <c r="I142" s="99">
        <v>30208</v>
      </c>
      <c r="J142" s="100"/>
      <c r="K142" s="100"/>
      <c r="L142" s="100"/>
      <c r="M142" s="101"/>
      <c r="N142" s="34">
        <v>0</v>
      </c>
      <c r="O142" s="34">
        <v>0</v>
      </c>
      <c r="P142" s="93"/>
    </row>
    <row r="143" spans="1:16" ht="15" x14ac:dyDescent="0.2">
      <c r="A143" s="75"/>
      <c r="B143" s="79"/>
      <c r="C143" s="82"/>
      <c r="D143" s="19" t="s">
        <v>18</v>
      </c>
      <c r="E143" s="34">
        <v>0</v>
      </c>
      <c r="F143" s="20">
        <f>SUM(I143:O143)</f>
        <v>0</v>
      </c>
      <c r="G143" s="49">
        <v>0</v>
      </c>
      <c r="H143" s="49">
        <v>0</v>
      </c>
      <c r="I143" s="99">
        <v>0</v>
      </c>
      <c r="J143" s="100"/>
      <c r="K143" s="100"/>
      <c r="L143" s="100"/>
      <c r="M143" s="101"/>
      <c r="N143" s="34">
        <v>0</v>
      </c>
      <c r="O143" s="34">
        <v>0</v>
      </c>
      <c r="P143" s="92"/>
    </row>
    <row r="144" spans="1:16" s="23" customFormat="1" ht="15" customHeight="1" x14ac:dyDescent="0.2">
      <c r="A144" s="75"/>
      <c r="B144" s="68" t="s">
        <v>100</v>
      </c>
      <c r="C144" s="71" t="s">
        <v>81</v>
      </c>
      <c r="D144" s="71" t="s">
        <v>92</v>
      </c>
      <c r="E144" s="22"/>
      <c r="F144" s="89" t="s">
        <v>0</v>
      </c>
      <c r="G144" s="134" t="s">
        <v>120</v>
      </c>
      <c r="H144" s="134" t="s">
        <v>121</v>
      </c>
      <c r="I144" s="136" t="s">
        <v>163</v>
      </c>
      <c r="J144" s="137" t="s">
        <v>125</v>
      </c>
      <c r="K144" s="137"/>
      <c r="L144" s="137"/>
      <c r="M144" s="137"/>
      <c r="N144" s="91" t="s">
        <v>34</v>
      </c>
      <c r="O144" s="91" t="s">
        <v>35</v>
      </c>
      <c r="P144" s="91"/>
    </row>
    <row r="145" spans="1:16" ht="24" customHeight="1" x14ac:dyDescent="0.2">
      <c r="A145" s="75"/>
      <c r="B145" s="69"/>
      <c r="C145" s="72"/>
      <c r="D145" s="72"/>
      <c r="E145" s="20"/>
      <c r="F145" s="90"/>
      <c r="G145" s="135"/>
      <c r="H145" s="135"/>
      <c r="I145" s="136"/>
      <c r="J145" s="63" t="s">
        <v>128</v>
      </c>
      <c r="K145" s="63" t="s">
        <v>129</v>
      </c>
      <c r="L145" s="63" t="s">
        <v>130</v>
      </c>
      <c r="M145" s="63" t="s">
        <v>126</v>
      </c>
      <c r="N145" s="92"/>
      <c r="O145" s="92"/>
      <c r="P145" s="93"/>
    </row>
    <row r="146" spans="1:16" ht="15" x14ac:dyDescent="0.2">
      <c r="A146" s="76"/>
      <c r="B146" s="70"/>
      <c r="C146" s="73"/>
      <c r="D146" s="73"/>
      <c r="E146" s="20"/>
      <c r="F146" s="14">
        <v>149</v>
      </c>
      <c r="G146" s="24" t="s">
        <v>122</v>
      </c>
      <c r="H146" s="24" t="s">
        <v>149</v>
      </c>
      <c r="I146" s="24" t="s">
        <v>199</v>
      </c>
      <c r="J146" s="25">
        <v>0</v>
      </c>
      <c r="K146" s="25">
        <v>23</v>
      </c>
      <c r="L146" s="25">
        <v>46</v>
      </c>
      <c r="M146" s="25">
        <v>58</v>
      </c>
      <c r="N146" s="25">
        <v>0</v>
      </c>
      <c r="O146" s="25">
        <v>0</v>
      </c>
      <c r="P146" s="92"/>
    </row>
    <row r="147" spans="1:16" ht="15" hidden="1" customHeight="1" x14ac:dyDescent="0.2">
      <c r="A147" s="74" t="s">
        <v>66</v>
      </c>
      <c r="B147" s="77" t="s">
        <v>67</v>
      </c>
      <c r="C147" s="80" t="s">
        <v>38</v>
      </c>
      <c r="D147" s="19" t="s">
        <v>2</v>
      </c>
      <c r="E147" s="20">
        <f>SUM(E148:E151)</f>
        <v>0</v>
      </c>
      <c r="F147" s="20">
        <f>SUM(I147:O147)</f>
        <v>0</v>
      </c>
      <c r="G147" s="20">
        <f>SUM(G148:G151)</f>
        <v>0</v>
      </c>
      <c r="H147" s="30"/>
      <c r="I147" s="99">
        <f>SUM(I148:M151)</f>
        <v>0</v>
      </c>
      <c r="J147" s="100"/>
      <c r="K147" s="100"/>
      <c r="L147" s="100"/>
      <c r="M147" s="101"/>
      <c r="N147" s="20">
        <f>SUM(N148:N151)</f>
        <v>0</v>
      </c>
      <c r="O147" s="20">
        <f>SUM(O148:O151)</f>
        <v>0</v>
      </c>
      <c r="P147" s="91" t="s">
        <v>90</v>
      </c>
    </row>
    <row r="148" spans="1:16" ht="15" hidden="1" customHeight="1" x14ac:dyDescent="0.2">
      <c r="A148" s="75"/>
      <c r="B148" s="78"/>
      <c r="C148" s="81"/>
      <c r="D148" s="19" t="s">
        <v>1</v>
      </c>
      <c r="E148" s="34">
        <v>0</v>
      </c>
      <c r="F148" s="20">
        <f>SUM(M148:O148)</f>
        <v>0</v>
      </c>
      <c r="G148" s="34">
        <v>0</v>
      </c>
      <c r="H148" s="44"/>
      <c r="I148" s="99">
        <v>0</v>
      </c>
      <c r="J148" s="100"/>
      <c r="K148" s="100"/>
      <c r="L148" s="100"/>
      <c r="M148" s="101"/>
      <c r="N148" s="34">
        <v>0</v>
      </c>
      <c r="O148" s="34">
        <v>0</v>
      </c>
      <c r="P148" s="93"/>
    </row>
    <row r="149" spans="1:16" ht="30" hidden="1" customHeight="1" x14ac:dyDescent="0.2">
      <c r="A149" s="75"/>
      <c r="B149" s="78"/>
      <c r="C149" s="81"/>
      <c r="D149" s="19" t="s">
        <v>5</v>
      </c>
      <c r="E149" s="34">
        <v>0</v>
      </c>
      <c r="F149" s="20">
        <f>SUM(M149:O149)</f>
        <v>0</v>
      </c>
      <c r="G149" s="34">
        <v>0</v>
      </c>
      <c r="H149" s="44"/>
      <c r="I149" s="99">
        <v>0</v>
      </c>
      <c r="J149" s="100"/>
      <c r="K149" s="100"/>
      <c r="L149" s="100"/>
      <c r="M149" s="101"/>
      <c r="N149" s="34">
        <v>0</v>
      </c>
      <c r="O149" s="34">
        <v>0</v>
      </c>
      <c r="P149" s="93"/>
    </row>
    <row r="150" spans="1:16" ht="30" hidden="1" customHeight="1" x14ac:dyDescent="0.2">
      <c r="A150" s="75"/>
      <c r="B150" s="78"/>
      <c r="C150" s="81"/>
      <c r="D150" s="19" t="s">
        <v>12</v>
      </c>
      <c r="E150" s="34">
        <v>0</v>
      </c>
      <c r="F150" s="20">
        <f>SUM(M150:O150)</f>
        <v>0</v>
      </c>
      <c r="G150" s="34">
        <v>0</v>
      </c>
      <c r="H150" s="44"/>
      <c r="I150" s="99">
        <v>0</v>
      </c>
      <c r="J150" s="100"/>
      <c r="K150" s="100"/>
      <c r="L150" s="100"/>
      <c r="M150" s="101"/>
      <c r="N150" s="34">
        <v>0</v>
      </c>
      <c r="O150" s="34">
        <v>0</v>
      </c>
      <c r="P150" s="93"/>
    </row>
    <row r="151" spans="1:16" ht="15" hidden="1" customHeight="1" x14ac:dyDescent="0.2">
      <c r="A151" s="75"/>
      <c r="B151" s="79"/>
      <c r="C151" s="82"/>
      <c r="D151" s="19" t="s">
        <v>18</v>
      </c>
      <c r="E151" s="34">
        <v>0</v>
      </c>
      <c r="F151" s="20">
        <f>SUM(M151:O151)</f>
        <v>0</v>
      </c>
      <c r="G151" s="34">
        <v>0</v>
      </c>
      <c r="H151" s="44"/>
      <c r="I151" s="99">
        <v>0</v>
      </c>
      <c r="J151" s="100"/>
      <c r="K151" s="100"/>
      <c r="L151" s="100"/>
      <c r="M151" s="101"/>
      <c r="N151" s="34">
        <v>0</v>
      </c>
      <c r="O151" s="34">
        <v>0</v>
      </c>
      <c r="P151" s="92"/>
    </row>
    <row r="152" spans="1:16" s="23" customFormat="1" ht="15" hidden="1" customHeight="1" x14ac:dyDescent="0.2">
      <c r="A152" s="75"/>
      <c r="B152" s="68" t="s">
        <v>85</v>
      </c>
      <c r="C152" s="71" t="s">
        <v>81</v>
      </c>
      <c r="D152" s="71" t="s">
        <v>75</v>
      </c>
      <c r="E152" s="22"/>
      <c r="F152" s="89" t="s">
        <v>0</v>
      </c>
      <c r="G152" s="134" t="s">
        <v>120</v>
      </c>
      <c r="H152" s="61"/>
      <c r="I152" s="136" t="s">
        <v>127</v>
      </c>
      <c r="J152" s="137" t="s">
        <v>125</v>
      </c>
      <c r="K152" s="137"/>
      <c r="L152" s="137"/>
      <c r="M152" s="137"/>
      <c r="N152" s="91" t="s">
        <v>34</v>
      </c>
      <c r="O152" s="91" t="s">
        <v>35</v>
      </c>
      <c r="P152" s="91"/>
    </row>
    <row r="153" spans="1:16" ht="24" hidden="1" customHeight="1" x14ac:dyDescent="0.2">
      <c r="A153" s="75"/>
      <c r="B153" s="69"/>
      <c r="C153" s="72"/>
      <c r="D153" s="72"/>
      <c r="E153" s="20"/>
      <c r="F153" s="90"/>
      <c r="G153" s="135"/>
      <c r="H153" s="62"/>
      <c r="I153" s="136"/>
      <c r="J153" s="63" t="s">
        <v>128</v>
      </c>
      <c r="K153" s="63" t="s">
        <v>129</v>
      </c>
      <c r="L153" s="63" t="s">
        <v>130</v>
      </c>
      <c r="M153" s="63" t="s">
        <v>126</v>
      </c>
      <c r="N153" s="92"/>
      <c r="O153" s="92"/>
      <c r="P153" s="93"/>
    </row>
    <row r="154" spans="1:16" ht="15" hidden="1" customHeight="1" x14ac:dyDescent="0.2">
      <c r="A154" s="76"/>
      <c r="B154" s="70"/>
      <c r="C154" s="73"/>
      <c r="D154" s="73"/>
      <c r="E154" s="20"/>
      <c r="F154" s="52">
        <v>0</v>
      </c>
      <c r="G154" s="25">
        <v>0</v>
      </c>
      <c r="H154" s="25"/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92"/>
    </row>
    <row r="155" spans="1:16" ht="15.75" hidden="1" customHeight="1" x14ac:dyDescent="0.2">
      <c r="A155" s="74" t="s">
        <v>69</v>
      </c>
      <c r="B155" s="77" t="s">
        <v>68</v>
      </c>
      <c r="C155" s="80" t="s">
        <v>38</v>
      </c>
      <c r="D155" s="19" t="s">
        <v>2</v>
      </c>
      <c r="E155" s="20">
        <f>SUM(E156:E159)</f>
        <v>0</v>
      </c>
      <c r="F155" s="20">
        <f>SUM(I155:O155)</f>
        <v>0</v>
      </c>
      <c r="G155" s="20">
        <f>SUM(G156:G159)</f>
        <v>0</v>
      </c>
      <c r="H155" s="30"/>
      <c r="I155" s="99">
        <f>SUM(M156:M159)</f>
        <v>0</v>
      </c>
      <c r="J155" s="100"/>
      <c r="K155" s="100"/>
      <c r="L155" s="100"/>
      <c r="M155" s="101"/>
      <c r="N155" s="20">
        <f>SUM(N156:N159)</f>
        <v>0</v>
      </c>
      <c r="O155" s="20">
        <f>SUM(O156:O159)</f>
        <v>0</v>
      </c>
      <c r="P155" s="91" t="s">
        <v>90</v>
      </c>
    </row>
    <row r="156" spans="1:16" ht="15" hidden="1" customHeight="1" x14ac:dyDescent="0.2">
      <c r="A156" s="75"/>
      <c r="B156" s="78"/>
      <c r="C156" s="81"/>
      <c r="D156" s="19" t="s">
        <v>1</v>
      </c>
      <c r="E156" s="34">
        <v>0</v>
      </c>
      <c r="F156" s="20">
        <f>SUM(M156:O156)</f>
        <v>0</v>
      </c>
      <c r="G156" s="34">
        <v>0</v>
      </c>
      <c r="H156" s="44"/>
      <c r="I156" s="99">
        <v>0</v>
      </c>
      <c r="J156" s="100"/>
      <c r="K156" s="100"/>
      <c r="L156" s="100"/>
      <c r="M156" s="101"/>
      <c r="N156" s="34">
        <v>0</v>
      </c>
      <c r="O156" s="34">
        <v>0</v>
      </c>
      <c r="P156" s="93"/>
    </row>
    <row r="157" spans="1:16" ht="30" hidden="1" customHeight="1" x14ac:dyDescent="0.2">
      <c r="A157" s="75"/>
      <c r="B157" s="78"/>
      <c r="C157" s="81"/>
      <c r="D157" s="19" t="s">
        <v>5</v>
      </c>
      <c r="E157" s="34">
        <v>0</v>
      </c>
      <c r="F157" s="20">
        <f>SUM(M157:O157)</f>
        <v>0</v>
      </c>
      <c r="G157" s="34">
        <v>0</v>
      </c>
      <c r="H157" s="44"/>
      <c r="I157" s="99">
        <v>0</v>
      </c>
      <c r="J157" s="100"/>
      <c r="K157" s="100"/>
      <c r="L157" s="100"/>
      <c r="M157" s="101"/>
      <c r="N157" s="34">
        <v>0</v>
      </c>
      <c r="O157" s="34">
        <v>0</v>
      </c>
      <c r="P157" s="93"/>
    </row>
    <row r="158" spans="1:16" ht="30" hidden="1" customHeight="1" x14ac:dyDescent="0.2">
      <c r="A158" s="75"/>
      <c r="B158" s="78"/>
      <c r="C158" s="81"/>
      <c r="D158" s="19" t="s">
        <v>12</v>
      </c>
      <c r="E158" s="34">
        <v>0</v>
      </c>
      <c r="F158" s="20">
        <f>SUM(M158:O158)</f>
        <v>0</v>
      </c>
      <c r="G158" s="34">
        <v>0</v>
      </c>
      <c r="H158" s="44"/>
      <c r="I158" s="99">
        <v>0</v>
      </c>
      <c r="J158" s="100"/>
      <c r="K158" s="100"/>
      <c r="L158" s="100"/>
      <c r="M158" s="101"/>
      <c r="N158" s="34">
        <v>0</v>
      </c>
      <c r="O158" s="34">
        <v>0</v>
      </c>
      <c r="P158" s="93"/>
    </row>
    <row r="159" spans="1:16" ht="15" hidden="1" customHeight="1" x14ac:dyDescent="0.2">
      <c r="A159" s="75"/>
      <c r="B159" s="79"/>
      <c r="C159" s="82"/>
      <c r="D159" s="19" t="s">
        <v>18</v>
      </c>
      <c r="E159" s="34">
        <v>0</v>
      </c>
      <c r="F159" s="20">
        <f>SUM(M159:O159)</f>
        <v>0</v>
      </c>
      <c r="G159" s="34">
        <v>0</v>
      </c>
      <c r="H159" s="44"/>
      <c r="I159" s="99">
        <v>0</v>
      </c>
      <c r="J159" s="100"/>
      <c r="K159" s="100"/>
      <c r="L159" s="100"/>
      <c r="M159" s="101"/>
      <c r="N159" s="34">
        <v>0</v>
      </c>
      <c r="O159" s="34">
        <v>0</v>
      </c>
      <c r="P159" s="92"/>
    </row>
    <row r="160" spans="1:16" s="23" customFormat="1" ht="15" hidden="1" customHeight="1" x14ac:dyDescent="0.2">
      <c r="A160" s="75"/>
      <c r="B160" s="68" t="s">
        <v>86</v>
      </c>
      <c r="C160" s="71" t="s">
        <v>81</v>
      </c>
      <c r="D160" s="71" t="s">
        <v>75</v>
      </c>
      <c r="E160" s="22"/>
      <c r="F160" s="89" t="s">
        <v>0</v>
      </c>
      <c r="G160" s="134" t="s">
        <v>120</v>
      </c>
      <c r="H160" s="61"/>
      <c r="I160" s="136" t="s">
        <v>127</v>
      </c>
      <c r="J160" s="137" t="s">
        <v>125</v>
      </c>
      <c r="K160" s="137"/>
      <c r="L160" s="137"/>
      <c r="M160" s="137"/>
      <c r="N160" s="91" t="s">
        <v>34</v>
      </c>
      <c r="O160" s="91" t="s">
        <v>35</v>
      </c>
      <c r="P160" s="91"/>
    </row>
    <row r="161" spans="1:16" ht="24" hidden="1" customHeight="1" x14ac:dyDescent="0.2">
      <c r="A161" s="75"/>
      <c r="B161" s="69"/>
      <c r="C161" s="72"/>
      <c r="D161" s="72"/>
      <c r="E161" s="20"/>
      <c r="F161" s="90"/>
      <c r="G161" s="135"/>
      <c r="H161" s="62"/>
      <c r="I161" s="136"/>
      <c r="J161" s="63" t="s">
        <v>128</v>
      </c>
      <c r="K161" s="63" t="s">
        <v>129</v>
      </c>
      <c r="L161" s="63" t="s">
        <v>130</v>
      </c>
      <c r="M161" s="63" t="s">
        <v>126</v>
      </c>
      <c r="N161" s="92"/>
      <c r="O161" s="92"/>
      <c r="P161" s="93"/>
    </row>
    <row r="162" spans="1:16" ht="15" hidden="1" customHeight="1" x14ac:dyDescent="0.2">
      <c r="A162" s="76"/>
      <c r="B162" s="70"/>
      <c r="C162" s="73"/>
      <c r="D162" s="73"/>
      <c r="E162" s="20"/>
      <c r="F162" s="52">
        <v>0</v>
      </c>
      <c r="G162" s="25">
        <v>0</v>
      </c>
      <c r="H162" s="25"/>
      <c r="I162" s="46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92"/>
    </row>
    <row r="163" spans="1:16" ht="15" hidden="1" customHeight="1" x14ac:dyDescent="0.2">
      <c r="A163" s="74" t="s">
        <v>71</v>
      </c>
      <c r="B163" s="77" t="s">
        <v>70</v>
      </c>
      <c r="C163" s="80" t="s">
        <v>38</v>
      </c>
      <c r="D163" s="19" t="s">
        <v>2</v>
      </c>
      <c r="E163" s="20">
        <f>SUM(E164:E167)</f>
        <v>0</v>
      </c>
      <c r="F163" s="20">
        <f>SUM(I163:O163)</f>
        <v>0</v>
      </c>
      <c r="G163" s="20">
        <f>SUM(G164:G167)</f>
        <v>0</v>
      </c>
      <c r="H163" s="30"/>
      <c r="I163" s="99">
        <f>SUM(M164:M167)</f>
        <v>0</v>
      </c>
      <c r="J163" s="100"/>
      <c r="K163" s="100"/>
      <c r="L163" s="100"/>
      <c r="M163" s="101"/>
      <c r="N163" s="20">
        <f>SUM(N164:N167)</f>
        <v>0</v>
      </c>
      <c r="O163" s="20">
        <f>SUM(O164:O167)</f>
        <v>0</v>
      </c>
      <c r="P163" s="91" t="s">
        <v>90</v>
      </c>
    </row>
    <row r="164" spans="1:16" ht="15" hidden="1" customHeight="1" x14ac:dyDescent="0.2">
      <c r="A164" s="75"/>
      <c r="B164" s="78"/>
      <c r="C164" s="81"/>
      <c r="D164" s="19" t="s">
        <v>1</v>
      </c>
      <c r="E164" s="34">
        <v>0</v>
      </c>
      <c r="F164" s="20">
        <f>SUM(M164:O164)</f>
        <v>0</v>
      </c>
      <c r="G164" s="34">
        <v>0</v>
      </c>
      <c r="H164" s="44"/>
      <c r="I164" s="99">
        <v>0</v>
      </c>
      <c r="J164" s="100"/>
      <c r="K164" s="100"/>
      <c r="L164" s="100"/>
      <c r="M164" s="101"/>
      <c r="N164" s="34">
        <v>0</v>
      </c>
      <c r="O164" s="34">
        <v>0</v>
      </c>
      <c r="P164" s="93"/>
    </row>
    <row r="165" spans="1:16" ht="30" hidden="1" customHeight="1" x14ac:dyDescent="0.2">
      <c r="A165" s="75"/>
      <c r="B165" s="78"/>
      <c r="C165" s="81"/>
      <c r="D165" s="19" t="s">
        <v>5</v>
      </c>
      <c r="E165" s="34">
        <v>0</v>
      </c>
      <c r="F165" s="20">
        <f>SUM(M165:O165)</f>
        <v>0</v>
      </c>
      <c r="G165" s="34">
        <v>0</v>
      </c>
      <c r="H165" s="44"/>
      <c r="I165" s="99">
        <v>0</v>
      </c>
      <c r="J165" s="100"/>
      <c r="K165" s="100"/>
      <c r="L165" s="100"/>
      <c r="M165" s="101"/>
      <c r="N165" s="34">
        <v>0</v>
      </c>
      <c r="O165" s="34">
        <v>0</v>
      </c>
      <c r="P165" s="93"/>
    </row>
    <row r="166" spans="1:16" ht="30" hidden="1" customHeight="1" x14ac:dyDescent="0.2">
      <c r="A166" s="75"/>
      <c r="B166" s="78"/>
      <c r="C166" s="81"/>
      <c r="D166" s="19" t="s">
        <v>12</v>
      </c>
      <c r="E166" s="34">
        <v>0</v>
      </c>
      <c r="F166" s="20">
        <f>SUM(M166:O166)</f>
        <v>0</v>
      </c>
      <c r="G166" s="34">
        <v>0</v>
      </c>
      <c r="H166" s="44"/>
      <c r="I166" s="99">
        <v>0</v>
      </c>
      <c r="J166" s="100"/>
      <c r="K166" s="100"/>
      <c r="L166" s="100"/>
      <c r="M166" s="101"/>
      <c r="N166" s="34">
        <v>0</v>
      </c>
      <c r="O166" s="34">
        <v>0</v>
      </c>
      <c r="P166" s="93"/>
    </row>
    <row r="167" spans="1:16" ht="15" hidden="1" customHeight="1" x14ac:dyDescent="0.2">
      <c r="A167" s="75"/>
      <c r="B167" s="79"/>
      <c r="C167" s="82"/>
      <c r="D167" s="19" t="s">
        <v>18</v>
      </c>
      <c r="E167" s="34">
        <v>0</v>
      </c>
      <c r="F167" s="20">
        <f>SUM(M167:O167)</f>
        <v>0</v>
      </c>
      <c r="G167" s="34">
        <v>0</v>
      </c>
      <c r="H167" s="44"/>
      <c r="I167" s="99">
        <v>0</v>
      </c>
      <c r="J167" s="100"/>
      <c r="K167" s="100"/>
      <c r="L167" s="100"/>
      <c r="M167" s="101"/>
      <c r="N167" s="34">
        <v>0</v>
      </c>
      <c r="O167" s="34">
        <v>0</v>
      </c>
      <c r="P167" s="92"/>
    </row>
    <row r="168" spans="1:16" s="23" customFormat="1" ht="15" hidden="1" customHeight="1" x14ac:dyDescent="0.2">
      <c r="A168" s="75"/>
      <c r="B168" s="68" t="s">
        <v>87</v>
      </c>
      <c r="C168" s="71" t="s">
        <v>81</v>
      </c>
      <c r="D168" s="71" t="s">
        <v>82</v>
      </c>
      <c r="E168" s="22"/>
      <c r="F168" s="89" t="s">
        <v>0</v>
      </c>
      <c r="G168" s="134" t="s">
        <v>120</v>
      </c>
      <c r="H168" s="61"/>
      <c r="I168" s="136" t="s">
        <v>127</v>
      </c>
      <c r="J168" s="137" t="s">
        <v>125</v>
      </c>
      <c r="K168" s="137"/>
      <c r="L168" s="137"/>
      <c r="M168" s="137"/>
      <c r="N168" s="91" t="s">
        <v>34</v>
      </c>
      <c r="O168" s="91" t="s">
        <v>35</v>
      </c>
      <c r="P168" s="91"/>
    </row>
    <row r="169" spans="1:16" ht="24" hidden="1" customHeight="1" x14ac:dyDescent="0.2">
      <c r="A169" s="75"/>
      <c r="B169" s="69"/>
      <c r="C169" s="72"/>
      <c r="D169" s="72"/>
      <c r="E169" s="20"/>
      <c r="F169" s="90"/>
      <c r="G169" s="135"/>
      <c r="H169" s="62"/>
      <c r="I169" s="136"/>
      <c r="J169" s="63" t="s">
        <v>128</v>
      </c>
      <c r="K169" s="63" t="s">
        <v>129</v>
      </c>
      <c r="L169" s="63" t="s">
        <v>130</v>
      </c>
      <c r="M169" s="63" t="s">
        <v>126</v>
      </c>
      <c r="N169" s="92"/>
      <c r="O169" s="92"/>
      <c r="P169" s="93"/>
    </row>
    <row r="170" spans="1:16" ht="15" hidden="1" customHeight="1" x14ac:dyDescent="0.2">
      <c r="A170" s="76"/>
      <c r="B170" s="70"/>
      <c r="C170" s="73"/>
      <c r="D170" s="73"/>
      <c r="E170" s="20"/>
      <c r="F170" s="52">
        <v>0</v>
      </c>
      <c r="G170" s="24">
        <v>0</v>
      </c>
      <c r="H170" s="24"/>
      <c r="I170" s="24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92"/>
    </row>
    <row r="171" spans="1:16" ht="15" customHeight="1" x14ac:dyDescent="0.2">
      <c r="A171" s="74" t="s">
        <v>156</v>
      </c>
      <c r="B171" s="77" t="s">
        <v>123</v>
      </c>
      <c r="C171" s="80" t="s">
        <v>38</v>
      </c>
      <c r="D171" s="19" t="s">
        <v>2</v>
      </c>
      <c r="E171" s="20">
        <f>SUM(E172:E175)</f>
        <v>0</v>
      </c>
      <c r="F171" s="20">
        <f>SUM(F172:F175)</f>
        <v>13400.12</v>
      </c>
      <c r="G171" s="20">
        <f>SUM(G172:G175)</f>
        <v>0</v>
      </c>
      <c r="H171" s="20">
        <f>SUM(H172:H175)</f>
        <v>13400.12</v>
      </c>
      <c r="I171" s="99">
        <f>SUM(I172:M175)</f>
        <v>0</v>
      </c>
      <c r="J171" s="100"/>
      <c r="K171" s="100"/>
      <c r="L171" s="100"/>
      <c r="M171" s="101"/>
      <c r="N171" s="20">
        <f>SUM(N172:N175)</f>
        <v>0</v>
      </c>
      <c r="O171" s="20">
        <f>SUM(O172:O175)</f>
        <v>0</v>
      </c>
      <c r="P171" s="91" t="s">
        <v>207</v>
      </c>
    </row>
    <row r="172" spans="1:16" ht="15" x14ac:dyDescent="0.2">
      <c r="A172" s="75"/>
      <c r="B172" s="78"/>
      <c r="C172" s="81"/>
      <c r="D172" s="19" t="s">
        <v>1</v>
      </c>
      <c r="E172" s="34">
        <v>0</v>
      </c>
      <c r="F172" s="20">
        <f>SUM(M172:O172)</f>
        <v>0</v>
      </c>
      <c r="G172" s="34">
        <v>0</v>
      </c>
      <c r="H172" s="34">
        <v>0</v>
      </c>
      <c r="I172" s="99">
        <v>0</v>
      </c>
      <c r="J172" s="100"/>
      <c r="K172" s="100"/>
      <c r="L172" s="100"/>
      <c r="M172" s="101"/>
      <c r="N172" s="34">
        <v>0</v>
      </c>
      <c r="O172" s="34">
        <v>0</v>
      </c>
      <c r="P172" s="93"/>
    </row>
    <row r="173" spans="1:16" ht="15.75" customHeight="1" x14ac:dyDescent="0.2">
      <c r="A173" s="75"/>
      <c r="B173" s="78"/>
      <c r="C173" s="81"/>
      <c r="D173" s="19" t="s">
        <v>5</v>
      </c>
      <c r="E173" s="34">
        <v>0</v>
      </c>
      <c r="F173" s="20">
        <f>SUM(M173:O173)</f>
        <v>0</v>
      </c>
      <c r="G173" s="34">
        <v>0</v>
      </c>
      <c r="H173" s="34">
        <v>0</v>
      </c>
      <c r="I173" s="99">
        <v>0</v>
      </c>
      <c r="J173" s="100"/>
      <c r="K173" s="100"/>
      <c r="L173" s="100"/>
      <c r="M173" s="101"/>
      <c r="N173" s="34">
        <v>0</v>
      </c>
      <c r="O173" s="34">
        <v>0</v>
      </c>
      <c r="P173" s="93"/>
    </row>
    <row r="174" spans="1:16" ht="30" x14ac:dyDescent="0.2">
      <c r="A174" s="75"/>
      <c r="B174" s="78"/>
      <c r="C174" s="81"/>
      <c r="D174" s="19" t="s">
        <v>12</v>
      </c>
      <c r="E174" s="34">
        <v>0</v>
      </c>
      <c r="F174" s="20">
        <f>SUM(G174:O174)</f>
        <v>13400.12</v>
      </c>
      <c r="G174" s="34">
        <v>0</v>
      </c>
      <c r="H174" s="34">
        <v>13400.12</v>
      </c>
      <c r="I174" s="99">
        <v>0</v>
      </c>
      <c r="J174" s="100"/>
      <c r="K174" s="100"/>
      <c r="L174" s="100"/>
      <c r="M174" s="101"/>
      <c r="N174" s="34">
        <v>0</v>
      </c>
      <c r="O174" s="34">
        <v>0</v>
      </c>
      <c r="P174" s="93"/>
    </row>
    <row r="175" spans="1:16" ht="15" x14ac:dyDescent="0.2">
      <c r="A175" s="75"/>
      <c r="B175" s="79"/>
      <c r="C175" s="82"/>
      <c r="D175" s="19" t="s">
        <v>18</v>
      </c>
      <c r="E175" s="34">
        <v>0</v>
      </c>
      <c r="F175" s="20">
        <f>SUM(M175:O175)</f>
        <v>0</v>
      </c>
      <c r="G175" s="34">
        <v>0</v>
      </c>
      <c r="H175" s="34">
        <v>0</v>
      </c>
      <c r="I175" s="99">
        <v>0</v>
      </c>
      <c r="J175" s="100"/>
      <c r="K175" s="100"/>
      <c r="L175" s="100"/>
      <c r="M175" s="101"/>
      <c r="N175" s="34">
        <v>0</v>
      </c>
      <c r="O175" s="34">
        <v>0</v>
      </c>
      <c r="P175" s="92"/>
    </row>
    <row r="176" spans="1:16" s="23" customFormat="1" ht="15" customHeight="1" x14ac:dyDescent="0.2">
      <c r="A176" s="75"/>
      <c r="B176" s="68" t="s">
        <v>147</v>
      </c>
      <c r="C176" s="71" t="s">
        <v>81</v>
      </c>
      <c r="D176" s="71" t="s">
        <v>81</v>
      </c>
      <c r="E176" s="22"/>
      <c r="F176" s="89" t="s">
        <v>0</v>
      </c>
      <c r="G176" s="134" t="s">
        <v>120</v>
      </c>
      <c r="H176" s="134" t="s">
        <v>121</v>
      </c>
      <c r="I176" s="136" t="s">
        <v>163</v>
      </c>
      <c r="J176" s="137" t="s">
        <v>125</v>
      </c>
      <c r="K176" s="137"/>
      <c r="L176" s="137"/>
      <c r="M176" s="137"/>
      <c r="N176" s="91" t="s">
        <v>34</v>
      </c>
      <c r="O176" s="91" t="s">
        <v>35</v>
      </c>
      <c r="P176" s="91"/>
    </row>
    <row r="177" spans="1:16" ht="32.25" customHeight="1" x14ac:dyDescent="0.2">
      <c r="A177" s="75"/>
      <c r="B177" s="69"/>
      <c r="C177" s="72"/>
      <c r="D177" s="72"/>
      <c r="E177" s="20"/>
      <c r="F177" s="90"/>
      <c r="G177" s="135"/>
      <c r="H177" s="135"/>
      <c r="I177" s="136"/>
      <c r="J177" s="63" t="s">
        <v>128</v>
      </c>
      <c r="K177" s="63" t="s">
        <v>129</v>
      </c>
      <c r="L177" s="63" t="s">
        <v>130</v>
      </c>
      <c r="M177" s="63" t="s">
        <v>126</v>
      </c>
      <c r="N177" s="92"/>
      <c r="O177" s="92"/>
      <c r="P177" s="93"/>
    </row>
    <row r="178" spans="1:16" ht="15.75" customHeight="1" x14ac:dyDescent="0.2">
      <c r="A178" s="76"/>
      <c r="B178" s="70"/>
      <c r="C178" s="73"/>
      <c r="D178" s="73"/>
      <c r="E178" s="20"/>
      <c r="F178" s="52">
        <v>1</v>
      </c>
      <c r="G178" s="24" t="s">
        <v>31</v>
      </c>
      <c r="H178" s="24" t="s">
        <v>22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92"/>
    </row>
    <row r="179" spans="1:16" ht="15" customHeight="1" x14ac:dyDescent="0.2">
      <c r="A179" s="74" t="s">
        <v>180</v>
      </c>
      <c r="B179" s="77" t="s">
        <v>209</v>
      </c>
      <c r="C179" s="80" t="s">
        <v>38</v>
      </c>
      <c r="D179" s="19" t="s">
        <v>2</v>
      </c>
      <c r="E179" s="20">
        <f>SUM(E180:E183)</f>
        <v>0</v>
      </c>
      <c r="F179" s="20">
        <f>SUM(I179:O179)</f>
        <v>13053</v>
      </c>
      <c r="G179" s="20">
        <f>SUM(G180:G183)</f>
        <v>0</v>
      </c>
      <c r="H179" s="20">
        <f>SUM(H180:H183)</f>
        <v>0</v>
      </c>
      <c r="I179" s="99">
        <f>SUM(I180:M183)</f>
        <v>13053</v>
      </c>
      <c r="J179" s="100"/>
      <c r="K179" s="100"/>
      <c r="L179" s="100"/>
      <c r="M179" s="101"/>
      <c r="N179" s="20">
        <f>SUM(N180:N183)</f>
        <v>0</v>
      </c>
      <c r="O179" s="20">
        <f>SUM(O180:O183)</f>
        <v>0</v>
      </c>
      <c r="P179" s="91" t="s">
        <v>207</v>
      </c>
    </row>
    <row r="180" spans="1:16" ht="15" customHeight="1" x14ac:dyDescent="0.2">
      <c r="A180" s="75"/>
      <c r="B180" s="78"/>
      <c r="C180" s="81"/>
      <c r="D180" s="19" t="s">
        <v>1</v>
      </c>
      <c r="E180" s="34">
        <v>0</v>
      </c>
      <c r="F180" s="20">
        <f>SUM(M180:O180)</f>
        <v>0</v>
      </c>
      <c r="G180" s="34">
        <v>0</v>
      </c>
      <c r="H180" s="34">
        <v>0</v>
      </c>
      <c r="I180" s="99">
        <v>0</v>
      </c>
      <c r="J180" s="100"/>
      <c r="K180" s="100"/>
      <c r="L180" s="100"/>
      <c r="M180" s="101"/>
      <c r="N180" s="34">
        <v>0</v>
      </c>
      <c r="O180" s="34">
        <v>0</v>
      </c>
      <c r="P180" s="93"/>
    </row>
    <row r="181" spans="1:16" ht="30" customHeight="1" x14ac:dyDescent="0.2">
      <c r="A181" s="75"/>
      <c r="B181" s="78"/>
      <c r="C181" s="81"/>
      <c r="D181" s="19" t="s">
        <v>5</v>
      </c>
      <c r="E181" s="34">
        <v>0</v>
      </c>
      <c r="F181" s="20">
        <f>SUM(M181:O181)</f>
        <v>0</v>
      </c>
      <c r="G181" s="34">
        <v>0</v>
      </c>
      <c r="H181" s="34">
        <v>0</v>
      </c>
      <c r="I181" s="99">
        <v>0</v>
      </c>
      <c r="J181" s="100"/>
      <c r="K181" s="100"/>
      <c r="L181" s="100"/>
      <c r="M181" s="101"/>
      <c r="N181" s="34">
        <v>0</v>
      </c>
      <c r="O181" s="34">
        <v>0</v>
      </c>
      <c r="P181" s="93"/>
    </row>
    <row r="182" spans="1:16" ht="30" customHeight="1" x14ac:dyDescent="0.2">
      <c r="A182" s="75"/>
      <c r="B182" s="78"/>
      <c r="C182" s="81"/>
      <c r="D182" s="19" t="s">
        <v>12</v>
      </c>
      <c r="E182" s="34">
        <v>0</v>
      </c>
      <c r="F182" s="20">
        <f>I182</f>
        <v>13053</v>
      </c>
      <c r="G182" s="34">
        <v>0</v>
      </c>
      <c r="H182" s="34">
        <v>0</v>
      </c>
      <c r="I182" s="99">
        <v>13053</v>
      </c>
      <c r="J182" s="100"/>
      <c r="K182" s="100"/>
      <c r="L182" s="100"/>
      <c r="M182" s="101"/>
      <c r="N182" s="34">
        <v>0</v>
      </c>
      <c r="O182" s="34">
        <v>0</v>
      </c>
      <c r="P182" s="93"/>
    </row>
    <row r="183" spans="1:16" ht="15" customHeight="1" x14ac:dyDescent="0.2">
      <c r="A183" s="75"/>
      <c r="B183" s="79"/>
      <c r="C183" s="82"/>
      <c r="D183" s="19" t="s">
        <v>18</v>
      </c>
      <c r="E183" s="34">
        <v>0</v>
      </c>
      <c r="F183" s="20">
        <f>SUM(M183:O183)</f>
        <v>0</v>
      </c>
      <c r="G183" s="34">
        <v>0</v>
      </c>
      <c r="H183" s="34">
        <v>0</v>
      </c>
      <c r="I183" s="99">
        <v>0</v>
      </c>
      <c r="J183" s="100"/>
      <c r="K183" s="100"/>
      <c r="L183" s="100"/>
      <c r="M183" s="101"/>
      <c r="N183" s="34">
        <v>0</v>
      </c>
      <c r="O183" s="34">
        <v>0</v>
      </c>
      <c r="P183" s="92"/>
    </row>
    <row r="184" spans="1:16" s="23" customFormat="1" ht="15" customHeight="1" x14ac:dyDescent="0.2">
      <c r="A184" s="75"/>
      <c r="B184" s="68" t="s">
        <v>210</v>
      </c>
      <c r="C184" s="71" t="s">
        <v>81</v>
      </c>
      <c r="D184" s="71" t="s">
        <v>81</v>
      </c>
      <c r="E184" s="22"/>
      <c r="F184" s="89" t="s">
        <v>0</v>
      </c>
      <c r="G184" s="134" t="s">
        <v>120</v>
      </c>
      <c r="H184" s="134" t="s">
        <v>121</v>
      </c>
      <c r="I184" s="136" t="s">
        <v>163</v>
      </c>
      <c r="J184" s="137" t="s">
        <v>125</v>
      </c>
      <c r="K184" s="137"/>
      <c r="L184" s="137"/>
      <c r="M184" s="137"/>
      <c r="N184" s="91" t="s">
        <v>34</v>
      </c>
      <c r="O184" s="91" t="s">
        <v>35</v>
      </c>
      <c r="P184" s="91"/>
    </row>
    <row r="185" spans="1:16" ht="24" customHeight="1" x14ac:dyDescent="0.2">
      <c r="A185" s="75"/>
      <c r="B185" s="69"/>
      <c r="C185" s="72"/>
      <c r="D185" s="72"/>
      <c r="E185" s="20"/>
      <c r="F185" s="90"/>
      <c r="G185" s="135"/>
      <c r="H185" s="135"/>
      <c r="I185" s="136"/>
      <c r="J185" s="63" t="s">
        <v>128</v>
      </c>
      <c r="K185" s="63" t="s">
        <v>129</v>
      </c>
      <c r="L185" s="63" t="s">
        <v>130</v>
      </c>
      <c r="M185" s="63" t="s">
        <v>126</v>
      </c>
      <c r="N185" s="92"/>
      <c r="O185" s="92"/>
      <c r="P185" s="93"/>
    </row>
    <row r="186" spans="1:16" ht="49.5" customHeight="1" x14ac:dyDescent="0.2">
      <c r="A186" s="75"/>
      <c r="B186" s="70"/>
      <c r="C186" s="73"/>
      <c r="D186" s="73"/>
      <c r="E186" s="20"/>
      <c r="F186" s="14">
        <v>6</v>
      </c>
      <c r="G186" s="24">
        <v>0</v>
      </c>
      <c r="H186" s="24" t="s">
        <v>31</v>
      </c>
      <c r="I186" s="24" t="s">
        <v>161</v>
      </c>
      <c r="J186" s="25">
        <v>0</v>
      </c>
      <c r="K186" s="25">
        <v>0</v>
      </c>
      <c r="L186" s="25">
        <v>0</v>
      </c>
      <c r="M186" s="25">
        <v>6</v>
      </c>
      <c r="N186" s="25">
        <v>0</v>
      </c>
      <c r="O186" s="25">
        <v>0</v>
      </c>
      <c r="P186" s="92"/>
    </row>
    <row r="187" spans="1:16" ht="27" customHeight="1" x14ac:dyDescent="0.2">
      <c r="A187" s="74" t="s">
        <v>69</v>
      </c>
      <c r="B187" s="77" t="s">
        <v>204</v>
      </c>
      <c r="C187" s="80" t="s">
        <v>38</v>
      </c>
      <c r="D187" s="19" t="s">
        <v>2</v>
      </c>
      <c r="E187" s="20"/>
      <c r="F187" s="20">
        <f>SUM(F188:F191)</f>
        <v>6639.8</v>
      </c>
      <c r="G187" s="20">
        <f>SUM(G188:G191)</f>
        <v>0</v>
      </c>
      <c r="H187" s="20">
        <f>SUM(H188:H191)</f>
        <v>0</v>
      </c>
      <c r="I187" s="99">
        <f>SUM(I188:M191)</f>
        <v>6639.8</v>
      </c>
      <c r="J187" s="100"/>
      <c r="K187" s="100"/>
      <c r="L187" s="100"/>
      <c r="M187" s="101"/>
      <c r="N187" s="20">
        <f t="shared" ref="N187:O187" si="7">SUM(N188:N191)</f>
        <v>0</v>
      </c>
      <c r="O187" s="20">
        <f t="shared" si="7"/>
        <v>0</v>
      </c>
      <c r="P187" s="91" t="s">
        <v>207</v>
      </c>
    </row>
    <row r="188" spans="1:16" ht="27" customHeight="1" x14ac:dyDescent="0.2">
      <c r="A188" s="75"/>
      <c r="B188" s="78"/>
      <c r="C188" s="81"/>
      <c r="D188" s="19" t="s">
        <v>1</v>
      </c>
      <c r="E188" s="34"/>
      <c r="F188" s="20">
        <f>SUM(G188:O188)</f>
        <v>0</v>
      </c>
      <c r="G188" s="34">
        <v>0</v>
      </c>
      <c r="H188" s="34">
        <v>0</v>
      </c>
      <c r="I188" s="99">
        <v>0</v>
      </c>
      <c r="J188" s="100"/>
      <c r="K188" s="100"/>
      <c r="L188" s="100"/>
      <c r="M188" s="101"/>
      <c r="N188" s="34">
        <v>0</v>
      </c>
      <c r="O188" s="34">
        <v>0</v>
      </c>
      <c r="P188" s="93"/>
    </row>
    <row r="189" spans="1:16" ht="27" customHeight="1" x14ac:dyDescent="0.2">
      <c r="A189" s="75"/>
      <c r="B189" s="78"/>
      <c r="C189" s="81"/>
      <c r="D189" s="19" t="s">
        <v>5</v>
      </c>
      <c r="E189" s="34"/>
      <c r="F189" s="20">
        <f t="shared" ref="F189:F191" si="8">SUM(G189:O189)</f>
        <v>0</v>
      </c>
      <c r="G189" s="34">
        <v>0</v>
      </c>
      <c r="H189" s="34">
        <v>0</v>
      </c>
      <c r="I189" s="99">
        <v>0</v>
      </c>
      <c r="J189" s="100"/>
      <c r="K189" s="100"/>
      <c r="L189" s="100"/>
      <c r="M189" s="101"/>
      <c r="N189" s="34">
        <v>0</v>
      </c>
      <c r="O189" s="34">
        <v>0</v>
      </c>
      <c r="P189" s="93"/>
    </row>
    <row r="190" spans="1:16" ht="32.25" customHeight="1" x14ac:dyDescent="0.2">
      <c r="A190" s="75"/>
      <c r="B190" s="78"/>
      <c r="C190" s="81"/>
      <c r="D190" s="19" t="s">
        <v>12</v>
      </c>
      <c r="E190" s="34"/>
      <c r="F190" s="20">
        <f t="shared" si="8"/>
        <v>6639.8</v>
      </c>
      <c r="G190" s="34">
        <v>0</v>
      </c>
      <c r="H190" s="34">
        <v>0</v>
      </c>
      <c r="I190" s="99">
        <v>6639.8</v>
      </c>
      <c r="J190" s="100"/>
      <c r="K190" s="100"/>
      <c r="L190" s="100"/>
      <c r="M190" s="101"/>
      <c r="N190" s="34">
        <v>0</v>
      </c>
      <c r="O190" s="34">
        <v>0</v>
      </c>
      <c r="P190" s="93"/>
    </row>
    <row r="191" spans="1:16" ht="27" customHeight="1" x14ac:dyDescent="0.2">
      <c r="A191" s="75"/>
      <c r="B191" s="79"/>
      <c r="C191" s="82"/>
      <c r="D191" s="19" t="s">
        <v>18</v>
      </c>
      <c r="E191" s="34"/>
      <c r="F191" s="20">
        <f t="shared" si="8"/>
        <v>0</v>
      </c>
      <c r="G191" s="34">
        <v>0</v>
      </c>
      <c r="H191" s="34">
        <v>0</v>
      </c>
      <c r="I191" s="99">
        <v>0</v>
      </c>
      <c r="J191" s="100"/>
      <c r="K191" s="100"/>
      <c r="L191" s="100"/>
      <c r="M191" s="101"/>
      <c r="N191" s="34">
        <v>0</v>
      </c>
      <c r="O191" s="34">
        <v>0</v>
      </c>
      <c r="P191" s="92"/>
    </row>
    <row r="192" spans="1:16" ht="27" customHeight="1" x14ac:dyDescent="0.2">
      <c r="A192" s="75"/>
      <c r="B192" s="68" t="s">
        <v>211</v>
      </c>
      <c r="C192" s="71" t="s">
        <v>81</v>
      </c>
      <c r="D192" s="71" t="s">
        <v>81</v>
      </c>
      <c r="E192" s="22"/>
      <c r="F192" s="89" t="s">
        <v>0</v>
      </c>
      <c r="G192" s="134" t="s">
        <v>120</v>
      </c>
      <c r="H192" s="134" t="s">
        <v>121</v>
      </c>
      <c r="I192" s="136" t="s">
        <v>163</v>
      </c>
      <c r="J192" s="137" t="s">
        <v>125</v>
      </c>
      <c r="K192" s="137"/>
      <c r="L192" s="137"/>
      <c r="M192" s="137"/>
      <c r="N192" s="91" t="s">
        <v>34</v>
      </c>
      <c r="O192" s="91" t="s">
        <v>35</v>
      </c>
      <c r="P192" s="91"/>
    </row>
    <row r="193" spans="1:16" ht="27" customHeight="1" x14ac:dyDescent="0.2">
      <c r="A193" s="75"/>
      <c r="B193" s="69"/>
      <c r="C193" s="72"/>
      <c r="D193" s="72"/>
      <c r="E193" s="20"/>
      <c r="F193" s="90"/>
      <c r="G193" s="135"/>
      <c r="H193" s="135"/>
      <c r="I193" s="136"/>
      <c r="J193" s="63" t="s">
        <v>128</v>
      </c>
      <c r="K193" s="63" t="s">
        <v>129</v>
      </c>
      <c r="L193" s="63" t="s">
        <v>130</v>
      </c>
      <c r="M193" s="63" t="s">
        <v>126</v>
      </c>
      <c r="N193" s="92"/>
      <c r="O193" s="92"/>
      <c r="P193" s="93"/>
    </row>
    <row r="194" spans="1:16" ht="63.75" customHeight="1" x14ac:dyDescent="0.2">
      <c r="A194" s="75"/>
      <c r="B194" s="70"/>
      <c r="C194" s="73"/>
      <c r="D194" s="73"/>
      <c r="E194" s="20"/>
      <c r="F194" s="14">
        <v>13</v>
      </c>
      <c r="G194" s="24" t="s">
        <v>31</v>
      </c>
      <c r="H194" s="24" t="s">
        <v>31</v>
      </c>
      <c r="I194" s="24">
        <v>13</v>
      </c>
      <c r="J194" s="25">
        <v>0</v>
      </c>
      <c r="K194" s="25">
        <v>0</v>
      </c>
      <c r="L194" s="25">
        <v>0</v>
      </c>
      <c r="M194" s="25">
        <v>13</v>
      </c>
      <c r="N194" s="25">
        <v>0</v>
      </c>
      <c r="O194" s="25">
        <v>0</v>
      </c>
      <c r="P194" s="92"/>
    </row>
    <row r="195" spans="1:16" ht="27" customHeight="1" x14ac:dyDescent="0.2">
      <c r="A195" s="75"/>
      <c r="B195" s="68" t="s">
        <v>212</v>
      </c>
      <c r="C195" s="71" t="s">
        <v>81</v>
      </c>
      <c r="D195" s="71" t="s">
        <v>81</v>
      </c>
      <c r="E195" s="22"/>
      <c r="F195" s="89" t="s">
        <v>0</v>
      </c>
      <c r="G195" s="134" t="s">
        <v>120</v>
      </c>
      <c r="H195" s="134" t="s">
        <v>121</v>
      </c>
      <c r="I195" s="136" t="s">
        <v>163</v>
      </c>
      <c r="J195" s="137" t="s">
        <v>125</v>
      </c>
      <c r="K195" s="137"/>
      <c r="L195" s="137"/>
      <c r="M195" s="137"/>
      <c r="N195" s="91" t="s">
        <v>34</v>
      </c>
      <c r="O195" s="91" t="s">
        <v>35</v>
      </c>
      <c r="P195" s="91"/>
    </row>
    <row r="196" spans="1:16" ht="27" customHeight="1" x14ac:dyDescent="0.2">
      <c r="A196" s="75"/>
      <c r="B196" s="69"/>
      <c r="C196" s="72"/>
      <c r="D196" s="72"/>
      <c r="E196" s="20"/>
      <c r="F196" s="90"/>
      <c r="G196" s="135"/>
      <c r="H196" s="135"/>
      <c r="I196" s="136"/>
      <c r="J196" s="63" t="s">
        <v>128</v>
      </c>
      <c r="K196" s="63" t="s">
        <v>129</v>
      </c>
      <c r="L196" s="63" t="s">
        <v>130</v>
      </c>
      <c r="M196" s="63" t="s">
        <v>126</v>
      </c>
      <c r="N196" s="92"/>
      <c r="O196" s="92"/>
      <c r="P196" s="93"/>
    </row>
    <row r="197" spans="1:16" ht="41.25" customHeight="1" x14ac:dyDescent="0.2">
      <c r="A197" s="75"/>
      <c r="B197" s="70"/>
      <c r="C197" s="73"/>
      <c r="D197" s="73"/>
      <c r="E197" s="20"/>
      <c r="F197" s="14">
        <v>13</v>
      </c>
      <c r="G197" s="24" t="s">
        <v>31</v>
      </c>
      <c r="H197" s="24" t="s">
        <v>31</v>
      </c>
      <c r="I197" s="24">
        <v>13</v>
      </c>
      <c r="J197" s="25">
        <v>0</v>
      </c>
      <c r="K197" s="25">
        <v>0</v>
      </c>
      <c r="L197" s="25">
        <v>0</v>
      </c>
      <c r="M197" s="25">
        <v>13</v>
      </c>
      <c r="N197" s="25">
        <v>0</v>
      </c>
      <c r="O197" s="25">
        <v>0</v>
      </c>
      <c r="P197" s="92"/>
    </row>
    <row r="198" spans="1:16" ht="27" customHeight="1" x14ac:dyDescent="0.2">
      <c r="A198" s="75"/>
      <c r="B198" s="68" t="s">
        <v>213</v>
      </c>
      <c r="C198" s="71" t="s">
        <v>81</v>
      </c>
      <c r="D198" s="71" t="s">
        <v>81</v>
      </c>
      <c r="E198" s="20"/>
      <c r="F198" s="89" t="s">
        <v>0</v>
      </c>
      <c r="G198" s="134" t="s">
        <v>120</v>
      </c>
      <c r="H198" s="134" t="s">
        <v>121</v>
      </c>
      <c r="I198" s="136" t="s">
        <v>163</v>
      </c>
      <c r="J198" s="137" t="s">
        <v>125</v>
      </c>
      <c r="K198" s="137"/>
      <c r="L198" s="137"/>
      <c r="M198" s="137"/>
      <c r="N198" s="91" t="s">
        <v>34</v>
      </c>
      <c r="O198" s="91" t="s">
        <v>35</v>
      </c>
      <c r="P198" s="51"/>
    </row>
    <row r="199" spans="1:16" ht="27" customHeight="1" x14ac:dyDescent="0.2">
      <c r="A199" s="75"/>
      <c r="B199" s="69"/>
      <c r="C199" s="72"/>
      <c r="D199" s="72"/>
      <c r="E199" s="20"/>
      <c r="F199" s="90"/>
      <c r="G199" s="135"/>
      <c r="H199" s="135"/>
      <c r="I199" s="136"/>
      <c r="J199" s="63" t="s">
        <v>128</v>
      </c>
      <c r="K199" s="63" t="s">
        <v>129</v>
      </c>
      <c r="L199" s="63" t="s">
        <v>130</v>
      </c>
      <c r="M199" s="63" t="s">
        <v>126</v>
      </c>
      <c r="N199" s="92"/>
      <c r="O199" s="92"/>
      <c r="P199" s="51"/>
    </row>
    <row r="200" spans="1:16" ht="45" customHeight="1" x14ac:dyDescent="0.2">
      <c r="A200" s="75"/>
      <c r="B200" s="70"/>
      <c r="C200" s="73"/>
      <c r="D200" s="73"/>
      <c r="E200" s="20"/>
      <c r="F200" s="14">
        <v>13</v>
      </c>
      <c r="G200" s="24" t="s">
        <v>31</v>
      </c>
      <c r="H200" s="24" t="s">
        <v>31</v>
      </c>
      <c r="I200" s="24">
        <v>13</v>
      </c>
      <c r="J200" s="25">
        <v>0</v>
      </c>
      <c r="K200" s="25">
        <v>0</v>
      </c>
      <c r="L200" s="25">
        <v>0</v>
      </c>
      <c r="M200" s="25">
        <v>13</v>
      </c>
      <c r="N200" s="25">
        <v>0</v>
      </c>
      <c r="O200" s="25">
        <v>0</v>
      </c>
      <c r="P200" s="51"/>
    </row>
    <row r="201" spans="1:16" ht="27" customHeight="1" x14ac:dyDescent="0.2">
      <c r="A201" s="75"/>
      <c r="B201" s="68" t="s">
        <v>214</v>
      </c>
      <c r="C201" s="71" t="s">
        <v>81</v>
      </c>
      <c r="D201" s="71" t="s">
        <v>81</v>
      </c>
      <c r="E201" s="22"/>
      <c r="F201" s="89" t="s">
        <v>0</v>
      </c>
      <c r="G201" s="134" t="s">
        <v>120</v>
      </c>
      <c r="H201" s="134" t="s">
        <v>121</v>
      </c>
      <c r="I201" s="136" t="s">
        <v>163</v>
      </c>
      <c r="J201" s="137" t="s">
        <v>125</v>
      </c>
      <c r="K201" s="137"/>
      <c r="L201" s="137"/>
      <c r="M201" s="137"/>
      <c r="N201" s="91" t="s">
        <v>34</v>
      </c>
      <c r="O201" s="91" t="s">
        <v>35</v>
      </c>
      <c r="P201" s="91"/>
    </row>
    <row r="202" spans="1:16" ht="27" customHeight="1" x14ac:dyDescent="0.2">
      <c r="A202" s="75"/>
      <c r="B202" s="69"/>
      <c r="C202" s="72"/>
      <c r="D202" s="72"/>
      <c r="E202" s="20"/>
      <c r="F202" s="90"/>
      <c r="G202" s="135"/>
      <c r="H202" s="135"/>
      <c r="I202" s="136"/>
      <c r="J202" s="63" t="s">
        <v>128</v>
      </c>
      <c r="K202" s="63" t="s">
        <v>129</v>
      </c>
      <c r="L202" s="63" t="s">
        <v>130</v>
      </c>
      <c r="M202" s="63" t="s">
        <v>126</v>
      </c>
      <c r="N202" s="92"/>
      <c r="O202" s="92"/>
      <c r="P202" s="93"/>
    </row>
    <row r="203" spans="1:16" ht="36.75" customHeight="1" x14ac:dyDescent="0.2">
      <c r="A203" s="75"/>
      <c r="B203" s="70"/>
      <c r="C203" s="73"/>
      <c r="D203" s="73"/>
      <c r="E203" s="20"/>
      <c r="F203" s="14">
        <v>13</v>
      </c>
      <c r="G203" s="24" t="s">
        <v>31</v>
      </c>
      <c r="H203" s="24" t="s">
        <v>31</v>
      </c>
      <c r="I203" s="24">
        <v>13</v>
      </c>
      <c r="J203" s="25">
        <v>0</v>
      </c>
      <c r="K203" s="25">
        <v>0</v>
      </c>
      <c r="L203" s="25">
        <v>0</v>
      </c>
      <c r="M203" s="25">
        <v>13</v>
      </c>
      <c r="N203" s="25">
        <v>0</v>
      </c>
      <c r="O203" s="25">
        <v>0</v>
      </c>
      <c r="P203" s="92"/>
    </row>
    <row r="204" spans="1:16" ht="15" customHeight="1" x14ac:dyDescent="0.2">
      <c r="A204" s="74" t="s">
        <v>71</v>
      </c>
      <c r="B204" s="77" t="s">
        <v>183</v>
      </c>
      <c r="C204" s="80" t="s">
        <v>38</v>
      </c>
      <c r="D204" s="19" t="s">
        <v>2</v>
      </c>
      <c r="E204" s="20">
        <f>SUM(E205:E208)</f>
        <v>0</v>
      </c>
      <c r="F204" s="20">
        <f>SUM(I204:O204)</f>
        <v>71167.199999999997</v>
      </c>
      <c r="G204" s="20">
        <f>SUM(G205:G208)</f>
        <v>0</v>
      </c>
      <c r="H204" s="20">
        <f>SUM(H205:H208)</f>
        <v>0</v>
      </c>
      <c r="I204" s="99">
        <f>SUM(I205:M208)</f>
        <v>71167.199999999997</v>
      </c>
      <c r="J204" s="100"/>
      <c r="K204" s="100"/>
      <c r="L204" s="100"/>
      <c r="M204" s="101"/>
      <c r="N204" s="20">
        <f>SUM(N205:N208)</f>
        <v>0</v>
      </c>
      <c r="O204" s="20">
        <f>SUM(O205:O208)</f>
        <v>0</v>
      </c>
      <c r="P204" s="91" t="s">
        <v>207</v>
      </c>
    </row>
    <row r="205" spans="1:16" ht="15" customHeight="1" x14ac:dyDescent="0.2">
      <c r="A205" s="75"/>
      <c r="B205" s="78"/>
      <c r="C205" s="81"/>
      <c r="D205" s="19" t="s">
        <v>1</v>
      </c>
      <c r="E205" s="34">
        <v>0</v>
      </c>
      <c r="F205" s="20">
        <f>SUM(M205:O205)</f>
        <v>0</v>
      </c>
      <c r="G205" s="34">
        <v>0</v>
      </c>
      <c r="H205" s="34">
        <v>0</v>
      </c>
      <c r="I205" s="99">
        <v>0</v>
      </c>
      <c r="J205" s="100"/>
      <c r="K205" s="100"/>
      <c r="L205" s="100"/>
      <c r="M205" s="101"/>
      <c r="N205" s="34">
        <v>0</v>
      </c>
      <c r="O205" s="34">
        <v>0</v>
      </c>
      <c r="P205" s="93"/>
    </row>
    <row r="206" spans="1:16" ht="30" customHeight="1" x14ac:dyDescent="0.2">
      <c r="A206" s="75"/>
      <c r="B206" s="78"/>
      <c r="C206" s="81"/>
      <c r="D206" s="19" t="s">
        <v>5</v>
      </c>
      <c r="E206" s="34">
        <v>0</v>
      </c>
      <c r="F206" s="20">
        <f>SUM(M206:O206)</f>
        <v>0</v>
      </c>
      <c r="G206" s="34">
        <v>0</v>
      </c>
      <c r="H206" s="34">
        <v>0</v>
      </c>
      <c r="I206" s="99">
        <v>0</v>
      </c>
      <c r="J206" s="100"/>
      <c r="K206" s="100"/>
      <c r="L206" s="100"/>
      <c r="M206" s="101"/>
      <c r="N206" s="34">
        <v>0</v>
      </c>
      <c r="O206" s="34">
        <v>0</v>
      </c>
      <c r="P206" s="93"/>
    </row>
    <row r="207" spans="1:16" ht="30" customHeight="1" x14ac:dyDescent="0.2">
      <c r="A207" s="75"/>
      <c r="B207" s="78"/>
      <c r="C207" s="81"/>
      <c r="D207" s="19" t="s">
        <v>12</v>
      </c>
      <c r="E207" s="34">
        <v>0</v>
      </c>
      <c r="F207" s="20">
        <f>I207</f>
        <v>71167.199999999997</v>
      </c>
      <c r="G207" s="34">
        <v>0</v>
      </c>
      <c r="H207" s="34">
        <v>0</v>
      </c>
      <c r="I207" s="99">
        <v>71167.199999999997</v>
      </c>
      <c r="J207" s="100"/>
      <c r="K207" s="100"/>
      <c r="L207" s="100"/>
      <c r="M207" s="101"/>
      <c r="N207" s="34">
        <v>0</v>
      </c>
      <c r="O207" s="34">
        <v>0</v>
      </c>
      <c r="P207" s="93"/>
    </row>
    <row r="208" spans="1:16" ht="15" customHeight="1" x14ac:dyDescent="0.2">
      <c r="A208" s="75"/>
      <c r="B208" s="79"/>
      <c r="C208" s="82"/>
      <c r="D208" s="19" t="s">
        <v>18</v>
      </c>
      <c r="E208" s="34">
        <v>0</v>
      </c>
      <c r="F208" s="20">
        <f>SUM(M208:O208)</f>
        <v>0</v>
      </c>
      <c r="G208" s="34">
        <v>0</v>
      </c>
      <c r="H208" s="34">
        <v>0</v>
      </c>
      <c r="I208" s="99">
        <v>0</v>
      </c>
      <c r="J208" s="100"/>
      <c r="K208" s="100"/>
      <c r="L208" s="100"/>
      <c r="M208" s="101"/>
      <c r="N208" s="34">
        <v>0</v>
      </c>
      <c r="O208" s="34">
        <v>0</v>
      </c>
      <c r="P208" s="92"/>
    </row>
    <row r="209" spans="1:20" s="23" customFormat="1" ht="29.25" customHeight="1" x14ac:dyDescent="0.2">
      <c r="A209" s="75"/>
      <c r="B209" s="68" t="s">
        <v>215</v>
      </c>
      <c r="C209" s="71" t="s">
        <v>81</v>
      </c>
      <c r="D209" s="71" t="s">
        <v>81</v>
      </c>
      <c r="E209" s="22"/>
      <c r="F209" s="89" t="s">
        <v>0</v>
      </c>
      <c r="G209" s="134" t="s">
        <v>120</v>
      </c>
      <c r="H209" s="134" t="s">
        <v>121</v>
      </c>
      <c r="I209" s="136" t="s">
        <v>163</v>
      </c>
      <c r="J209" s="137" t="s">
        <v>125</v>
      </c>
      <c r="K209" s="137"/>
      <c r="L209" s="137"/>
      <c r="M209" s="137"/>
      <c r="N209" s="91" t="s">
        <v>34</v>
      </c>
      <c r="O209" s="91" t="s">
        <v>35</v>
      </c>
      <c r="P209" s="91"/>
    </row>
    <row r="210" spans="1:20" ht="24" customHeight="1" x14ac:dyDescent="0.2">
      <c r="A210" s="75"/>
      <c r="B210" s="69"/>
      <c r="C210" s="72"/>
      <c r="D210" s="72"/>
      <c r="E210" s="20"/>
      <c r="F210" s="90"/>
      <c r="G210" s="135"/>
      <c r="H210" s="135"/>
      <c r="I210" s="136"/>
      <c r="J210" s="63" t="s">
        <v>128</v>
      </c>
      <c r="K210" s="63" t="s">
        <v>129</v>
      </c>
      <c r="L210" s="63" t="s">
        <v>130</v>
      </c>
      <c r="M210" s="63" t="s">
        <v>126</v>
      </c>
      <c r="N210" s="92"/>
      <c r="O210" s="92"/>
      <c r="P210" s="93"/>
    </row>
    <row r="211" spans="1:20" ht="27" customHeight="1" x14ac:dyDescent="0.2">
      <c r="A211" s="75"/>
      <c r="B211" s="70"/>
      <c r="C211" s="73"/>
      <c r="D211" s="73"/>
      <c r="E211" s="20"/>
      <c r="F211" s="14">
        <v>13</v>
      </c>
      <c r="G211" s="24">
        <v>0</v>
      </c>
      <c r="H211" s="24" t="s">
        <v>31</v>
      </c>
      <c r="I211" s="24" t="s">
        <v>185</v>
      </c>
      <c r="J211" s="25">
        <v>0</v>
      </c>
      <c r="K211" s="25">
        <v>0</v>
      </c>
      <c r="L211" s="25">
        <v>0</v>
      </c>
      <c r="M211" s="25">
        <v>13</v>
      </c>
      <c r="N211" s="25">
        <v>0</v>
      </c>
      <c r="O211" s="25">
        <v>0</v>
      </c>
      <c r="P211" s="92"/>
      <c r="T211" s="28"/>
    </row>
    <row r="212" spans="1:20" ht="27" customHeight="1" x14ac:dyDescent="0.2">
      <c r="A212" s="60"/>
      <c r="B212" s="68" t="s">
        <v>216</v>
      </c>
      <c r="C212" s="71" t="s">
        <v>81</v>
      </c>
      <c r="D212" s="71" t="s">
        <v>81</v>
      </c>
      <c r="E212" s="22"/>
      <c r="F212" s="89" t="s">
        <v>0</v>
      </c>
      <c r="G212" s="134" t="s">
        <v>120</v>
      </c>
      <c r="H212" s="134" t="s">
        <v>121</v>
      </c>
      <c r="I212" s="136"/>
      <c r="J212" s="137" t="s">
        <v>125</v>
      </c>
      <c r="K212" s="137"/>
      <c r="L212" s="137"/>
      <c r="M212" s="137"/>
      <c r="N212" s="91" t="s">
        <v>34</v>
      </c>
      <c r="O212" s="91" t="s">
        <v>35</v>
      </c>
      <c r="P212" s="51"/>
      <c r="T212" s="28"/>
    </row>
    <row r="213" spans="1:20" ht="27" customHeight="1" x14ac:dyDescent="0.2">
      <c r="A213" s="60"/>
      <c r="B213" s="69"/>
      <c r="C213" s="72"/>
      <c r="D213" s="72"/>
      <c r="E213" s="20"/>
      <c r="F213" s="90"/>
      <c r="G213" s="135"/>
      <c r="H213" s="135"/>
      <c r="I213" s="136"/>
      <c r="J213" s="63" t="s">
        <v>128</v>
      </c>
      <c r="K213" s="63" t="s">
        <v>129</v>
      </c>
      <c r="L213" s="63" t="s">
        <v>130</v>
      </c>
      <c r="M213" s="63" t="s">
        <v>126</v>
      </c>
      <c r="N213" s="92"/>
      <c r="O213" s="92"/>
      <c r="P213" s="51"/>
      <c r="T213" s="28"/>
    </row>
    <row r="214" spans="1:20" ht="42.75" customHeight="1" x14ac:dyDescent="0.2">
      <c r="A214" s="60"/>
      <c r="B214" s="70"/>
      <c r="C214" s="73"/>
      <c r="D214" s="73"/>
      <c r="E214" s="20"/>
      <c r="F214" s="14">
        <v>13</v>
      </c>
      <c r="G214" s="24">
        <v>0</v>
      </c>
      <c r="H214" s="24" t="s">
        <v>31</v>
      </c>
      <c r="I214" s="24" t="s">
        <v>185</v>
      </c>
      <c r="J214" s="25">
        <v>0</v>
      </c>
      <c r="K214" s="25">
        <v>0</v>
      </c>
      <c r="L214" s="25">
        <v>0</v>
      </c>
      <c r="M214" s="25">
        <v>13</v>
      </c>
      <c r="N214" s="25">
        <v>0</v>
      </c>
      <c r="O214" s="25">
        <v>0</v>
      </c>
      <c r="P214" s="51"/>
      <c r="T214" s="28"/>
    </row>
    <row r="215" spans="1:20" ht="27" customHeight="1" x14ac:dyDescent="0.2">
      <c r="A215" s="74" t="s">
        <v>205</v>
      </c>
      <c r="B215" s="77" t="s">
        <v>200</v>
      </c>
      <c r="C215" s="80" t="s">
        <v>38</v>
      </c>
      <c r="D215" s="19" t="s">
        <v>2</v>
      </c>
      <c r="E215" s="20"/>
      <c r="F215" s="20">
        <f>SUM(G215:O215)</f>
        <v>18408</v>
      </c>
      <c r="G215" s="20">
        <v>0</v>
      </c>
      <c r="H215" s="20">
        <v>0</v>
      </c>
      <c r="I215" s="99">
        <f>SUM(I216:M219)</f>
        <v>18408</v>
      </c>
      <c r="J215" s="100"/>
      <c r="K215" s="100"/>
      <c r="L215" s="100"/>
      <c r="M215" s="101"/>
      <c r="N215" s="20">
        <v>0</v>
      </c>
      <c r="O215" s="20">
        <v>0</v>
      </c>
      <c r="P215" s="91" t="s">
        <v>207</v>
      </c>
      <c r="T215" s="28"/>
    </row>
    <row r="216" spans="1:20" ht="27" customHeight="1" x14ac:dyDescent="0.2">
      <c r="A216" s="75"/>
      <c r="B216" s="78"/>
      <c r="C216" s="81"/>
      <c r="D216" s="19" t="s">
        <v>1</v>
      </c>
      <c r="E216" s="34"/>
      <c r="F216" s="20">
        <f t="shared" ref="F216:F219" si="9">SUM(G216:O216)</f>
        <v>0</v>
      </c>
      <c r="G216" s="34">
        <v>0</v>
      </c>
      <c r="H216" s="34">
        <v>0</v>
      </c>
      <c r="I216" s="99">
        <v>0</v>
      </c>
      <c r="J216" s="100"/>
      <c r="K216" s="100"/>
      <c r="L216" s="100"/>
      <c r="M216" s="101"/>
      <c r="N216" s="34">
        <v>0</v>
      </c>
      <c r="O216" s="34">
        <v>0</v>
      </c>
      <c r="P216" s="93"/>
      <c r="T216" s="28"/>
    </row>
    <row r="217" spans="1:20" ht="27" customHeight="1" x14ac:dyDescent="0.2">
      <c r="A217" s="75"/>
      <c r="B217" s="78"/>
      <c r="C217" s="81"/>
      <c r="D217" s="19" t="s">
        <v>5</v>
      </c>
      <c r="E217" s="34"/>
      <c r="F217" s="20">
        <f t="shared" si="9"/>
        <v>0</v>
      </c>
      <c r="G217" s="34">
        <v>0</v>
      </c>
      <c r="H217" s="34">
        <v>0</v>
      </c>
      <c r="I217" s="99">
        <v>0</v>
      </c>
      <c r="J217" s="100"/>
      <c r="K217" s="100"/>
      <c r="L217" s="100"/>
      <c r="M217" s="101"/>
      <c r="N217" s="34">
        <v>0</v>
      </c>
      <c r="O217" s="34">
        <v>0</v>
      </c>
      <c r="P217" s="93"/>
      <c r="T217" s="28"/>
    </row>
    <row r="218" spans="1:20" ht="37.5" customHeight="1" x14ac:dyDescent="0.2">
      <c r="A218" s="75"/>
      <c r="B218" s="78"/>
      <c r="C218" s="81"/>
      <c r="D218" s="19" t="s">
        <v>12</v>
      </c>
      <c r="E218" s="34"/>
      <c r="F218" s="20">
        <f t="shared" si="9"/>
        <v>18408</v>
      </c>
      <c r="G218" s="34">
        <v>0</v>
      </c>
      <c r="H218" s="34">
        <v>0</v>
      </c>
      <c r="I218" s="99">
        <v>18408</v>
      </c>
      <c r="J218" s="100"/>
      <c r="K218" s="100"/>
      <c r="L218" s="100"/>
      <c r="M218" s="101"/>
      <c r="N218" s="34">
        <v>0</v>
      </c>
      <c r="O218" s="34">
        <v>0</v>
      </c>
      <c r="P218" s="93"/>
      <c r="T218" s="28"/>
    </row>
    <row r="219" spans="1:20" ht="33.75" customHeight="1" x14ac:dyDescent="0.2">
      <c r="A219" s="75"/>
      <c r="B219" s="79"/>
      <c r="C219" s="82"/>
      <c r="D219" s="19" t="s">
        <v>18</v>
      </c>
      <c r="E219" s="34"/>
      <c r="F219" s="20">
        <f t="shared" si="9"/>
        <v>0</v>
      </c>
      <c r="G219" s="34">
        <v>0</v>
      </c>
      <c r="H219" s="34">
        <v>0</v>
      </c>
      <c r="I219" s="99">
        <v>0</v>
      </c>
      <c r="J219" s="100"/>
      <c r="K219" s="100"/>
      <c r="L219" s="100"/>
      <c r="M219" s="101"/>
      <c r="N219" s="34">
        <v>0</v>
      </c>
      <c r="O219" s="34">
        <v>0</v>
      </c>
      <c r="P219" s="92"/>
      <c r="T219" s="28"/>
    </row>
    <row r="220" spans="1:20" ht="27" customHeight="1" x14ac:dyDescent="0.2">
      <c r="A220" s="75"/>
      <c r="B220" s="68" t="s">
        <v>202</v>
      </c>
      <c r="C220" s="71" t="s">
        <v>81</v>
      </c>
      <c r="D220" s="71" t="s">
        <v>81</v>
      </c>
      <c r="E220" s="22"/>
      <c r="F220" s="89" t="s">
        <v>0</v>
      </c>
      <c r="G220" s="134" t="s">
        <v>120</v>
      </c>
      <c r="H220" s="134" t="s">
        <v>121</v>
      </c>
      <c r="I220" s="136" t="s">
        <v>163</v>
      </c>
      <c r="J220" s="137" t="s">
        <v>125</v>
      </c>
      <c r="K220" s="137"/>
      <c r="L220" s="137"/>
      <c r="M220" s="137"/>
      <c r="N220" s="91" t="s">
        <v>34</v>
      </c>
      <c r="O220" s="91" t="s">
        <v>35</v>
      </c>
      <c r="P220" s="91"/>
      <c r="T220" s="28"/>
    </row>
    <row r="221" spans="1:20" ht="27" customHeight="1" x14ac:dyDescent="0.2">
      <c r="A221" s="75"/>
      <c r="B221" s="69"/>
      <c r="C221" s="72"/>
      <c r="D221" s="72"/>
      <c r="E221" s="20"/>
      <c r="F221" s="90"/>
      <c r="G221" s="135"/>
      <c r="H221" s="135"/>
      <c r="I221" s="136"/>
      <c r="J221" s="63" t="s">
        <v>128</v>
      </c>
      <c r="K221" s="63" t="s">
        <v>129</v>
      </c>
      <c r="L221" s="63" t="s">
        <v>130</v>
      </c>
      <c r="M221" s="63" t="s">
        <v>126</v>
      </c>
      <c r="N221" s="92"/>
      <c r="O221" s="92"/>
      <c r="P221" s="93"/>
      <c r="T221" s="28"/>
    </row>
    <row r="222" spans="1:20" ht="27" customHeight="1" x14ac:dyDescent="0.2">
      <c r="A222" s="75"/>
      <c r="B222" s="70"/>
      <c r="C222" s="73"/>
      <c r="D222" s="73"/>
      <c r="E222" s="20"/>
      <c r="F222" s="14">
        <v>1</v>
      </c>
      <c r="G222" s="24" t="s">
        <v>31</v>
      </c>
      <c r="H222" s="24" t="s">
        <v>31</v>
      </c>
      <c r="I222" s="24" t="s">
        <v>22</v>
      </c>
      <c r="J222" s="25">
        <v>0</v>
      </c>
      <c r="K222" s="25">
        <v>1</v>
      </c>
      <c r="L222" s="25">
        <v>1</v>
      </c>
      <c r="M222" s="25">
        <v>1</v>
      </c>
      <c r="N222" s="25">
        <v>0</v>
      </c>
      <c r="O222" s="25">
        <v>0</v>
      </c>
      <c r="P222" s="92"/>
      <c r="T222" s="28"/>
    </row>
    <row r="223" spans="1:20" ht="15" customHeight="1" x14ac:dyDescent="0.2">
      <c r="A223" s="74" t="s">
        <v>201</v>
      </c>
      <c r="B223" s="77" t="s">
        <v>182</v>
      </c>
      <c r="C223" s="80" t="s">
        <v>38</v>
      </c>
      <c r="D223" s="19" t="s">
        <v>2</v>
      </c>
      <c r="E223" s="20">
        <f>SUM(E224:E227)</f>
        <v>0</v>
      </c>
      <c r="F223" s="20">
        <f t="shared" ref="F223:F226" si="10">I223</f>
        <v>27631.656999999999</v>
      </c>
      <c r="G223" s="20">
        <f>SUM(G224:G227)</f>
        <v>0</v>
      </c>
      <c r="H223" s="20">
        <f>SUM(H224:H227)</f>
        <v>0</v>
      </c>
      <c r="I223" s="99">
        <f>SUM(I224:M226)</f>
        <v>27631.656999999999</v>
      </c>
      <c r="J223" s="100"/>
      <c r="K223" s="100"/>
      <c r="L223" s="100"/>
      <c r="M223" s="101"/>
      <c r="N223" s="20">
        <f>SUM(N224:N227)</f>
        <v>0</v>
      </c>
      <c r="O223" s="20">
        <f>SUM(O224:O227)</f>
        <v>0</v>
      </c>
      <c r="P223" s="91" t="s">
        <v>207</v>
      </c>
    </row>
    <row r="224" spans="1:20" ht="15" customHeight="1" x14ac:dyDescent="0.2">
      <c r="A224" s="75"/>
      <c r="B224" s="78"/>
      <c r="C224" s="81"/>
      <c r="D224" s="19" t="s">
        <v>1</v>
      </c>
      <c r="E224" s="34">
        <v>0</v>
      </c>
      <c r="F224" s="20">
        <f t="shared" si="10"/>
        <v>0</v>
      </c>
      <c r="G224" s="34">
        <v>0</v>
      </c>
      <c r="H224" s="34">
        <v>0</v>
      </c>
      <c r="I224" s="99">
        <v>0</v>
      </c>
      <c r="J224" s="100"/>
      <c r="K224" s="100"/>
      <c r="L224" s="100"/>
      <c r="M224" s="101"/>
      <c r="N224" s="34">
        <v>0</v>
      </c>
      <c r="O224" s="34">
        <v>0</v>
      </c>
      <c r="P224" s="93"/>
    </row>
    <row r="225" spans="1:16" ht="30" customHeight="1" x14ac:dyDescent="0.2">
      <c r="A225" s="75"/>
      <c r="B225" s="78"/>
      <c r="C225" s="81"/>
      <c r="D225" s="19" t="s">
        <v>5</v>
      </c>
      <c r="E225" s="34">
        <v>0</v>
      </c>
      <c r="F225" s="20">
        <f t="shared" si="10"/>
        <v>0</v>
      </c>
      <c r="G225" s="34">
        <v>0</v>
      </c>
      <c r="H225" s="34">
        <v>0</v>
      </c>
      <c r="I225" s="99">
        <v>0</v>
      </c>
      <c r="J225" s="100"/>
      <c r="K225" s="100"/>
      <c r="L225" s="100"/>
      <c r="M225" s="101"/>
      <c r="N225" s="34">
        <v>0</v>
      </c>
      <c r="O225" s="34">
        <v>0</v>
      </c>
      <c r="P225" s="93"/>
    </row>
    <row r="226" spans="1:16" ht="30" customHeight="1" x14ac:dyDescent="0.2">
      <c r="A226" s="75"/>
      <c r="B226" s="78"/>
      <c r="C226" s="81"/>
      <c r="D226" s="19" t="s">
        <v>12</v>
      </c>
      <c r="E226" s="34">
        <v>0</v>
      </c>
      <c r="F226" s="20">
        <f t="shared" si="10"/>
        <v>27631.656999999999</v>
      </c>
      <c r="G226" s="34">
        <v>0</v>
      </c>
      <c r="H226" s="34">
        <v>0</v>
      </c>
      <c r="I226" s="99">
        <v>27631.656999999999</v>
      </c>
      <c r="J226" s="100"/>
      <c r="K226" s="100"/>
      <c r="L226" s="100"/>
      <c r="M226" s="101"/>
      <c r="N226" s="34">
        <v>0</v>
      </c>
      <c r="O226" s="34">
        <v>0</v>
      </c>
      <c r="P226" s="93"/>
    </row>
    <row r="227" spans="1:16" ht="15" customHeight="1" x14ac:dyDescent="0.2">
      <c r="A227" s="75"/>
      <c r="B227" s="79"/>
      <c r="C227" s="82"/>
      <c r="D227" s="19" t="s">
        <v>18</v>
      </c>
      <c r="E227" s="34">
        <v>0</v>
      </c>
      <c r="F227" s="34">
        <v>0</v>
      </c>
      <c r="G227" s="34">
        <v>0</v>
      </c>
      <c r="H227" s="34">
        <v>0</v>
      </c>
      <c r="I227" s="99">
        <v>0</v>
      </c>
      <c r="J227" s="100"/>
      <c r="K227" s="100"/>
      <c r="L227" s="100"/>
      <c r="M227" s="101"/>
      <c r="N227" s="34">
        <v>0</v>
      </c>
      <c r="O227" s="34">
        <v>0</v>
      </c>
      <c r="P227" s="92"/>
    </row>
    <row r="228" spans="1:16" s="23" customFormat="1" ht="15" customHeight="1" x14ac:dyDescent="0.2">
      <c r="A228" s="75"/>
      <c r="B228" s="68" t="s">
        <v>181</v>
      </c>
      <c r="C228" s="71" t="s">
        <v>81</v>
      </c>
      <c r="D228" s="71" t="s">
        <v>81</v>
      </c>
      <c r="E228" s="22"/>
      <c r="F228" s="89" t="s">
        <v>0</v>
      </c>
      <c r="G228" s="134" t="s">
        <v>120</v>
      </c>
      <c r="H228" s="134" t="s">
        <v>121</v>
      </c>
      <c r="I228" s="136" t="s">
        <v>163</v>
      </c>
      <c r="J228" s="137" t="s">
        <v>125</v>
      </c>
      <c r="K228" s="137"/>
      <c r="L228" s="137"/>
      <c r="M228" s="137"/>
      <c r="N228" s="89" t="s">
        <v>34</v>
      </c>
      <c r="O228" s="89" t="s">
        <v>35</v>
      </c>
      <c r="P228" s="91"/>
    </row>
    <row r="229" spans="1:16" ht="24" customHeight="1" x14ac:dyDescent="0.2">
      <c r="A229" s="75"/>
      <c r="B229" s="69"/>
      <c r="C229" s="72"/>
      <c r="D229" s="72"/>
      <c r="E229" s="20"/>
      <c r="F229" s="90"/>
      <c r="G229" s="135"/>
      <c r="H229" s="135"/>
      <c r="I229" s="136"/>
      <c r="J229" s="63" t="s">
        <v>128</v>
      </c>
      <c r="K229" s="63" t="s">
        <v>129</v>
      </c>
      <c r="L229" s="63" t="s">
        <v>130</v>
      </c>
      <c r="M229" s="63" t="s">
        <v>126</v>
      </c>
      <c r="N229" s="90"/>
      <c r="O229" s="90"/>
      <c r="P229" s="93"/>
    </row>
    <row r="230" spans="1:16" ht="27" customHeight="1" x14ac:dyDescent="0.2">
      <c r="A230" s="75"/>
      <c r="B230" s="70"/>
      <c r="C230" s="73"/>
      <c r="D230" s="73"/>
      <c r="E230" s="20"/>
      <c r="F230" s="14">
        <v>2</v>
      </c>
      <c r="G230" s="24">
        <v>0</v>
      </c>
      <c r="H230" s="24" t="s">
        <v>31</v>
      </c>
      <c r="I230" s="24" t="s">
        <v>89</v>
      </c>
      <c r="J230" s="25">
        <v>0</v>
      </c>
      <c r="K230" s="25">
        <v>0</v>
      </c>
      <c r="L230" s="25">
        <v>0</v>
      </c>
      <c r="M230" s="25">
        <v>2</v>
      </c>
      <c r="N230" s="25">
        <v>0</v>
      </c>
      <c r="O230" s="25">
        <v>0</v>
      </c>
      <c r="P230" s="92"/>
    </row>
    <row r="231" spans="1:16" s="23" customFormat="1" ht="15" customHeight="1" x14ac:dyDescent="0.2">
      <c r="A231" s="75"/>
      <c r="B231" s="68" t="s">
        <v>217</v>
      </c>
      <c r="C231" s="71" t="s">
        <v>81</v>
      </c>
      <c r="D231" s="71" t="s">
        <v>81</v>
      </c>
      <c r="E231" s="22"/>
      <c r="F231" s="89" t="s">
        <v>0</v>
      </c>
      <c r="G231" s="134" t="s">
        <v>120</v>
      </c>
      <c r="H231" s="134" t="s">
        <v>121</v>
      </c>
      <c r="I231" s="136" t="s">
        <v>163</v>
      </c>
      <c r="J231" s="137" t="s">
        <v>125</v>
      </c>
      <c r="K231" s="137"/>
      <c r="L231" s="137"/>
      <c r="M231" s="137"/>
      <c r="N231" s="91" t="s">
        <v>34</v>
      </c>
      <c r="O231" s="91" t="s">
        <v>35</v>
      </c>
      <c r="P231" s="91"/>
    </row>
    <row r="232" spans="1:16" ht="24" customHeight="1" x14ac:dyDescent="0.2">
      <c r="A232" s="75"/>
      <c r="B232" s="69"/>
      <c r="C232" s="72"/>
      <c r="D232" s="72"/>
      <c r="E232" s="20"/>
      <c r="F232" s="90"/>
      <c r="G232" s="135"/>
      <c r="H232" s="135"/>
      <c r="I232" s="136"/>
      <c r="J232" s="63" t="s">
        <v>128</v>
      </c>
      <c r="K232" s="63" t="s">
        <v>129</v>
      </c>
      <c r="L232" s="63" t="s">
        <v>130</v>
      </c>
      <c r="M232" s="63" t="s">
        <v>126</v>
      </c>
      <c r="N232" s="92"/>
      <c r="O232" s="92"/>
      <c r="P232" s="93"/>
    </row>
    <row r="233" spans="1:16" ht="94.5" customHeight="1" x14ac:dyDescent="0.2">
      <c r="A233" s="76"/>
      <c r="B233" s="70"/>
      <c r="C233" s="73"/>
      <c r="D233" s="73"/>
      <c r="E233" s="20"/>
      <c r="F233" s="14">
        <v>2</v>
      </c>
      <c r="G233" s="24">
        <v>0</v>
      </c>
      <c r="H233" s="24" t="s">
        <v>31</v>
      </c>
      <c r="I233" s="24" t="s">
        <v>89</v>
      </c>
      <c r="J233" s="25">
        <v>0</v>
      </c>
      <c r="K233" s="25">
        <v>0</v>
      </c>
      <c r="L233" s="25">
        <v>0</v>
      </c>
      <c r="M233" s="25">
        <v>2</v>
      </c>
      <c r="N233" s="25">
        <v>0</v>
      </c>
      <c r="O233" s="25">
        <v>0</v>
      </c>
      <c r="P233" s="92"/>
    </row>
    <row r="234" spans="1:16" ht="15" customHeight="1" x14ac:dyDescent="0.2">
      <c r="A234" s="147" t="s">
        <v>206</v>
      </c>
      <c r="B234" s="77" t="s">
        <v>196</v>
      </c>
      <c r="C234" s="80" t="s">
        <v>38</v>
      </c>
      <c r="D234" s="19" t="s">
        <v>2</v>
      </c>
      <c r="E234" s="20">
        <f>SUM(E235:E238)</f>
        <v>0</v>
      </c>
      <c r="F234" s="20">
        <f>SUM(I234:O234)</f>
        <v>4198.34</v>
      </c>
      <c r="G234" s="20">
        <f>SUM(G235:G238)</f>
        <v>0</v>
      </c>
      <c r="H234" s="20">
        <f>SUM(H235:H238)</f>
        <v>0</v>
      </c>
      <c r="I234" s="99">
        <f>SUM(I235:M237)</f>
        <v>4198.34</v>
      </c>
      <c r="J234" s="100"/>
      <c r="K234" s="100"/>
      <c r="L234" s="100"/>
      <c r="M234" s="101"/>
      <c r="N234" s="20">
        <f>SUM(N235:N238)</f>
        <v>0</v>
      </c>
      <c r="O234" s="20">
        <f>SUM(O235:O238)</f>
        <v>0</v>
      </c>
      <c r="P234" s="91" t="s">
        <v>207</v>
      </c>
    </row>
    <row r="235" spans="1:16" ht="15" customHeight="1" x14ac:dyDescent="0.2">
      <c r="A235" s="148"/>
      <c r="B235" s="78"/>
      <c r="C235" s="81"/>
      <c r="D235" s="19" t="s">
        <v>1</v>
      </c>
      <c r="E235" s="34">
        <v>0</v>
      </c>
      <c r="F235" s="20">
        <f>SUM(M235:O235)</f>
        <v>0</v>
      </c>
      <c r="G235" s="34">
        <v>0</v>
      </c>
      <c r="H235" s="34">
        <v>0</v>
      </c>
      <c r="I235" s="99">
        <v>0</v>
      </c>
      <c r="J235" s="100"/>
      <c r="K235" s="100"/>
      <c r="L235" s="100"/>
      <c r="M235" s="101"/>
      <c r="N235" s="34">
        <v>0</v>
      </c>
      <c r="O235" s="34">
        <v>0</v>
      </c>
      <c r="P235" s="93"/>
    </row>
    <row r="236" spans="1:16" ht="30" customHeight="1" x14ac:dyDescent="0.2">
      <c r="A236" s="148"/>
      <c r="B236" s="78"/>
      <c r="C236" s="81"/>
      <c r="D236" s="19" t="s">
        <v>5</v>
      </c>
      <c r="E236" s="34">
        <v>0</v>
      </c>
      <c r="F236" s="20">
        <f>SUM(M236:O236)</f>
        <v>0</v>
      </c>
      <c r="G236" s="34">
        <v>0</v>
      </c>
      <c r="H236" s="34">
        <v>0</v>
      </c>
      <c r="I236" s="99">
        <v>0</v>
      </c>
      <c r="J236" s="100"/>
      <c r="K236" s="100"/>
      <c r="L236" s="100"/>
      <c r="M236" s="101"/>
      <c r="N236" s="34">
        <v>0</v>
      </c>
      <c r="O236" s="34">
        <v>0</v>
      </c>
      <c r="P236" s="93"/>
    </row>
    <row r="237" spans="1:16" ht="30" customHeight="1" x14ac:dyDescent="0.2">
      <c r="A237" s="148"/>
      <c r="B237" s="78"/>
      <c r="C237" s="81"/>
      <c r="D237" s="19" t="s">
        <v>12</v>
      </c>
      <c r="E237" s="34">
        <v>0</v>
      </c>
      <c r="F237" s="20">
        <f>SUM(I237:O237)</f>
        <v>4198.34</v>
      </c>
      <c r="G237" s="34">
        <v>0</v>
      </c>
      <c r="H237" s="34">
        <v>0</v>
      </c>
      <c r="I237" s="99">
        <v>4198.34</v>
      </c>
      <c r="J237" s="100"/>
      <c r="K237" s="100"/>
      <c r="L237" s="100"/>
      <c r="M237" s="101"/>
      <c r="N237" s="34">
        <v>0</v>
      </c>
      <c r="O237" s="34">
        <v>0</v>
      </c>
      <c r="P237" s="93"/>
    </row>
    <row r="238" spans="1:16" ht="15" customHeight="1" x14ac:dyDescent="0.2">
      <c r="A238" s="148"/>
      <c r="B238" s="79"/>
      <c r="C238" s="82"/>
      <c r="D238" s="19" t="s">
        <v>18</v>
      </c>
      <c r="E238" s="34">
        <v>0</v>
      </c>
      <c r="F238" s="34">
        <v>0</v>
      </c>
      <c r="G238" s="34">
        <v>0</v>
      </c>
      <c r="H238" s="34">
        <v>0</v>
      </c>
      <c r="I238" s="99">
        <v>0</v>
      </c>
      <c r="J238" s="100"/>
      <c r="K238" s="100"/>
      <c r="L238" s="100"/>
      <c r="M238" s="101"/>
      <c r="N238" s="34">
        <v>0</v>
      </c>
      <c r="O238" s="34">
        <v>0</v>
      </c>
      <c r="P238" s="92"/>
    </row>
    <row r="239" spans="1:16" s="23" customFormat="1" ht="15" customHeight="1" x14ac:dyDescent="0.2">
      <c r="A239" s="148"/>
      <c r="B239" s="68" t="s">
        <v>218</v>
      </c>
      <c r="C239" s="71" t="s">
        <v>81</v>
      </c>
      <c r="D239" s="71" t="s">
        <v>81</v>
      </c>
      <c r="E239" s="22"/>
      <c r="F239" s="89" t="s">
        <v>0</v>
      </c>
      <c r="G239" s="134" t="s">
        <v>120</v>
      </c>
      <c r="H239" s="134" t="s">
        <v>121</v>
      </c>
      <c r="I239" s="136" t="s">
        <v>163</v>
      </c>
      <c r="J239" s="137" t="s">
        <v>125</v>
      </c>
      <c r="K239" s="137"/>
      <c r="L239" s="137"/>
      <c r="M239" s="137"/>
      <c r="N239" s="91" t="s">
        <v>34</v>
      </c>
      <c r="O239" s="91" t="s">
        <v>35</v>
      </c>
      <c r="P239" s="91"/>
    </row>
    <row r="240" spans="1:16" ht="24" customHeight="1" x14ac:dyDescent="0.2">
      <c r="A240" s="148"/>
      <c r="B240" s="69"/>
      <c r="C240" s="72"/>
      <c r="D240" s="72"/>
      <c r="E240" s="20"/>
      <c r="F240" s="90"/>
      <c r="G240" s="135"/>
      <c r="H240" s="135"/>
      <c r="I240" s="136"/>
      <c r="J240" s="63" t="s">
        <v>128</v>
      </c>
      <c r="K240" s="63" t="s">
        <v>129</v>
      </c>
      <c r="L240" s="63" t="s">
        <v>130</v>
      </c>
      <c r="M240" s="63" t="s">
        <v>126</v>
      </c>
      <c r="N240" s="92"/>
      <c r="O240" s="92"/>
      <c r="P240" s="93"/>
    </row>
    <row r="241" spans="1:19" ht="102" customHeight="1" x14ac:dyDescent="0.2">
      <c r="A241" s="148"/>
      <c r="B241" s="70"/>
      <c r="C241" s="73"/>
      <c r="D241" s="73"/>
      <c r="E241" s="20"/>
      <c r="F241" s="14">
        <v>2</v>
      </c>
      <c r="G241" s="24">
        <v>0</v>
      </c>
      <c r="H241" s="24" t="s">
        <v>31</v>
      </c>
      <c r="I241" s="24" t="s">
        <v>89</v>
      </c>
      <c r="J241" s="25">
        <v>0</v>
      </c>
      <c r="K241" s="25">
        <v>0</v>
      </c>
      <c r="L241" s="25">
        <v>0</v>
      </c>
      <c r="M241" s="25">
        <v>2</v>
      </c>
      <c r="N241" s="25">
        <v>0</v>
      </c>
      <c r="O241" s="25">
        <v>0</v>
      </c>
      <c r="P241" s="92"/>
    </row>
    <row r="242" spans="1:19" s="23" customFormat="1" ht="15" customHeight="1" x14ac:dyDescent="0.2">
      <c r="A242" s="148"/>
      <c r="B242" s="68" t="s">
        <v>219</v>
      </c>
      <c r="C242" s="71" t="s">
        <v>81</v>
      </c>
      <c r="D242" s="71" t="s">
        <v>81</v>
      </c>
      <c r="E242" s="22"/>
      <c r="F242" s="89" t="s">
        <v>0</v>
      </c>
      <c r="G242" s="134" t="s">
        <v>120</v>
      </c>
      <c r="H242" s="134" t="s">
        <v>121</v>
      </c>
      <c r="I242" s="136" t="s">
        <v>163</v>
      </c>
      <c r="J242" s="137" t="s">
        <v>125</v>
      </c>
      <c r="K242" s="137"/>
      <c r="L242" s="137"/>
      <c r="M242" s="137"/>
      <c r="N242" s="91" t="s">
        <v>34</v>
      </c>
      <c r="O242" s="91" t="s">
        <v>35</v>
      </c>
      <c r="P242" s="91"/>
    </row>
    <row r="243" spans="1:19" ht="24" customHeight="1" x14ac:dyDescent="0.2">
      <c r="A243" s="148"/>
      <c r="B243" s="69"/>
      <c r="C243" s="72"/>
      <c r="D243" s="72"/>
      <c r="E243" s="20"/>
      <c r="F243" s="90"/>
      <c r="G243" s="135"/>
      <c r="H243" s="135"/>
      <c r="I243" s="136"/>
      <c r="J243" s="63" t="s">
        <v>128</v>
      </c>
      <c r="K243" s="63" t="s">
        <v>129</v>
      </c>
      <c r="L243" s="63" t="s">
        <v>130</v>
      </c>
      <c r="M243" s="63" t="s">
        <v>126</v>
      </c>
      <c r="N243" s="92"/>
      <c r="O243" s="92"/>
      <c r="P243" s="93"/>
    </row>
    <row r="244" spans="1:19" ht="83.25" customHeight="1" x14ac:dyDescent="0.2">
      <c r="A244" s="148"/>
      <c r="B244" s="70"/>
      <c r="C244" s="73"/>
      <c r="D244" s="73"/>
      <c r="E244" s="20"/>
      <c r="F244" s="14">
        <v>2</v>
      </c>
      <c r="G244" s="24">
        <v>0</v>
      </c>
      <c r="H244" s="24" t="s">
        <v>31</v>
      </c>
      <c r="I244" s="24" t="s">
        <v>89</v>
      </c>
      <c r="J244" s="25">
        <v>0</v>
      </c>
      <c r="K244" s="25">
        <v>0</v>
      </c>
      <c r="L244" s="25">
        <v>0</v>
      </c>
      <c r="M244" s="25">
        <v>2</v>
      </c>
      <c r="N244" s="25">
        <v>0</v>
      </c>
      <c r="O244" s="25">
        <v>0</v>
      </c>
      <c r="P244" s="92"/>
    </row>
    <row r="245" spans="1:19" ht="27" customHeight="1" x14ac:dyDescent="0.2">
      <c r="A245" s="148"/>
      <c r="B245" s="68" t="s">
        <v>220</v>
      </c>
      <c r="C245" s="71" t="s">
        <v>81</v>
      </c>
      <c r="D245" s="71" t="s">
        <v>81</v>
      </c>
      <c r="E245" s="22"/>
      <c r="F245" s="89" t="s">
        <v>0</v>
      </c>
      <c r="G245" s="134" t="s">
        <v>120</v>
      </c>
      <c r="H245" s="134" t="s">
        <v>121</v>
      </c>
      <c r="I245" s="136" t="s">
        <v>163</v>
      </c>
      <c r="J245" s="137" t="s">
        <v>125</v>
      </c>
      <c r="K245" s="137"/>
      <c r="L245" s="137"/>
      <c r="M245" s="137"/>
      <c r="N245" s="91" t="s">
        <v>34</v>
      </c>
      <c r="O245" s="91" t="s">
        <v>35</v>
      </c>
      <c r="P245" s="68"/>
    </row>
    <row r="246" spans="1:19" ht="27" customHeight="1" x14ac:dyDescent="0.2">
      <c r="A246" s="148"/>
      <c r="B246" s="69"/>
      <c r="C246" s="72"/>
      <c r="D246" s="72"/>
      <c r="E246" s="20"/>
      <c r="F246" s="90"/>
      <c r="G246" s="135"/>
      <c r="H246" s="135"/>
      <c r="I246" s="136"/>
      <c r="J246" s="63" t="s">
        <v>128</v>
      </c>
      <c r="K246" s="63" t="s">
        <v>129</v>
      </c>
      <c r="L246" s="63" t="s">
        <v>130</v>
      </c>
      <c r="M246" s="63" t="s">
        <v>126</v>
      </c>
      <c r="N246" s="92"/>
      <c r="O246" s="92"/>
      <c r="P246" s="69"/>
    </row>
    <row r="247" spans="1:19" ht="75" customHeight="1" x14ac:dyDescent="0.2">
      <c r="A247" s="148"/>
      <c r="B247" s="70"/>
      <c r="C247" s="73"/>
      <c r="D247" s="73"/>
      <c r="E247" s="20"/>
      <c r="F247" s="14">
        <v>2</v>
      </c>
      <c r="G247" s="24" t="s">
        <v>31</v>
      </c>
      <c r="H247" s="24" t="s">
        <v>31</v>
      </c>
      <c r="I247" s="24" t="s">
        <v>89</v>
      </c>
      <c r="J247" s="25">
        <v>0</v>
      </c>
      <c r="K247" s="25">
        <v>0</v>
      </c>
      <c r="L247" s="25">
        <v>0</v>
      </c>
      <c r="M247" s="25">
        <v>2</v>
      </c>
      <c r="N247" s="25">
        <v>0</v>
      </c>
      <c r="O247" s="25">
        <v>0</v>
      </c>
      <c r="P247" s="70"/>
    </row>
    <row r="248" spans="1:19" ht="27" customHeight="1" x14ac:dyDescent="0.2">
      <c r="A248" s="148"/>
      <c r="B248" s="68" t="s">
        <v>221</v>
      </c>
      <c r="C248" s="71" t="s">
        <v>81</v>
      </c>
      <c r="D248" s="71" t="s">
        <v>81</v>
      </c>
      <c r="E248" s="22"/>
      <c r="F248" s="89" t="s">
        <v>0</v>
      </c>
      <c r="G248" s="134" t="s">
        <v>120</v>
      </c>
      <c r="H248" s="134" t="s">
        <v>121</v>
      </c>
      <c r="I248" s="136" t="s">
        <v>163</v>
      </c>
      <c r="J248" s="137" t="s">
        <v>125</v>
      </c>
      <c r="K248" s="137"/>
      <c r="L248" s="137"/>
      <c r="M248" s="137"/>
      <c r="N248" s="91" t="s">
        <v>34</v>
      </c>
      <c r="O248" s="91" t="s">
        <v>35</v>
      </c>
      <c r="P248" s="68"/>
    </row>
    <row r="249" spans="1:19" ht="27" customHeight="1" x14ac:dyDescent="0.2">
      <c r="A249" s="148"/>
      <c r="B249" s="69"/>
      <c r="C249" s="72"/>
      <c r="D249" s="72"/>
      <c r="E249" s="20"/>
      <c r="F249" s="90"/>
      <c r="G249" s="135"/>
      <c r="H249" s="135"/>
      <c r="I249" s="136"/>
      <c r="J249" s="63" t="s">
        <v>128</v>
      </c>
      <c r="K249" s="63" t="s">
        <v>129</v>
      </c>
      <c r="L249" s="63" t="s">
        <v>130</v>
      </c>
      <c r="M249" s="63" t="s">
        <v>126</v>
      </c>
      <c r="N249" s="92"/>
      <c r="O249" s="92"/>
      <c r="P249" s="69"/>
    </row>
    <row r="250" spans="1:19" ht="59.25" customHeight="1" x14ac:dyDescent="0.2">
      <c r="A250" s="149"/>
      <c r="B250" s="70"/>
      <c r="C250" s="73"/>
      <c r="D250" s="73"/>
      <c r="E250" s="20"/>
      <c r="F250" s="14">
        <v>2</v>
      </c>
      <c r="G250" s="24" t="s">
        <v>31</v>
      </c>
      <c r="H250" s="24" t="s">
        <v>31</v>
      </c>
      <c r="I250" s="24" t="s">
        <v>89</v>
      </c>
      <c r="J250" s="25">
        <v>0</v>
      </c>
      <c r="K250" s="25">
        <v>0</v>
      </c>
      <c r="L250" s="25">
        <v>0</v>
      </c>
      <c r="M250" s="25">
        <v>2</v>
      </c>
      <c r="N250" s="25">
        <v>0</v>
      </c>
      <c r="O250" s="25">
        <v>0</v>
      </c>
      <c r="P250" s="70"/>
    </row>
    <row r="251" spans="1:19" ht="15" customHeight="1" x14ac:dyDescent="0.2">
      <c r="A251" s="65" t="s">
        <v>20</v>
      </c>
      <c r="B251" s="83" t="s">
        <v>55</v>
      </c>
      <c r="C251" s="86" t="s">
        <v>38</v>
      </c>
      <c r="D251" s="16" t="s">
        <v>2</v>
      </c>
      <c r="E251" s="18">
        <v>0</v>
      </c>
      <c r="F251" s="18">
        <f>SUM(I251:O251)</f>
        <v>0</v>
      </c>
      <c r="G251" s="18">
        <f>SUM(G252:G255)</f>
        <v>0</v>
      </c>
      <c r="H251" s="18">
        <f>SUM(H252:H255)</f>
        <v>0</v>
      </c>
      <c r="I251" s="94">
        <f>SUM(I252:M255)</f>
        <v>0</v>
      </c>
      <c r="J251" s="95"/>
      <c r="K251" s="95"/>
      <c r="L251" s="95"/>
      <c r="M251" s="96"/>
      <c r="N251" s="18">
        <f>SUM(N252:N255)</f>
        <v>0</v>
      </c>
      <c r="O251" s="18">
        <f>SUM(O252:O255)</f>
        <v>0</v>
      </c>
      <c r="P251" s="91"/>
    </row>
    <row r="252" spans="1:19" ht="14.25" customHeight="1" x14ac:dyDescent="0.2">
      <c r="A252" s="66"/>
      <c r="B252" s="84"/>
      <c r="C252" s="87"/>
      <c r="D252" s="16" t="s">
        <v>1</v>
      </c>
      <c r="E252" s="18">
        <v>0</v>
      </c>
      <c r="F252" s="18">
        <f>SUM(I252:O252)</f>
        <v>0</v>
      </c>
      <c r="G252" s="18">
        <f>G257</f>
        <v>0</v>
      </c>
      <c r="H252" s="18">
        <f>H257</f>
        <v>0</v>
      </c>
      <c r="I252" s="94">
        <f>I257</f>
        <v>0</v>
      </c>
      <c r="J252" s="95"/>
      <c r="K252" s="95"/>
      <c r="L252" s="95"/>
      <c r="M252" s="96"/>
      <c r="N252" s="18">
        <f>N257</f>
        <v>0</v>
      </c>
      <c r="O252" s="18">
        <f>O257</f>
        <v>0</v>
      </c>
      <c r="P252" s="93"/>
    </row>
    <row r="253" spans="1:19" ht="28.5" x14ac:dyDescent="0.2">
      <c r="A253" s="66"/>
      <c r="B253" s="84"/>
      <c r="C253" s="87"/>
      <c r="D253" s="16" t="s">
        <v>5</v>
      </c>
      <c r="E253" s="18">
        <v>0</v>
      </c>
      <c r="F253" s="18">
        <f>SUM(I253:O253)</f>
        <v>0</v>
      </c>
      <c r="G253" s="18">
        <f t="shared" ref="G253:H253" si="11">G258</f>
        <v>0</v>
      </c>
      <c r="H253" s="18">
        <f t="shared" si="11"/>
        <v>0</v>
      </c>
      <c r="I253" s="94">
        <f>I258</f>
        <v>0</v>
      </c>
      <c r="J253" s="95"/>
      <c r="K253" s="95"/>
      <c r="L253" s="95"/>
      <c r="M253" s="96"/>
      <c r="N253" s="18">
        <f t="shared" ref="N253:O255" si="12">N258</f>
        <v>0</v>
      </c>
      <c r="O253" s="18">
        <f t="shared" si="12"/>
        <v>0</v>
      </c>
      <c r="P253" s="93"/>
    </row>
    <row r="254" spans="1:19" ht="28.5" x14ac:dyDescent="0.2">
      <c r="A254" s="66"/>
      <c r="B254" s="84"/>
      <c r="C254" s="87"/>
      <c r="D254" s="16" t="s">
        <v>12</v>
      </c>
      <c r="E254" s="18">
        <v>0</v>
      </c>
      <c r="F254" s="18">
        <f>SUM(I254:O254)</f>
        <v>0</v>
      </c>
      <c r="G254" s="18">
        <f t="shared" ref="G254:H254" si="13">G259</f>
        <v>0</v>
      </c>
      <c r="H254" s="18">
        <f t="shared" si="13"/>
        <v>0</v>
      </c>
      <c r="I254" s="94">
        <f>I259</f>
        <v>0</v>
      </c>
      <c r="J254" s="95"/>
      <c r="K254" s="95"/>
      <c r="L254" s="95"/>
      <c r="M254" s="96"/>
      <c r="N254" s="18">
        <f t="shared" si="12"/>
        <v>0</v>
      </c>
      <c r="O254" s="18">
        <f t="shared" si="12"/>
        <v>0</v>
      </c>
      <c r="P254" s="93"/>
      <c r="Q254" s="28"/>
      <c r="S254" s="29"/>
    </row>
    <row r="255" spans="1:19" ht="22.5" customHeight="1" x14ac:dyDescent="0.2">
      <c r="A255" s="67"/>
      <c r="B255" s="85"/>
      <c r="C255" s="88"/>
      <c r="D255" s="16" t="s">
        <v>94</v>
      </c>
      <c r="E255" s="18">
        <v>0</v>
      </c>
      <c r="F255" s="18">
        <v>0</v>
      </c>
      <c r="G255" s="18">
        <f t="shared" ref="G255:H255" si="14">G260</f>
        <v>0</v>
      </c>
      <c r="H255" s="18">
        <f t="shared" si="14"/>
        <v>0</v>
      </c>
      <c r="I255" s="94">
        <f>I260</f>
        <v>0</v>
      </c>
      <c r="J255" s="95"/>
      <c r="K255" s="95"/>
      <c r="L255" s="95"/>
      <c r="M255" s="96"/>
      <c r="N255" s="18">
        <f t="shared" si="12"/>
        <v>0</v>
      </c>
      <c r="O255" s="18">
        <f t="shared" si="12"/>
        <v>0</v>
      </c>
      <c r="P255" s="92"/>
    </row>
    <row r="256" spans="1:19" ht="15" customHeight="1" x14ac:dyDescent="0.2">
      <c r="A256" s="74" t="s">
        <v>56</v>
      </c>
      <c r="B256" s="77" t="s">
        <v>32</v>
      </c>
      <c r="C256" s="80" t="s">
        <v>38</v>
      </c>
      <c r="D256" s="19" t="s">
        <v>2</v>
      </c>
      <c r="E256" s="20">
        <f>SUM(E257:E260)</f>
        <v>0</v>
      </c>
      <c r="F256" s="20">
        <f>SUM(I256:O256)</f>
        <v>0</v>
      </c>
      <c r="G256" s="20">
        <f>SUM(G257:G260)</f>
        <v>0</v>
      </c>
      <c r="H256" s="20">
        <f>SUM(H257:H260)</f>
        <v>0</v>
      </c>
      <c r="I256" s="99">
        <f>SUM(M257:M260)</f>
        <v>0</v>
      </c>
      <c r="J256" s="100"/>
      <c r="K256" s="100"/>
      <c r="L256" s="100"/>
      <c r="M256" s="101"/>
      <c r="N256" s="20">
        <f>SUM(N257:N260)</f>
        <v>0</v>
      </c>
      <c r="O256" s="20">
        <f>SUM(O257:O260)</f>
        <v>0</v>
      </c>
      <c r="P256" s="91" t="s">
        <v>207</v>
      </c>
    </row>
    <row r="257" spans="1:19" ht="15" x14ac:dyDescent="0.2">
      <c r="A257" s="75"/>
      <c r="B257" s="78"/>
      <c r="C257" s="81"/>
      <c r="D257" s="19" t="s">
        <v>1</v>
      </c>
      <c r="E257" s="20">
        <v>0</v>
      </c>
      <c r="F257" s="20">
        <f>SUM(I257:O257)</f>
        <v>0</v>
      </c>
      <c r="G257" s="20">
        <v>0</v>
      </c>
      <c r="H257" s="20">
        <v>0</v>
      </c>
      <c r="I257" s="99">
        <v>0</v>
      </c>
      <c r="J257" s="100"/>
      <c r="K257" s="100"/>
      <c r="L257" s="100"/>
      <c r="M257" s="101"/>
      <c r="N257" s="34">
        <v>0</v>
      </c>
      <c r="O257" s="34">
        <v>0</v>
      </c>
      <c r="P257" s="93"/>
    </row>
    <row r="258" spans="1:19" ht="21.75" customHeight="1" x14ac:dyDescent="0.2">
      <c r="A258" s="75"/>
      <c r="B258" s="78"/>
      <c r="C258" s="81"/>
      <c r="D258" s="19" t="s">
        <v>5</v>
      </c>
      <c r="E258" s="20">
        <v>0</v>
      </c>
      <c r="F258" s="20">
        <f>SUM(I258:O258)</f>
        <v>0</v>
      </c>
      <c r="G258" s="20">
        <v>0</v>
      </c>
      <c r="H258" s="20">
        <v>0</v>
      </c>
      <c r="I258" s="99">
        <v>0</v>
      </c>
      <c r="J258" s="100"/>
      <c r="K258" s="100"/>
      <c r="L258" s="100"/>
      <c r="M258" s="101"/>
      <c r="N258" s="34">
        <v>0</v>
      </c>
      <c r="O258" s="34">
        <v>0</v>
      </c>
      <c r="P258" s="93"/>
    </row>
    <row r="259" spans="1:19" ht="30" x14ac:dyDescent="0.2">
      <c r="A259" s="75"/>
      <c r="B259" s="78"/>
      <c r="C259" s="81"/>
      <c r="D259" s="19" t="s">
        <v>12</v>
      </c>
      <c r="E259" s="20">
        <v>0</v>
      </c>
      <c r="F259" s="20">
        <f>SUM(I259:O259)</f>
        <v>0</v>
      </c>
      <c r="G259" s="20">
        <v>0</v>
      </c>
      <c r="H259" s="20">
        <v>0</v>
      </c>
      <c r="I259" s="99">
        <v>0</v>
      </c>
      <c r="J259" s="100"/>
      <c r="K259" s="100"/>
      <c r="L259" s="100"/>
      <c r="M259" s="101"/>
      <c r="N259" s="34">
        <v>0</v>
      </c>
      <c r="O259" s="34">
        <v>0</v>
      </c>
      <c r="P259" s="93"/>
      <c r="Q259" s="28"/>
    </row>
    <row r="260" spans="1:19" ht="15" x14ac:dyDescent="0.2">
      <c r="A260" s="75"/>
      <c r="B260" s="79"/>
      <c r="C260" s="82"/>
      <c r="D260" s="19" t="s">
        <v>18</v>
      </c>
      <c r="E260" s="20">
        <v>0</v>
      </c>
      <c r="F260" s="20">
        <f>SUM(I260:O260)</f>
        <v>0</v>
      </c>
      <c r="G260" s="20">
        <v>0</v>
      </c>
      <c r="H260" s="20">
        <v>0</v>
      </c>
      <c r="I260" s="99">
        <v>0</v>
      </c>
      <c r="J260" s="100"/>
      <c r="K260" s="100"/>
      <c r="L260" s="100"/>
      <c r="M260" s="101"/>
      <c r="N260" s="34">
        <v>0</v>
      </c>
      <c r="O260" s="34">
        <v>0</v>
      </c>
      <c r="P260" s="92"/>
    </row>
    <row r="261" spans="1:19" s="23" customFormat="1" ht="15" customHeight="1" x14ac:dyDescent="0.2">
      <c r="A261" s="75"/>
      <c r="B261" s="68" t="s">
        <v>98</v>
      </c>
      <c r="C261" s="71" t="s">
        <v>81</v>
      </c>
      <c r="D261" s="71" t="s">
        <v>92</v>
      </c>
      <c r="E261" s="22"/>
      <c r="F261" s="89" t="s">
        <v>0</v>
      </c>
      <c r="G261" s="134" t="s">
        <v>120</v>
      </c>
      <c r="H261" s="134" t="s">
        <v>121</v>
      </c>
      <c r="I261" s="136" t="s">
        <v>163</v>
      </c>
      <c r="J261" s="137" t="s">
        <v>125</v>
      </c>
      <c r="K261" s="137"/>
      <c r="L261" s="137"/>
      <c r="M261" s="137"/>
      <c r="N261" s="91" t="s">
        <v>34</v>
      </c>
      <c r="O261" s="91" t="s">
        <v>35</v>
      </c>
      <c r="P261" s="91"/>
    </row>
    <row r="262" spans="1:19" ht="24" customHeight="1" x14ac:dyDescent="0.2">
      <c r="A262" s="75"/>
      <c r="B262" s="69"/>
      <c r="C262" s="72"/>
      <c r="D262" s="72"/>
      <c r="E262" s="20"/>
      <c r="F262" s="90"/>
      <c r="G262" s="135"/>
      <c r="H262" s="135"/>
      <c r="I262" s="136"/>
      <c r="J262" s="63" t="s">
        <v>128</v>
      </c>
      <c r="K262" s="63" t="s">
        <v>129</v>
      </c>
      <c r="L262" s="63" t="s">
        <v>130</v>
      </c>
      <c r="M262" s="63" t="s">
        <v>126</v>
      </c>
      <c r="N262" s="92"/>
      <c r="O262" s="92"/>
      <c r="P262" s="93"/>
    </row>
    <row r="263" spans="1:19" ht="15" x14ac:dyDescent="0.2">
      <c r="A263" s="76"/>
      <c r="B263" s="70"/>
      <c r="C263" s="73"/>
      <c r="D263" s="73"/>
      <c r="E263" s="20"/>
      <c r="F263" s="52">
        <v>0</v>
      </c>
      <c r="G263" s="24">
        <v>0</v>
      </c>
      <c r="H263" s="24" t="s">
        <v>31</v>
      </c>
      <c r="I263" s="24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92"/>
    </row>
    <row r="264" spans="1:19" ht="15" customHeight="1" x14ac:dyDescent="0.2">
      <c r="A264" s="65" t="s">
        <v>23</v>
      </c>
      <c r="B264" s="83" t="s">
        <v>57</v>
      </c>
      <c r="C264" s="86" t="s">
        <v>38</v>
      </c>
      <c r="D264" s="16" t="s">
        <v>2</v>
      </c>
      <c r="E264" s="18">
        <v>0</v>
      </c>
      <c r="F264" s="18">
        <f>SUM(G264:O264)</f>
        <v>42474</v>
      </c>
      <c r="G264" s="18">
        <f>SUM(G265:G268)</f>
        <v>0</v>
      </c>
      <c r="H264" s="18">
        <f>SUM(H265:H268)</f>
        <v>12774</v>
      </c>
      <c r="I264" s="94">
        <f>SUM(I265:M268)</f>
        <v>9900</v>
      </c>
      <c r="J264" s="95"/>
      <c r="K264" s="95"/>
      <c r="L264" s="95"/>
      <c r="M264" s="96"/>
      <c r="N264" s="18">
        <f>SUM(N265:N268)</f>
        <v>9900</v>
      </c>
      <c r="O264" s="18">
        <f>SUM(O265:O268)</f>
        <v>9900</v>
      </c>
      <c r="P264" s="91"/>
    </row>
    <row r="265" spans="1:19" ht="14.25" customHeight="1" x14ac:dyDescent="0.2">
      <c r="A265" s="66"/>
      <c r="B265" s="84"/>
      <c r="C265" s="87"/>
      <c r="D265" s="16" t="s">
        <v>1</v>
      </c>
      <c r="E265" s="18">
        <v>0</v>
      </c>
      <c r="F265" s="18">
        <v>0</v>
      </c>
      <c r="G265" s="18">
        <f t="shared" ref="G265:H265" si="15">G270+G278</f>
        <v>0</v>
      </c>
      <c r="H265" s="18">
        <f t="shared" si="15"/>
        <v>0</v>
      </c>
      <c r="I265" s="94">
        <f>I270+M278</f>
        <v>0</v>
      </c>
      <c r="J265" s="95"/>
      <c r="K265" s="95"/>
      <c r="L265" s="95"/>
      <c r="M265" s="96"/>
      <c r="N265" s="18">
        <f t="shared" ref="N265:O268" si="16">N270+N278</f>
        <v>0</v>
      </c>
      <c r="O265" s="18">
        <f t="shared" si="16"/>
        <v>0</v>
      </c>
      <c r="P265" s="93"/>
    </row>
    <row r="266" spans="1:19" ht="28.5" x14ac:dyDescent="0.2">
      <c r="A266" s="66"/>
      <c r="B266" s="84"/>
      <c r="C266" s="87"/>
      <c r="D266" s="16" t="s">
        <v>5</v>
      </c>
      <c r="E266" s="18">
        <v>0</v>
      </c>
      <c r="F266" s="18">
        <f>SUM(I266:O266)</f>
        <v>0</v>
      </c>
      <c r="G266" s="18">
        <f t="shared" ref="G266:H266" si="17">G271+G279</f>
        <v>0</v>
      </c>
      <c r="H266" s="18">
        <f t="shared" si="17"/>
        <v>0</v>
      </c>
      <c r="I266" s="94">
        <f>I271+M279</f>
        <v>0</v>
      </c>
      <c r="J266" s="95"/>
      <c r="K266" s="95"/>
      <c r="L266" s="95"/>
      <c r="M266" s="96"/>
      <c r="N266" s="18">
        <f t="shared" si="16"/>
        <v>0</v>
      </c>
      <c r="O266" s="18">
        <f t="shared" si="16"/>
        <v>0</v>
      </c>
      <c r="P266" s="93"/>
    </row>
    <row r="267" spans="1:19" ht="28.5" x14ac:dyDescent="0.2">
      <c r="A267" s="66"/>
      <c r="B267" s="84"/>
      <c r="C267" s="87"/>
      <c r="D267" s="16" t="s">
        <v>12</v>
      </c>
      <c r="E267" s="18">
        <v>0</v>
      </c>
      <c r="F267" s="18">
        <f>SUM(G267:O267)</f>
        <v>42474</v>
      </c>
      <c r="G267" s="18">
        <f t="shared" ref="G267:H267" si="18">G272+G280</f>
        <v>0</v>
      </c>
      <c r="H267" s="18">
        <f t="shared" si="18"/>
        <v>12774</v>
      </c>
      <c r="I267" s="94">
        <f>I272</f>
        <v>9900</v>
      </c>
      <c r="J267" s="95"/>
      <c r="K267" s="95"/>
      <c r="L267" s="95"/>
      <c r="M267" s="96"/>
      <c r="N267" s="18">
        <f t="shared" si="16"/>
        <v>9900</v>
      </c>
      <c r="O267" s="18">
        <f t="shared" si="16"/>
        <v>9900</v>
      </c>
      <c r="P267" s="93"/>
      <c r="Q267" s="28"/>
      <c r="S267" s="29"/>
    </row>
    <row r="268" spans="1:19" ht="22.5" customHeight="1" x14ac:dyDescent="0.2">
      <c r="A268" s="67"/>
      <c r="B268" s="85"/>
      <c r="C268" s="88"/>
      <c r="D268" s="16" t="s">
        <v>18</v>
      </c>
      <c r="E268" s="18">
        <v>0</v>
      </c>
      <c r="F268" s="18">
        <v>0</v>
      </c>
      <c r="G268" s="18">
        <f t="shared" ref="G268:H268" si="19">G273+G281</f>
        <v>0</v>
      </c>
      <c r="H268" s="18">
        <f t="shared" si="19"/>
        <v>0</v>
      </c>
      <c r="I268" s="94">
        <f>I273+M281</f>
        <v>0</v>
      </c>
      <c r="J268" s="95"/>
      <c r="K268" s="95"/>
      <c r="L268" s="95"/>
      <c r="M268" s="96"/>
      <c r="N268" s="18">
        <f t="shared" si="16"/>
        <v>0</v>
      </c>
      <c r="O268" s="18">
        <f t="shared" si="16"/>
        <v>0</v>
      </c>
      <c r="P268" s="92"/>
    </row>
    <row r="269" spans="1:19" ht="15" customHeight="1" x14ac:dyDescent="0.2">
      <c r="A269" s="74" t="s">
        <v>58</v>
      </c>
      <c r="B269" s="77" t="s">
        <v>193</v>
      </c>
      <c r="C269" s="80" t="s">
        <v>38</v>
      </c>
      <c r="D269" s="19" t="s">
        <v>2</v>
      </c>
      <c r="E269" s="20">
        <f>SUM(E270:E273)</f>
        <v>1531.32</v>
      </c>
      <c r="F269" s="20">
        <f>SUM(G269:O269)</f>
        <v>42474</v>
      </c>
      <c r="G269" s="20">
        <f>SUM(G270:G273)</f>
        <v>0</v>
      </c>
      <c r="H269" s="20">
        <f>SUM(H270:H273)</f>
        <v>12774</v>
      </c>
      <c r="I269" s="99">
        <f>SUM(I270:M273)</f>
        <v>9900</v>
      </c>
      <c r="J269" s="100"/>
      <c r="K269" s="100"/>
      <c r="L269" s="100"/>
      <c r="M269" s="101"/>
      <c r="N269" s="20">
        <f>SUM(N270:N273)</f>
        <v>9900</v>
      </c>
      <c r="O269" s="20">
        <f>SUM(O270:O273)</f>
        <v>9900</v>
      </c>
      <c r="P269" s="91" t="s">
        <v>207</v>
      </c>
    </row>
    <row r="270" spans="1:19" ht="15" x14ac:dyDescent="0.2">
      <c r="A270" s="75"/>
      <c r="B270" s="78"/>
      <c r="C270" s="81"/>
      <c r="D270" s="19" t="s">
        <v>1</v>
      </c>
      <c r="E270" s="20">
        <v>0</v>
      </c>
      <c r="F270" s="20">
        <f>SUM(I270:O270)</f>
        <v>0</v>
      </c>
      <c r="G270" s="20">
        <v>0</v>
      </c>
      <c r="H270" s="20">
        <v>0</v>
      </c>
      <c r="I270" s="99">
        <v>0</v>
      </c>
      <c r="J270" s="100"/>
      <c r="K270" s="100"/>
      <c r="L270" s="100"/>
      <c r="M270" s="101"/>
      <c r="N270" s="34">
        <v>0</v>
      </c>
      <c r="O270" s="34">
        <v>0</v>
      </c>
      <c r="P270" s="93"/>
    </row>
    <row r="271" spans="1:19" ht="19.5" customHeight="1" x14ac:dyDescent="0.2">
      <c r="A271" s="75"/>
      <c r="B271" s="78"/>
      <c r="C271" s="81"/>
      <c r="D271" s="19" t="s">
        <v>5</v>
      </c>
      <c r="E271" s="20">
        <v>0</v>
      </c>
      <c r="F271" s="20">
        <f>SUM(I271:O271)</f>
        <v>0</v>
      </c>
      <c r="G271" s="20">
        <v>0</v>
      </c>
      <c r="H271" s="20">
        <v>0</v>
      </c>
      <c r="I271" s="99">
        <v>0</v>
      </c>
      <c r="J271" s="100"/>
      <c r="K271" s="100"/>
      <c r="L271" s="100"/>
      <c r="M271" s="101"/>
      <c r="N271" s="34">
        <v>0</v>
      </c>
      <c r="O271" s="34">
        <v>0</v>
      </c>
      <c r="P271" s="93"/>
    </row>
    <row r="272" spans="1:19" ht="30" x14ac:dyDescent="0.2">
      <c r="A272" s="75"/>
      <c r="B272" s="78"/>
      <c r="C272" s="81"/>
      <c r="D272" s="19" t="s">
        <v>12</v>
      </c>
      <c r="E272" s="20">
        <v>1531.32</v>
      </c>
      <c r="F272" s="20">
        <f>SUM(G272:O272)</f>
        <v>42474</v>
      </c>
      <c r="G272" s="20">
        <v>0</v>
      </c>
      <c r="H272" s="20">
        <v>12774</v>
      </c>
      <c r="I272" s="99">
        <v>9900</v>
      </c>
      <c r="J272" s="100"/>
      <c r="K272" s="100"/>
      <c r="L272" s="100"/>
      <c r="M272" s="101"/>
      <c r="N272" s="34">
        <v>9900</v>
      </c>
      <c r="O272" s="34">
        <v>9900</v>
      </c>
      <c r="P272" s="93"/>
      <c r="Q272" s="28"/>
    </row>
    <row r="273" spans="1:19" ht="15" x14ac:dyDescent="0.2">
      <c r="A273" s="75"/>
      <c r="B273" s="79"/>
      <c r="C273" s="82"/>
      <c r="D273" s="19" t="s">
        <v>18</v>
      </c>
      <c r="E273" s="20">
        <v>0</v>
      </c>
      <c r="F273" s="20">
        <f>SUM(I273:O273)</f>
        <v>0</v>
      </c>
      <c r="G273" s="20">
        <v>0</v>
      </c>
      <c r="H273" s="20">
        <v>0</v>
      </c>
      <c r="I273" s="99">
        <v>0</v>
      </c>
      <c r="J273" s="100"/>
      <c r="K273" s="100"/>
      <c r="L273" s="100"/>
      <c r="M273" s="101"/>
      <c r="N273" s="34">
        <v>0</v>
      </c>
      <c r="O273" s="34">
        <v>0</v>
      </c>
      <c r="P273" s="92"/>
    </row>
    <row r="274" spans="1:19" s="23" customFormat="1" ht="15" customHeight="1" x14ac:dyDescent="0.2">
      <c r="A274" s="75"/>
      <c r="B274" s="68" t="s">
        <v>194</v>
      </c>
      <c r="C274" s="71" t="s">
        <v>81</v>
      </c>
      <c r="D274" s="71" t="s">
        <v>92</v>
      </c>
      <c r="E274" s="22"/>
      <c r="F274" s="89" t="s">
        <v>0</v>
      </c>
      <c r="G274" s="134" t="s">
        <v>120</v>
      </c>
      <c r="H274" s="134" t="s">
        <v>121</v>
      </c>
      <c r="I274" s="136" t="s">
        <v>163</v>
      </c>
      <c r="J274" s="137" t="s">
        <v>125</v>
      </c>
      <c r="K274" s="137"/>
      <c r="L274" s="137"/>
      <c r="M274" s="137"/>
      <c r="N274" s="91" t="s">
        <v>34</v>
      </c>
      <c r="O274" s="91" t="s">
        <v>35</v>
      </c>
      <c r="P274" s="91"/>
    </row>
    <row r="275" spans="1:19" ht="24" customHeight="1" x14ac:dyDescent="0.2">
      <c r="A275" s="75"/>
      <c r="B275" s="69"/>
      <c r="C275" s="72"/>
      <c r="D275" s="72"/>
      <c r="E275" s="20"/>
      <c r="F275" s="90"/>
      <c r="G275" s="135"/>
      <c r="H275" s="135"/>
      <c r="I275" s="136"/>
      <c r="J275" s="63" t="s">
        <v>128</v>
      </c>
      <c r="K275" s="63" t="s">
        <v>129</v>
      </c>
      <c r="L275" s="63" t="s">
        <v>130</v>
      </c>
      <c r="M275" s="63" t="s">
        <v>126</v>
      </c>
      <c r="N275" s="92"/>
      <c r="O275" s="92"/>
      <c r="P275" s="93"/>
    </row>
    <row r="276" spans="1:19" ht="15" x14ac:dyDescent="0.2">
      <c r="A276" s="76"/>
      <c r="B276" s="70"/>
      <c r="C276" s="73"/>
      <c r="D276" s="73"/>
      <c r="E276" s="20"/>
      <c r="F276" s="14">
        <v>43</v>
      </c>
      <c r="G276" s="47">
        <v>0</v>
      </c>
      <c r="H276" s="47">
        <v>32</v>
      </c>
      <c r="I276" s="24" t="s">
        <v>184</v>
      </c>
      <c r="J276" s="25">
        <v>0</v>
      </c>
      <c r="K276" s="25">
        <v>0</v>
      </c>
      <c r="L276" s="25">
        <v>0</v>
      </c>
      <c r="M276" s="25">
        <v>11</v>
      </c>
      <c r="N276" s="25">
        <v>0</v>
      </c>
      <c r="O276" s="25">
        <v>0</v>
      </c>
      <c r="P276" s="92"/>
    </row>
    <row r="277" spans="1:19" ht="15" hidden="1" customHeight="1" x14ac:dyDescent="0.2">
      <c r="A277" s="74" t="s">
        <v>59</v>
      </c>
      <c r="B277" s="77" t="s">
        <v>60</v>
      </c>
      <c r="C277" s="80" t="s">
        <v>38</v>
      </c>
      <c r="D277" s="19" t="s">
        <v>2</v>
      </c>
      <c r="E277" s="20">
        <f>SUM(E278:E281)</f>
        <v>0</v>
      </c>
      <c r="F277" s="20">
        <f>SUM(I277:O277)</f>
        <v>0</v>
      </c>
      <c r="G277" s="49"/>
      <c r="H277" s="49"/>
      <c r="I277" s="99">
        <f>SUM(M278:M281)</f>
        <v>0</v>
      </c>
      <c r="J277" s="100"/>
      <c r="K277" s="100"/>
      <c r="L277" s="100"/>
      <c r="M277" s="101"/>
      <c r="N277" s="20">
        <f>SUM(N278:N281)</f>
        <v>0</v>
      </c>
      <c r="O277" s="20">
        <f>SUM(O278:O281)</f>
        <v>0</v>
      </c>
      <c r="P277" s="91" t="s">
        <v>90</v>
      </c>
    </row>
    <row r="278" spans="1:19" ht="15" hidden="1" customHeight="1" x14ac:dyDescent="0.2">
      <c r="A278" s="75"/>
      <c r="B278" s="78"/>
      <c r="C278" s="81"/>
      <c r="D278" s="19" t="s">
        <v>1</v>
      </c>
      <c r="E278" s="20">
        <v>0</v>
      </c>
      <c r="F278" s="20">
        <f>SUM(M278:O278)</f>
        <v>0</v>
      </c>
      <c r="G278" s="49"/>
      <c r="H278" s="49"/>
      <c r="I278" s="99">
        <v>0</v>
      </c>
      <c r="J278" s="100"/>
      <c r="K278" s="100"/>
      <c r="L278" s="100"/>
      <c r="M278" s="101"/>
      <c r="N278" s="34">
        <v>0</v>
      </c>
      <c r="O278" s="34">
        <v>0</v>
      </c>
      <c r="P278" s="93"/>
    </row>
    <row r="279" spans="1:19" ht="30" hidden="1" customHeight="1" x14ac:dyDescent="0.2">
      <c r="A279" s="75"/>
      <c r="B279" s="78"/>
      <c r="C279" s="81"/>
      <c r="D279" s="19" t="s">
        <v>5</v>
      </c>
      <c r="E279" s="20">
        <v>0</v>
      </c>
      <c r="F279" s="20">
        <f>SUM(M279:O279)</f>
        <v>0</v>
      </c>
      <c r="G279" s="49"/>
      <c r="H279" s="49"/>
      <c r="I279" s="99">
        <v>0</v>
      </c>
      <c r="J279" s="100"/>
      <c r="K279" s="100"/>
      <c r="L279" s="100"/>
      <c r="M279" s="101"/>
      <c r="N279" s="34">
        <v>0</v>
      </c>
      <c r="O279" s="34">
        <v>0</v>
      </c>
      <c r="P279" s="93"/>
    </row>
    <row r="280" spans="1:19" ht="30" hidden="1" customHeight="1" x14ac:dyDescent="0.2">
      <c r="A280" s="75"/>
      <c r="B280" s="78"/>
      <c r="C280" s="81"/>
      <c r="D280" s="19" t="s">
        <v>12</v>
      </c>
      <c r="E280" s="20">
        <v>0</v>
      </c>
      <c r="F280" s="20">
        <f>SUM(M280:O280)</f>
        <v>0</v>
      </c>
      <c r="G280" s="49"/>
      <c r="H280" s="49"/>
      <c r="I280" s="99">
        <v>0</v>
      </c>
      <c r="J280" s="100"/>
      <c r="K280" s="100"/>
      <c r="L280" s="100"/>
      <c r="M280" s="101"/>
      <c r="N280" s="34">
        <v>0</v>
      </c>
      <c r="O280" s="34">
        <v>0</v>
      </c>
      <c r="P280" s="93"/>
    </row>
    <row r="281" spans="1:19" ht="34.5" hidden="1" customHeight="1" x14ac:dyDescent="0.2">
      <c r="A281" s="75"/>
      <c r="B281" s="79"/>
      <c r="C281" s="82"/>
      <c r="D281" s="19" t="s">
        <v>18</v>
      </c>
      <c r="E281" s="20">
        <v>0</v>
      </c>
      <c r="F281" s="20">
        <f>SUM(M281:O281)</f>
        <v>0</v>
      </c>
      <c r="G281" s="49"/>
      <c r="H281" s="49"/>
      <c r="I281" s="99">
        <v>0</v>
      </c>
      <c r="J281" s="100"/>
      <c r="K281" s="100"/>
      <c r="L281" s="100"/>
      <c r="M281" s="101"/>
      <c r="N281" s="34">
        <v>0</v>
      </c>
      <c r="O281" s="34">
        <v>0</v>
      </c>
      <c r="P281" s="92"/>
    </row>
    <row r="282" spans="1:19" s="23" customFormat="1" ht="15" hidden="1" customHeight="1" x14ac:dyDescent="0.2">
      <c r="A282" s="75"/>
      <c r="B282" s="68" t="s">
        <v>88</v>
      </c>
      <c r="C282" s="71" t="s">
        <v>81</v>
      </c>
      <c r="D282" s="71" t="s">
        <v>75</v>
      </c>
      <c r="E282" s="22"/>
      <c r="F282" s="89" t="s">
        <v>0</v>
      </c>
      <c r="G282" s="61"/>
      <c r="H282" s="61"/>
      <c r="I282" s="134" t="s">
        <v>73</v>
      </c>
      <c r="J282" s="138" t="s">
        <v>74</v>
      </c>
      <c r="K282" s="139"/>
      <c r="L282" s="139"/>
      <c r="M282" s="140"/>
      <c r="N282" s="91" t="s">
        <v>34</v>
      </c>
      <c r="O282" s="91" t="s">
        <v>35</v>
      </c>
      <c r="P282" s="91"/>
    </row>
    <row r="283" spans="1:19" ht="15" hidden="1" customHeight="1" x14ac:dyDescent="0.2">
      <c r="A283" s="75"/>
      <c r="B283" s="69"/>
      <c r="C283" s="72"/>
      <c r="D283" s="72"/>
      <c r="E283" s="20"/>
      <c r="F283" s="90"/>
      <c r="G283" s="62"/>
      <c r="H283" s="62"/>
      <c r="I283" s="135"/>
      <c r="J283" s="21" t="s">
        <v>77</v>
      </c>
      <c r="K283" s="21" t="s">
        <v>78</v>
      </c>
      <c r="L283" s="21" t="s">
        <v>79</v>
      </c>
      <c r="M283" s="52" t="s">
        <v>80</v>
      </c>
      <c r="N283" s="92"/>
      <c r="O283" s="92"/>
      <c r="P283" s="93"/>
    </row>
    <row r="284" spans="1:19" ht="15" hidden="1" customHeight="1" x14ac:dyDescent="0.2">
      <c r="A284" s="76"/>
      <c r="B284" s="70"/>
      <c r="C284" s="73"/>
      <c r="D284" s="73"/>
      <c r="E284" s="20"/>
      <c r="F284" s="52" t="s">
        <v>76</v>
      </c>
      <c r="G284" s="21"/>
      <c r="H284" s="21"/>
      <c r="I284" s="32"/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92"/>
    </row>
    <row r="285" spans="1:19" ht="15" customHeight="1" x14ac:dyDescent="0.2">
      <c r="A285" s="65" t="s">
        <v>168</v>
      </c>
      <c r="B285" s="83" t="s">
        <v>169</v>
      </c>
      <c r="C285" s="86" t="s">
        <v>38</v>
      </c>
      <c r="D285" s="16" t="s">
        <v>2</v>
      </c>
      <c r="E285" s="18">
        <v>0</v>
      </c>
      <c r="F285" s="18">
        <f>SUM(G285:O285)</f>
        <v>145619</v>
      </c>
      <c r="G285" s="18">
        <f>SUM(G286:G290)</f>
        <v>0</v>
      </c>
      <c r="H285" s="18">
        <f>SUM(H286:H290)</f>
        <v>0</v>
      </c>
      <c r="I285" s="94">
        <f>SUM(I286:M290)</f>
        <v>145619</v>
      </c>
      <c r="J285" s="95"/>
      <c r="K285" s="95"/>
      <c r="L285" s="95"/>
      <c r="M285" s="96"/>
      <c r="N285" s="18">
        <f>SUM(N286:N290)</f>
        <v>0</v>
      </c>
      <c r="O285" s="18">
        <f>SUM(O286:O290)</f>
        <v>0</v>
      </c>
      <c r="P285" s="91"/>
    </row>
    <row r="286" spans="1:19" ht="14.25" customHeight="1" x14ac:dyDescent="0.2">
      <c r="A286" s="66"/>
      <c r="B286" s="84"/>
      <c r="C286" s="87"/>
      <c r="D286" s="16" t="s">
        <v>1</v>
      </c>
      <c r="E286" s="18">
        <v>0</v>
      </c>
      <c r="F286" s="18">
        <f>F292</f>
        <v>0</v>
      </c>
      <c r="G286" s="18">
        <f>G292</f>
        <v>0</v>
      </c>
      <c r="H286" s="18">
        <f>H292</f>
        <v>0</v>
      </c>
      <c r="I286" s="94">
        <f t="shared" ref="I286" si="20">I292</f>
        <v>0</v>
      </c>
      <c r="J286" s="95"/>
      <c r="K286" s="95"/>
      <c r="L286" s="95"/>
      <c r="M286" s="96"/>
      <c r="N286" s="18">
        <f>N292</f>
        <v>0</v>
      </c>
      <c r="O286" s="18">
        <f>O292</f>
        <v>0</v>
      </c>
      <c r="P286" s="93"/>
    </row>
    <row r="287" spans="1:19" ht="28.5" x14ac:dyDescent="0.2">
      <c r="A287" s="66"/>
      <c r="B287" s="84"/>
      <c r="C287" s="87"/>
      <c r="D287" s="16" t="s">
        <v>5</v>
      </c>
      <c r="E287" s="18">
        <v>0</v>
      </c>
      <c r="F287" s="18">
        <f t="shared" ref="F287" si="21">F293</f>
        <v>0</v>
      </c>
      <c r="G287" s="18">
        <f t="shared" ref="G287" si="22">G293</f>
        <v>0</v>
      </c>
      <c r="H287" s="18">
        <f t="shared" ref="H287" si="23">H293</f>
        <v>0</v>
      </c>
      <c r="I287" s="94">
        <v>0</v>
      </c>
      <c r="J287" s="95"/>
      <c r="K287" s="95"/>
      <c r="L287" s="95"/>
      <c r="M287" s="96"/>
      <c r="N287" s="18">
        <f t="shared" ref="N287:O290" si="24">N293</f>
        <v>0</v>
      </c>
      <c r="O287" s="18">
        <f t="shared" si="24"/>
        <v>0</v>
      </c>
      <c r="P287" s="93"/>
    </row>
    <row r="288" spans="1:19" ht="28.5" x14ac:dyDescent="0.2">
      <c r="A288" s="66"/>
      <c r="B288" s="84"/>
      <c r="C288" s="87"/>
      <c r="D288" s="16" t="s">
        <v>12</v>
      </c>
      <c r="E288" s="18">
        <v>0</v>
      </c>
      <c r="F288" s="18">
        <f t="shared" ref="F288" si="25">F294</f>
        <v>145619</v>
      </c>
      <c r="G288" s="18">
        <f t="shared" ref="G288" si="26">G294</f>
        <v>0</v>
      </c>
      <c r="H288" s="18">
        <f t="shared" ref="H288" si="27">H294</f>
        <v>0</v>
      </c>
      <c r="I288" s="94">
        <f t="shared" ref="I288" si="28">I294</f>
        <v>145619</v>
      </c>
      <c r="J288" s="95"/>
      <c r="K288" s="95"/>
      <c r="L288" s="95"/>
      <c r="M288" s="96"/>
      <c r="N288" s="18">
        <f t="shared" si="24"/>
        <v>0</v>
      </c>
      <c r="O288" s="18">
        <f t="shared" si="24"/>
        <v>0</v>
      </c>
      <c r="P288" s="93"/>
      <c r="Q288" s="28"/>
      <c r="S288" s="29"/>
    </row>
    <row r="289" spans="1:19" ht="28.5" x14ac:dyDescent="0.2">
      <c r="A289" s="66"/>
      <c r="B289" s="84"/>
      <c r="C289" s="87"/>
      <c r="D289" s="16" t="s">
        <v>170</v>
      </c>
      <c r="E289" s="18"/>
      <c r="F289" s="18">
        <f t="shared" ref="F289" si="29">F295</f>
        <v>0</v>
      </c>
      <c r="G289" s="18">
        <f t="shared" ref="G289" si="30">G295</f>
        <v>0</v>
      </c>
      <c r="H289" s="18">
        <f t="shared" ref="H289" si="31">H295</f>
        <v>0</v>
      </c>
      <c r="I289" s="94">
        <f t="shared" ref="I289" si="32">I295</f>
        <v>0</v>
      </c>
      <c r="J289" s="95"/>
      <c r="K289" s="95"/>
      <c r="L289" s="95"/>
      <c r="M289" s="96"/>
      <c r="N289" s="18">
        <f t="shared" si="24"/>
        <v>0</v>
      </c>
      <c r="O289" s="18">
        <f t="shared" si="24"/>
        <v>0</v>
      </c>
      <c r="P289" s="93"/>
      <c r="Q289" s="28"/>
      <c r="S289" s="29"/>
    </row>
    <row r="290" spans="1:19" ht="22.5" customHeight="1" x14ac:dyDescent="0.2">
      <c r="A290" s="67"/>
      <c r="B290" s="85"/>
      <c r="C290" s="88"/>
      <c r="D290" s="16" t="s">
        <v>18</v>
      </c>
      <c r="E290" s="18">
        <v>0</v>
      </c>
      <c r="F290" s="18">
        <f t="shared" ref="F290" si="33">F296</f>
        <v>0</v>
      </c>
      <c r="G290" s="18">
        <f t="shared" ref="G290" si="34">G296</f>
        <v>0</v>
      </c>
      <c r="H290" s="18">
        <f t="shared" ref="H290" si="35">H296</f>
        <v>0</v>
      </c>
      <c r="I290" s="94">
        <f t="shared" ref="I290" si="36">I296</f>
        <v>0</v>
      </c>
      <c r="J290" s="95"/>
      <c r="K290" s="95"/>
      <c r="L290" s="95"/>
      <c r="M290" s="96"/>
      <c r="N290" s="18">
        <f t="shared" si="24"/>
        <v>0</v>
      </c>
      <c r="O290" s="18">
        <f t="shared" si="24"/>
        <v>0</v>
      </c>
      <c r="P290" s="92"/>
    </row>
    <row r="291" spans="1:19" ht="15" customHeight="1" x14ac:dyDescent="0.2">
      <c r="A291" s="74" t="s">
        <v>171</v>
      </c>
      <c r="B291" s="77" t="s">
        <v>172</v>
      </c>
      <c r="C291" s="80" t="s">
        <v>38</v>
      </c>
      <c r="D291" s="19" t="s">
        <v>2</v>
      </c>
      <c r="E291" s="20">
        <f>SUM(E292:E296)</f>
        <v>1531.32</v>
      </c>
      <c r="F291" s="20">
        <f>SUM(I291:O291)</f>
        <v>145619</v>
      </c>
      <c r="G291" s="20">
        <f>SUM(G292:G296)</f>
        <v>0</v>
      </c>
      <c r="H291" s="20">
        <f>SUM(H292:H296)</f>
        <v>0</v>
      </c>
      <c r="I291" s="99">
        <f>SUM(I292:M296)</f>
        <v>145619</v>
      </c>
      <c r="J291" s="100"/>
      <c r="K291" s="100"/>
      <c r="L291" s="100"/>
      <c r="M291" s="101"/>
      <c r="N291" s="20">
        <f>SUM(N292:N296)</f>
        <v>0</v>
      </c>
      <c r="O291" s="20">
        <f>SUM(O292:O296)</f>
        <v>0</v>
      </c>
      <c r="P291" s="91" t="s">
        <v>207</v>
      </c>
    </row>
    <row r="292" spans="1:19" ht="15" x14ac:dyDescent="0.2">
      <c r="A292" s="75"/>
      <c r="B292" s="78"/>
      <c r="C292" s="81"/>
      <c r="D292" s="19" t="s">
        <v>1</v>
      </c>
      <c r="E292" s="20">
        <v>0</v>
      </c>
      <c r="F292" s="20">
        <f>SUM(I292:O292)</f>
        <v>0</v>
      </c>
      <c r="G292" s="20">
        <v>0</v>
      </c>
      <c r="H292" s="20">
        <v>0</v>
      </c>
      <c r="I292" s="99">
        <v>0</v>
      </c>
      <c r="J292" s="100"/>
      <c r="K292" s="100"/>
      <c r="L292" s="100"/>
      <c r="M292" s="101"/>
      <c r="N292" s="34">
        <v>0</v>
      </c>
      <c r="O292" s="34">
        <v>0</v>
      </c>
      <c r="P292" s="93"/>
    </row>
    <row r="293" spans="1:19" ht="19.5" customHeight="1" x14ac:dyDescent="0.2">
      <c r="A293" s="75"/>
      <c r="B293" s="78"/>
      <c r="C293" s="81"/>
      <c r="D293" s="19" t="s">
        <v>5</v>
      </c>
      <c r="E293" s="20">
        <v>0</v>
      </c>
      <c r="F293" s="20">
        <f>SUM(I293:O293)</f>
        <v>0</v>
      </c>
      <c r="G293" s="20">
        <v>0</v>
      </c>
      <c r="H293" s="20">
        <v>0</v>
      </c>
      <c r="I293" s="99">
        <v>0</v>
      </c>
      <c r="J293" s="100"/>
      <c r="K293" s="100"/>
      <c r="L293" s="100"/>
      <c r="M293" s="101"/>
      <c r="N293" s="34">
        <v>0</v>
      </c>
      <c r="O293" s="34">
        <v>0</v>
      </c>
      <c r="P293" s="93"/>
    </row>
    <row r="294" spans="1:19" ht="30" x14ac:dyDescent="0.2">
      <c r="A294" s="75"/>
      <c r="B294" s="78"/>
      <c r="C294" s="81"/>
      <c r="D294" s="19" t="s">
        <v>12</v>
      </c>
      <c r="E294" s="20">
        <v>1531.32</v>
      </c>
      <c r="F294" s="20">
        <f>SUM(I294:O294)</f>
        <v>145619</v>
      </c>
      <c r="G294" s="20">
        <v>0</v>
      </c>
      <c r="H294" s="20">
        <v>0</v>
      </c>
      <c r="I294" s="99">
        <v>145619</v>
      </c>
      <c r="J294" s="100"/>
      <c r="K294" s="100"/>
      <c r="L294" s="100"/>
      <c r="M294" s="101"/>
      <c r="N294" s="34">
        <v>0</v>
      </c>
      <c r="O294" s="34">
        <v>0</v>
      </c>
      <c r="P294" s="93"/>
      <c r="Q294" s="28"/>
    </row>
    <row r="295" spans="1:19" ht="30" x14ac:dyDescent="0.2">
      <c r="A295" s="75"/>
      <c r="B295" s="78"/>
      <c r="C295" s="81"/>
      <c r="D295" s="19" t="s">
        <v>170</v>
      </c>
      <c r="E295" s="20"/>
      <c r="F295" s="20">
        <v>0</v>
      </c>
      <c r="G295" s="20">
        <v>0</v>
      </c>
      <c r="H295" s="20">
        <v>0</v>
      </c>
      <c r="I295" s="99">
        <v>0</v>
      </c>
      <c r="J295" s="100"/>
      <c r="K295" s="100"/>
      <c r="L295" s="100"/>
      <c r="M295" s="101"/>
      <c r="N295" s="34">
        <v>0</v>
      </c>
      <c r="O295" s="34">
        <v>0</v>
      </c>
      <c r="P295" s="93"/>
      <c r="Q295" s="28"/>
    </row>
    <row r="296" spans="1:19" ht="15" x14ac:dyDescent="0.2">
      <c r="A296" s="75"/>
      <c r="B296" s="79"/>
      <c r="C296" s="82"/>
      <c r="D296" s="19" t="s">
        <v>18</v>
      </c>
      <c r="E296" s="20">
        <v>0</v>
      </c>
      <c r="F296" s="20">
        <f>SUM(I296:O296)</f>
        <v>0</v>
      </c>
      <c r="G296" s="20">
        <v>0</v>
      </c>
      <c r="H296" s="20">
        <v>0</v>
      </c>
      <c r="I296" s="99">
        <v>0</v>
      </c>
      <c r="J296" s="100"/>
      <c r="K296" s="100"/>
      <c r="L296" s="100"/>
      <c r="M296" s="101"/>
      <c r="N296" s="34">
        <v>0</v>
      </c>
      <c r="O296" s="34">
        <v>0</v>
      </c>
      <c r="P296" s="92"/>
    </row>
    <row r="297" spans="1:19" s="23" customFormat="1" ht="15" customHeight="1" x14ac:dyDescent="0.2">
      <c r="A297" s="75"/>
      <c r="B297" s="68" t="s">
        <v>173</v>
      </c>
      <c r="C297" s="71" t="s">
        <v>81</v>
      </c>
      <c r="D297" s="71" t="s">
        <v>92</v>
      </c>
      <c r="E297" s="22"/>
      <c r="F297" s="89" t="s">
        <v>0</v>
      </c>
      <c r="G297" s="134" t="s">
        <v>120</v>
      </c>
      <c r="H297" s="134" t="s">
        <v>121</v>
      </c>
      <c r="I297" s="136" t="s">
        <v>163</v>
      </c>
      <c r="J297" s="137" t="s">
        <v>125</v>
      </c>
      <c r="K297" s="137"/>
      <c r="L297" s="137"/>
      <c r="M297" s="137"/>
      <c r="N297" s="91" t="s">
        <v>34</v>
      </c>
      <c r="O297" s="91" t="s">
        <v>35</v>
      </c>
      <c r="P297" s="91"/>
    </row>
    <row r="298" spans="1:19" ht="24" customHeight="1" x14ac:dyDescent="0.2">
      <c r="A298" s="75"/>
      <c r="B298" s="69"/>
      <c r="C298" s="72"/>
      <c r="D298" s="72"/>
      <c r="E298" s="20"/>
      <c r="F298" s="90"/>
      <c r="G298" s="135"/>
      <c r="H298" s="135"/>
      <c r="I298" s="136"/>
      <c r="J298" s="63" t="s">
        <v>128</v>
      </c>
      <c r="K298" s="63" t="s">
        <v>129</v>
      </c>
      <c r="L298" s="63" t="s">
        <v>130</v>
      </c>
      <c r="M298" s="63" t="s">
        <v>126</v>
      </c>
      <c r="N298" s="92"/>
      <c r="O298" s="92"/>
      <c r="P298" s="93"/>
    </row>
    <row r="299" spans="1:19" ht="15" x14ac:dyDescent="0.2">
      <c r="A299" s="76"/>
      <c r="B299" s="70"/>
      <c r="C299" s="73"/>
      <c r="D299" s="73"/>
      <c r="E299" s="20"/>
      <c r="F299" s="14">
        <v>22</v>
      </c>
      <c r="G299" s="47">
        <v>0</v>
      </c>
      <c r="H299" s="47">
        <v>0</v>
      </c>
      <c r="I299" s="24" t="s">
        <v>203</v>
      </c>
      <c r="J299" s="25">
        <v>0</v>
      </c>
      <c r="K299" s="25">
        <v>0</v>
      </c>
      <c r="L299" s="25">
        <v>0</v>
      </c>
      <c r="M299" s="25">
        <v>22</v>
      </c>
      <c r="N299" s="25">
        <v>0</v>
      </c>
      <c r="O299" s="25">
        <v>0</v>
      </c>
      <c r="P299" s="92"/>
    </row>
    <row r="300" spans="1:19" ht="14.25" customHeight="1" x14ac:dyDescent="0.2">
      <c r="A300" s="65"/>
      <c r="B300" s="102" t="s">
        <v>24</v>
      </c>
      <c r="C300" s="103"/>
      <c r="D300" s="16" t="s">
        <v>2</v>
      </c>
      <c r="E300" s="31">
        <f>SUM(E301:E304)</f>
        <v>0</v>
      </c>
      <c r="F300" s="31">
        <f>SUM(G300:O300)</f>
        <v>5107602.517</v>
      </c>
      <c r="G300" s="31">
        <f>SUM(G301:G304)</f>
        <v>752834.71999999986</v>
      </c>
      <c r="H300" s="31">
        <f>SUM(H301:H304)</f>
        <v>978627.40999999992</v>
      </c>
      <c r="I300" s="94">
        <f>SUM(I301:M304)</f>
        <v>1391856.1470000001</v>
      </c>
      <c r="J300" s="95"/>
      <c r="K300" s="95"/>
      <c r="L300" s="95"/>
      <c r="M300" s="96"/>
      <c r="N300" s="31">
        <f>SUM(N301:N304)</f>
        <v>992141.12</v>
      </c>
      <c r="O300" s="31">
        <f>SUM(O301:O304)</f>
        <v>992143.12</v>
      </c>
      <c r="P300" s="141"/>
      <c r="R300" s="28"/>
    </row>
    <row r="301" spans="1:19" ht="14.25" customHeight="1" x14ac:dyDescent="0.2">
      <c r="A301" s="66"/>
      <c r="B301" s="104"/>
      <c r="C301" s="105"/>
      <c r="D301" s="16" t="s">
        <v>1</v>
      </c>
      <c r="E301" s="31">
        <v>0</v>
      </c>
      <c r="F301" s="31">
        <f t="shared" ref="F301:F304" si="37">SUM(G301:O301)</f>
        <v>0</v>
      </c>
      <c r="G301" s="31">
        <f t="shared" ref="G301:I304" si="38">G18+G31+G252+G265+G286</f>
        <v>0</v>
      </c>
      <c r="H301" s="31">
        <f t="shared" si="38"/>
        <v>0</v>
      </c>
      <c r="I301" s="94">
        <f t="shared" si="38"/>
        <v>0</v>
      </c>
      <c r="J301" s="95"/>
      <c r="K301" s="95"/>
      <c r="L301" s="95"/>
      <c r="M301" s="96"/>
      <c r="N301" s="31">
        <f t="shared" ref="N301:O304" si="39">N18+N31+N252+N265+N286</f>
        <v>0</v>
      </c>
      <c r="O301" s="31">
        <f t="shared" si="39"/>
        <v>0</v>
      </c>
      <c r="P301" s="142"/>
    </row>
    <row r="302" spans="1:19" ht="28.5" x14ac:dyDescent="0.2">
      <c r="A302" s="66"/>
      <c r="B302" s="104"/>
      <c r="C302" s="105"/>
      <c r="D302" s="16" t="s">
        <v>5</v>
      </c>
      <c r="E302" s="31">
        <v>0</v>
      </c>
      <c r="F302" s="31">
        <f t="shared" si="37"/>
        <v>39277.26</v>
      </c>
      <c r="G302" s="31">
        <f t="shared" si="38"/>
        <v>3676.1</v>
      </c>
      <c r="H302" s="31">
        <f t="shared" si="38"/>
        <v>11821.87</v>
      </c>
      <c r="I302" s="94">
        <f t="shared" si="38"/>
        <v>20577.29</v>
      </c>
      <c r="J302" s="95"/>
      <c r="K302" s="95"/>
      <c r="L302" s="95"/>
      <c r="M302" s="96"/>
      <c r="N302" s="31">
        <f t="shared" si="39"/>
        <v>1600</v>
      </c>
      <c r="O302" s="31">
        <f t="shared" si="39"/>
        <v>1602</v>
      </c>
      <c r="P302" s="142"/>
    </row>
    <row r="303" spans="1:19" ht="28.5" x14ac:dyDescent="0.2">
      <c r="A303" s="66"/>
      <c r="B303" s="104"/>
      <c r="C303" s="105"/>
      <c r="D303" s="16" t="s">
        <v>12</v>
      </c>
      <c r="E303" s="31">
        <v>0</v>
      </c>
      <c r="F303" s="31">
        <f>SUM(G303:O303)</f>
        <v>5068325.2570000002</v>
      </c>
      <c r="G303" s="31">
        <f t="shared" si="38"/>
        <v>749158.61999999988</v>
      </c>
      <c r="H303" s="31">
        <f t="shared" si="38"/>
        <v>966805.53999999992</v>
      </c>
      <c r="I303" s="94">
        <f t="shared" si="38"/>
        <v>1371278.8570000001</v>
      </c>
      <c r="J303" s="95"/>
      <c r="K303" s="95"/>
      <c r="L303" s="95"/>
      <c r="M303" s="96"/>
      <c r="N303" s="31">
        <f t="shared" si="39"/>
        <v>990541.12</v>
      </c>
      <c r="O303" s="31">
        <f t="shared" si="39"/>
        <v>990541.12</v>
      </c>
      <c r="P303" s="142"/>
    </row>
    <row r="304" spans="1:19" ht="14.25" customHeight="1" x14ac:dyDescent="0.2">
      <c r="A304" s="67"/>
      <c r="B304" s="106"/>
      <c r="C304" s="107"/>
      <c r="D304" s="16" t="s">
        <v>93</v>
      </c>
      <c r="E304" s="31">
        <v>0</v>
      </c>
      <c r="F304" s="31">
        <f t="shared" si="37"/>
        <v>0</v>
      </c>
      <c r="G304" s="31">
        <f t="shared" si="38"/>
        <v>0</v>
      </c>
      <c r="H304" s="31">
        <f t="shared" si="38"/>
        <v>0</v>
      </c>
      <c r="I304" s="94">
        <f t="shared" si="38"/>
        <v>0</v>
      </c>
      <c r="J304" s="95"/>
      <c r="K304" s="95"/>
      <c r="L304" s="95"/>
      <c r="M304" s="96"/>
      <c r="N304" s="31">
        <f t="shared" si="39"/>
        <v>0</v>
      </c>
      <c r="O304" s="31">
        <f t="shared" si="39"/>
        <v>0</v>
      </c>
      <c r="P304" s="143"/>
    </row>
    <row r="305" spans="16:16" ht="14.25" customHeight="1" x14ac:dyDescent="0.2">
      <c r="P305" s="38" t="s">
        <v>103</v>
      </c>
    </row>
  </sheetData>
  <mergeCells count="724">
    <mergeCell ref="P245:P247"/>
    <mergeCell ref="P248:P250"/>
    <mergeCell ref="A234:A250"/>
    <mergeCell ref="F245:F246"/>
    <mergeCell ref="G245:G246"/>
    <mergeCell ref="H245:H246"/>
    <mergeCell ref="I245:I246"/>
    <mergeCell ref="J245:M245"/>
    <mergeCell ref="N245:N246"/>
    <mergeCell ref="O245:O246"/>
    <mergeCell ref="B248:B250"/>
    <mergeCell ref="C248:C250"/>
    <mergeCell ref="D248:D250"/>
    <mergeCell ref="F248:F249"/>
    <mergeCell ref="G248:G249"/>
    <mergeCell ref="H248:H249"/>
    <mergeCell ref="I248:I249"/>
    <mergeCell ref="J248:M248"/>
    <mergeCell ref="N248:N249"/>
    <mergeCell ref="O248:O249"/>
    <mergeCell ref="B242:B244"/>
    <mergeCell ref="C242:C244"/>
    <mergeCell ref="D242:D244"/>
    <mergeCell ref="F242:F243"/>
    <mergeCell ref="A215:A222"/>
    <mergeCell ref="B215:B219"/>
    <mergeCell ref="C215:C219"/>
    <mergeCell ref="I215:M215"/>
    <mergeCell ref="P215:P219"/>
    <mergeCell ref="I216:M216"/>
    <mergeCell ref="I217:M217"/>
    <mergeCell ref="I218:M218"/>
    <mergeCell ref="I219:M219"/>
    <mergeCell ref="B220:B222"/>
    <mergeCell ref="C220:C222"/>
    <mergeCell ref="D220:D222"/>
    <mergeCell ref="F220:F221"/>
    <mergeCell ref="G220:G221"/>
    <mergeCell ref="H220:H221"/>
    <mergeCell ref="I220:I221"/>
    <mergeCell ref="J220:M220"/>
    <mergeCell ref="N220:N221"/>
    <mergeCell ref="O220:O221"/>
    <mergeCell ref="P220:P222"/>
    <mergeCell ref="G242:G243"/>
    <mergeCell ref="H242:H243"/>
    <mergeCell ref="I242:I243"/>
    <mergeCell ref="J242:M242"/>
    <mergeCell ref="N242:N243"/>
    <mergeCell ref="O242:O243"/>
    <mergeCell ref="P242:P244"/>
    <mergeCell ref="B234:B238"/>
    <mergeCell ref="C234:C238"/>
    <mergeCell ref="I234:M234"/>
    <mergeCell ref="P234:P238"/>
    <mergeCell ref="I235:M235"/>
    <mergeCell ref="I236:M236"/>
    <mergeCell ref="I237:M237"/>
    <mergeCell ref="I238:M238"/>
    <mergeCell ref="B239:B241"/>
    <mergeCell ref="C239:C241"/>
    <mergeCell ref="D239:D241"/>
    <mergeCell ref="F239:F240"/>
    <mergeCell ref="G239:G240"/>
    <mergeCell ref="H239:H240"/>
    <mergeCell ref="I239:I240"/>
    <mergeCell ref="J239:M239"/>
    <mergeCell ref="N239:N240"/>
    <mergeCell ref="O239:O240"/>
    <mergeCell ref="P239:P241"/>
    <mergeCell ref="H176:H177"/>
    <mergeCell ref="H261:H262"/>
    <mergeCell ref="A171:A178"/>
    <mergeCell ref="B171:B175"/>
    <mergeCell ref="C171:C175"/>
    <mergeCell ref="A83:A90"/>
    <mergeCell ref="D112:D114"/>
    <mergeCell ref="F112:F113"/>
    <mergeCell ref="H96:H97"/>
    <mergeCell ref="D128:D130"/>
    <mergeCell ref="F128:F129"/>
    <mergeCell ref="G136:G137"/>
    <mergeCell ref="G152:G153"/>
    <mergeCell ref="G160:G161"/>
    <mergeCell ref="G168:G169"/>
    <mergeCell ref="D168:D170"/>
    <mergeCell ref="F168:F169"/>
    <mergeCell ref="C139:C143"/>
    <mergeCell ref="B168:B170"/>
    <mergeCell ref="B176:B178"/>
    <mergeCell ref="C176:C178"/>
    <mergeCell ref="A99:A106"/>
    <mergeCell ref="B163:B167"/>
    <mergeCell ref="C163:C167"/>
    <mergeCell ref="A107:A114"/>
    <mergeCell ref="A115:A122"/>
    <mergeCell ref="A123:A130"/>
    <mergeCell ref="A147:A154"/>
    <mergeCell ref="A155:A162"/>
    <mergeCell ref="A163:A170"/>
    <mergeCell ref="A67:A74"/>
    <mergeCell ref="B91:B95"/>
    <mergeCell ref="C91:C95"/>
    <mergeCell ref="B83:B87"/>
    <mergeCell ref="C83:C87"/>
    <mergeCell ref="A91:A98"/>
    <mergeCell ref="B128:B130"/>
    <mergeCell ref="B112:B114"/>
    <mergeCell ref="C112:C114"/>
    <mergeCell ref="C128:C130"/>
    <mergeCell ref="C168:C170"/>
    <mergeCell ref="C99:C103"/>
    <mergeCell ref="B104:B106"/>
    <mergeCell ref="A139:A146"/>
    <mergeCell ref="N176:N177"/>
    <mergeCell ref="O176:O177"/>
    <mergeCell ref="P176:P178"/>
    <mergeCell ref="G176:G177"/>
    <mergeCell ref="G48:G49"/>
    <mergeCell ref="G56:G57"/>
    <mergeCell ref="G64:G65"/>
    <mergeCell ref="G88:G89"/>
    <mergeCell ref="G96:G97"/>
    <mergeCell ref="G104:G105"/>
    <mergeCell ref="I67:M67"/>
    <mergeCell ref="I68:M68"/>
    <mergeCell ref="I69:M69"/>
    <mergeCell ref="N104:N105"/>
    <mergeCell ref="O104:O105"/>
    <mergeCell ref="I83:M83"/>
    <mergeCell ref="I84:M84"/>
    <mergeCell ref="P99:P103"/>
    <mergeCell ref="N96:N97"/>
    <mergeCell ref="O96:O97"/>
    <mergeCell ref="P67:P71"/>
    <mergeCell ref="I92:M92"/>
    <mergeCell ref="O64:O65"/>
    <mergeCell ref="N72:N73"/>
    <mergeCell ref="I17:M17"/>
    <mergeCell ref="F14:F15"/>
    <mergeCell ref="P14:P15"/>
    <mergeCell ref="I15:M15"/>
    <mergeCell ref="I16:M16"/>
    <mergeCell ref="A11:P11"/>
    <mergeCell ref="A12:P12"/>
    <mergeCell ref="A14:A15"/>
    <mergeCell ref="B14:B15"/>
    <mergeCell ref="C14:C15"/>
    <mergeCell ref="D14:D15"/>
    <mergeCell ref="E14:E15"/>
    <mergeCell ref="A17:A21"/>
    <mergeCell ref="B17:B21"/>
    <mergeCell ref="C17:C21"/>
    <mergeCell ref="P17:P21"/>
    <mergeCell ref="I18:M18"/>
    <mergeCell ref="G14:O14"/>
    <mergeCell ref="I19:M19"/>
    <mergeCell ref="I20:M20"/>
    <mergeCell ref="I21:M21"/>
    <mergeCell ref="I99:M99"/>
    <mergeCell ref="I100:M100"/>
    <mergeCell ref="I101:M101"/>
    <mergeCell ref="B96:B98"/>
    <mergeCell ref="C96:C98"/>
    <mergeCell ref="I94:M94"/>
    <mergeCell ref="I47:M47"/>
    <mergeCell ref="I93:M93"/>
    <mergeCell ref="I95:M95"/>
    <mergeCell ref="D96:D98"/>
    <mergeCell ref="F96:F97"/>
    <mergeCell ref="H48:H49"/>
    <mergeCell ref="I96:I97"/>
    <mergeCell ref="J96:M96"/>
    <mergeCell ref="I70:M70"/>
    <mergeCell ref="I91:M91"/>
    <mergeCell ref="B59:B63"/>
    <mergeCell ref="C59:C63"/>
    <mergeCell ref="B64:B66"/>
    <mergeCell ref="C64:C66"/>
    <mergeCell ref="P22:P26"/>
    <mergeCell ref="A30:A34"/>
    <mergeCell ref="B30:B34"/>
    <mergeCell ref="C30:C34"/>
    <mergeCell ref="P30:P34"/>
    <mergeCell ref="I38:M38"/>
    <mergeCell ref="I30:M30"/>
    <mergeCell ref="I22:M22"/>
    <mergeCell ref="I23:M23"/>
    <mergeCell ref="I24:M24"/>
    <mergeCell ref="I25:M25"/>
    <mergeCell ref="G27:G28"/>
    <mergeCell ref="N27:N28"/>
    <mergeCell ref="O27:O28"/>
    <mergeCell ref="I31:M31"/>
    <mergeCell ref="I32:M32"/>
    <mergeCell ref="I33:M33"/>
    <mergeCell ref="I34:M34"/>
    <mergeCell ref="A22:A29"/>
    <mergeCell ref="F27:F28"/>
    <mergeCell ref="I26:M26"/>
    <mergeCell ref="I27:I28"/>
    <mergeCell ref="J27:M27"/>
    <mergeCell ref="C22:C26"/>
    <mergeCell ref="O40:O41"/>
    <mergeCell ref="N48:N49"/>
    <mergeCell ref="O48:O49"/>
    <mergeCell ref="N56:N57"/>
    <mergeCell ref="O56:O57"/>
    <mergeCell ref="I55:M55"/>
    <mergeCell ref="I48:I49"/>
    <mergeCell ref="J48:M48"/>
    <mergeCell ref="J56:M56"/>
    <mergeCell ref="I54:M54"/>
    <mergeCell ref="N40:N41"/>
    <mergeCell ref="I46:M46"/>
    <mergeCell ref="J40:M40"/>
    <mergeCell ref="O72:O73"/>
    <mergeCell ref="B88:B90"/>
    <mergeCell ref="C88:C90"/>
    <mergeCell ref="D88:D90"/>
    <mergeCell ref="B72:B74"/>
    <mergeCell ref="C72:C74"/>
    <mergeCell ref="D72:D74"/>
    <mergeCell ref="F72:F73"/>
    <mergeCell ref="N88:N89"/>
    <mergeCell ref="O88:O89"/>
    <mergeCell ref="I85:M85"/>
    <mergeCell ref="I86:M86"/>
    <mergeCell ref="I87:M87"/>
    <mergeCell ref="H80:H81"/>
    <mergeCell ref="H88:H89"/>
    <mergeCell ref="F88:F89"/>
    <mergeCell ref="I88:I89"/>
    <mergeCell ref="F160:F161"/>
    <mergeCell ref="I160:I161"/>
    <mergeCell ref="J160:M160"/>
    <mergeCell ref="B155:B159"/>
    <mergeCell ref="B144:B146"/>
    <mergeCell ref="G144:G145"/>
    <mergeCell ref="I147:M147"/>
    <mergeCell ref="I148:M148"/>
    <mergeCell ref="B152:B154"/>
    <mergeCell ref="C152:C154"/>
    <mergeCell ref="D152:D154"/>
    <mergeCell ref="F152:F153"/>
    <mergeCell ref="I150:M150"/>
    <mergeCell ref="I151:M151"/>
    <mergeCell ref="I156:M156"/>
    <mergeCell ref="B147:B151"/>
    <mergeCell ref="F144:F145"/>
    <mergeCell ref="I144:I145"/>
    <mergeCell ref="J144:M144"/>
    <mergeCell ref="C147:C151"/>
    <mergeCell ref="B160:B162"/>
    <mergeCell ref="C160:C162"/>
    <mergeCell ref="D160:D162"/>
    <mergeCell ref="H144:H145"/>
    <mergeCell ref="A251:A255"/>
    <mergeCell ref="B251:B255"/>
    <mergeCell ref="C251:C255"/>
    <mergeCell ref="P251:P255"/>
    <mergeCell ref="B256:B260"/>
    <mergeCell ref="C256:C260"/>
    <mergeCell ref="P256:P260"/>
    <mergeCell ref="I255:M255"/>
    <mergeCell ref="A256:A263"/>
    <mergeCell ref="B261:B263"/>
    <mergeCell ref="C261:C263"/>
    <mergeCell ref="D261:D263"/>
    <mergeCell ref="F261:F262"/>
    <mergeCell ref="I261:I262"/>
    <mergeCell ref="J261:M261"/>
    <mergeCell ref="N261:N262"/>
    <mergeCell ref="O261:O262"/>
    <mergeCell ref="I251:M251"/>
    <mergeCell ref="I252:M252"/>
    <mergeCell ref="I253:M253"/>
    <mergeCell ref="I260:M260"/>
    <mergeCell ref="P300:P304"/>
    <mergeCell ref="N282:N283"/>
    <mergeCell ref="O282:O283"/>
    <mergeCell ref="A277:A284"/>
    <mergeCell ref="A264:A268"/>
    <mergeCell ref="B264:B268"/>
    <mergeCell ref="C264:C268"/>
    <mergeCell ref="P264:P268"/>
    <mergeCell ref="B269:B273"/>
    <mergeCell ref="C269:C273"/>
    <mergeCell ref="P269:P273"/>
    <mergeCell ref="I268:M268"/>
    <mergeCell ref="I269:M269"/>
    <mergeCell ref="B274:B276"/>
    <mergeCell ref="C274:C276"/>
    <mergeCell ref="D274:D276"/>
    <mergeCell ref="F282:F283"/>
    <mergeCell ref="I282:I283"/>
    <mergeCell ref="J282:M282"/>
    <mergeCell ref="B277:B281"/>
    <mergeCell ref="C277:C281"/>
    <mergeCell ref="N274:N275"/>
    <mergeCell ref="F274:F275"/>
    <mergeCell ref="I277:M277"/>
    <mergeCell ref="N64:N65"/>
    <mergeCell ref="B56:B58"/>
    <mergeCell ref="C56:C58"/>
    <mergeCell ref="D56:D58"/>
    <mergeCell ref="F56:F57"/>
    <mergeCell ref="I56:I57"/>
    <mergeCell ref="C51:C55"/>
    <mergeCell ref="I64:I65"/>
    <mergeCell ref="J64:M64"/>
    <mergeCell ref="I61:M61"/>
    <mergeCell ref="H56:H57"/>
    <mergeCell ref="H64:H65"/>
    <mergeCell ref="N120:N121"/>
    <mergeCell ref="O120:O121"/>
    <mergeCell ref="I116:M116"/>
    <mergeCell ref="I117:M117"/>
    <mergeCell ref="I118:M118"/>
    <mergeCell ref="I119:M119"/>
    <mergeCell ref="C104:C106"/>
    <mergeCell ref="I108:M108"/>
    <mergeCell ref="I107:M107"/>
    <mergeCell ref="C107:C111"/>
    <mergeCell ref="N112:N113"/>
    <mergeCell ref="I115:M115"/>
    <mergeCell ref="D104:D106"/>
    <mergeCell ref="F104:F105"/>
    <mergeCell ref="O112:O113"/>
    <mergeCell ref="I109:M109"/>
    <mergeCell ref="I110:M110"/>
    <mergeCell ref="H104:H105"/>
    <mergeCell ref="H120:H121"/>
    <mergeCell ref="C115:C119"/>
    <mergeCell ref="I104:I105"/>
    <mergeCell ref="J104:M104"/>
    <mergeCell ref="I112:I113"/>
    <mergeCell ref="J112:M112"/>
    <mergeCell ref="N168:N169"/>
    <mergeCell ref="O168:O169"/>
    <mergeCell ref="I125:M125"/>
    <mergeCell ref="I126:M126"/>
    <mergeCell ref="I127:M127"/>
    <mergeCell ref="I149:M149"/>
    <mergeCell ref="N160:N161"/>
    <mergeCell ref="O136:O137"/>
    <mergeCell ref="O160:O161"/>
    <mergeCell ref="N136:N137"/>
    <mergeCell ref="N128:N129"/>
    <mergeCell ref="O128:O129"/>
    <mergeCell ref="N144:N145"/>
    <mergeCell ref="O144:O145"/>
    <mergeCell ref="N152:N153"/>
    <mergeCell ref="O152:O153"/>
    <mergeCell ref="I152:I153"/>
    <mergeCell ref="J152:M152"/>
    <mergeCell ref="I140:M140"/>
    <mergeCell ref="I141:M141"/>
    <mergeCell ref="I168:I169"/>
    <mergeCell ref="I157:M157"/>
    <mergeCell ref="I155:M155"/>
    <mergeCell ref="I128:I129"/>
    <mergeCell ref="I171:M171"/>
    <mergeCell ref="I172:M172"/>
    <mergeCell ref="I173:M173"/>
    <mergeCell ref="I174:M174"/>
    <mergeCell ref="I175:M175"/>
    <mergeCell ref="I163:M163"/>
    <mergeCell ref="I158:M158"/>
    <mergeCell ref="I159:M159"/>
    <mergeCell ref="I164:M164"/>
    <mergeCell ref="I165:M165"/>
    <mergeCell ref="I166:M166"/>
    <mergeCell ref="I167:M167"/>
    <mergeCell ref="J168:M168"/>
    <mergeCell ref="I131:M131"/>
    <mergeCell ref="I132:M132"/>
    <mergeCell ref="I133:M133"/>
    <mergeCell ref="I134:M134"/>
    <mergeCell ref="I135:M135"/>
    <mergeCell ref="A131:A138"/>
    <mergeCell ref="I142:M142"/>
    <mergeCell ref="I143:M143"/>
    <mergeCell ref="B136:B138"/>
    <mergeCell ref="H136:H137"/>
    <mergeCell ref="A51:A58"/>
    <mergeCell ref="I51:M51"/>
    <mergeCell ref="I52:M52"/>
    <mergeCell ref="I53:M53"/>
    <mergeCell ref="B67:B71"/>
    <mergeCell ref="C67:C71"/>
    <mergeCell ref="I72:I73"/>
    <mergeCell ref="J72:M72"/>
    <mergeCell ref="J88:M88"/>
    <mergeCell ref="A59:A66"/>
    <mergeCell ref="A43:A50"/>
    <mergeCell ref="I35:M35"/>
    <mergeCell ref="I36:M36"/>
    <mergeCell ref="I37:M37"/>
    <mergeCell ref="I43:M43"/>
    <mergeCell ref="I44:M44"/>
    <mergeCell ref="I45:M45"/>
    <mergeCell ref="G40:G41"/>
    <mergeCell ref="B48:B50"/>
    <mergeCell ref="C48:C50"/>
    <mergeCell ref="D48:D50"/>
    <mergeCell ref="F48:F49"/>
    <mergeCell ref="D40:D42"/>
    <mergeCell ref="F40:F41"/>
    <mergeCell ref="I40:I41"/>
    <mergeCell ref="B35:B39"/>
    <mergeCell ref="C35:C39"/>
    <mergeCell ref="B43:B47"/>
    <mergeCell ref="C43:C47"/>
    <mergeCell ref="B40:B42"/>
    <mergeCell ref="C40:C42"/>
    <mergeCell ref="A35:A42"/>
    <mergeCell ref="I39:M39"/>
    <mergeCell ref="B22:B26"/>
    <mergeCell ref="B51:B55"/>
    <mergeCell ref="D64:D66"/>
    <mergeCell ref="F64:F65"/>
    <mergeCell ref="I62:M62"/>
    <mergeCell ref="I63:M63"/>
    <mergeCell ref="I59:M59"/>
    <mergeCell ref="I60:M60"/>
    <mergeCell ref="H27:H28"/>
    <mergeCell ref="H40:H41"/>
    <mergeCell ref="B27:B29"/>
    <mergeCell ref="C27:C29"/>
    <mergeCell ref="D27:D29"/>
    <mergeCell ref="J128:M128"/>
    <mergeCell ref="B120:B122"/>
    <mergeCell ref="C120:C122"/>
    <mergeCell ref="D120:D122"/>
    <mergeCell ref="F120:F121"/>
    <mergeCell ref="I120:I121"/>
    <mergeCell ref="J120:M120"/>
    <mergeCell ref="B123:B127"/>
    <mergeCell ref="C123:C127"/>
    <mergeCell ref="G120:G121"/>
    <mergeCell ref="G128:G129"/>
    <mergeCell ref="I123:M123"/>
    <mergeCell ref="I124:M124"/>
    <mergeCell ref="I111:M111"/>
    <mergeCell ref="B107:B111"/>
    <mergeCell ref="B115:B119"/>
    <mergeCell ref="H128:H129"/>
    <mergeCell ref="I102:M102"/>
    <mergeCell ref="I103:M103"/>
    <mergeCell ref="B99:B103"/>
    <mergeCell ref="I256:M256"/>
    <mergeCell ref="I257:M257"/>
    <mergeCell ref="D136:D138"/>
    <mergeCell ref="F136:F137"/>
    <mergeCell ref="I136:I137"/>
    <mergeCell ref="J136:M136"/>
    <mergeCell ref="B131:B135"/>
    <mergeCell ref="C131:C135"/>
    <mergeCell ref="I139:M139"/>
    <mergeCell ref="B139:B143"/>
    <mergeCell ref="D176:D178"/>
    <mergeCell ref="F176:F177"/>
    <mergeCell ref="I176:I177"/>
    <mergeCell ref="J176:M176"/>
    <mergeCell ref="C155:C159"/>
    <mergeCell ref="C144:C146"/>
    <mergeCell ref="D144:D146"/>
    <mergeCell ref="I224:M224"/>
    <mergeCell ref="I225:M225"/>
    <mergeCell ref="I226:M226"/>
    <mergeCell ref="I227:M227"/>
    <mergeCell ref="I254:M254"/>
    <mergeCell ref="A300:A304"/>
    <mergeCell ref="A223:A233"/>
    <mergeCell ref="B223:B227"/>
    <mergeCell ref="C223:C227"/>
    <mergeCell ref="I223:M223"/>
    <mergeCell ref="I264:M264"/>
    <mergeCell ref="I265:M265"/>
    <mergeCell ref="I266:M266"/>
    <mergeCell ref="I267:M267"/>
    <mergeCell ref="I304:M304"/>
    <mergeCell ref="I279:M279"/>
    <mergeCell ref="I280:M280"/>
    <mergeCell ref="I281:M281"/>
    <mergeCell ref="I300:M300"/>
    <mergeCell ref="I301:M301"/>
    <mergeCell ref="I302:M302"/>
    <mergeCell ref="I271:M271"/>
    <mergeCell ref="I272:M272"/>
    <mergeCell ref="I273:M273"/>
    <mergeCell ref="B231:B233"/>
    <mergeCell ref="I278:M278"/>
    <mergeCell ref="I303:M303"/>
    <mergeCell ref="J274:M274"/>
    <mergeCell ref="C231:C233"/>
    <mergeCell ref="D231:D233"/>
    <mergeCell ref="F231:F232"/>
    <mergeCell ref="I231:I232"/>
    <mergeCell ref="J231:M231"/>
    <mergeCell ref="H274:H275"/>
    <mergeCell ref="B282:B284"/>
    <mergeCell ref="C282:C284"/>
    <mergeCell ref="D282:D284"/>
    <mergeCell ref="I295:M295"/>
    <mergeCell ref="H231:H232"/>
    <mergeCell ref="I270:M270"/>
    <mergeCell ref="G231:G232"/>
    <mergeCell ref="G261:G262"/>
    <mergeCell ref="I258:M258"/>
    <mergeCell ref="I259:M259"/>
    <mergeCell ref="B300:C304"/>
    <mergeCell ref="B245:B247"/>
    <mergeCell ref="C245:C247"/>
    <mergeCell ref="D245:D247"/>
    <mergeCell ref="P27:P29"/>
    <mergeCell ref="P40:P42"/>
    <mergeCell ref="P48:P50"/>
    <mergeCell ref="P56:P58"/>
    <mergeCell ref="P64:P66"/>
    <mergeCell ref="P72:P74"/>
    <mergeCell ref="P88:P90"/>
    <mergeCell ref="P96:P98"/>
    <mergeCell ref="P91:P95"/>
    <mergeCell ref="P59:P63"/>
    <mergeCell ref="P35:P39"/>
    <mergeCell ref="P43:P47"/>
    <mergeCell ref="P51:P55"/>
    <mergeCell ref="P83:P87"/>
    <mergeCell ref="N231:N232"/>
    <mergeCell ref="O231:O232"/>
    <mergeCell ref="P231:P233"/>
    <mergeCell ref="I71:M71"/>
    <mergeCell ref="C136:C138"/>
    <mergeCell ref="P261:P263"/>
    <mergeCell ref="P274:P276"/>
    <mergeCell ref="P282:P284"/>
    <mergeCell ref="P104:P106"/>
    <mergeCell ref="P112:P114"/>
    <mergeCell ref="P120:P122"/>
    <mergeCell ref="P136:P138"/>
    <mergeCell ref="P128:P130"/>
    <mergeCell ref="P144:P146"/>
    <mergeCell ref="P152:P154"/>
    <mergeCell ref="P160:P162"/>
    <mergeCell ref="P168:P170"/>
    <mergeCell ref="P277:P281"/>
    <mergeCell ref="P155:P159"/>
    <mergeCell ref="P123:P127"/>
    <mergeCell ref="P131:P135"/>
    <mergeCell ref="P107:P111"/>
    <mergeCell ref="P115:P119"/>
    <mergeCell ref="P163:P167"/>
    <mergeCell ref="P171:P175"/>
    <mergeCell ref="P223:P227"/>
    <mergeCell ref="P139:P143"/>
    <mergeCell ref="P147:P151"/>
    <mergeCell ref="P228:P230"/>
    <mergeCell ref="A75:A82"/>
    <mergeCell ref="B75:B79"/>
    <mergeCell ref="C75:C79"/>
    <mergeCell ref="I75:M75"/>
    <mergeCell ref="P75:P79"/>
    <mergeCell ref="I76:M76"/>
    <mergeCell ref="I77:M77"/>
    <mergeCell ref="I78:M78"/>
    <mergeCell ref="I79:M79"/>
    <mergeCell ref="B80:B82"/>
    <mergeCell ref="C80:C82"/>
    <mergeCell ref="D80:D82"/>
    <mergeCell ref="F80:F81"/>
    <mergeCell ref="G80:G81"/>
    <mergeCell ref="I80:I81"/>
    <mergeCell ref="J80:M80"/>
    <mergeCell ref="N80:N81"/>
    <mergeCell ref="O80:O81"/>
    <mergeCell ref="P80:P82"/>
    <mergeCell ref="A285:A290"/>
    <mergeCell ref="B285:B290"/>
    <mergeCell ref="C285:C290"/>
    <mergeCell ref="I285:M285"/>
    <mergeCell ref="P285:P290"/>
    <mergeCell ref="I286:M286"/>
    <mergeCell ref="I287:M287"/>
    <mergeCell ref="I288:M288"/>
    <mergeCell ref="I290:M290"/>
    <mergeCell ref="I289:M289"/>
    <mergeCell ref="O274:O275"/>
    <mergeCell ref="A269:A276"/>
    <mergeCell ref="G274:G275"/>
    <mergeCell ref="I274:I275"/>
    <mergeCell ref="A291:A299"/>
    <mergeCell ref="B291:B296"/>
    <mergeCell ref="C291:C296"/>
    <mergeCell ref="I291:M291"/>
    <mergeCell ref="P291:P296"/>
    <mergeCell ref="I292:M292"/>
    <mergeCell ref="I293:M293"/>
    <mergeCell ref="I294:M294"/>
    <mergeCell ref="I296:M296"/>
    <mergeCell ref="B297:B299"/>
    <mergeCell ref="C297:C299"/>
    <mergeCell ref="D297:D299"/>
    <mergeCell ref="F297:F298"/>
    <mergeCell ref="G297:G298"/>
    <mergeCell ref="H297:H298"/>
    <mergeCell ref="I297:I298"/>
    <mergeCell ref="J297:M297"/>
    <mergeCell ref="N297:N298"/>
    <mergeCell ref="O297:O298"/>
    <mergeCell ref="P297:P299"/>
    <mergeCell ref="B228:B230"/>
    <mergeCell ref="C228:C230"/>
    <mergeCell ref="D228:D230"/>
    <mergeCell ref="F228:F229"/>
    <mergeCell ref="G228:G229"/>
    <mergeCell ref="I228:I229"/>
    <mergeCell ref="J228:M228"/>
    <mergeCell ref="N228:N229"/>
    <mergeCell ref="O228:O229"/>
    <mergeCell ref="H228:H229"/>
    <mergeCell ref="A204:A211"/>
    <mergeCell ref="B204:B208"/>
    <mergeCell ref="C204:C208"/>
    <mergeCell ref="I204:M204"/>
    <mergeCell ref="P204:P208"/>
    <mergeCell ref="I205:M205"/>
    <mergeCell ref="I206:M206"/>
    <mergeCell ref="I207:M207"/>
    <mergeCell ref="I208:M208"/>
    <mergeCell ref="B209:B211"/>
    <mergeCell ref="C209:C211"/>
    <mergeCell ref="D209:D211"/>
    <mergeCell ref="F209:F210"/>
    <mergeCell ref="G209:G210"/>
    <mergeCell ref="I209:I210"/>
    <mergeCell ref="J209:M209"/>
    <mergeCell ref="N209:N210"/>
    <mergeCell ref="O209:O210"/>
    <mergeCell ref="P209:P211"/>
    <mergeCell ref="H209:H210"/>
    <mergeCell ref="A179:A186"/>
    <mergeCell ref="B179:B183"/>
    <mergeCell ref="C179:C183"/>
    <mergeCell ref="I179:M179"/>
    <mergeCell ref="P179:P183"/>
    <mergeCell ref="I180:M180"/>
    <mergeCell ref="I181:M181"/>
    <mergeCell ref="I182:M182"/>
    <mergeCell ref="I183:M183"/>
    <mergeCell ref="B184:B186"/>
    <mergeCell ref="C184:C186"/>
    <mergeCell ref="D184:D186"/>
    <mergeCell ref="F184:F185"/>
    <mergeCell ref="G184:G185"/>
    <mergeCell ref="I184:I185"/>
    <mergeCell ref="J184:M184"/>
    <mergeCell ref="N184:N185"/>
    <mergeCell ref="O184:O185"/>
    <mergeCell ref="P184:P186"/>
    <mergeCell ref="H184:H185"/>
    <mergeCell ref="A187:A203"/>
    <mergeCell ref="B187:B191"/>
    <mergeCell ref="C187:C191"/>
    <mergeCell ref="I187:M187"/>
    <mergeCell ref="P187:P191"/>
    <mergeCell ref="I188:M188"/>
    <mergeCell ref="I189:M189"/>
    <mergeCell ref="I190:M190"/>
    <mergeCell ref="I191:M191"/>
    <mergeCell ref="B201:B203"/>
    <mergeCell ref="C201:C203"/>
    <mergeCell ref="D201:D203"/>
    <mergeCell ref="F201:F202"/>
    <mergeCell ref="G201:G202"/>
    <mergeCell ref="H201:H202"/>
    <mergeCell ref="I201:I202"/>
    <mergeCell ref="J201:M201"/>
    <mergeCell ref="N201:N202"/>
    <mergeCell ref="O201:O202"/>
    <mergeCell ref="P201:P203"/>
    <mergeCell ref="B195:B197"/>
    <mergeCell ref="C195:C197"/>
    <mergeCell ref="D195:D197"/>
    <mergeCell ref="F195:F196"/>
    <mergeCell ref="G195:G196"/>
    <mergeCell ref="H195:H196"/>
    <mergeCell ref="I195:I196"/>
    <mergeCell ref="J195:M195"/>
    <mergeCell ref="N195:N196"/>
    <mergeCell ref="O195:O196"/>
    <mergeCell ref="P195:P197"/>
    <mergeCell ref="B192:B194"/>
    <mergeCell ref="C192:C194"/>
    <mergeCell ref="D192:D194"/>
    <mergeCell ref="F192:F193"/>
    <mergeCell ref="G192:G193"/>
    <mergeCell ref="H192:H193"/>
    <mergeCell ref="I192:I193"/>
    <mergeCell ref="J192:M192"/>
    <mergeCell ref="N192:N193"/>
    <mergeCell ref="O192:O193"/>
    <mergeCell ref="P192:P194"/>
    <mergeCell ref="O198:O199"/>
    <mergeCell ref="B212:B214"/>
    <mergeCell ref="C212:C214"/>
    <mergeCell ref="D212:D214"/>
    <mergeCell ref="F212:F213"/>
    <mergeCell ref="G212:G213"/>
    <mergeCell ref="H212:H213"/>
    <mergeCell ref="I212:I213"/>
    <mergeCell ref="J212:M212"/>
    <mergeCell ref="N212:N213"/>
    <mergeCell ref="O212:O213"/>
    <mergeCell ref="B198:B200"/>
    <mergeCell ref="C198:C200"/>
    <mergeCell ref="D198:D200"/>
    <mergeCell ref="F198:F199"/>
    <mergeCell ref="G198:G199"/>
    <mergeCell ref="H198:H199"/>
    <mergeCell ref="I198:I199"/>
    <mergeCell ref="J198:M198"/>
    <mergeCell ref="N198:N199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4" manualBreakCount="4">
    <brk id="39" max="15" man="1"/>
    <brk id="87" max="15" man="1"/>
    <brk id="141" max="15" man="1"/>
    <brk id="233" max="15" man="1"/>
  </rowBreaks>
  <ignoredErrors>
    <ignoredError sqref="F17" formula="1"/>
    <ignoredError sqref="G98:I9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Подпрограмма1</vt:lpstr>
      <vt:lpstr>Подпрограмма2</vt:lpstr>
      <vt:lpstr>Подпрограмма2!Область_печати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2025-06-09T06:30:42Z</cp:lastPrinted>
  <dcterms:created xsi:type="dcterms:W3CDTF">1996-10-08T23:32:33Z</dcterms:created>
  <dcterms:modified xsi:type="dcterms:W3CDTF">2025-06-18T13:42:26Z</dcterms:modified>
</cp:coreProperties>
</file>