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90" yWindow="420" windowWidth="14370" windowHeight="12180" activeTab="2"/>
  </bookViews>
  <sheets>
    <sheet name="паспорта подпрограмм" sheetId="4" r:id="rId1"/>
    <sheet name="Обоснование финансовых ресу " sheetId="2" r:id="rId2"/>
    <sheet name="Перечень мероприятий" sheetId="1" r:id="rId3"/>
  </sheets>
  <definedNames>
    <definedName name="_xlnm.Print_Titles" localSheetId="2">'Перечень мероприятий'!$7:$9</definedName>
    <definedName name="_xlnm.Print_Area" localSheetId="1">'Обоснование финансовых ресу '!$A$1:$F$504</definedName>
    <definedName name="_xlnm.Print_Area" localSheetId="2">'Перечень мероприятий'!$A$1:$M$436</definedName>
  </definedNames>
  <calcPr calcId="145621"/>
</workbook>
</file>

<file path=xl/calcChain.xml><?xml version="1.0" encoding="utf-8"?>
<calcChain xmlns="http://schemas.openxmlformats.org/spreadsheetml/2006/main">
  <c r="E97" i="2" l="1"/>
  <c r="E96" i="2"/>
  <c r="E95" i="2"/>
  <c r="E94" i="2"/>
  <c r="E93" i="2"/>
  <c r="E91" i="2"/>
  <c r="E90" i="2"/>
  <c r="E89" i="2"/>
  <c r="E88" i="2"/>
  <c r="E87" i="2"/>
  <c r="E178" i="2" l="1"/>
  <c r="E163" i="2" l="1"/>
  <c r="E162" i="2"/>
  <c r="E161" i="2"/>
  <c r="E160" i="2"/>
  <c r="E170" i="2"/>
  <c r="E175" i="2"/>
  <c r="E174" i="2"/>
  <c r="E173" i="2"/>
  <c r="E172" i="2"/>
  <c r="E171" i="2"/>
  <c r="E169" i="2"/>
  <c r="E168" i="2"/>
  <c r="E167" i="2"/>
  <c r="E166" i="2"/>
  <c r="E165" i="2"/>
  <c r="E157" i="2"/>
  <c r="E156" i="2"/>
  <c r="E155" i="2"/>
  <c r="E154" i="2"/>
  <c r="E153" i="2"/>
  <c r="F149" i="1" l="1"/>
  <c r="H136" i="1"/>
  <c r="I136" i="1"/>
  <c r="J136" i="1"/>
  <c r="K136" i="1"/>
  <c r="G136" i="1"/>
  <c r="F139" i="1"/>
  <c r="F136" i="1" l="1"/>
  <c r="E498" i="2"/>
  <c r="E497" i="2"/>
  <c r="E496" i="2"/>
  <c r="E494" i="2"/>
  <c r="E187" i="2"/>
  <c r="E181" i="2"/>
  <c r="E180" i="2"/>
  <c r="E179" i="2"/>
  <c r="E177" i="2"/>
  <c r="E248" i="2"/>
  <c r="E253" i="2"/>
  <c r="E252" i="2"/>
  <c r="E251" i="2"/>
  <c r="E250" i="2"/>
  <c r="E249" i="2"/>
  <c r="E247" i="2"/>
  <c r="E246" i="2"/>
  <c r="E245" i="2"/>
  <c r="E244" i="2"/>
  <c r="E243" i="2"/>
  <c r="E241" i="2"/>
  <c r="E240" i="2"/>
  <c r="E239" i="2"/>
  <c r="E238" i="2"/>
  <c r="E495" i="2" s="1"/>
  <c r="E237" i="2"/>
  <c r="G155" i="1" l="1"/>
  <c r="G154" i="1"/>
  <c r="G153" i="1"/>
  <c r="G152" i="1"/>
  <c r="F155" i="1"/>
  <c r="F152" i="1"/>
  <c r="K201" i="1"/>
  <c r="J201" i="1"/>
  <c r="I201" i="1"/>
  <c r="H201" i="1"/>
  <c r="G201" i="1"/>
  <c r="F201" i="1"/>
  <c r="F202" i="1"/>
  <c r="F203" i="1"/>
  <c r="F204" i="1"/>
  <c r="E242" i="2"/>
  <c r="E236" i="2"/>
  <c r="E235" i="2" l="1"/>
  <c r="E234" i="2"/>
  <c r="E233" i="2"/>
  <c r="E232" i="2"/>
  <c r="E231" i="2"/>
  <c r="E230" i="2" l="1"/>
  <c r="E493" i="2" l="1"/>
  <c r="E176" i="2"/>
  <c r="E210" i="1"/>
  <c r="E209" i="1"/>
  <c r="K210" i="1"/>
  <c r="J210" i="1"/>
  <c r="I210" i="1"/>
  <c r="K209" i="1"/>
  <c r="F199" i="1"/>
  <c r="F198" i="1"/>
  <c r="K196" i="1"/>
  <c r="J196" i="1"/>
  <c r="I196" i="1"/>
  <c r="H196" i="1"/>
  <c r="G196" i="1"/>
  <c r="E196" i="1"/>
  <c r="F195" i="1"/>
  <c r="F194" i="1"/>
  <c r="F193" i="1"/>
  <c r="F192" i="1"/>
  <c r="F191" i="1" s="1"/>
  <c r="K191" i="1"/>
  <c r="J191" i="1"/>
  <c r="I191" i="1"/>
  <c r="H191" i="1"/>
  <c r="G191" i="1"/>
  <c r="E191" i="1"/>
  <c r="F196" i="1" l="1"/>
  <c r="F153" i="1"/>
  <c r="G318" i="1"/>
  <c r="G410" i="1" l="1"/>
  <c r="K318" i="1" l="1"/>
  <c r="J318" i="1"/>
  <c r="J368" i="1" s="1"/>
  <c r="I318" i="1"/>
  <c r="I368" i="1" s="1"/>
  <c r="H318" i="1"/>
  <c r="E418" i="2"/>
  <c r="E417" i="2"/>
  <c r="E416" i="2"/>
  <c r="E415" i="2"/>
  <c r="E414" i="2"/>
  <c r="F359" i="1"/>
  <c r="F358" i="1"/>
  <c r="F357" i="1"/>
  <c r="F356" i="1"/>
  <c r="F355" i="1" s="1"/>
  <c r="K355" i="1"/>
  <c r="J355" i="1"/>
  <c r="I355" i="1"/>
  <c r="H355" i="1"/>
  <c r="G355" i="1"/>
  <c r="E355" i="1"/>
  <c r="E413" i="2" l="1"/>
  <c r="G14" i="1"/>
  <c r="E105" i="1" l="1"/>
  <c r="E104" i="1"/>
  <c r="E103" i="1"/>
  <c r="E102" i="1"/>
  <c r="E101" i="1" s="1"/>
  <c r="K105" i="1"/>
  <c r="J105" i="1"/>
  <c r="I105" i="1"/>
  <c r="H105" i="1"/>
  <c r="K104" i="1"/>
  <c r="J104" i="1"/>
  <c r="I104" i="1"/>
  <c r="H104" i="1"/>
  <c r="K103" i="1"/>
  <c r="J103" i="1"/>
  <c r="I103" i="1"/>
  <c r="H103" i="1"/>
  <c r="K102" i="1"/>
  <c r="J102" i="1"/>
  <c r="I102" i="1"/>
  <c r="H102" i="1"/>
  <c r="G105" i="1"/>
  <c r="G102" i="1"/>
  <c r="G103" i="1"/>
  <c r="G104" i="1"/>
  <c r="H101" i="1" l="1"/>
  <c r="I101" i="1"/>
  <c r="J101" i="1"/>
  <c r="K101" i="1"/>
  <c r="E394" i="2"/>
  <c r="E393" i="2"/>
  <c r="E392" i="2"/>
  <c r="E391" i="2"/>
  <c r="E390" i="2"/>
  <c r="E406" i="2"/>
  <c r="E405" i="2"/>
  <c r="E404" i="2"/>
  <c r="E403" i="2"/>
  <c r="E402" i="2"/>
  <c r="E151" i="2"/>
  <c r="E150" i="2"/>
  <c r="E149" i="2"/>
  <c r="E148" i="2"/>
  <c r="E159" i="2"/>
  <c r="E147" i="2" s="1"/>
  <c r="E115" i="2"/>
  <c r="E114" i="2"/>
  <c r="E113" i="2"/>
  <c r="E112" i="2"/>
  <c r="E111" i="2"/>
  <c r="E389" i="2" l="1"/>
  <c r="E216" i="1"/>
  <c r="E215" i="1"/>
  <c r="E214" i="1"/>
  <c r="E213" i="1"/>
  <c r="K216" i="1"/>
  <c r="J216" i="1"/>
  <c r="I216" i="1"/>
  <c r="H216" i="1"/>
  <c r="K215" i="1"/>
  <c r="J215" i="1"/>
  <c r="I215" i="1"/>
  <c r="H215" i="1"/>
  <c r="K214" i="1"/>
  <c r="J214" i="1"/>
  <c r="I214" i="1"/>
  <c r="H214" i="1"/>
  <c r="K213" i="1"/>
  <c r="J213" i="1"/>
  <c r="I213" i="1"/>
  <c r="H213" i="1"/>
  <c r="G216" i="1"/>
  <c r="G214" i="1"/>
  <c r="G213" i="1"/>
  <c r="G215" i="1"/>
  <c r="E154" i="1"/>
  <c r="K155" i="1"/>
  <c r="J155" i="1"/>
  <c r="I155" i="1"/>
  <c r="H155" i="1"/>
  <c r="K154" i="1"/>
  <c r="J154" i="1"/>
  <c r="I154" i="1"/>
  <c r="H154" i="1"/>
  <c r="K153" i="1"/>
  <c r="J153" i="1"/>
  <c r="I153" i="1"/>
  <c r="H153" i="1"/>
  <c r="K152" i="1"/>
  <c r="J152" i="1"/>
  <c r="I152" i="1"/>
  <c r="H152" i="1"/>
  <c r="E129" i="1"/>
  <c r="K129" i="1"/>
  <c r="J129" i="1"/>
  <c r="I129" i="1"/>
  <c r="H129" i="1"/>
  <c r="G129" i="1"/>
  <c r="E65" i="1"/>
  <c r="E64" i="1"/>
  <c r="E63" i="1"/>
  <c r="E62" i="1"/>
  <c r="K65" i="1"/>
  <c r="J65" i="1"/>
  <c r="I65" i="1"/>
  <c r="H65" i="1"/>
  <c r="K64" i="1"/>
  <c r="J64" i="1"/>
  <c r="I64" i="1"/>
  <c r="H64" i="1"/>
  <c r="K63" i="1"/>
  <c r="J63" i="1"/>
  <c r="I63" i="1"/>
  <c r="H63" i="1"/>
  <c r="K62" i="1"/>
  <c r="J62" i="1"/>
  <c r="I62" i="1"/>
  <c r="H62" i="1"/>
  <c r="G65" i="1"/>
  <c r="G62" i="1"/>
  <c r="G63" i="1"/>
  <c r="G64" i="1"/>
  <c r="E12" i="1"/>
  <c r="E13" i="1"/>
  <c r="E14" i="1"/>
  <c r="E15" i="1"/>
  <c r="K15" i="1"/>
  <c r="J15" i="1"/>
  <c r="I15" i="1"/>
  <c r="K14" i="1"/>
  <c r="J14" i="1"/>
  <c r="I14" i="1"/>
  <c r="K13" i="1"/>
  <c r="J13" i="1"/>
  <c r="I13" i="1"/>
  <c r="K12" i="1"/>
  <c r="J12" i="1"/>
  <c r="I12" i="1"/>
  <c r="H15" i="1"/>
  <c r="H14" i="1"/>
  <c r="H13" i="1"/>
  <c r="H12" i="1"/>
  <c r="G12" i="1"/>
  <c r="G13" i="1"/>
  <c r="G15" i="1"/>
  <c r="J209" i="1" l="1"/>
  <c r="I209" i="1"/>
  <c r="J11" i="1"/>
  <c r="H11" i="1"/>
  <c r="H212" i="1"/>
  <c r="J212" i="1"/>
  <c r="K11" i="1"/>
  <c r="I11" i="1"/>
  <c r="I151" i="1"/>
  <c r="I212" i="1"/>
  <c r="H151" i="1"/>
  <c r="K212" i="1"/>
  <c r="E212" i="1"/>
  <c r="E61" i="1"/>
  <c r="J151" i="1"/>
  <c r="K151" i="1"/>
  <c r="E109" i="2"/>
  <c r="E108" i="2"/>
  <c r="E107" i="2"/>
  <c r="E106" i="2"/>
  <c r="E105" i="2"/>
  <c r="F100" i="1"/>
  <c r="F99" i="1"/>
  <c r="F98" i="1"/>
  <c r="F97" i="1"/>
  <c r="K96" i="1"/>
  <c r="J96" i="1"/>
  <c r="I96" i="1"/>
  <c r="H96" i="1"/>
  <c r="G96" i="1"/>
  <c r="E96" i="1"/>
  <c r="F95" i="1"/>
  <c r="F94" i="1"/>
  <c r="F93" i="1"/>
  <c r="F92" i="1"/>
  <c r="K91" i="1"/>
  <c r="J91" i="1"/>
  <c r="I91" i="1"/>
  <c r="H91" i="1"/>
  <c r="G91" i="1"/>
  <c r="E91" i="1"/>
  <c r="E104" i="2" l="1"/>
  <c r="F91" i="1"/>
  <c r="F96" i="1"/>
  <c r="E164" i="2"/>
  <c r="E152" i="2"/>
  <c r="E92" i="2"/>
  <c r="K150" i="1"/>
  <c r="J150" i="1" s="1"/>
  <c r="I150" i="1" s="1"/>
  <c r="H150" i="1" s="1"/>
  <c r="G150" i="1" s="1"/>
  <c r="F150" i="1" s="1"/>
  <c r="E150" i="1" s="1"/>
  <c r="K148" i="1"/>
  <c r="J148" i="1" s="1"/>
  <c r="I148" i="1" s="1"/>
  <c r="H148" i="1" s="1"/>
  <c r="G148" i="1" s="1"/>
  <c r="F148" i="1" s="1"/>
  <c r="E148" i="1" s="1"/>
  <c r="K147" i="1"/>
  <c r="J147" i="1" s="1"/>
  <c r="E86" i="2" l="1"/>
  <c r="I147" i="1"/>
  <c r="J146" i="1"/>
  <c r="K146" i="1"/>
  <c r="F145" i="1"/>
  <c r="F144" i="1"/>
  <c r="F143" i="1"/>
  <c r="F142" i="1"/>
  <c r="K141" i="1"/>
  <c r="J141" i="1"/>
  <c r="I141" i="1"/>
  <c r="H141" i="1"/>
  <c r="G141" i="1"/>
  <c r="E141" i="1"/>
  <c r="F135" i="1"/>
  <c r="F134" i="1"/>
  <c r="F133" i="1"/>
  <c r="F132" i="1"/>
  <c r="K131" i="1"/>
  <c r="J131" i="1"/>
  <c r="I131" i="1"/>
  <c r="H131" i="1"/>
  <c r="G131" i="1"/>
  <c r="E131" i="1"/>
  <c r="F129" i="1" l="1"/>
  <c r="I146" i="1"/>
  <c r="H147" i="1"/>
  <c r="F141" i="1"/>
  <c r="F131" i="1"/>
  <c r="F80" i="1"/>
  <c r="F79" i="1"/>
  <c r="F78" i="1"/>
  <c r="F77" i="1"/>
  <c r="K76" i="1"/>
  <c r="J76" i="1"/>
  <c r="I76" i="1"/>
  <c r="H76" i="1"/>
  <c r="G76" i="1"/>
  <c r="E76" i="1"/>
  <c r="F25" i="1"/>
  <c r="F24" i="1"/>
  <c r="F23" i="1"/>
  <c r="F22" i="1"/>
  <c r="K21" i="1"/>
  <c r="J21" i="1"/>
  <c r="I21" i="1"/>
  <c r="H21" i="1"/>
  <c r="G21" i="1"/>
  <c r="E21" i="1"/>
  <c r="H146" i="1" l="1"/>
  <c r="G147" i="1"/>
  <c r="F76" i="1"/>
  <c r="F21" i="1"/>
  <c r="K138" i="1"/>
  <c r="K137" i="1"/>
  <c r="K140" i="1"/>
  <c r="E30" i="2"/>
  <c r="E29" i="2"/>
  <c r="E28" i="2"/>
  <c r="E27" i="2"/>
  <c r="E31" i="2"/>
  <c r="F30" i="1"/>
  <c r="F28" i="1"/>
  <c r="F27" i="1"/>
  <c r="F29" i="1"/>
  <c r="J137" i="1" l="1"/>
  <c r="K127" i="1"/>
  <c r="K207" i="1" s="1"/>
  <c r="J138" i="1"/>
  <c r="K128" i="1"/>
  <c r="K208" i="1" s="1"/>
  <c r="J140" i="1"/>
  <c r="K130" i="1"/>
  <c r="F147" i="1"/>
  <c r="G146" i="1"/>
  <c r="E320" i="2"/>
  <c r="E319" i="2"/>
  <c r="E318" i="2"/>
  <c r="E317" i="2"/>
  <c r="E316" i="2"/>
  <c r="E319" i="1"/>
  <c r="K319" i="1"/>
  <c r="J319" i="1"/>
  <c r="I319" i="1"/>
  <c r="K317" i="1"/>
  <c r="J317" i="1"/>
  <c r="I317" i="1"/>
  <c r="K316" i="1"/>
  <c r="J316" i="1"/>
  <c r="I316" i="1"/>
  <c r="H319" i="1"/>
  <c r="H317" i="1"/>
  <c r="H316" i="1"/>
  <c r="F349" i="1"/>
  <c r="F348" i="1"/>
  <c r="F347" i="1"/>
  <c r="F346" i="1"/>
  <c r="K345" i="1"/>
  <c r="J345" i="1"/>
  <c r="I345" i="1"/>
  <c r="H345" i="1"/>
  <c r="G345" i="1"/>
  <c r="E345" i="1"/>
  <c r="F344" i="1"/>
  <c r="F342" i="1"/>
  <c r="F341" i="1"/>
  <c r="K340" i="1"/>
  <c r="J340" i="1"/>
  <c r="I340" i="1"/>
  <c r="H340" i="1"/>
  <c r="G340" i="1"/>
  <c r="E340" i="1"/>
  <c r="F339" i="1"/>
  <c r="F338" i="1"/>
  <c r="F337" i="1"/>
  <c r="F336" i="1"/>
  <c r="K335" i="1"/>
  <c r="J335" i="1"/>
  <c r="I335" i="1"/>
  <c r="H335" i="1"/>
  <c r="G335" i="1"/>
  <c r="E335" i="1"/>
  <c r="F334" i="1"/>
  <c r="F333" i="1"/>
  <c r="F332" i="1"/>
  <c r="F331" i="1"/>
  <c r="K330" i="1"/>
  <c r="J330" i="1"/>
  <c r="I330" i="1"/>
  <c r="H330" i="1"/>
  <c r="G330" i="1"/>
  <c r="E330" i="1"/>
  <c r="F324" i="1"/>
  <c r="F323" i="1"/>
  <c r="F322" i="1"/>
  <c r="F321" i="1"/>
  <c r="K320" i="1"/>
  <c r="J320" i="1"/>
  <c r="I320" i="1"/>
  <c r="H320" i="1"/>
  <c r="G320" i="1"/>
  <c r="E320" i="1"/>
  <c r="F328" i="1"/>
  <c r="F327" i="1"/>
  <c r="F326" i="1"/>
  <c r="K325" i="1"/>
  <c r="J325" i="1"/>
  <c r="I325" i="1"/>
  <c r="H325" i="1"/>
  <c r="G325" i="1"/>
  <c r="E325" i="1"/>
  <c r="F261" i="1"/>
  <c r="F260" i="1"/>
  <c r="F259" i="1"/>
  <c r="F258" i="1"/>
  <c r="K257" i="1"/>
  <c r="J257" i="1"/>
  <c r="I257" i="1"/>
  <c r="H257" i="1"/>
  <c r="G257" i="1"/>
  <c r="F266" i="1"/>
  <c r="F265" i="1"/>
  <c r="F264" i="1"/>
  <c r="F263" i="1"/>
  <c r="K262" i="1"/>
  <c r="J262" i="1"/>
  <c r="I262" i="1"/>
  <c r="H262" i="1"/>
  <c r="G262" i="1"/>
  <c r="E262" i="1"/>
  <c r="F256" i="1"/>
  <c r="F255" i="1"/>
  <c r="F254" i="1"/>
  <c r="F253" i="1"/>
  <c r="K252" i="1"/>
  <c r="J252" i="1"/>
  <c r="I252" i="1"/>
  <c r="H252" i="1"/>
  <c r="G252" i="1"/>
  <c r="E252" i="1"/>
  <c r="F251" i="1"/>
  <c r="F250" i="1"/>
  <c r="F249" i="1"/>
  <c r="F248" i="1"/>
  <c r="K247" i="1"/>
  <c r="J247" i="1"/>
  <c r="I247" i="1"/>
  <c r="H247" i="1"/>
  <c r="G247" i="1"/>
  <c r="E247" i="1"/>
  <c r="K206" i="1" l="1"/>
  <c r="I140" i="1"/>
  <c r="J130" i="1"/>
  <c r="I138" i="1"/>
  <c r="J128" i="1"/>
  <c r="J208" i="1" s="1"/>
  <c r="K126" i="1"/>
  <c r="I137" i="1"/>
  <c r="J127" i="1"/>
  <c r="J207" i="1" s="1"/>
  <c r="E147" i="1"/>
  <c r="E146" i="1" s="1"/>
  <c r="F146" i="1"/>
  <c r="E315" i="2"/>
  <c r="F340" i="1"/>
  <c r="F330" i="1"/>
  <c r="J315" i="1"/>
  <c r="F335" i="1"/>
  <c r="H315" i="1"/>
  <c r="F247" i="1"/>
  <c r="F252" i="1"/>
  <c r="F325" i="1"/>
  <c r="I315" i="1"/>
  <c r="F345" i="1"/>
  <c r="F262" i="1"/>
  <c r="F320" i="1"/>
  <c r="F257" i="1"/>
  <c r="K315" i="1"/>
  <c r="F246" i="1"/>
  <c r="F245" i="1"/>
  <c r="F244" i="1"/>
  <c r="F243" i="1"/>
  <c r="K242" i="1"/>
  <c r="J242" i="1"/>
  <c r="I242" i="1"/>
  <c r="H242" i="1"/>
  <c r="G242" i="1"/>
  <c r="E242" i="1"/>
  <c r="F236" i="1"/>
  <c r="F235" i="1"/>
  <c r="F234" i="1"/>
  <c r="F233" i="1"/>
  <c r="K232" i="1"/>
  <c r="J232" i="1"/>
  <c r="I232" i="1"/>
  <c r="H232" i="1"/>
  <c r="G232" i="1"/>
  <c r="E232" i="1"/>
  <c r="F231" i="1"/>
  <c r="F230" i="1"/>
  <c r="F229" i="1"/>
  <c r="F228" i="1"/>
  <c r="K227" i="1"/>
  <c r="J227" i="1"/>
  <c r="I227" i="1"/>
  <c r="H227" i="1"/>
  <c r="G227" i="1"/>
  <c r="E227" i="1"/>
  <c r="F226" i="1"/>
  <c r="F224" i="1"/>
  <c r="F223" i="1"/>
  <c r="K222" i="1"/>
  <c r="J222" i="1"/>
  <c r="I222" i="1"/>
  <c r="H222" i="1"/>
  <c r="G222" i="1"/>
  <c r="E222" i="1"/>
  <c r="F221" i="1"/>
  <c r="F220" i="1"/>
  <c r="F219" i="1"/>
  <c r="F218" i="1"/>
  <c r="K217" i="1"/>
  <c r="J217" i="1"/>
  <c r="I217" i="1"/>
  <c r="H217" i="1"/>
  <c r="G217" i="1"/>
  <c r="E217" i="1"/>
  <c r="J206" i="1" l="1"/>
  <c r="H140" i="1"/>
  <c r="I130" i="1"/>
  <c r="J126" i="1"/>
  <c r="H137" i="1"/>
  <c r="I127" i="1"/>
  <c r="I207" i="1" s="1"/>
  <c r="H138" i="1"/>
  <c r="I128" i="1"/>
  <c r="I208" i="1" s="1"/>
  <c r="F222" i="1"/>
  <c r="F242" i="1"/>
  <c r="F217" i="1"/>
  <c r="F227" i="1"/>
  <c r="F232" i="1"/>
  <c r="I206" i="1" l="1"/>
  <c r="G138" i="1"/>
  <c r="H128" i="1"/>
  <c r="I126" i="1"/>
  <c r="G137" i="1"/>
  <c r="H127" i="1"/>
  <c r="G140" i="1"/>
  <c r="H130" i="1"/>
  <c r="E424" i="2"/>
  <c r="E423" i="2"/>
  <c r="E422" i="2"/>
  <c r="E421" i="2"/>
  <c r="E420" i="2"/>
  <c r="E412" i="2"/>
  <c r="E411" i="2"/>
  <c r="E410" i="2"/>
  <c r="E409" i="2"/>
  <c r="E408" i="2"/>
  <c r="E401" i="2"/>
  <c r="E400" i="2"/>
  <c r="E399" i="2"/>
  <c r="E398" i="2"/>
  <c r="E397" i="2"/>
  <c r="E396" i="2"/>
  <c r="H126" i="1" l="1"/>
  <c r="F138" i="1"/>
  <c r="G128" i="1"/>
  <c r="F140" i="1"/>
  <c r="G130" i="1"/>
  <c r="F137" i="1"/>
  <c r="G127" i="1"/>
  <c r="E407" i="2"/>
  <c r="E419" i="2"/>
  <c r="E395" i="2"/>
  <c r="E140" i="1" l="1"/>
  <c r="E130" i="1" s="1"/>
  <c r="F130" i="1"/>
  <c r="E138" i="1"/>
  <c r="E128" i="1" s="1"/>
  <c r="E208" i="1" s="1"/>
  <c r="F128" i="1"/>
  <c r="E137" i="1"/>
  <c r="E127" i="1" s="1"/>
  <c r="E207" i="1" s="1"/>
  <c r="F127" i="1"/>
  <c r="E314" i="2"/>
  <c r="E313" i="2"/>
  <c r="E312" i="2"/>
  <c r="E311" i="2"/>
  <c r="E310" i="2"/>
  <c r="E308" i="2"/>
  <c r="E307" i="2"/>
  <c r="E306" i="2"/>
  <c r="E305" i="2"/>
  <c r="E304" i="2"/>
  <c r="E302" i="2"/>
  <c r="E301" i="2"/>
  <c r="E300" i="2"/>
  <c r="E299" i="2"/>
  <c r="E298" i="2"/>
  <c r="E296" i="2"/>
  <c r="E206" i="1" l="1"/>
  <c r="F126" i="1"/>
  <c r="E126" i="1"/>
  <c r="E303" i="2"/>
  <c r="E297" i="2"/>
  <c r="E309" i="2"/>
  <c r="F364" i="1"/>
  <c r="F363" i="1"/>
  <c r="F362" i="1"/>
  <c r="F361" i="1"/>
  <c r="K360" i="1"/>
  <c r="J360" i="1"/>
  <c r="I360" i="1"/>
  <c r="H360" i="1"/>
  <c r="G360" i="1"/>
  <c r="E360" i="1"/>
  <c r="F354" i="1"/>
  <c r="F353" i="1"/>
  <c r="F318" i="1" s="1"/>
  <c r="F352" i="1"/>
  <c r="F351" i="1"/>
  <c r="K350" i="1"/>
  <c r="J350" i="1"/>
  <c r="I350" i="1"/>
  <c r="H350" i="1"/>
  <c r="G350" i="1"/>
  <c r="E350" i="1"/>
  <c r="E257" i="1"/>
  <c r="F360" i="1" l="1"/>
  <c r="F350" i="1"/>
  <c r="E411" i="1" l="1"/>
  <c r="E431" i="1" s="1"/>
  <c r="E410" i="1"/>
  <c r="E430" i="1" s="1"/>
  <c r="E409" i="1"/>
  <c r="E429" i="1" s="1"/>
  <c r="E408" i="1"/>
  <c r="E428" i="1" s="1"/>
  <c r="E375" i="1"/>
  <c r="E374" i="1"/>
  <c r="E373" i="1"/>
  <c r="E372" i="1"/>
  <c r="E376" i="1"/>
  <c r="E369" i="1"/>
  <c r="E318" i="1"/>
  <c r="E368" i="1" s="1"/>
  <c r="E317" i="1"/>
  <c r="E367" i="1" s="1"/>
  <c r="E316" i="1"/>
  <c r="E366" i="1" s="1"/>
  <c r="E303" i="1"/>
  <c r="E313" i="1" s="1"/>
  <c r="E302" i="1"/>
  <c r="E312" i="1" s="1"/>
  <c r="E301" i="1"/>
  <c r="E311" i="1" s="1"/>
  <c r="E300" i="1"/>
  <c r="E310" i="1" s="1"/>
  <c r="E304" i="1"/>
  <c r="E277" i="1"/>
  <c r="E272" i="1"/>
  <c r="E237" i="1"/>
  <c r="E417" i="1"/>
  <c r="E412" i="1"/>
  <c r="E422" i="1"/>
  <c r="E385" i="1"/>
  <c r="E384" i="1"/>
  <c r="E383" i="1"/>
  <c r="E382" i="1"/>
  <c r="E386" i="1"/>
  <c r="E391" i="1"/>
  <c r="E396" i="1"/>
  <c r="E286" i="1"/>
  <c r="E271" i="1" s="1"/>
  <c r="E285" i="1"/>
  <c r="E270" i="1" s="1"/>
  <c r="E284" i="1"/>
  <c r="E269" i="1" s="1"/>
  <c r="E283" i="1"/>
  <c r="E268" i="1" s="1"/>
  <c r="E287" i="1"/>
  <c r="E404" i="1" l="1"/>
  <c r="E405" i="1"/>
  <c r="E381" i="1"/>
  <c r="E402" i="1"/>
  <c r="E296" i="1"/>
  <c r="E403" i="1"/>
  <c r="E282" i="1"/>
  <c r="E407" i="1"/>
  <c r="E293" i="1"/>
  <c r="E365" i="1"/>
  <c r="E294" i="1"/>
  <c r="E309" i="1"/>
  <c r="E295" i="1"/>
  <c r="E371" i="1"/>
  <c r="E315" i="1"/>
  <c r="E298" i="1"/>
  <c r="E267" i="1"/>
  <c r="E401" i="1" l="1"/>
  <c r="E427" i="1"/>
  <c r="E292" i="1"/>
  <c r="E229" i="2"/>
  <c r="E228" i="2"/>
  <c r="E227" i="2"/>
  <c r="E226" i="2"/>
  <c r="E225" i="2"/>
  <c r="E223" i="2"/>
  <c r="E222" i="2"/>
  <c r="E221" i="2"/>
  <c r="E220" i="2"/>
  <c r="E219" i="2"/>
  <c r="E217" i="2"/>
  <c r="E216" i="2"/>
  <c r="E215" i="2"/>
  <c r="E214" i="2"/>
  <c r="E213" i="2"/>
  <c r="E211" i="2"/>
  <c r="E210" i="2"/>
  <c r="E209" i="2"/>
  <c r="E208" i="2"/>
  <c r="E207" i="2"/>
  <c r="E205" i="2"/>
  <c r="E204" i="2"/>
  <c r="E203" i="2"/>
  <c r="E202" i="2"/>
  <c r="E201" i="2"/>
  <c r="E199" i="2"/>
  <c r="E198" i="2"/>
  <c r="E186" i="2" s="1"/>
  <c r="E197" i="2"/>
  <c r="E185" i="2" s="1"/>
  <c r="E196" i="2"/>
  <c r="E184" i="2" s="1"/>
  <c r="E195" i="2"/>
  <c r="E183" i="2" s="1"/>
  <c r="E193" i="2"/>
  <c r="E192" i="2"/>
  <c r="E191" i="2"/>
  <c r="E190" i="2"/>
  <c r="E189" i="2"/>
  <c r="E145" i="2"/>
  <c r="E144" i="2"/>
  <c r="E143" i="2"/>
  <c r="E142" i="2"/>
  <c r="E141" i="2"/>
  <c r="E139" i="2"/>
  <c r="E138" i="2"/>
  <c r="E137" i="2"/>
  <c r="E136" i="2"/>
  <c r="E135" i="2"/>
  <c r="E133" i="2"/>
  <c r="E132" i="2"/>
  <c r="E131" i="2"/>
  <c r="E130" i="2"/>
  <c r="E129" i="2"/>
  <c r="E127" i="2"/>
  <c r="E126" i="2"/>
  <c r="E125" i="2"/>
  <c r="E124" i="2"/>
  <c r="E123" i="2"/>
  <c r="E103" i="2"/>
  <c r="E102" i="2"/>
  <c r="E101" i="2"/>
  <c r="E100" i="2"/>
  <c r="E99" i="2"/>
  <c r="E85" i="2"/>
  <c r="E84" i="2"/>
  <c r="E83" i="2"/>
  <c r="E82" i="2"/>
  <c r="E81" i="2"/>
  <c r="E79" i="2"/>
  <c r="E78" i="2"/>
  <c r="E77" i="2"/>
  <c r="E76" i="2"/>
  <c r="E75" i="2"/>
  <c r="E67" i="2"/>
  <c r="E66" i="2"/>
  <c r="E65" i="2"/>
  <c r="E64" i="2"/>
  <c r="E63" i="2"/>
  <c r="E61" i="2"/>
  <c r="E60" i="2"/>
  <c r="E59" i="2"/>
  <c r="E58" i="2"/>
  <c r="E57" i="2"/>
  <c r="E55" i="2"/>
  <c r="E54" i="2"/>
  <c r="E53" i="2"/>
  <c r="E52" i="2"/>
  <c r="E51" i="2"/>
  <c r="E49" i="2"/>
  <c r="E48" i="2"/>
  <c r="E47" i="2"/>
  <c r="E46" i="2"/>
  <c r="E45" i="2"/>
  <c r="E43" i="2"/>
  <c r="E42" i="2"/>
  <c r="E41" i="2"/>
  <c r="E40" i="2"/>
  <c r="E39" i="2"/>
  <c r="E25" i="2"/>
  <c r="E24" i="2"/>
  <c r="E23" i="2"/>
  <c r="E22" i="2"/>
  <c r="E21" i="2"/>
  <c r="E19" i="2"/>
  <c r="E17" i="2"/>
  <c r="E16" i="2"/>
  <c r="E18" i="2"/>
  <c r="E15" i="2"/>
  <c r="E194" i="2" l="1"/>
  <c r="E118" i="2"/>
  <c r="E119" i="2"/>
  <c r="E120" i="2"/>
  <c r="E9" i="2"/>
  <c r="E121" i="2"/>
  <c r="E117" i="2"/>
  <c r="E11" i="2"/>
  <c r="E10" i="2"/>
  <c r="E12" i="2"/>
  <c r="E69" i="2"/>
  <c r="E13" i="2"/>
  <c r="E70" i="2"/>
  <c r="E72" i="2"/>
  <c r="E71" i="2"/>
  <c r="E73" i="2"/>
  <c r="E38" i="2"/>
  <c r="E188" i="2"/>
  <c r="E224" i="2"/>
  <c r="E218" i="2"/>
  <c r="E122" i="2"/>
  <c r="E14" i="2"/>
  <c r="E34" i="2"/>
  <c r="E80" i="2"/>
  <c r="E158" i="2"/>
  <c r="E56" i="2"/>
  <c r="E206" i="2"/>
  <c r="E128" i="2"/>
  <c r="E50" i="2"/>
  <c r="E98" i="2"/>
  <c r="E20" i="2"/>
  <c r="E37" i="2"/>
  <c r="E35" i="2"/>
  <c r="E62" i="2"/>
  <c r="E200" i="2"/>
  <c r="E212" i="2"/>
  <c r="E36" i="2"/>
  <c r="E44" i="2"/>
  <c r="E140" i="2"/>
  <c r="E33" i="2"/>
  <c r="E134" i="2"/>
  <c r="E74" i="2"/>
  <c r="G11" i="2" l="1"/>
  <c r="G12" i="2"/>
  <c r="G13" i="2"/>
  <c r="G10" i="2"/>
  <c r="G9" i="2"/>
  <c r="E26" i="2"/>
  <c r="E116" i="2"/>
  <c r="E68" i="2"/>
  <c r="E182" i="2"/>
  <c r="E32" i="2"/>
  <c r="E146" i="2"/>
  <c r="E8" i="2" l="1"/>
  <c r="F20" i="1"/>
  <c r="F15" i="1" s="1"/>
  <c r="F19" i="1"/>
  <c r="F18" i="1"/>
  <c r="F13" i="1" s="1"/>
  <c r="F17" i="1"/>
  <c r="F12" i="1" s="1"/>
  <c r="K16" i="1"/>
  <c r="J16" i="1"/>
  <c r="I16" i="1"/>
  <c r="H16" i="1"/>
  <c r="G16" i="1"/>
  <c r="E16" i="1"/>
  <c r="E35" i="1"/>
  <c r="E34" i="1"/>
  <c r="E33" i="1"/>
  <c r="E32" i="1"/>
  <c r="K35" i="1"/>
  <c r="J35" i="1"/>
  <c r="I35" i="1"/>
  <c r="K34" i="1"/>
  <c r="J34" i="1"/>
  <c r="I34" i="1"/>
  <c r="K33" i="1"/>
  <c r="J33" i="1"/>
  <c r="I33" i="1"/>
  <c r="K32" i="1"/>
  <c r="J32" i="1"/>
  <c r="I32" i="1"/>
  <c r="H35" i="1"/>
  <c r="H210" i="1" s="1"/>
  <c r="H34" i="1"/>
  <c r="H209" i="1" s="1"/>
  <c r="H33" i="1"/>
  <c r="H208" i="1" s="1"/>
  <c r="H32" i="1"/>
  <c r="H207" i="1" s="1"/>
  <c r="G35" i="1"/>
  <c r="G210" i="1" s="1"/>
  <c r="G34" i="1"/>
  <c r="G209" i="1" s="1"/>
  <c r="G33" i="1"/>
  <c r="G208" i="1" s="1"/>
  <c r="G32" i="1"/>
  <c r="G207" i="1" s="1"/>
  <c r="F40" i="1"/>
  <c r="F39" i="1"/>
  <c r="F38" i="1"/>
  <c r="F37" i="1"/>
  <c r="K36" i="1"/>
  <c r="J36" i="1"/>
  <c r="I36" i="1"/>
  <c r="H36" i="1"/>
  <c r="G36" i="1"/>
  <c r="E36" i="1"/>
  <c r="F45" i="1"/>
  <c r="F44" i="1"/>
  <c r="F43" i="1"/>
  <c r="F42" i="1"/>
  <c r="K41" i="1"/>
  <c r="J41" i="1"/>
  <c r="I41" i="1"/>
  <c r="H41" i="1"/>
  <c r="G41" i="1"/>
  <c r="E41" i="1"/>
  <c r="F50" i="1"/>
  <c r="F49" i="1"/>
  <c r="F48" i="1"/>
  <c r="F47" i="1"/>
  <c r="K46" i="1"/>
  <c r="J46" i="1"/>
  <c r="I46" i="1"/>
  <c r="H46" i="1"/>
  <c r="G46" i="1"/>
  <c r="E46" i="1"/>
  <c r="F55" i="1"/>
  <c r="F54" i="1"/>
  <c r="F53" i="1"/>
  <c r="F52" i="1"/>
  <c r="K51" i="1"/>
  <c r="J51" i="1"/>
  <c r="I51" i="1"/>
  <c r="H51" i="1"/>
  <c r="G51" i="1"/>
  <c r="E51" i="1"/>
  <c r="F60" i="1"/>
  <c r="F59" i="1"/>
  <c r="F58" i="1"/>
  <c r="F57" i="1"/>
  <c r="K56" i="1"/>
  <c r="J56" i="1"/>
  <c r="I56" i="1"/>
  <c r="H56" i="1"/>
  <c r="G56" i="1"/>
  <c r="E56" i="1"/>
  <c r="H206" i="1" l="1"/>
  <c r="J31" i="1"/>
  <c r="H26" i="1"/>
  <c r="I26" i="1"/>
  <c r="F56" i="1"/>
  <c r="K26" i="1"/>
  <c r="I31" i="1"/>
  <c r="F36" i="1"/>
  <c r="F51" i="1"/>
  <c r="F41" i="1"/>
  <c r="J26" i="1"/>
  <c r="E31" i="1"/>
  <c r="F16" i="1"/>
  <c r="F46" i="1"/>
  <c r="K31" i="1"/>
  <c r="G26" i="1"/>
  <c r="E26" i="1"/>
  <c r="H31" i="1"/>
  <c r="G11" i="1" l="1"/>
  <c r="F26" i="1"/>
  <c r="F14" i="1"/>
  <c r="E11" i="1"/>
  <c r="F90" i="1"/>
  <c r="F89" i="1"/>
  <c r="F88" i="1"/>
  <c r="F87" i="1"/>
  <c r="K86" i="1"/>
  <c r="J86" i="1"/>
  <c r="I86" i="1"/>
  <c r="H86" i="1"/>
  <c r="G86" i="1"/>
  <c r="E86" i="1"/>
  <c r="F85" i="1"/>
  <c r="F84" i="1"/>
  <c r="F83" i="1"/>
  <c r="F82" i="1"/>
  <c r="K81" i="1"/>
  <c r="J81" i="1"/>
  <c r="I81" i="1"/>
  <c r="H81" i="1"/>
  <c r="G81" i="1"/>
  <c r="E81" i="1"/>
  <c r="F75" i="1"/>
  <c r="F74" i="1"/>
  <c r="F73" i="1"/>
  <c r="F72" i="1"/>
  <c r="K71" i="1"/>
  <c r="J71" i="1"/>
  <c r="I71" i="1"/>
  <c r="H71" i="1"/>
  <c r="G71" i="1"/>
  <c r="E71" i="1"/>
  <c r="F70" i="1"/>
  <c r="F69" i="1"/>
  <c r="F68" i="1"/>
  <c r="F67" i="1"/>
  <c r="K66" i="1"/>
  <c r="J66" i="1"/>
  <c r="I66" i="1"/>
  <c r="H66" i="1"/>
  <c r="G66" i="1"/>
  <c r="F125" i="1"/>
  <c r="F124" i="1"/>
  <c r="F123" i="1"/>
  <c r="F122" i="1"/>
  <c r="K121" i="1"/>
  <c r="J121" i="1"/>
  <c r="I121" i="1"/>
  <c r="H121" i="1"/>
  <c r="G121" i="1"/>
  <c r="E121" i="1"/>
  <c r="F120" i="1"/>
  <c r="F119" i="1"/>
  <c r="F118" i="1"/>
  <c r="F117" i="1"/>
  <c r="K116" i="1"/>
  <c r="J116" i="1"/>
  <c r="I116" i="1"/>
  <c r="H116" i="1"/>
  <c r="G116" i="1"/>
  <c r="E116" i="1"/>
  <c r="F115" i="1"/>
  <c r="F114" i="1"/>
  <c r="F113" i="1"/>
  <c r="F112" i="1"/>
  <c r="K111" i="1"/>
  <c r="J111" i="1"/>
  <c r="I111" i="1"/>
  <c r="H111" i="1"/>
  <c r="G111" i="1"/>
  <c r="E111" i="1"/>
  <c r="F110" i="1"/>
  <c r="F109" i="1"/>
  <c r="F108" i="1"/>
  <c r="F107" i="1"/>
  <c r="K106" i="1"/>
  <c r="J106" i="1"/>
  <c r="I106" i="1"/>
  <c r="H106" i="1"/>
  <c r="G106" i="1"/>
  <c r="E106" i="1"/>
  <c r="F165" i="1"/>
  <c r="F162" i="1"/>
  <c r="F163" i="1"/>
  <c r="F164" i="1"/>
  <c r="F154" i="1" s="1"/>
  <c r="F180" i="1"/>
  <c r="F179" i="1"/>
  <c r="F178" i="1"/>
  <c r="F177" i="1"/>
  <c r="K176" i="1"/>
  <c r="J176" i="1"/>
  <c r="I176" i="1"/>
  <c r="H176" i="1"/>
  <c r="G176" i="1"/>
  <c r="F175" i="1"/>
  <c r="F174" i="1"/>
  <c r="F173" i="1"/>
  <c r="F172" i="1"/>
  <c r="K171" i="1"/>
  <c r="J171" i="1"/>
  <c r="I171" i="1"/>
  <c r="H171" i="1"/>
  <c r="G171" i="1"/>
  <c r="F170" i="1"/>
  <c r="F169" i="1"/>
  <c r="F168" i="1"/>
  <c r="F167" i="1"/>
  <c r="K166" i="1"/>
  <c r="J166" i="1"/>
  <c r="I166" i="1"/>
  <c r="H166" i="1"/>
  <c r="G166" i="1"/>
  <c r="F185" i="1"/>
  <c r="F184" i="1"/>
  <c r="F183" i="1"/>
  <c r="F182" i="1"/>
  <c r="K181" i="1"/>
  <c r="J181" i="1"/>
  <c r="I181" i="1"/>
  <c r="H181" i="1"/>
  <c r="G181" i="1"/>
  <c r="F190" i="1"/>
  <c r="F189" i="1"/>
  <c r="F188" i="1"/>
  <c r="F187" i="1"/>
  <c r="K186" i="1"/>
  <c r="J186" i="1"/>
  <c r="I186" i="1"/>
  <c r="H186" i="1"/>
  <c r="G186" i="1"/>
  <c r="F103" i="1" l="1"/>
  <c r="F102" i="1"/>
  <c r="F104" i="1"/>
  <c r="F62" i="1"/>
  <c r="F105" i="1"/>
  <c r="F63" i="1"/>
  <c r="F64" i="1"/>
  <c r="F65" i="1"/>
  <c r="F11" i="1"/>
  <c r="F166" i="1"/>
  <c r="F66" i="1"/>
  <c r="F186" i="1"/>
  <c r="F181" i="1"/>
  <c r="F86" i="1"/>
  <c r="I61" i="1"/>
  <c r="J61" i="1"/>
  <c r="G12" i="4"/>
  <c r="G126" i="1"/>
  <c r="F176" i="1"/>
  <c r="F121" i="1"/>
  <c r="H61" i="1"/>
  <c r="F12" i="4"/>
  <c r="F106" i="1"/>
  <c r="F111" i="1"/>
  <c r="F71" i="1"/>
  <c r="H12" i="4"/>
  <c r="K61" i="1"/>
  <c r="I12" i="4"/>
  <c r="E435" i="1"/>
  <c r="F171" i="1"/>
  <c r="F81" i="1"/>
  <c r="F116" i="1"/>
  <c r="F61" i="1" l="1"/>
  <c r="F101" i="1"/>
  <c r="F151" i="1"/>
  <c r="G13" i="4"/>
  <c r="I10" i="4"/>
  <c r="E12" i="4"/>
  <c r="J12" i="4" s="1"/>
  <c r="F13" i="4"/>
  <c r="G10" i="4"/>
  <c r="E11" i="4"/>
  <c r="I13" i="4"/>
  <c r="F11" i="4"/>
  <c r="H13" i="4"/>
  <c r="I11" i="4"/>
  <c r="F10" i="4"/>
  <c r="H10" i="4"/>
  <c r="H11" i="4"/>
  <c r="E13" i="4"/>
  <c r="G11" i="4"/>
  <c r="E10" i="4"/>
  <c r="K411" i="1"/>
  <c r="K431" i="1" s="1"/>
  <c r="J411" i="1"/>
  <c r="J431" i="1" s="1"/>
  <c r="I411" i="1"/>
  <c r="I431" i="1" s="1"/>
  <c r="H411" i="1"/>
  <c r="H431" i="1" s="1"/>
  <c r="K410" i="1"/>
  <c r="K430" i="1" s="1"/>
  <c r="J410" i="1"/>
  <c r="J430" i="1" s="1"/>
  <c r="I410" i="1"/>
  <c r="I430" i="1" s="1"/>
  <c r="H410" i="1"/>
  <c r="H430" i="1" s="1"/>
  <c r="K409" i="1"/>
  <c r="K429" i="1" s="1"/>
  <c r="J409" i="1"/>
  <c r="J429" i="1" s="1"/>
  <c r="I409" i="1"/>
  <c r="I429" i="1" s="1"/>
  <c r="H409" i="1"/>
  <c r="H429" i="1" s="1"/>
  <c r="K408" i="1"/>
  <c r="K428" i="1" s="1"/>
  <c r="J408" i="1"/>
  <c r="J428" i="1" s="1"/>
  <c r="I408" i="1"/>
  <c r="I428" i="1" s="1"/>
  <c r="H408" i="1"/>
  <c r="H428" i="1" s="1"/>
  <c r="G411" i="1"/>
  <c r="G431" i="1" s="1"/>
  <c r="G430" i="1"/>
  <c r="G409" i="1"/>
  <c r="G429" i="1" s="1"/>
  <c r="G408" i="1"/>
  <c r="G428" i="1" s="1"/>
  <c r="F421" i="1"/>
  <c r="F420" i="1"/>
  <c r="F419" i="1"/>
  <c r="F418" i="1"/>
  <c r="K417" i="1"/>
  <c r="E480" i="2" s="1"/>
  <c r="J417" i="1"/>
  <c r="E479" i="2" s="1"/>
  <c r="I417" i="1"/>
  <c r="E478" i="2" s="1"/>
  <c r="H417" i="1"/>
  <c r="E477" i="2" s="1"/>
  <c r="G417" i="1"/>
  <c r="E476" i="2" s="1"/>
  <c r="F426" i="1"/>
  <c r="F425" i="1"/>
  <c r="F424" i="1"/>
  <c r="F423" i="1"/>
  <c r="K422" i="1"/>
  <c r="E486" i="2" s="1"/>
  <c r="J422" i="1"/>
  <c r="E485" i="2" s="1"/>
  <c r="I422" i="1"/>
  <c r="E484" i="2" s="1"/>
  <c r="H422" i="1"/>
  <c r="E483" i="2" s="1"/>
  <c r="G422" i="1"/>
  <c r="E482" i="2" s="1"/>
  <c r="F416" i="1"/>
  <c r="F415" i="1"/>
  <c r="F414" i="1"/>
  <c r="F413" i="1"/>
  <c r="K412" i="1"/>
  <c r="E474" i="2" s="1"/>
  <c r="J412" i="1"/>
  <c r="E473" i="2" s="1"/>
  <c r="I412" i="1"/>
  <c r="E472" i="2" s="1"/>
  <c r="H412" i="1"/>
  <c r="E471" i="2" s="1"/>
  <c r="G412" i="1"/>
  <c r="E470" i="2" s="1"/>
  <c r="K385" i="1"/>
  <c r="J385" i="1"/>
  <c r="I385" i="1"/>
  <c r="H385" i="1"/>
  <c r="K384" i="1"/>
  <c r="J384" i="1"/>
  <c r="I384" i="1"/>
  <c r="H384" i="1"/>
  <c r="K383" i="1"/>
  <c r="J383" i="1"/>
  <c r="I383" i="1"/>
  <c r="H383" i="1"/>
  <c r="K382" i="1"/>
  <c r="J382" i="1"/>
  <c r="I382" i="1"/>
  <c r="H382" i="1"/>
  <c r="G385" i="1"/>
  <c r="G384" i="1"/>
  <c r="G383" i="1"/>
  <c r="G382" i="1"/>
  <c r="F400" i="1"/>
  <c r="F399" i="1"/>
  <c r="F398" i="1"/>
  <c r="F397" i="1"/>
  <c r="K396" i="1"/>
  <c r="E461" i="2" s="1"/>
  <c r="J396" i="1"/>
  <c r="E460" i="2" s="1"/>
  <c r="I396" i="1"/>
  <c r="E459" i="2" s="1"/>
  <c r="H396" i="1"/>
  <c r="E458" i="2" s="1"/>
  <c r="G396" i="1"/>
  <c r="E457" i="2" s="1"/>
  <c r="F395" i="1"/>
  <c r="F394" i="1"/>
  <c r="F393" i="1"/>
  <c r="F392" i="1"/>
  <c r="K391" i="1"/>
  <c r="E455" i="2" s="1"/>
  <c r="J391" i="1"/>
  <c r="E454" i="2" s="1"/>
  <c r="I391" i="1"/>
  <c r="E453" i="2" s="1"/>
  <c r="H391" i="1"/>
  <c r="E452" i="2" s="1"/>
  <c r="G391" i="1"/>
  <c r="E451" i="2" s="1"/>
  <c r="F390" i="1"/>
  <c r="F389" i="1"/>
  <c r="F388" i="1"/>
  <c r="F387" i="1"/>
  <c r="K386" i="1"/>
  <c r="E449" i="2" s="1"/>
  <c r="J386" i="1"/>
  <c r="E448" i="2" s="1"/>
  <c r="I386" i="1"/>
  <c r="E447" i="2" s="1"/>
  <c r="H386" i="1"/>
  <c r="E446" i="2" s="1"/>
  <c r="G386" i="1"/>
  <c r="E445" i="2" s="1"/>
  <c r="K375" i="1"/>
  <c r="J375" i="1"/>
  <c r="I375" i="1"/>
  <c r="H375" i="1"/>
  <c r="K374" i="1"/>
  <c r="J374" i="1"/>
  <c r="I374" i="1"/>
  <c r="H374" i="1"/>
  <c r="K373" i="1"/>
  <c r="J373" i="1"/>
  <c r="I373" i="1"/>
  <c r="H373" i="1"/>
  <c r="K372" i="1"/>
  <c r="J372" i="1"/>
  <c r="I372" i="1"/>
  <c r="H372" i="1"/>
  <c r="G375" i="1"/>
  <c r="G374" i="1"/>
  <c r="G373" i="1"/>
  <c r="G372" i="1"/>
  <c r="F380" i="1"/>
  <c r="F379" i="1"/>
  <c r="F378" i="1"/>
  <c r="F377" i="1"/>
  <c r="K376" i="1"/>
  <c r="E437" i="2" s="1"/>
  <c r="E431" i="2" s="1"/>
  <c r="J376" i="1"/>
  <c r="E436" i="2" s="1"/>
  <c r="E430" i="2" s="1"/>
  <c r="I376" i="1"/>
  <c r="E435" i="2" s="1"/>
  <c r="E429" i="2" s="1"/>
  <c r="H376" i="1"/>
  <c r="E434" i="2" s="1"/>
  <c r="E428" i="2" s="1"/>
  <c r="G376" i="1"/>
  <c r="E433" i="2" s="1"/>
  <c r="E427" i="2" s="1"/>
  <c r="K369" i="1"/>
  <c r="I48" i="4" s="1"/>
  <c r="J369" i="1"/>
  <c r="H48" i="4" s="1"/>
  <c r="I369" i="1"/>
  <c r="G48" i="4" s="1"/>
  <c r="H369" i="1"/>
  <c r="F48" i="4" s="1"/>
  <c r="K368" i="1"/>
  <c r="I47" i="4" s="1"/>
  <c r="H47" i="4"/>
  <c r="G47" i="4"/>
  <c r="H368" i="1"/>
  <c r="F47" i="4" s="1"/>
  <c r="K367" i="1"/>
  <c r="I46" i="4" s="1"/>
  <c r="J367" i="1"/>
  <c r="H46" i="4" s="1"/>
  <c r="I367" i="1"/>
  <c r="G46" i="4" s="1"/>
  <c r="H367" i="1"/>
  <c r="F46" i="4" s="1"/>
  <c r="J366" i="1"/>
  <c r="H366" i="1"/>
  <c r="G319" i="1"/>
  <c r="G369" i="1" s="1"/>
  <c r="G368" i="1"/>
  <c r="G317" i="1"/>
  <c r="G367" i="1" s="1"/>
  <c r="G316" i="1"/>
  <c r="E388" i="2"/>
  <c r="E387" i="2"/>
  <c r="E386" i="2"/>
  <c r="E385" i="2"/>
  <c r="E382" i="2"/>
  <c r="E381" i="2"/>
  <c r="E380" i="2"/>
  <c r="E379" i="2"/>
  <c r="E378" i="2"/>
  <c r="E376" i="2"/>
  <c r="E375" i="2"/>
  <c r="E374" i="2"/>
  <c r="E373" i="2"/>
  <c r="E372" i="2"/>
  <c r="K303" i="1"/>
  <c r="K313" i="1" s="1"/>
  <c r="I36" i="4" s="1"/>
  <c r="J303" i="1"/>
  <c r="J313" i="1" s="1"/>
  <c r="H36" i="4" s="1"/>
  <c r="I303" i="1"/>
  <c r="I313" i="1" s="1"/>
  <c r="G36" i="4" s="1"/>
  <c r="H303" i="1"/>
  <c r="H313" i="1" s="1"/>
  <c r="F36" i="4" s="1"/>
  <c r="K302" i="1"/>
  <c r="K312" i="1" s="1"/>
  <c r="I35" i="4" s="1"/>
  <c r="J302" i="1"/>
  <c r="J312" i="1" s="1"/>
  <c r="H35" i="4" s="1"/>
  <c r="I302" i="1"/>
  <c r="I312" i="1" s="1"/>
  <c r="G35" i="4" s="1"/>
  <c r="H302" i="1"/>
  <c r="H312" i="1" s="1"/>
  <c r="F35" i="4" s="1"/>
  <c r="K301" i="1"/>
  <c r="K311" i="1" s="1"/>
  <c r="I34" i="4" s="1"/>
  <c r="J301" i="1"/>
  <c r="J311" i="1" s="1"/>
  <c r="H34" i="4" s="1"/>
  <c r="I301" i="1"/>
  <c r="I311" i="1" s="1"/>
  <c r="G34" i="4" s="1"/>
  <c r="H301" i="1"/>
  <c r="H311" i="1" s="1"/>
  <c r="F34" i="4" s="1"/>
  <c r="K300" i="1"/>
  <c r="K310" i="1" s="1"/>
  <c r="J300" i="1"/>
  <c r="I300" i="1"/>
  <c r="I310" i="1" s="1"/>
  <c r="H300" i="1"/>
  <c r="H310" i="1" s="1"/>
  <c r="G303" i="1"/>
  <c r="G313" i="1" s="1"/>
  <c r="G302" i="1"/>
  <c r="G312" i="1" s="1"/>
  <c r="G301" i="1"/>
  <c r="G300" i="1"/>
  <c r="G310" i="1" s="1"/>
  <c r="E33" i="4" s="1"/>
  <c r="F308" i="1"/>
  <c r="F307" i="1"/>
  <c r="F306" i="1"/>
  <c r="F305" i="1"/>
  <c r="K304" i="1"/>
  <c r="E363" i="2" s="1"/>
  <c r="E357" i="2" s="1"/>
  <c r="G357" i="2" s="1"/>
  <c r="J304" i="1"/>
  <c r="E362" i="2" s="1"/>
  <c r="E356" i="2" s="1"/>
  <c r="G356" i="2" s="1"/>
  <c r="I304" i="1"/>
  <c r="E361" i="2" s="1"/>
  <c r="E355" i="2" s="1"/>
  <c r="G355" i="2" s="1"/>
  <c r="H304" i="1"/>
  <c r="E360" i="2" s="1"/>
  <c r="E354" i="2" s="1"/>
  <c r="G354" i="2" s="1"/>
  <c r="G304" i="1"/>
  <c r="E359" i="2" s="1"/>
  <c r="K286" i="1"/>
  <c r="J286" i="1"/>
  <c r="I286" i="1"/>
  <c r="H286" i="1"/>
  <c r="K285" i="1"/>
  <c r="J285" i="1"/>
  <c r="I285" i="1"/>
  <c r="H285" i="1"/>
  <c r="K284" i="1"/>
  <c r="J284" i="1"/>
  <c r="I284" i="1"/>
  <c r="H284" i="1"/>
  <c r="K283" i="1"/>
  <c r="J283" i="1"/>
  <c r="I283" i="1"/>
  <c r="H283" i="1"/>
  <c r="G286" i="1"/>
  <c r="G285" i="1"/>
  <c r="G284" i="1"/>
  <c r="G283" i="1"/>
  <c r="K271" i="1"/>
  <c r="J271" i="1"/>
  <c r="I271" i="1"/>
  <c r="H271" i="1"/>
  <c r="K270" i="1"/>
  <c r="J270" i="1"/>
  <c r="I270" i="1"/>
  <c r="H270" i="1"/>
  <c r="K269" i="1"/>
  <c r="J269" i="1"/>
  <c r="I269" i="1"/>
  <c r="H269" i="1"/>
  <c r="K268" i="1"/>
  <c r="J268" i="1"/>
  <c r="I268" i="1"/>
  <c r="H268" i="1"/>
  <c r="G271" i="1"/>
  <c r="G270" i="1"/>
  <c r="G269" i="1"/>
  <c r="G268" i="1"/>
  <c r="F291" i="1"/>
  <c r="F290" i="1"/>
  <c r="F289" i="1"/>
  <c r="F288" i="1"/>
  <c r="K287" i="1"/>
  <c r="E350" i="2" s="1"/>
  <c r="E344" i="2" s="1"/>
  <c r="J287" i="1"/>
  <c r="E349" i="2" s="1"/>
  <c r="E343" i="2" s="1"/>
  <c r="I287" i="1"/>
  <c r="E348" i="2" s="1"/>
  <c r="E342" i="2" s="1"/>
  <c r="H287" i="1"/>
  <c r="E347" i="2" s="1"/>
  <c r="E341" i="2" s="1"/>
  <c r="G287" i="1"/>
  <c r="E346" i="2" s="1"/>
  <c r="E340" i="2" s="1"/>
  <c r="F281" i="1"/>
  <c r="F280" i="1"/>
  <c r="F279" i="1"/>
  <c r="F278" i="1"/>
  <c r="K277" i="1"/>
  <c r="E338" i="2" s="1"/>
  <c r="J277" i="1"/>
  <c r="E337" i="2" s="1"/>
  <c r="I277" i="1"/>
  <c r="E336" i="2" s="1"/>
  <c r="H277" i="1"/>
  <c r="E335" i="2" s="1"/>
  <c r="G277" i="1"/>
  <c r="E334" i="2" s="1"/>
  <c r="F276" i="1"/>
  <c r="F275" i="1"/>
  <c r="F274" i="1"/>
  <c r="F273" i="1"/>
  <c r="K272" i="1"/>
  <c r="E332" i="2" s="1"/>
  <c r="J272" i="1"/>
  <c r="E331" i="2" s="1"/>
  <c r="I272" i="1"/>
  <c r="E330" i="2" s="1"/>
  <c r="H272" i="1"/>
  <c r="E329" i="2" s="1"/>
  <c r="G272" i="1"/>
  <c r="E328" i="2" s="1"/>
  <c r="E295" i="2"/>
  <c r="E294" i="2"/>
  <c r="E293" i="2"/>
  <c r="E292" i="2"/>
  <c r="F241" i="1"/>
  <c r="F216" i="1" s="1"/>
  <c r="F240" i="1"/>
  <c r="F215" i="1" s="1"/>
  <c r="F239" i="1"/>
  <c r="F214" i="1" s="1"/>
  <c r="F238" i="1"/>
  <c r="F213" i="1" s="1"/>
  <c r="K237" i="1"/>
  <c r="E290" i="2" s="1"/>
  <c r="J237" i="1"/>
  <c r="E289" i="2" s="1"/>
  <c r="I237" i="1"/>
  <c r="E288" i="2" s="1"/>
  <c r="H237" i="1"/>
  <c r="E287" i="2" s="1"/>
  <c r="G237" i="1"/>
  <c r="E286" i="2" s="1"/>
  <c r="E284" i="2"/>
  <c r="E283" i="2"/>
  <c r="E282" i="2"/>
  <c r="E281" i="2"/>
  <c r="E280" i="2"/>
  <c r="E278" i="2"/>
  <c r="E277" i="2"/>
  <c r="E276" i="2"/>
  <c r="E275" i="2"/>
  <c r="E274" i="2"/>
  <c r="E272" i="2"/>
  <c r="E271" i="2"/>
  <c r="E270" i="2"/>
  <c r="E269" i="2"/>
  <c r="E268" i="2"/>
  <c r="E266" i="2"/>
  <c r="E265" i="2"/>
  <c r="E264" i="2"/>
  <c r="E263" i="2"/>
  <c r="E262" i="2"/>
  <c r="E366" i="2" l="1"/>
  <c r="G366" i="2" s="1"/>
  <c r="E367" i="2"/>
  <c r="G367" i="2" s="1"/>
  <c r="E370" i="2"/>
  <c r="G370" i="2" s="1"/>
  <c r="E368" i="2"/>
  <c r="G368" i="2" s="1"/>
  <c r="E369" i="2"/>
  <c r="G369" i="2" s="1"/>
  <c r="F212" i="1"/>
  <c r="E322" i="2"/>
  <c r="E326" i="2"/>
  <c r="J427" i="1"/>
  <c r="E325" i="2"/>
  <c r="E323" i="2"/>
  <c r="K427" i="1"/>
  <c r="G404" i="1"/>
  <c r="E59" i="4" s="1"/>
  <c r="H427" i="1"/>
  <c r="I427" i="1"/>
  <c r="E324" i="2"/>
  <c r="E258" i="2"/>
  <c r="E259" i="2"/>
  <c r="E260" i="2"/>
  <c r="E256" i="2"/>
  <c r="E257" i="2"/>
  <c r="K403" i="1"/>
  <c r="I58" i="4" s="1"/>
  <c r="K405" i="1"/>
  <c r="I60" i="4" s="1"/>
  <c r="F71" i="4"/>
  <c r="H71" i="4"/>
  <c r="G294" i="1"/>
  <c r="E23" i="4" s="1"/>
  <c r="J294" i="1"/>
  <c r="H23" i="4" s="1"/>
  <c r="J296" i="1"/>
  <c r="H25" i="4" s="1"/>
  <c r="K407" i="1"/>
  <c r="H9" i="4"/>
  <c r="K282" i="1"/>
  <c r="I9" i="4"/>
  <c r="F417" i="1"/>
  <c r="G295" i="1"/>
  <c r="J282" i="1"/>
  <c r="I70" i="4"/>
  <c r="J10" i="4"/>
  <c r="E9" i="4"/>
  <c r="J11" i="4"/>
  <c r="H69" i="4"/>
  <c r="G69" i="4"/>
  <c r="F9" i="4"/>
  <c r="G407" i="1"/>
  <c r="F70" i="4"/>
  <c r="F72" i="4"/>
  <c r="G9" i="4"/>
  <c r="J13" i="4"/>
  <c r="I403" i="1"/>
  <c r="G58" i="4" s="1"/>
  <c r="I405" i="1"/>
  <c r="G60" i="4" s="1"/>
  <c r="G70" i="4"/>
  <c r="K404" i="1"/>
  <c r="J402" i="1"/>
  <c r="H57" i="4" s="1"/>
  <c r="J404" i="1"/>
  <c r="K402" i="1"/>
  <c r="I57" i="4" s="1"/>
  <c r="G296" i="1"/>
  <c r="E25" i="4" s="1"/>
  <c r="K296" i="1"/>
  <c r="F287" i="1"/>
  <c r="G282" i="1"/>
  <c r="F286" i="1"/>
  <c r="G402" i="1"/>
  <c r="E57" i="4" s="1"/>
  <c r="H405" i="1"/>
  <c r="F60" i="4" s="1"/>
  <c r="F272" i="1"/>
  <c r="H295" i="1"/>
  <c r="F24" i="4" s="1"/>
  <c r="H72" i="4"/>
  <c r="K294" i="1"/>
  <c r="H403" i="1"/>
  <c r="F58" i="4" s="1"/>
  <c r="F383" i="1"/>
  <c r="I295" i="1"/>
  <c r="G24" i="4" s="1"/>
  <c r="F304" i="1"/>
  <c r="F319" i="1"/>
  <c r="K295" i="1"/>
  <c r="I24" i="4" s="1"/>
  <c r="I293" i="1"/>
  <c r="G22" i="4" s="1"/>
  <c r="J298" i="1"/>
  <c r="F376" i="1"/>
  <c r="H404" i="1"/>
  <c r="I404" i="1"/>
  <c r="F270" i="1"/>
  <c r="F285" i="1"/>
  <c r="F301" i="1"/>
  <c r="F277" i="1"/>
  <c r="F271" i="1"/>
  <c r="F284" i="1"/>
  <c r="I366" i="1"/>
  <c r="I365" i="1" s="1"/>
  <c r="F373" i="1"/>
  <c r="F409" i="1"/>
  <c r="G72" i="4"/>
  <c r="J295" i="1"/>
  <c r="H24" i="4" s="1"/>
  <c r="J267" i="1"/>
  <c r="F374" i="1"/>
  <c r="J403" i="1"/>
  <c r="H58" i="4" s="1"/>
  <c r="J405" i="1"/>
  <c r="H60" i="4" s="1"/>
  <c r="F386" i="1"/>
  <c r="F391" i="1"/>
  <c r="F385" i="1"/>
  <c r="F410" i="1"/>
  <c r="H70" i="4"/>
  <c r="I71" i="4"/>
  <c r="E69" i="4"/>
  <c r="E443" i="2"/>
  <c r="G431" i="2" s="1"/>
  <c r="F384" i="1"/>
  <c r="J310" i="1"/>
  <c r="H33" i="4" s="1"/>
  <c r="H32" i="4" s="1"/>
  <c r="F375" i="1"/>
  <c r="F396" i="1"/>
  <c r="G403" i="1"/>
  <c r="E58" i="4" s="1"/>
  <c r="E72" i="4"/>
  <c r="I72" i="4"/>
  <c r="E70" i="4"/>
  <c r="H294" i="1"/>
  <c r="H296" i="1"/>
  <c r="F268" i="1"/>
  <c r="H267" i="1"/>
  <c r="H282" i="1"/>
  <c r="F316" i="1"/>
  <c r="F372" i="1"/>
  <c r="I381" i="1"/>
  <c r="H407" i="1"/>
  <c r="F237" i="1"/>
  <c r="G212" i="1"/>
  <c r="I294" i="1"/>
  <c r="I296" i="1"/>
  <c r="F269" i="1"/>
  <c r="I267" i="1"/>
  <c r="H293" i="1"/>
  <c r="F22" i="4" s="1"/>
  <c r="F300" i="1"/>
  <c r="I371" i="1"/>
  <c r="I402" i="1"/>
  <c r="I69" i="4"/>
  <c r="E285" i="2"/>
  <c r="E333" i="2"/>
  <c r="E358" i="2"/>
  <c r="E383" i="2"/>
  <c r="E444" i="2"/>
  <c r="E469" i="2"/>
  <c r="E273" i="2"/>
  <c r="E47" i="4"/>
  <c r="J47" i="4" s="1"/>
  <c r="F368" i="1"/>
  <c r="E35" i="4"/>
  <c r="J35" i="4" s="1"/>
  <c r="F312" i="1"/>
  <c r="E48" i="4"/>
  <c r="J48" i="4" s="1"/>
  <c r="F369" i="1"/>
  <c r="E466" i="2"/>
  <c r="G466" i="2" s="1"/>
  <c r="I309" i="1"/>
  <c r="G33" i="4"/>
  <c r="G32" i="4" s="1"/>
  <c r="E481" i="2"/>
  <c r="E468" i="2"/>
  <c r="G468" i="2" s="1"/>
  <c r="E36" i="4"/>
  <c r="J36" i="4" s="1"/>
  <c r="F313" i="1"/>
  <c r="H365" i="1"/>
  <c r="F45" i="4"/>
  <c r="F44" i="4" s="1"/>
  <c r="E456" i="2"/>
  <c r="E46" i="4"/>
  <c r="J46" i="4" s="1"/>
  <c r="F367" i="1"/>
  <c r="E440" i="2"/>
  <c r="G428" i="2" s="1"/>
  <c r="E450" i="2"/>
  <c r="E426" i="2"/>
  <c r="F283" i="1"/>
  <c r="F302" i="1"/>
  <c r="H309" i="1"/>
  <c r="F33" i="4"/>
  <c r="F32" i="4" s="1"/>
  <c r="F317" i="1"/>
  <c r="F411" i="1"/>
  <c r="G71" i="4"/>
  <c r="E465" i="2"/>
  <c r="G465" i="2" s="1"/>
  <c r="K267" i="1"/>
  <c r="I282" i="1"/>
  <c r="K298" i="1"/>
  <c r="F303" i="1"/>
  <c r="F412" i="1"/>
  <c r="E441" i="2"/>
  <c r="G429" i="2" s="1"/>
  <c r="G381" i="1"/>
  <c r="K366" i="1"/>
  <c r="H381" i="1"/>
  <c r="E475" i="2"/>
  <c r="K293" i="1"/>
  <c r="G298" i="1"/>
  <c r="G366" i="1"/>
  <c r="F408" i="1"/>
  <c r="G371" i="1"/>
  <c r="G267" i="1"/>
  <c r="G293" i="1"/>
  <c r="G311" i="1"/>
  <c r="H298" i="1"/>
  <c r="G315" i="1"/>
  <c r="J371" i="1"/>
  <c r="J381" i="1"/>
  <c r="I407" i="1"/>
  <c r="E327" i="2"/>
  <c r="K309" i="1"/>
  <c r="I33" i="4"/>
  <c r="I32" i="4" s="1"/>
  <c r="J365" i="1"/>
  <c r="H45" i="4"/>
  <c r="H44" i="4" s="1"/>
  <c r="F422" i="1"/>
  <c r="E442" i="2"/>
  <c r="G430" i="2" s="1"/>
  <c r="E467" i="2"/>
  <c r="G467" i="2" s="1"/>
  <c r="J293" i="1"/>
  <c r="H371" i="1"/>
  <c r="F382" i="1"/>
  <c r="G405" i="1"/>
  <c r="E377" i="2"/>
  <c r="I298" i="1"/>
  <c r="K371" i="1"/>
  <c r="K381" i="1"/>
  <c r="H402" i="1"/>
  <c r="J407" i="1"/>
  <c r="E339" i="2"/>
  <c r="E345" i="2"/>
  <c r="E371" i="2"/>
  <c r="E432" i="2"/>
  <c r="E353" i="2"/>
  <c r="E291" i="2"/>
  <c r="E439" i="2"/>
  <c r="G427" i="2" s="1"/>
  <c r="E464" i="2"/>
  <c r="G464" i="2" s="1"/>
  <c r="E261" i="2"/>
  <c r="E267" i="2"/>
  <c r="E279" i="2"/>
  <c r="E186" i="1"/>
  <c r="E185" i="1"/>
  <c r="E155" i="1" s="1"/>
  <c r="E436" i="1" s="1"/>
  <c r="E183" i="1"/>
  <c r="E153" i="1" s="1"/>
  <c r="E182" i="1"/>
  <c r="E152" i="1" s="1"/>
  <c r="E433" i="1" s="1"/>
  <c r="E176" i="1"/>
  <c r="E171" i="1"/>
  <c r="E166" i="1"/>
  <c r="K156" i="1"/>
  <c r="J156" i="1"/>
  <c r="I156" i="1"/>
  <c r="H156" i="1"/>
  <c r="G156" i="1"/>
  <c r="F156" i="1"/>
  <c r="E156" i="1"/>
  <c r="G151" i="1"/>
  <c r="F34" i="1"/>
  <c r="G31" i="1"/>
  <c r="G256" i="2" l="1"/>
  <c r="E151" i="1"/>
  <c r="E321" i="2"/>
  <c r="F310" i="1"/>
  <c r="J309" i="1"/>
  <c r="K401" i="1"/>
  <c r="G433" i="1"/>
  <c r="K433" i="1"/>
  <c r="J433" i="1"/>
  <c r="G260" i="2"/>
  <c r="E504" i="2" s="1"/>
  <c r="E492" i="2" s="1"/>
  <c r="G259" i="2"/>
  <c r="E503" i="2" s="1"/>
  <c r="E491" i="2" s="1"/>
  <c r="J9" i="4"/>
  <c r="I401" i="1"/>
  <c r="G23" i="4"/>
  <c r="I434" i="1"/>
  <c r="G434" i="1"/>
  <c r="H68" i="4"/>
  <c r="J58" i="4"/>
  <c r="J436" i="1"/>
  <c r="F25" i="4"/>
  <c r="H436" i="1"/>
  <c r="G436" i="1"/>
  <c r="E352" i="2"/>
  <c r="G353" i="2"/>
  <c r="F315" i="1"/>
  <c r="H433" i="1"/>
  <c r="F23" i="4"/>
  <c r="H434" i="1"/>
  <c r="G435" i="1"/>
  <c r="I25" i="4"/>
  <c r="K436" i="1"/>
  <c r="I433" i="1"/>
  <c r="G257" i="2"/>
  <c r="E501" i="2" s="1"/>
  <c r="E489" i="2" s="1"/>
  <c r="E24" i="4"/>
  <c r="J24" i="4" s="1"/>
  <c r="G25" i="4"/>
  <c r="I436" i="1"/>
  <c r="I23" i="4"/>
  <c r="K434" i="1"/>
  <c r="G258" i="2"/>
  <c r="E502" i="2" s="1"/>
  <c r="E490" i="2" s="1"/>
  <c r="J434" i="1"/>
  <c r="F371" i="1"/>
  <c r="I59" i="4"/>
  <c r="I56" i="4" s="1"/>
  <c r="K435" i="1"/>
  <c r="H59" i="4"/>
  <c r="H56" i="4" s="1"/>
  <c r="J435" i="1"/>
  <c r="G59" i="4"/>
  <c r="I435" i="1"/>
  <c r="F381" i="1"/>
  <c r="F59" i="4"/>
  <c r="H435" i="1"/>
  <c r="F428" i="1"/>
  <c r="F298" i="1"/>
  <c r="J70" i="4"/>
  <c r="I68" i="4"/>
  <c r="G45" i="4"/>
  <c r="G44" i="4" s="1"/>
  <c r="H292" i="1"/>
  <c r="F282" i="1"/>
  <c r="F404" i="1"/>
  <c r="F295" i="1"/>
  <c r="F429" i="1"/>
  <c r="F296" i="1"/>
  <c r="F294" i="1"/>
  <c r="G427" i="1"/>
  <c r="F267" i="1"/>
  <c r="F402" i="1"/>
  <c r="F403" i="1"/>
  <c r="J401" i="1"/>
  <c r="G57" i="4"/>
  <c r="F431" i="1"/>
  <c r="I292" i="1"/>
  <c r="J72" i="4"/>
  <c r="G68" i="4"/>
  <c r="E255" i="2"/>
  <c r="E463" i="2"/>
  <c r="E438" i="2"/>
  <c r="E34" i="4"/>
  <c r="F311" i="1"/>
  <c r="E60" i="4"/>
  <c r="J60" i="4" s="1"/>
  <c r="F405" i="1"/>
  <c r="E71" i="4"/>
  <c r="E68" i="4" s="1"/>
  <c r="F430" i="1"/>
  <c r="J33" i="4"/>
  <c r="K292" i="1"/>
  <c r="I22" i="4"/>
  <c r="H22" i="4"/>
  <c r="H21" i="4" s="1"/>
  <c r="J292" i="1"/>
  <c r="K365" i="1"/>
  <c r="I45" i="4"/>
  <c r="I44" i="4" s="1"/>
  <c r="E22" i="4"/>
  <c r="F293" i="1"/>
  <c r="G292" i="1"/>
  <c r="E365" i="2"/>
  <c r="G309" i="1"/>
  <c r="F407" i="1"/>
  <c r="H401" i="1"/>
  <c r="F57" i="4"/>
  <c r="F69" i="4"/>
  <c r="E45" i="4"/>
  <c r="F366" i="1"/>
  <c r="F365" i="1" s="1"/>
  <c r="G365" i="1"/>
  <c r="G401" i="1"/>
  <c r="E161" i="1"/>
  <c r="E181" i="1"/>
  <c r="I161" i="1"/>
  <c r="G161" i="1"/>
  <c r="G61" i="1"/>
  <c r="H161" i="1"/>
  <c r="J161" i="1"/>
  <c r="K161" i="1"/>
  <c r="F161" i="1"/>
  <c r="G101" i="1"/>
  <c r="E110" i="2" s="1"/>
  <c r="F31" i="1"/>
  <c r="E434" i="1" l="1"/>
  <c r="E432" i="1" s="1"/>
  <c r="F309" i="1"/>
  <c r="J25" i="4"/>
  <c r="I21" i="4"/>
  <c r="J23" i="4"/>
  <c r="F21" i="4"/>
  <c r="G21" i="4"/>
  <c r="E500" i="2"/>
  <c r="E488" i="2" s="1"/>
  <c r="E487" i="2" s="1"/>
  <c r="H432" i="1"/>
  <c r="F401" i="1"/>
  <c r="I432" i="1"/>
  <c r="J432" i="1"/>
  <c r="F433" i="1"/>
  <c r="F427" i="1"/>
  <c r="K432" i="1"/>
  <c r="G432" i="1"/>
  <c r="G56" i="4"/>
  <c r="J59" i="4"/>
  <c r="F56" i="4"/>
  <c r="F208" i="1"/>
  <c r="F434" i="1" s="1"/>
  <c r="F292" i="1"/>
  <c r="J71" i="4"/>
  <c r="E56" i="4"/>
  <c r="E44" i="4"/>
  <c r="J44" i="4" s="1"/>
  <c r="J45" i="4"/>
  <c r="F210" i="1"/>
  <c r="F436" i="1" s="1"/>
  <c r="J22" i="4"/>
  <c r="E21" i="4"/>
  <c r="J57" i="4"/>
  <c r="F68" i="4"/>
  <c r="J68" i="4" s="1"/>
  <c r="J69" i="4"/>
  <c r="E32" i="4"/>
  <c r="J32" i="4" s="1"/>
  <c r="J34" i="4"/>
  <c r="G206" i="1"/>
  <c r="J21" i="4" l="1"/>
  <c r="E499" i="2"/>
  <c r="J56" i="4"/>
  <c r="F206" i="1"/>
  <c r="F209" i="1"/>
  <c r="F435" i="1" s="1"/>
  <c r="F432" i="1" s="1"/>
</calcChain>
</file>

<file path=xl/sharedStrings.xml><?xml version="1.0" encoding="utf-8"?>
<sst xmlns="http://schemas.openxmlformats.org/spreadsheetml/2006/main" count="1612" uniqueCount="344">
  <si>
    <t>Внебюджетные средства</t>
  </si>
  <si>
    <t xml:space="preserve">Средства бюджета городского округа Домодедово </t>
  </si>
  <si>
    <t>Средства бюджета Московской области</t>
  </si>
  <si>
    <t>Средства федерального бюджета</t>
  </si>
  <si>
    <t>Итого</t>
  </si>
  <si>
    <t>Всего                                                   по  муниципальной программе</t>
  </si>
  <si>
    <t>7.</t>
  </si>
  <si>
    <t>Управление по территориальной безопасности, ГО и ЧС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</si>
  <si>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</si>
  <si>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 xml:space="preserve"> </t>
  </si>
  <si>
    <t>5.</t>
  </si>
  <si>
    <t>4.</t>
  </si>
  <si>
    <t>3.</t>
  </si>
  <si>
    <t>2.1.</t>
  </si>
  <si>
    <t>2.</t>
  </si>
  <si>
    <t>1.3.</t>
  </si>
  <si>
    <t>1.2.</t>
  </si>
  <si>
    <t>1.1.</t>
  </si>
  <si>
    <t>1.</t>
  </si>
  <si>
    <t xml:space="preserve">Средства бюджета городского округа Домодедово   </t>
  </si>
  <si>
    <t>2.3</t>
  </si>
  <si>
    <t>2.2</t>
  </si>
  <si>
    <t>2.1</t>
  </si>
  <si>
    <t>1.1</t>
  </si>
  <si>
    <t>3.1</t>
  </si>
  <si>
    <t>Результаты выполнения мероприятия подпрограммы</t>
  </si>
  <si>
    <t xml:space="preserve">Ответственный за         
выполнение мероприятия подпрограммы        </t>
  </si>
  <si>
    <t>Объем финансирования по годам, (тыс. руб.)</t>
  </si>
  <si>
    <t xml:space="preserve">Всего,                         (тыс. руб.)        </t>
  </si>
  <si>
    <t>Источники финансирования</t>
  </si>
  <si>
    <t>Срок исполнения мероприятия</t>
  </si>
  <si>
    <t>№ п/п</t>
  </si>
  <si>
    <t>Перечень мероприятий муниципальной программы городского округа Домодедово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</si>
  <si>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</si>
  <si>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</si>
  <si>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</si>
  <si>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</si>
  <si>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</si>
  <si>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Всего:</t>
  </si>
  <si>
    <t>2020 г.</t>
  </si>
  <si>
    <t>2021 г.</t>
  </si>
  <si>
    <t>Средства бюджета городского округа Домодедово</t>
  </si>
  <si>
    <t>Заключение контрактов на закупку наглядной агитации</t>
  </si>
  <si>
    <t>Заключение контрактов на техническое обслуживание муниципальной системы оповещения населения, закупка ЗИП</t>
  </si>
  <si>
    <t>Заключение контрактов на выполнение работ по восстановлению технической готовности ЗСГО</t>
  </si>
  <si>
    <t>Заключение контрактов по выплате премирования народных дружинников</t>
  </si>
  <si>
    <t>ВСЕГО ПО ПРОГРАММЕ:</t>
  </si>
  <si>
    <t xml:space="preserve">    Итого</t>
  </si>
  <si>
    <t>Средства бюджета  Московской области</t>
  </si>
  <si>
    <t>1.2</t>
  </si>
  <si>
    <t xml:space="preserve">Муниципальный заказчик подпрограммы 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</si>
  <si>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</si>
  <si>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</si>
  <si>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Расходы  (тыс. рублей)</t>
  </si>
  <si>
    <t>Администрация городского округа Домодедово</t>
  </si>
  <si>
    <t>Всего:
в том числе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</si>
  <si>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</si>
  <si>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1.4</t>
  </si>
  <si>
    <t>В пределах средств, предусмотренных на основную деятельность исполнителей</t>
  </si>
  <si>
    <t>1.3</t>
  </si>
  <si>
    <t>1.5</t>
  </si>
  <si>
    <t>1.6</t>
  </si>
  <si>
    <t>1.7</t>
  </si>
  <si>
    <t>1.8</t>
  </si>
  <si>
    <t>«Безопасность и обеспечение безопасности жизнедеятельности населения»</t>
  </si>
  <si>
    <t>2020-2024</t>
  </si>
  <si>
    <t>Увеличение процента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 до 89 %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</si>
  <si>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t>Доведение процента исполнения органом местного самоуправления муниципального образования полномочия по обеспечению безопасности людей на воде до 92% к 2024 году</t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</si>
  <si>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</si>
  <si>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</si>
  <si>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t>Увеличение процента запасов материально-технических, продовольственных, медицинских и иных средств в целях гражданской обороны до 48% к 2024 году.</t>
  </si>
  <si>
    <t>Увеличение степени готовности к использованию по предназначению защитных сооружений и иных объектов ГО до 50% к 2024 году</t>
  </si>
  <si>
    <t>1.7.</t>
  </si>
  <si>
    <t>1.8.</t>
  </si>
  <si>
    <t>1.9.</t>
  </si>
  <si>
    <t>2022 г.</t>
  </si>
  <si>
    <t>2023 г.</t>
  </si>
  <si>
    <t>2024 г.</t>
  </si>
  <si>
    <t xml:space="preserve">Заключение контрактов на обследование мест массового отдыха у воды </t>
  </si>
  <si>
    <t>Заключение контрактов на закупку снаряжения, инвентаря, автозапчастей и агитационных материалов для оснащения добровольцев. Заключение контрактов на обучение и страхование добровольных пожарных. Выплаты добровольным пожарным, отличившимся при тушении пожаров.</t>
  </si>
  <si>
    <t>Заключение контрактов на закупку имущества, продовольствия и иных средств ГО</t>
  </si>
  <si>
    <t>2020 год</t>
  </si>
  <si>
    <t>2021 год</t>
  </si>
  <si>
    <t>2022 год</t>
  </si>
  <si>
    <t>2023 год</t>
  </si>
  <si>
    <t xml:space="preserve">2024 год  </t>
  </si>
  <si>
    <t xml:space="preserve"> 2020 год</t>
  </si>
  <si>
    <t>Мероприятия подпрограммы</t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</si>
  <si>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</si>
  <si>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</si>
  <si>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</si>
  <si>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</si>
  <si>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 xml:space="preserve"> Управление по территориальной безопасности, ГО и ЧС Администрации городского округа Домодедово</t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</si>
  <si>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</si>
  <si>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 xml:space="preserve">Управление по территориальной безопасности, ГО и ЧС Администрации городского округа Домодедово </t>
  </si>
  <si>
    <t>МКУ "Специализированная служба в сфере погребения и похоронного дела"</t>
  </si>
  <si>
    <t>Увеличение доли от числа граждан, принимавших в деятельности народных дружин до 125 % к 2024 году.</t>
  </si>
  <si>
    <t>Заключение контрактов для нужд ЕДДС и Системы-112</t>
  </si>
  <si>
    <t>Расходы на выплату персоналу МКУ                                                 "ЕДДС - 112"</t>
  </si>
  <si>
    <t>Заключение муниципальных контрактов на оказание услуг по предоставлению видеоизображения</t>
  </si>
  <si>
    <t>Заключение контрактов на закупку серверного оборудования и комплектующих</t>
  </si>
  <si>
    <t>Расходы на обеспечение деятельности (оказание услуг) в сфере похоронного дела</t>
  </si>
  <si>
    <t>1.10.</t>
  </si>
  <si>
    <t>Паспорт  подпрограммы 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правонарушений»</t>
  </si>
  <si>
    <t>Паспорт  подпрограммы 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 »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</si>
  <si>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</si>
  <si>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Подпрограмма I   «Профилактика преступлений и иных правонарушений»</t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</si>
  <si>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</si>
  <si>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Увеличение доли коммерческих объектов, подъездов МКД, социальных объектов и мест с массовым пребыванием людей,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"Безопасный регион" до 100% к 2024 году</t>
  </si>
  <si>
    <t>Увеличение числа лиц, состоящих на диспансерном наблюдении с диагнозом "Употребление наркотиков с вредными последствиями" до 116 % к 2024 году</t>
  </si>
  <si>
    <t>Итого по подпрограмме I</t>
  </si>
  <si>
    <t>Итого по подпрограмме II</t>
  </si>
  <si>
    <t>Итого по подпрограмме III</t>
  </si>
  <si>
    <t>Итого по подпрограмме IV</t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</si>
  <si>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</si>
  <si>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</si>
  <si>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t>Итого по подпрограмме VI</t>
  </si>
  <si>
    <t>В пределах средств, предусмотренных программой  исполнителя</t>
  </si>
  <si>
    <t>Управляющие компании ЖКХ городского округа Домодедово, управление по территориальной безопасности, ГО и ЧС Администрации городского округа Домодедово</t>
  </si>
  <si>
    <t>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</si>
  <si>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t>В пределах средств, предусмотренных программами  исполнителей</t>
  </si>
  <si>
    <t xml:space="preserve">Заключение контрактов на приобретение, установку и содержание пожарных извещателей </t>
  </si>
  <si>
    <t>Заключение контрактов на приобретение агитационных материалов, учебной литературы, плакатов</t>
  </si>
  <si>
    <t>Заключение контрактов на приобретение агитационных материалов</t>
  </si>
  <si>
    <t>Заключение контрактов на обеспечение связи и оповещения населения о пожаре</t>
  </si>
  <si>
    <t xml:space="preserve"> МУП «Домодедовский водоканал»</t>
  </si>
  <si>
    <t xml:space="preserve"> Управление образования Администрации городского округа Домодедово</t>
  </si>
  <si>
    <t xml:space="preserve"> Заключение контрактов для приобретения ценных подарков для награждения победителей, заключение контрактов для подготовки проведения ТСУ</t>
  </si>
  <si>
    <t xml:space="preserve">Заключение контрактов на приобретение материальных ресурсов для ликвидации ЧС  </t>
  </si>
  <si>
    <t>Заключение контрактов на закупку материального обеспечения АСФ</t>
  </si>
  <si>
    <t xml:space="preserve"> Заключение контрактов на закупку информационных стендов, учебной литературы </t>
  </si>
  <si>
    <t xml:space="preserve">Заключение контрактов на разработку документов. </t>
  </si>
  <si>
    <t xml:space="preserve">Расходы на содержание курсов гражданской обороны </t>
  </si>
  <si>
    <t>Заключение контрактов на обучение должностных лиц по вопросам гражданской обороны в специализированных учебных учреждениях</t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</si>
  <si>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</si>
  <si>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</si>
  <si>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 xml:space="preserve">Заключение контрактов на разработку ПСД и строительство площадок для забора воды пожарными автомобилями из открытых водоемов </t>
  </si>
  <si>
    <t xml:space="preserve">В пределах средств, предусмотренных на основную деятельность исполнителей </t>
  </si>
  <si>
    <t xml:space="preserve">В пределах средств, предусмотренных программами  исполнителей 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</si>
  <si>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</t>
  </si>
  <si>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</si>
  <si>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t xml:space="preserve">Комитет по управлению имуществом, Управление по территориальной безопасности, ГО и ЧС Администрации городского округа Домодедово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</si>
  <si>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</si>
  <si>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</si>
  <si>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Подпрограмма VI   «Обеспечивающая подпрограмма»</t>
  </si>
  <si>
    <t>Повышение степени пожарной защищенности муниципального образования по отношению к базовому периоду до 70% в 2024 году.</t>
  </si>
  <si>
    <t>1.9</t>
  </si>
  <si>
    <t>Заключение контракта на возведения пожарного депо из быстровозводимых модульных конструкций полной заводской готовности</t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</si>
  <si>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году. Увеличение доли кладбищ, соответствующих требованиям Порядка деятельности общественных кладбищ до 100% к 2024 году</t>
  </si>
  <si>
    <t>Заключение контрактов на изготовление памяток, листовок баннеров.</t>
  </si>
  <si>
    <t xml:space="preserve">Расходы на мероприятия                                           </t>
  </si>
  <si>
    <t>2.4</t>
  </si>
  <si>
    <t>2.5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</si>
  <si>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</si>
  <si>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</si>
  <si>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</si>
  <si>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</si>
  <si>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</si>
  <si>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</si>
  <si>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</si>
  <si>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</si>
  <si>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</si>
  <si>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</si>
  <si>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5.1</t>
  </si>
  <si>
    <t>5.2</t>
  </si>
  <si>
    <t>5.3</t>
  </si>
  <si>
    <t>5.4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</si>
  <si>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</si>
  <si>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</si>
  <si>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</si>
  <si>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</si>
  <si>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</si>
  <si>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</si>
  <si>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</si>
  <si>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</si>
  <si>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</si>
  <si>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</si>
  <si>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Подпрограмма II 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</t>
  </si>
  <si>
    <t>Подпрограмма III       «Развитие и совершенствование систем оповещения и информирования населения муниципального образования Московской области»</t>
  </si>
  <si>
    <t>Подпрограмма V   «Обеспечение мероприятий гражданской обороны на территории муниципального образования Московской области»</t>
  </si>
  <si>
    <t>Паспорт  подпрограммы 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</t>
  </si>
  <si>
    <t>Паспорт  подпрограммы  III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</si>
  <si>
    <t>Паспорт  подпрограммы  IV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</si>
  <si>
    <t>Паспорт  подпрограммы  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</si>
  <si>
    <t>Подпрограмма IV   «Обеспечение пожарной безопасности на территории муниципального образования Московской области»</t>
  </si>
  <si>
    <t xml:space="preserve">Приложение № 1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</si>
  <si>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</si>
  <si>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</si>
  <si>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color theme="1"/>
        <rFont val="Times New Roman"/>
        <family val="1"/>
        <charset val="204"/>
      </rPr>
      <t xml:space="preserve">Мероприятие 01.02  </t>
    </r>
    <r>
      <rPr>
        <sz val="11"/>
        <color theme="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</si>
  <si>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</si>
  <si>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02
</t>
    </r>
    <r>
      <rPr>
        <sz val="11"/>
        <color theme="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</si>
  <si>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</si>
  <si>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Материальное стимулирование народных дружинников
</t>
    </r>
  </si>
  <si>
    <r>
      <rPr>
        <b/>
        <sz val="11"/>
        <color theme="1"/>
        <rFont val="Times New Roman"/>
        <family val="1"/>
        <charset val="204"/>
      </rPr>
      <t xml:space="preserve">Мероприятие 02.03   </t>
    </r>
    <r>
      <rPr>
        <sz val="11"/>
        <color theme="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</si>
  <si>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 xml:space="preserve">Мероприятие 02.04   </t>
    </r>
    <r>
      <rPr>
        <sz val="11"/>
        <color theme="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</si>
  <si>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 xml:space="preserve">Мероприятие 02.05 </t>
    </r>
    <r>
      <rPr>
        <sz val="11"/>
        <color theme="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</si>
  <si>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</si>
  <si>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</t>
    </r>
    <r>
      <rPr>
        <sz val="11"/>
        <color theme="1"/>
        <rFont val="Times New Roman"/>
        <family val="1"/>
        <charset val="204"/>
      </rPr>
      <t xml:space="preserve">                                   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</si>
  <si>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 xml:space="preserve">Мероприятие 03.02  </t>
    </r>
    <r>
      <rPr>
        <sz val="11"/>
        <color theme="1"/>
        <rFont val="Times New Roman"/>
        <family val="1"/>
        <charset val="204"/>
      </rPr>
      <t xml:space="preserve">                                                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</si>
  <si>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03.03     </t>
    </r>
    <r>
      <rPr>
        <sz val="11"/>
        <color theme="1"/>
        <rFont val="Times New Roman"/>
        <family val="1"/>
        <charset val="204"/>
      </rPr>
      <t xml:space="preserve"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</si>
  <si>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03.04  </t>
    </r>
    <r>
      <rPr>
        <sz val="11"/>
        <color theme="1"/>
        <rFont val="Times New Roman"/>
        <family val="1"/>
        <charset val="204"/>
      </rPr>
      <t xml:space="preserve">                    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</si>
  <si>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03.05 </t>
    </r>
    <r>
      <rPr>
        <sz val="11"/>
        <color theme="1"/>
        <rFont val="Times New Roman"/>
        <family val="1"/>
        <charset val="204"/>
      </rPr>
      <t xml:space="preserve">           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</si>
  <si>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</t>
    </r>
    <r>
      <rPr>
        <sz val="11"/>
        <color theme="1"/>
        <rFont val="Times New Roman"/>
        <family val="1"/>
        <charset val="204"/>
      </rPr>
      <t xml:space="preserve">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</si>
  <si>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</t>
    </r>
    <r>
      <rPr>
        <sz val="11"/>
        <color theme="1"/>
        <rFont val="Times New Roman"/>
        <family val="1"/>
        <charset val="204"/>
      </rPr>
      <t xml:space="preserve">      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</si>
  <si>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</si>
  <si>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color theme="1"/>
        <rFont val="Times New Roman"/>
        <family val="1"/>
        <charset val="204"/>
      </rPr>
      <t xml:space="preserve">Мероприятие 04.01  </t>
    </r>
    <r>
      <rPr>
        <sz val="11"/>
        <color theme="1"/>
        <rFont val="Times New Roman"/>
        <family val="1"/>
        <charset val="204"/>
      </rPr>
      <t xml:space="preserve">               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</si>
  <si>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r>
      <rPr>
        <b/>
        <sz val="11"/>
        <color theme="1"/>
        <rFont val="Times New Roman"/>
        <family val="1"/>
        <charset val="204"/>
      </rPr>
      <t xml:space="preserve">Мероприятие 04.02  </t>
    </r>
    <r>
      <rPr>
        <sz val="11"/>
        <color theme="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</si>
  <si>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color theme="1"/>
        <rFont val="Times New Roman"/>
        <family val="1"/>
        <charset val="204"/>
      </rPr>
      <t>Мероприятие 04.03</t>
    </r>
    <r>
      <rPr>
        <sz val="11"/>
        <color theme="1"/>
        <rFont val="Times New Roman"/>
        <family val="1"/>
        <charset val="204"/>
      </rPr>
      <t xml:space="preserve">           Обслуживание, модернизация и развитие системы «Безопасный регион»</t>
    </r>
  </si>
  <si>
    <r>
      <rPr>
        <b/>
        <sz val="11"/>
        <color theme="1"/>
        <rFont val="Times New Roman"/>
        <family val="1"/>
        <charset val="204"/>
      </rPr>
      <t xml:space="preserve">Мероприятие 04.04    </t>
    </r>
    <r>
      <rPr>
        <sz val="11"/>
        <color theme="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</si>
  <si>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05
</t>
    </r>
    <r>
      <rPr>
        <sz val="11"/>
        <color theme="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</si>
  <si>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</t>
    </r>
    <r>
      <rPr>
        <sz val="11"/>
        <color theme="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</si>
  <si>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</t>
    </r>
    <r>
      <rPr>
        <sz val="11"/>
        <color theme="1"/>
        <rFont val="Times New Roman"/>
        <family val="1"/>
        <charset val="204"/>
      </rPr>
      <t xml:space="preserve">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</si>
  <si>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</t>
    </r>
    <r>
      <rPr>
        <sz val="11"/>
        <color theme="1"/>
        <rFont val="Times New Roman"/>
        <family val="1"/>
        <charset val="204"/>
      </rPr>
      <t xml:space="preserve">         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</si>
  <si>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05.04  </t>
    </r>
    <r>
      <rPr>
        <sz val="11"/>
        <color theme="1"/>
        <rFont val="Times New Roman"/>
        <family val="1"/>
        <charset val="204"/>
      </rPr>
      <t xml:space="preserve">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</si>
  <si>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07                      </t>
    </r>
    <r>
      <rPr>
        <sz val="11"/>
        <color theme="1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</si>
  <si>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07.01   </t>
    </r>
    <r>
      <rPr>
        <sz val="11"/>
        <color theme="1"/>
        <rFont val="Times New Roman"/>
        <family val="1"/>
        <charset val="204"/>
      </rPr>
      <t xml:space="preserve">           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</si>
  <si>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</si>
  <si>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r>
      <rPr>
        <b/>
        <sz val="11"/>
        <color theme="1"/>
        <rFont val="Times New Roman"/>
        <family val="1"/>
        <charset val="204"/>
      </rPr>
      <t>Мероприятие 07.03</t>
    </r>
    <r>
      <rPr>
        <sz val="11"/>
        <color theme="1"/>
        <rFont val="Times New Roman"/>
        <family val="1"/>
        <charset val="204"/>
      </rPr>
      <t xml:space="preserve">         Оформление земельных участков под кладбищами в муниципальную собственность
включая создание новых кладбищ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</si>
  <si>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          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</si>
  <si>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</t>
    </r>
    <r>
      <rPr>
        <sz val="11"/>
        <color theme="1"/>
        <rFont val="Times New Roman"/>
        <family val="1"/>
        <charset val="204"/>
      </rPr>
      <t xml:space="preserve">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</si>
  <si>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07.06</t>
    </r>
    <r>
      <rPr>
        <sz val="11"/>
        <color theme="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</si>
  <si>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r>
      <rPr>
        <b/>
        <sz val="11"/>
        <color theme="1"/>
        <rFont val="Times New Roman"/>
        <family val="1"/>
        <charset val="204"/>
      </rPr>
      <t xml:space="preserve">Мероприятие 07.07 </t>
    </r>
    <r>
      <rPr>
        <sz val="11"/>
        <color theme="1"/>
        <rFont val="Times New Roman"/>
        <family val="1"/>
        <charset val="204"/>
      </rPr>
      <t xml:space="preserve">          Проведение инвентаризации мест захоронений</t>
    </r>
  </si>
  <si>
    <r>
      <t xml:space="preserve">Мероприятие 07.08  </t>
    </r>
    <r>
      <rPr>
        <sz val="11"/>
        <color theme="1"/>
        <rFont val="Times New Roman"/>
        <family val="1"/>
        <charset val="204"/>
      </rPr>
      <t>Обустройство и восстановление воинских захоронений, находящихся в государственной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</si>
  <si>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07.09    </t>
    </r>
    <r>
      <rPr>
        <sz val="11"/>
        <color theme="1"/>
        <rFont val="Times New Roman"/>
        <family val="1"/>
        <charset val="204"/>
      </rPr>
      <t xml:space="preserve">                   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 </t>
    </r>
  </si>
  <si>
    <r>
      <rPr>
        <b/>
        <sz val="11"/>
        <color theme="1"/>
        <rFont val="Times New Roman"/>
        <family val="1"/>
        <charset val="204"/>
      </rPr>
      <t xml:space="preserve">Мероприятие 07.10 </t>
    </r>
    <r>
      <rPr>
        <sz val="11"/>
        <color theme="1"/>
        <rFont val="Times New Roman"/>
        <family val="1"/>
        <charset val="204"/>
      </rPr>
      <t xml:space="preserve">                       Реализация мероприятий федеральной целевой программы "Увековечение памяти погибших при защите Отечества на 2019-2024 годы"        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</si>
  <si>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</si>
  <si>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</si>
  <si>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Создание и содержание курсов гражданской обороны
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</si>
  <si>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            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</si>
  <si>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                           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</si>
  <si>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 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</si>
  <si>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
Создание резервов материальных ресурсов для ликвидации ЧС на территории муниципального образования
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</si>
  <si>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
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</si>
  <si>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
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</si>
  <si>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
Содержание оперативного персонала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</si>
  <si>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 xml:space="preserve">Мероприятие 01.10 </t>
    </r>
    <r>
      <rPr>
        <sz val="11"/>
        <color theme="1"/>
        <rFont val="Times New Roman"/>
        <family val="1"/>
        <charset val="204"/>
      </rPr>
      <t xml:space="preserve">Совершенствование и развитие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</si>
  <si>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</si>
  <si>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</si>
  <si>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</si>
  <si>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 Создание, содержание системно-аппаратного комплекса «Безопасный город» на территории муниципального образования Московской области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</si>
  <si>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</t>
    </r>
    <r>
      <rPr>
        <sz val="11"/>
        <color theme="1"/>
        <rFont val="Times New Roman"/>
        <family val="1"/>
        <charset val="204"/>
      </rPr>
      <t xml:space="preserve">          Создание, содержание системно-аппаратного комплекса «Безопасный город» </t>
    </r>
  </si>
  <si>
    <r>
      <rPr>
        <b/>
        <sz val="11"/>
        <color theme="1"/>
        <rFont val="Times New Roman"/>
        <family val="1"/>
        <charset val="204"/>
      </rPr>
      <t>Основное мероприятие  01</t>
    </r>
    <r>
      <rPr>
        <sz val="11"/>
        <color theme="1"/>
        <rFont val="Times New Roman"/>
        <family val="1"/>
        <charset val="204"/>
      </rPr>
      <t xml:space="preserve">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</si>
  <si>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  </t>
    </r>
    <r>
      <rPr>
        <sz val="11"/>
        <color theme="1"/>
        <rFont val="Times New Roman"/>
        <family val="1"/>
        <charset val="204"/>
      </rPr>
      <t xml:space="preserve">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</si>
  <si>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r>
      <t xml:space="preserve">Основное мероприятие  01
</t>
    </r>
    <r>
      <rPr>
        <sz val="11"/>
        <color theme="1"/>
        <rFont val="Times New Roman"/>
        <family val="1"/>
        <charset val="204"/>
      </rPr>
      <t>Повышение степени пожарной безопасности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</si>
  <si>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   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</si>
  <si>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               Содержание пожарных гидрантов, обеспечение их исправного состояния и готовности к забору воды в любое время года 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</si>
  <si>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  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</si>
  <si>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</si>
  <si>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Содержание в исправном состоянии средств обеспечения пожарной безопасности жилых и общественных зданий, находящихся в муниципальной собственности 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</si>
  <si>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  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</si>
  <si>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   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</si>
  <si>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      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</si>
  <si>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      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</si>
  <si>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</t>
    </r>
    <r>
      <rPr>
        <sz val="11"/>
        <color theme="1"/>
        <rFont val="Times New Roman"/>
        <family val="1"/>
        <charset val="204"/>
      </rPr>
      <t xml:space="preserve">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</si>
  <si>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</si>
  <si>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</si>
  <si>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</si>
  <si>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</si>
  <si>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>Мероприятие 02.03</t>
    </r>
    <r>
      <rPr>
        <sz val="11"/>
        <color theme="1"/>
        <rFont val="Times New Roman"/>
        <family val="1"/>
        <charset val="204"/>
      </rPr>
      <t xml:space="preserve">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</si>
  <si>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</si>
  <si>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</si>
  <si>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01.02   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(зарплата)</t>
    </r>
  </si>
  <si>
    <r>
      <rPr>
        <b/>
        <sz val="11"/>
        <color theme="1"/>
        <rFont val="Times New Roman"/>
        <family val="1"/>
        <charset val="204"/>
      </rPr>
      <t xml:space="preserve">Мероприятие 01.03   </t>
    </r>
    <r>
      <rPr>
        <sz val="11"/>
        <color theme="1"/>
        <rFont val="Times New Roman"/>
        <family val="1"/>
        <charset val="204"/>
      </rPr>
      <t>Проведение мероприятий по предупреждению и ликвидации последствий ЧС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</si>
  <si>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Подпрограмма I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</si>
  <si>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</si>
  <si>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01.01  </t>
    </r>
    <r>
      <rPr>
        <sz val="11"/>
        <color theme="1"/>
        <rFont val="Times New Roman"/>
        <family val="1"/>
        <charset val="204"/>
      </rPr>
      <t>Проведение мероприятий по профилактике терроризма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</si>
  <si>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</si>
  <si>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</si>
  <si>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</si>
  <si>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</si>
  <si>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
Материальное стимулирование народных дружинников
</t>
    </r>
  </si>
  <si>
    <r>
      <t xml:space="preserve">Мероприятие 02.03                                 </t>
    </r>
    <r>
      <rPr>
        <sz val="11"/>
        <color theme="1"/>
        <rFont val="Times New Roman"/>
        <family val="1"/>
        <charset val="204"/>
      </rPr>
      <t>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</si>
  <si>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02.04</t>
    </r>
    <r>
      <rPr>
        <sz val="11"/>
        <color theme="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</si>
  <si>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>Мероприятие 02.05</t>
    </r>
    <r>
      <rPr>
        <sz val="11"/>
        <color theme="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</si>
  <si>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</si>
  <si>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03.01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</si>
  <si>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03.02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</si>
  <si>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t xml:space="preserve"> Мероприятие 03.03      </t>
    </r>
    <r>
      <rPr>
        <sz val="11"/>
        <color theme="1"/>
        <rFont val="Times New Roman"/>
        <family val="1"/>
        <charset val="204"/>
      </rPr>
  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</si>
  <si>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r>
      <rPr>
        <b/>
        <sz val="11"/>
        <color theme="1"/>
        <rFont val="Times New Roman"/>
        <family val="1"/>
        <charset val="204"/>
      </rPr>
      <t>Мероприятие 03.04</t>
    </r>
    <r>
      <rPr>
        <sz val="11"/>
        <color theme="1"/>
        <rFont val="Times New Roman"/>
        <family val="1"/>
        <charset val="204"/>
      </rPr>
      <t xml:space="preserve">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</si>
  <si>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>Мероприятие 03.05</t>
    </r>
    <r>
      <rPr>
        <sz val="11"/>
        <color theme="1"/>
        <rFont val="Times New Roman"/>
        <family val="1"/>
        <charset val="204"/>
      </rPr>
      <t xml:space="preserve">
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</si>
  <si>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 </t>
    </r>
    <r>
      <rPr>
        <sz val="11"/>
        <color theme="1"/>
        <rFont val="Times New Roman"/>
        <family val="1"/>
        <charset val="204"/>
      </rPr>
  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</si>
  <si>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      </t>
    </r>
    <r>
      <rPr>
        <sz val="11"/>
        <color theme="1"/>
        <rFont val="Times New Roman"/>
        <family val="1"/>
        <charset val="204"/>
      </rPr>
      <t xml:space="preserve">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</si>
  <si>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color theme="1"/>
        <rFont val="Times New Roman"/>
        <family val="1"/>
        <charset val="204"/>
      </rPr>
      <t xml:space="preserve">        </t>
    </r>
  </si>
  <si>
    <r>
      <t xml:space="preserve">Мероприятие 04.01                          </t>
    </r>
    <r>
      <rPr>
        <sz val="11"/>
        <color theme="1"/>
        <rFont val="Times New Roman"/>
        <family val="1"/>
        <charset val="204"/>
      </rPr>
      <t>Оказание услуг по предоставлению видеоинформации для системы технологического обеспечения региональной общественной безопасности и оперативного управления "Безопасный регион"</t>
    </r>
  </si>
  <si>
    <r>
      <t xml:space="preserve">Мероприятие 04.02               </t>
    </r>
    <r>
      <rPr>
        <sz val="11"/>
        <color theme="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</si>
  <si>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r>
      <t xml:space="preserve">Мероприятие 04.03        </t>
    </r>
    <r>
      <rPr>
        <sz val="11"/>
        <color theme="1"/>
        <rFont val="Times New Roman"/>
        <family val="1"/>
        <charset val="204"/>
      </rPr>
      <t>Обслуживание, модернизация и развитие системы «Безопасный регион»</t>
    </r>
  </si>
  <si>
    <r>
      <t xml:space="preserve">Мероприятие 04.04              </t>
    </r>
    <r>
      <rPr>
        <sz val="11"/>
        <color theme="1"/>
        <rFont val="Times New Roman"/>
        <family val="1"/>
        <charset val="204"/>
      </rPr>
      <t xml:space="preserve"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</t>
    </r>
  </si>
  <si>
    <r>
      <rPr>
        <b/>
        <sz val="11"/>
        <color theme="1"/>
        <rFont val="Times New Roman"/>
        <family val="1"/>
        <charset val="204"/>
      </rPr>
      <t>Основное мероприятие 05</t>
    </r>
    <r>
      <rPr>
        <sz val="11"/>
        <color theme="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</si>
  <si>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 </t>
    </r>
    <r>
      <rPr>
        <sz val="11"/>
        <color theme="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</si>
  <si>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    </t>
    </r>
    <r>
      <rPr>
        <sz val="11"/>
        <color theme="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</si>
  <si>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         </t>
    </r>
    <r>
      <rPr>
        <sz val="11"/>
        <color theme="1"/>
        <rFont val="Times New Roman"/>
        <family val="1"/>
        <charset val="204"/>
      </rPr>
      <t xml:space="preserve"> Обучение 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</si>
  <si>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r>
      <rPr>
        <b/>
        <sz val="11"/>
        <color theme="1"/>
        <rFont val="Times New Roman"/>
        <family val="1"/>
        <charset val="204"/>
      </rPr>
      <t>Мероприятие 05.04</t>
    </r>
    <r>
      <rPr>
        <sz val="11"/>
        <color theme="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</si>
  <si>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r>
      <rPr>
        <b/>
        <sz val="11"/>
        <color theme="1"/>
        <rFont val="Times New Roman"/>
        <family val="1"/>
        <charset val="204"/>
      </rPr>
      <t>Основное мероприятие 07</t>
    </r>
    <r>
      <rPr>
        <sz val="11"/>
        <color theme="1"/>
        <rFont val="Times New Roman"/>
        <family val="1"/>
        <charset val="204"/>
      </rPr>
      <t xml:space="preserve">                      Развитие похоронного дела на территории Московской области</t>
    </r>
  </si>
  <si>
    <r>
      <t xml:space="preserve">Мероприятие 07.01       </t>
    </r>
    <r>
      <rPr>
        <sz val="11"/>
        <color theme="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</si>
  <si>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</si>
  <si>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r>
      <rPr>
        <b/>
        <sz val="11"/>
        <color theme="1"/>
        <rFont val="Times New Roman"/>
        <family val="1"/>
        <charset val="204"/>
      </rPr>
      <t xml:space="preserve">Мероприятие 07.03     </t>
    </r>
    <r>
      <rPr>
        <sz val="11"/>
        <color theme="1"/>
        <rFont val="Times New Roman"/>
        <family val="1"/>
        <charset val="204"/>
      </rPr>
      <t xml:space="preserve">Оформление земельных участков под кладбищами в муниципальную собственность, включая создание новых кладбищ
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</si>
  <si>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</si>
  <si>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    </t>
    </r>
    <r>
      <rPr>
        <sz val="11"/>
        <color theme="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</si>
  <si>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07.07</t>
    </r>
    <r>
      <rPr>
        <sz val="11"/>
        <color theme="1"/>
        <rFont val="Times New Roman"/>
        <family val="1"/>
        <charset val="204"/>
      </rPr>
      <t xml:space="preserve">
Проведение инвентаризации мест захоронений</t>
    </r>
  </si>
  <si>
    <r>
      <rPr>
        <b/>
        <sz val="11"/>
        <color theme="1"/>
        <rFont val="Times New Roman"/>
        <family val="1"/>
        <charset val="204"/>
      </rPr>
      <t>Мероприятие 07.08</t>
    </r>
    <r>
      <rPr>
        <sz val="11"/>
        <color theme="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</si>
  <si>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r>
      <t xml:space="preserve">Мероприятие 07.09       </t>
    </r>
    <r>
      <rPr>
        <sz val="11"/>
        <color theme="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</si>
  <si>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r>
      <t xml:space="preserve">Мероприятие 07.10                                              </t>
    </r>
    <r>
      <rPr>
        <sz val="11"/>
        <color theme="1"/>
        <rFont val="Times New Roman"/>
        <family val="1"/>
        <charset val="204"/>
      </rPr>
      <t xml:space="preserve"> Реализация мероприятий федеральной целевой программы "Увековечение памяти погибших при защите Отечества на 2019-2024 годы"</t>
    </r>
  </si>
  <si>
    <r>
      <rPr>
        <b/>
        <sz val="11"/>
        <color theme="1"/>
        <rFont val="Times New Roman"/>
        <family val="1"/>
        <charset val="204"/>
      </rPr>
      <t xml:space="preserve">Подпрограмма II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</si>
  <si>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 Московской области                       </t>
    </r>
  </si>
  <si>
    <r>
      <rPr>
        <b/>
        <sz val="11"/>
        <color theme="1"/>
        <rFont val="Times New Roman"/>
        <family val="1"/>
        <charset val="204"/>
      </rPr>
      <t xml:space="preserve"> Мероприятие 01.01   </t>
    </r>
    <r>
      <rPr>
        <sz val="11"/>
        <color theme="1"/>
        <rFont val="Times New Roman"/>
        <family val="1"/>
        <charset val="204"/>
      </rPr>
      <t xml:space="preserve">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</si>
  <si>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t xml:space="preserve">Мероприятие 01.02
</t>
    </r>
    <r>
      <rPr>
        <sz val="11"/>
        <color theme="1"/>
        <rFont val="Times New Roman"/>
        <family val="1"/>
        <charset val="204"/>
      </rPr>
      <t xml:space="preserve">Создание и содержание курсов гражданской обороны
</t>
    </r>
  </si>
  <si>
    <r>
      <t xml:space="preserve">Мероприятие 01.03          </t>
    </r>
    <r>
      <rPr>
        <sz val="11"/>
        <color theme="1"/>
        <rFont val="Times New Roman"/>
        <family val="1"/>
        <charset val="204"/>
      </rPr>
  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</si>
  <si>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 xml:space="preserve">Мероприятие 01.04
</t>
    </r>
    <r>
      <rPr>
        <sz val="11"/>
        <color theme="1"/>
        <rFont val="Times New Roman"/>
        <family val="1"/>
        <charset val="204"/>
      </rPr>
  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</si>
  <si>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t xml:space="preserve">Мероприятие 01.05      </t>
    </r>
    <r>
      <rPr>
        <sz val="11"/>
        <color theme="1"/>
        <rFont val="Times New Roman"/>
        <family val="1"/>
        <charset val="204"/>
      </rPr>
      <t>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</si>
  <si>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 xml:space="preserve">Мероприятие 01.06
</t>
    </r>
    <r>
      <rPr>
        <sz val="11"/>
        <color theme="1"/>
        <rFont val="Times New Roman"/>
        <family val="1"/>
        <charset val="204"/>
      </rPr>
      <t>Создание резервов материальных ресурсов для ликвидации ЧС на территории муниципального образования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</si>
  <si>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01.07
</t>
    </r>
    <r>
      <rPr>
        <sz val="11"/>
        <color theme="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</si>
  <si>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t xml:space="preserve">Мероприятие 01.08
</t>
    </r>
    <r>
      <rPr>
        <sz val="11"/>
        <color theme="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</si>
  <si>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01.09
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</si>
  <si>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01.10</t>
    </r>
    <r>
      <rPr>
        <sz val="11"/>
        <color theme="1"/>
        <rFont val="Times New Roman"/>
        <family val="1"/>
        <charset val="204"/>
      </rPr>
      <t xml:space="preserve"> Совершенствование и развитие системы обеспечения вызова муниципальных экстренных оперативных служб по единому номеру 112, ЕДДС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</si>
  <si>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муниципального образования 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</si>
  <si>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</si>
  <si>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</si>
  <si>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03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 на территории муниципального образования Московской области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</si>
  <si>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                                                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
 </t>
    </r>
  </si>
  <si>
    <r>
      <rPr>
        <b/>
        <sz val="11"/>
        <color theme="1"/>
        <rFont val="Times New Roman"/>
        <family val="1"/>
        <charset val="204"/>
      </rPr>
      <t xml:space="preserve">Подпрограмма III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</si>
  <si>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                                             </t>
    </r>
    <r>
      <rPr>
        <sz val="11"/>
        <color theme="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</si>
  <si>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</si>
  <si>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r>
      <rPr>
        <b/>
        <sz val="11"/>
        <color theme="1"/>
        <rFont val="Times New Roman"/>
        <family val="1"/>
        <charset val="204"/>
      </rPr>
      <t xml:space="preserve">Подпрограмма IV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</si>
  <si>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пожарной безопасности
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</si>
  <si>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</si>
  <si>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и готовности к забору воды в любое время года</t>
    </r>
  </si>
  <si>
    <r>
      <t xml:space="preserve">Мероприятие 01.03    </t>
    </r>
    <r>
      <rPr>
        <sz val="11"/>
        <color theme="1"/>
        <rFont val="Times New Roman"/>
        <family val="1"/>
        <charset val="204"/>
      </rPr>
  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  </r>
  </si>
  <si>
    <r>
      <rPr>
        <b/>
        <sz val="11"/>
        <color theme="1"/>
        <rFont val="Times New Roman"/>
        <family val="1"/>
        <charset val="204"/>
      </rPr>
      <t xml:space="preserve">Мероприятие 01.04    </t>
    </r>
    <r>
      <rPr>
        <sz val="11"/>
        <color theme="1"/>
        <rFont val="Times New Roman"/>
        <family val="1"/>
        <charset val="204"/>
      </rPr>
  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</si>
  <si>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</si>
  <si>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01.06 </t>
    </r>
    <r>
      <rPr>
        <sz val="11"/>
        <color theme="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</si>
  <si>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 xml:space="preserve">Мероприятие 01.07  </t>
    </r>
    <r>
      <rPr>
        <sz val="11"/>
        <color theme="1"/>
        <rFont val="Times New Roman"/>
        <family val="1"/>
        <charset val="204"/>
      </rPr>
      <t>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</si>
  <si>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 xml:space="preserve">Мероприятие 01.08    </t>
    </r>
    <r>
      <rPr>
        <sz val="11"/>
        <color theme="1"/>
        <rFont val="Times New Roman"/>
        <family val="1"/>
        <charset val="204"/>
      </rPr>
      <t xml:space="preserve">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</si>
  <si>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 xml:space="preserve">Мероприятие 01.09    </t>
    </r>
    <r>
      <rPr>
        <sz val="11"/>
        <color theme="1"/>
        <rFont val="Times New Roman"/>
        <family val="1"/>
        <charset val="204"/>
      </rPr>
  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</si>
  <si>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</si>
  <si>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</si>
  <si>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</si>
  <si>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 xml:space="preserve">Мероприятие 02.01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</si>
  <si>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</si>
  <si>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 xml:space="preserve">Мероприятие 02.03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</si>
  <si>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</si>
  <si>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 Проведение мероприятий по предупреждению и ликвидации последствий ЧС на территории муниципального образования</t>
    </r>
  </si>
  <si>
    <t>Приложение № 1
к постановлению Администрации 
городского округа Домодедово 
от 29.10.2020 № 2385</t>
  </si>
  <si>
    <t>Приложение № 3
к постановлению Администрации 
городского округа Домодедово 
от 29.10.2020 № 2385</t>
  </si>
  <si>
    <t>Приложение № 2
к постановлению Администрации 
городского округа Домодедово 
от 29.10.2020 № 2385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</si>
</sst>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/>
    <xf numFmtId="0" fontId="5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4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center" vertical="top" wrapText="1"/>
    </xf>
    <xf numFmtId="0" fontId="6" fillId="2" borderId="1" xfId="4" applyFont="1" applyFill="1" applyBorder="1" applyAlignment="1">
      <alignment horizontal="center" vertical="center" wrapText="1"/>
    </xf>
    <xf numFmtId="2" fontId="6" fillId="2" borderId="1" xfId="4" applyNumberFormat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5" fillId="2" borderId="0" xfId="4" applyFont="1" applyFill="1"/>
    <xf numFmtId="0" fontId="6" fillId="2" borderId="4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top" wrapText="1"/>
    </xf>
    <xf numFmtId="0" fontId="9" fillId="2" borderId="0" xfId="0" applyFont="1" applyFill="1"/>
    <xf numFmtId="0" fontId="6" fillId="2" borderId="2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wrapText="1"/>
    </xf>
    <xf numFmtId="49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</cellXfs>
  <cellStyles count="5">
    <cellStyle name="Денежный 2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2"/>
  <sheetViews>
    <sheetView view="pageBreakPreview" zoomScaleNormal="90" zoomScaleSheetLayoutView="100" workbookViewId="0">
      <selection activeCell="A16" sqref="A16:J16"/>
    </sheetView>
  </sheetViews>
  <sheetFormatPr defaultRowHeight="12.75" x14ac:dyDescent="0.2"/>
  <cols>
    <col min="1" max="1" width="32.7109375" style="5" customWidth="1"/>
    <col min="2" max="2" width="17.42578125" style="5" customWidth="1"/>
    <col min="3" max="3" width="7.5703125" style="5" customWidth="1"/>
    <col min="4" max="4" width="17.42578125" style="5" customWidth="1"/>
    <col min="5" max="5" width="17.5703125" style="5" customWidth="1"/>
    <col min="6" max="10" width="18.140625" style="5" customWidth="1"/>
    <col min="11" max="256" width="9.140625" style="5"/>
    <col min="257" max="257" width="43" style="5" customWidth="1"/>
    <col min="258" max="258" width="17.42578125" style="5" customWidth="1"/>
    <col min="259" max="259" width="15.140625" style="5" customWidth="1"/>
    <col min="260" max="260" width="17.42578125" style="5" customWidth="1"/>
    <col min="261" max="261" width="13.5703125" style="5" customWidth="1"/>
    <col min="262" max="266" width="18.140625" style="5" customWidth="1"/>
    <col min="267" max="512" width="9.140625" style="5"/>
    <col min="513" max="513" width="43" style="5" customWidth="1"/>
    <col min="514" max="514" width="17.42578125" style="5" customWidth="1"/>
    <col min="515" max="515" width="15.140625" style="5" customWidth="1"/>
    <col min="516" max="516" width="17.42578125" style="5" customWidth="1"/>
    <col min="517" max="517" width="13.5703125" style="5" customWidth="1"/>
    <col min="518" max="522" width="18.140625" style="5" customWidth="1"/>
    <col min="523" max="768" width="9.140625" style="5"/>
    <col min="769" max="769" width="43" style="5" customWidth="1"/>
    <col min="770" max="770" width="17.42578125" style="5" customWidth="1"/>
    <col min="771" max="771" width="15.140625" style="5" customWidth="1"/>
    <col min="772" max="772" width="17.42578125" style="5" customWidth="1"/>
    <col min="773" max="773" width="13.5703125" style="5" customWidth="1"/>
    <col min="774" max="778" width="18.140625" style="5" customWidth="1"/>
    <col min="779" max="1024" width="9.140625" style="5"/>
    <col min="1025" max="1025" width="43" style="5" customWidth="1"/>
    <col min="1026" max="1026" width="17.42578125" style="5" customWidth="1"/>
    <col min="1027" max="1027" width="15.140625" style="5" customWidth="1"/>
    <col min="1028" max="1028" width="17.42578125" style="5" customWidth="1"/>
    <col min="1029" max="1029" width="13.5703125" style="5" customWidth="1"/>
    <col min="1030" max="1034" width="18.140625" style="5" customWidth="1"/>
    <col min="1035" max="1280" width="9.140625" style="5"/>
    <col min="1281" max="1281" width="43" style="5" customWidth="1"/>
    <col min="1282" max="1282" width="17.42578125" style="5" customWidth="1"/>
    <col min="1283" max="1283" width="15.140625" style="5" customWidth="1"/>
    <col min="1284" max="1284" width="17.42578125" style="5" customWidth="1"/>
    <col min="1285" max="1285" width="13.5703125" style="5" customWidth="1"/>
    <col min="1286" max="1290" width="18.140625" style="5" customWidth="1"/>
    <col min="1291" max="1536" width="9.140625" style="5"/>
    <col min="1537" max="1537" width="43" style="5" customWidth="1"/>
    <col min="1538" max="1538" width="17.42578125" style="5" customWidth="1"/>
    <col min="1539" max="1539" width="15.140625" style="5" customWidth="1"/>
    <col min="1540" max="1540" width="17.42578125" style="5" customWidth="1"/>
    <col min="1541" max="1541" width="13.5703125" style="5" customWidth="1"/>
    <col min="1542" max="1546" width="18.140625" style="5" customWidth="1"/>
    <col min="1547" max="1792" width="9.140625" style="5"/>
    <col min="1793" max="1793" width="43" style="5" customWidth="1"/>
    <col min="1794" max="1794" width="17.42578125" style="5" customWidth="1"/>
    <col min="1795" max="1795" width="15.140625" style="5" customWidth="1"/>
    <col min="1796" max="1796" width="17.42578125" style="5" customWidth="1"/>
    <col min="1797" max="1797" width="13.5703125" style="5" customWidth="1"/>
    <col min="1798" max="1802" width="18.140625" style="5" customWidth="1"/>
    <col min="1803" max="2048" width="9.140625" style="5"/>
    <col min="2049" max="2049" width="43" style="5" customWidth="1"/>
    <col min="2050" max="2050" width="17.42578125" style="5" customWidth="1"/>
    <col min="2051" max="2051" width="15.140625" style="5" customWidth="1"/>
    <col min="2052" max="2052" width="17.42578125" style="5" customWidth="1"/>
    <col min="2053" max="2053" width="13.5703125" style="5" customWidth="1"/>
    <col min="2054" max="2058" width="18.140625" style="5" customWidth="1"/>
    <col min="2059" max="2304" width="9.140625" style="5"/>
    <col min="2305" max="2305" width="43" style="5" customWidth="1"/>
    <col min="2306" max="2306" width="17.42578125" style="5" customWidth="1"/>
    <col min="2307" max="2307" width="15.140625" style="5" customWidth="1"/>
    <col min="2308" max="2308" width="17.42578125" style="5" customWidth="1"/>
    <col min="2309" max="2309" width="13.5703125" style="5" customWidth="1"/>
    <col min="2310" max="2314" width="18.140625" style="5" customWidth="1"/>
    <col min="2315" max="2560" width="9.140625" style="5"/>
    <col min="2561" max="2561" width="43" style="5" customWidth="1"/>
    <col min="2562" max="2562" width="17.42578125" style="5" customWidth="1"/>
    <col min="2563" max="2563" width="15.140625" style="5" customWidth="1"/>
    <col min="2564" max="2564" width="17.42578125" style="5" customWidth="1"/>
    <col min="2565" max="2565" width="13.5703125" style="5" customWidth="1"/>
    <col min="2566" max="2570" width="18.140625" style="5" customWidth="1"/>
    <col min="2571" max="2816" width="9.140625" style="5"/>
    <col min="2817" max="2817" width="43" style="5" customWidth="1"/>
    <col min="2818" max="2818" width="17.42578125" style="5" customWidth="1"/>
    <col min="2819" max="2819" width="15.140625" style="5" customWidth="1"/>
    <col min="2820" max="2820" width="17.42578125" style="5" customWidth="1"/>
    <col min="2821" max="2821" width="13.5703125" style="5" customWidth="1"/>
    <col min="2822" max="2826" width="18.140625" style="5" customWidth="1"/>
    <col min="2827" max="3072" width="9.140625" style="5"/>
    <col min="3073" max="3073" width="43" style="5" customWidth="1"/>
    <col min="3074" max="3074" width="17.42578125" style="5" customWidth="1"/>
    <col min="3075" max="3075" width="15.140625" style="5" customWidth="1"/>
    <col min="3076" max="3076" width="17.42578125" style="5" customWidth="1"/>
    <col min="3077" max="3077" width="13.5703125" style="5" customWidth="1"/>
    <col min="3078" max="3082" width="18.140625" style="5" customWidth="1"/>
    <col min="3083" max="3328" width="9.140625" style="5"/>
    <col min="3329" max="3329" width="43" style="5" customWidth="1"/>
    <col min="3330" max="3330" width="17.42578125" style="5" customWidth="1"/>
    <col min="3331" max="3331" width="15.140625" style="5" customWidth="1"/>
    <col min="3332" max="3332" width="17.42578125" style="5" customWidth="1"/>
    <col min="3333" max="3333" width="13.5703125" style="5" customWidth="1"/>
    <col min="3334" max="3338" width="18.140625" style="5" customWidth="1"/>
    <col min="3339" max="3584" width="9.140625" style="5"/>
    <col min="3585" max="3585" width="43" style="5" customWidth="1"/>
    <col min="3586" max="3586" width="17.42578125" style="5" customWidth="1"/>
    <col min="3587" max="3587" width="15.140625" style="5" customWidth="1"/>
    <col min="3588" max="3588" width="17.42578125" style="5" customWidth="1"/>
    <col min="3589" max="3589" width="13.5703125" style="5" customWidth="1"/>
    <col min="3590" max="3594" width="18.140625" style="5" customWidth="1"/>
    <col min="3595" max="3840" width="9.140625" style="5"/>
    <col min="3841" max="3841" width="43" style="5" customWidth="1"/>
    <col min="3842" max="3842" width="17.42578125" style="5" customWidth="1"/>
    <col min="3843" max="3843" width="15.140625" style="5" customWidth="1"/>
    <col min="3844" max="3844" width="17.42578125" style="5" customWidth="1"/>
    <col min="3845" max="3845" width="13.5703125" style="5" customWidth="1"/>
    <col min="3846" max="3850" width="18.140625" style="5" customWidth="1"/>
    <col min="3851" max="4096" width="9.140625" style="5"/>
    <col min="4097" max="4097" width="43" style="5" customWidth="1"/>
    <col min="4098" max="4098" width="17.42578125" style="5" customWidth="1"/>
    <col min="4099" max="4099" width="15.140625" style="5" customWidth="1"/>
    <col min="4100" max="4100" width="17.42578125" style="5" customWidth="1"/>
    <col min="4101" max="4101" width="13.5703125" style="5" customWidth="1"/>
    <col min="4102" max="4106" width="18.140625" style="5" customWidth="1"/>
    <col min="4107" max="4352" width="9.140625" style="5"/>
    <col min="4353" max="4353" width="43" style="5" customWidth="1"/>
    <col min="4354" max="4354" width="17.42578125" style="5" customWidth="1"/>
    <col min="4355" max="4355" width="15.140625" style="5" customWidth="1"/>
    <col min="4356" max="4356" width="17.42578125" style="5" customWidth="1"/>
    <col min="4357" max="4357" width="13.5703125" style="5" customWidth="1"/>
    <col min="4358" max="4362" width="18.140625" style="5" customWidth="1"/>
    <col min="4363" max="4608" width="9.140625" style="5"/>
    <col min="4609" max="4609" width="43" style="5" customWidth="1"/>
    <col min="4610" max="4610" width="17.42578125" style="5" customWidth="1"/>
    <col min="4611" max="4611" width="15.140625" style="5" customWidth="1"/>
    <col min="4612" max="4612" width="17.42578125" style="5" customWidth="1"/>
    <col min="4613" max="4613" width="13.5703125" style="5" customWidth="1"/>
    <col min="4614" max="4618" width="18.140625" style="5" customWidth="1"/>
    <col min="4619" max="4864" width="9.140625" style="5"/>
    <col min="4865" max="4865" width="43" style="5" customWidth="1"/>
    <col min="4866" max="4866" width="17.42578125" style="5" customWidth="1"/>
    <col min="4867" max="4867" width="15.140625" style="5" customWidth="1"/>
    <col min="4868" max="4868" width="17.42578125" style="5" customWidth="1"/>
    <col min="4869" max="4869" width="13.5703125" style="5" customWidth="1"/>
    <col min="4870" max="4874" width="18.140625" style="5" customWidth="1"/>
    <col min="4875" max="5120" width="9.140625" style="5"/>
    <col min="5121" max="5121" width="43" style="5" customWidth="1"/>
    <col min="5122" max="5122" width="17.42578125" style="5" customWidth="1"/>
    <col min="5123" max="5123" width="15.140625" style="5" customWidth="1"/>
    <col min="5124" max="5124" width="17.42578125" style="5" customWidth="1"/>
    <col min="5125" max="5125" width="13.5703125" style="5" customWidth="1"/>
    <col min="5126" max="5130" width="18.140625" style="5" customWidth="1"/>
    <col min="5131" max="5376" width="9.140625" style="5"/>
    <col min="5377" max="5377" width="43" style="5" customWidth="1"/>
    <col min="5378" max="5378" width="17.42578125" style="5" customWidth="1"/>
    <col min="5379" max="5379" width="15.140625" style="5" customWidth="1"/>
    <col min="5380" max="5380" width="17.42578125" style="5" customWidth="1"/>
    <col min="5381" max="5381" width="13.5703125" style="5" customWidth="1"/>
    <col min="5382" max="5386" width="18.140625" style="5" customWidth="1"/>
    <col min="5387" max="5632" width="9.140625" style="5"/>
    <col min="5633" max="5633" width="43" style="5" customWidth="1"/>
    <col min="5634" max="5634" width="17.42578125" style="5" customWidth="1"/>
    <col min="5635" max="5635" width="15.140625" style="5" customWidth="1"/>
    <col min="5636" max="5636" width="17.42578125" style="5" customWidth="1"/>
    <col min="5637" max="5637" width="13.5703125" style="5" customWidth="1"/>
    <col min="5638" max="5642" width="18.140625" style="5" customWidth="1"/>
    <col min="5643" max="5888" width="9.140625" style="5"/>
    <col min="5889" max="5889" width="43" style="5" customWidth="1"/>
    <col min="5890" max="5890" width="17.42578125" style="5" customWidth="1"/>
    <col min="5891" max="5891" width="15.140625" style="5" customWidth="1"/>
    <col min="5892" max="5892" width="17.42578125" style="5" customWidth="1"/>
    <col min="5893" max="5893" width="13.5703125" style="5" customWidth="1"/>
    <col min="5894" max="5898" width="18.140625" style="5" customWidth="1"/>
    <col min="5899" max="6144" width="9.140625" style="5"/>
    <col min="6145" max="6145" width="43" style="5" customWidth="1"/>
    <col min="6146" max="6146" width="17.42578125" style="5" customWidth="1"/>
    <col min="6147" max="6147" width="15.140625" style="5" customWidth="1"/>
    <col min="6148" max="6148" width="17.42578125" style="5" customWidth="1"/>
    <col min="6149" max="6149" width="13.5703125" style="5" customWidth="1"/>
    <col min="6150" max="6154" width="18.140625" style="5" customWidth="1"/>
    <col min="6155" max="6400" width="9.140625" style="5"/>
    <col min="6401" max="6401" width="43" style="5" customWidth="1"/>
    <col min="6402" max="6402" width="17.42578125" style="5" customWidth="1"/>
    <col min="6403" max="6403" width="15.140625" style="5" customWidth="1"/>
    <col min="6404" max="6404" width="17.42578125" style="5" customWidth="1"/>
    <col min="6405" max="6405" width="13.5703125" style="5" customWidth="1"/>
    <col min="6406" max="6410" width="18.140625" style="5" customWidth="1"/>
    <col min="6411" max="6656" width="9.140625" style="5"/>
    <col min="6657" max="6657" width="43" style="5" customWidth="1"/>
    <col min="6658" max="6658" width="17.42578125" style="5" customWidth="1"/>
    <col min="6659" max="6659" width="15.140625" style="5" customWidth="1"/>
    <col min="6660" max="6660" width="17.42578125" style="5" customWidth="1"/>
    <col min="6661" max="6661" width="13.5703125" style="5" customWidth="1"/>
    <col min="6662" max="6666" width="18.140625" style="5" customWidth="1"/>
    <col min="6667" max="6912" width="9.140625" style="5"/>
    <col min="6913" max="6913" width="43" style="5" customWidth="1"/>
    <col min="6914" max="6914" width="17.42578125" style="5" customWidth="1"/>
    <col min="6915" max="6915" width="15.140625" style="5" customWidth="1"/>
    <col min="6916" max="6916" width="17.42578125" style="5" customWidth="1"/>
    <col min="6917" max="6917" width="13.5703125" style="5" customWidth="1"/>
    <col min="6918" max="6922" width="18.140625" style="5" customWidth="1"/>
    <col min="6923" max="7168" width="9.140625" style="5"/>
    <col min="7169" max="7169" width="43" style="5" customWidth="1"/>
    <col min="7170" max="7170" width="17.42578125" style="5" customWidth="1"/>
    <col min="7171" max="7171" width="15.140625" style="5" customWidth="1"/>
    <col min="7172" max="7172" width="17.42578125" style="5" customWidth="1"/>
    <col min="7173" max="7173" width="13.5703125" style="5" customWidth="1"/>
    <col min="7174" max="7178" width="18.140625" style="5" customWidth="1"/>
    <col min="7179" max="7424" width="9.140625" style="5"/>
    <col min="7425" max="7425" width="43" style="5" customWidth="1"/>
    <col min="7426" max="7426" width="17.42578125" style="5" customWidth="1"/>
    <col min="7427" max="7427" width="15.140625" style="5" customWidth="1"/>
    <col min="7428" max="7428" width="17.42578125" style="5" customWidth="1"/>
    <col min="7429" max="7429" width="13.5703125" style="5" customWidth="1"/>
    <col min="7430" max="7434" width="18.140625" style="5" customWidth="1"/>
    <col min="7435" max="7680" width="9.140625" style="5"/>
    <col min="7681" max="7681" width="43" style="5" customWidth="1"/>
    <col min="7682" max="7682" width="17.42578125" style="5" customWidth="1"/>
    <col min="7683" max="7683" width="15.140625" style="5" customWidth="1"/>
    <col min="7684" max="7684" width="17.42578125" style="5" customWidth="1"/>
    <col min="7685" max="7685" width="13.5703125" style="5" customWidth="1"/>
    <col min="7686" max="7690" width="18.140625" style="5" customWidth="1"/>
    <col min="7691" max="7936" width="9.140625" style="5"/>
    <col min="7937" max="7937" width="43" style="5" customWidth="1"/>
    <col min="7938" max="7938" width="17.42578125" style="5" customWidth="1"/>
    <col min="7939" max="7939" width="15.140625" style="5" customWidth="1"/>
    <col min="7940" max="7940" width="17.42578125" style="5" customWidth="1"/>
    <col min="7941" max="7941" width="13.5703125" style="5" customWidth="1"/>
    <col min="7942" max="7946" width="18.140625" style="5" customWidth="1"/>
    <col min="7947" max="8192" width="9.140625" style="5"/>
    <col min="8193" max="8193" width="43" style="5" customWidth="1"/>
    <col min="8194" max="8194" width="17.42578125" style="5" customWidth="1"/>
    <col min="8195" max="8195" width="15.140625" style="5" customWidth="1"/>
    <col min="8196" max="8196" width="17.42578125" style="5" customWidth="1"/>
    <col min="8197" max="8197" width="13.5703125" style="5" customWidth="1"/>
    <col min="8198" max="8202" width="18.140625" style="5" customWidth="1"/>
    <col min="8203" max="8448" width="9.140625" style="5"/>
    <col min="8449" max="8449" width="43" style="5" customWidth="1"/>
    <col min="8450" max="8450" width="17.42578125" style="5" customWidth="1"/>
    <col min="8451" max="8451" width="15.140625" style="5" customWidth="1"/>
    <col min="8452" max="8452" width="17.42578125" style="5" customWidth="1"/>
    <col min="8453" max="8453" width="13.5703125" style="5" customWidth="1"/>
    <col min="8454" max="8458" width="18.140625" style="5" customWidth="1"/>
    <col min="8459" max="8704" width="9.140625" style="5"/>
    <col min="8705" max="8705" width="43" style="5" customWidth="1"/>
    <col min="8706" max="8706" width="17.42578125" style="5" customWidth="1"/>
    <col min="8707" max="8707" width="15.140625" style="5" customWidth="1"/>
    <col min="8708" max="8708" width="17.42578125" style="5" customWidth="1"/>
    <col min="8709" max="8709" width="13.5703125" style="5" customWidth="1"/>
    <col min="8710" max="8714" width="18.140625" style="5" customWidth="1"/>
    <col min="8715" max="8960" width="9.140625" style="5"/>
    <col min="8961" max="8961" width="43" style="5" customWidth="1"/>
    <col min="8962" max="8962" width="17.42578125" style="5" customWidth="1"/>
    <col min="8963" max="8963" width="15.140625" style="5" customWidth="1"/>
    <col min="8964" max="8964" width="17.42578125" style="5" customWidth="1"/>
    <col min="8965" max="8965" width="13.5703125" style="5" customWidth="1"/>
    <col min="8966" max="8970" width="18.140625" style="5" customWidth="1"/>
    <col min="8971" max="9216" width="9.140625" style="5"/>
    <col min="9217" max="9217" width="43" style="5" customWidth="1"/>
    <col min="9218" max="9218" width="17.42578125" style="5" customWidth="1"/>
    <col min="9219" max="9219" width="15.140625" style="5" customWidth="1"/>
    <col min="9220" max="9220" width="17.42578125" style="5" customWidth="1"/>
    <col min="9221" max="9221" width="13.5703125" style="5" customWidth="1"/>
    <col min="9222" max="9226" width="18.140625" style="5" customWidth="1"/>
    <col min="9227" max="9472" width="9.140625" style="5"/>
    <col min="9473" max="9473" width="43" style="5" customWidth="1"/>
    <col min="9474" max="9474" width="17.42578125" style="5" customWidth="1"/>
    <col min="9475" max="9475" width="15.140625" style="5" customWidth="1"/>
    <col min="9476" max="9476" width="17.42578125" style="5" customWidth="1"/>
    <col min="9477" max="9477" width="13.5703125" style="5" customWidth="1"/>
    <col min="9478" max="9482" width="18.140625" style="5" customWidth="1"/>
    <col min="9483" max="9728" width="9.140625" style="5"/>
    <col min="9729" max="9729" width="43" style="5" customWidth="1"/>
    <col min="9730" max="9730" width="17.42578125" style="5" customWidth="1"/>
    <col min="9731" max="9731" width="15.140625" style="5" customWidth="1"/>
    <col min="9732" max="9732" width="17.42578125" style="5" customWidth="1"/>
    <col min="9733" max="9733" width="13.5703125" style="5" customWidth="1"/>
    <col min="9734" max="9738" width="18.140625" style="5" customWidth="1"/>
    <col min="9739" max="9984" width="9.140625" style="5"/>
    <col min="9985" max="9985" width="43" style="5" customWidth="1"/>
    <col min="9986" max="9986" width="17.42578125" style="5" customWidth="1"/>
    <col min="9987" max="9987" width="15.140625" style="5" customWidth="1"/>
    <col min="9988" max="9988" width="17.42578125" style="5" customWidth="1"/>
    <col min="9989" max="9989" width="13.5703125" style="5" customWidth="1"/>
    <col min="9990" max="9994" width="18.140625" style="5" customWidth="1"/>
    <col min="9995" max="10240" width="9.140625" style="5"/>
    <col min="10241" max="10241" width="43" style="5" customWidth="1"/>
    <col min="10242" max="10242" width="17.42578125" style="5" customWidth="1"/>
    <col min="10243" max="10243" width="15.140625" style="5" customWidth="1"/>
    <col min="10244" max="10244" width="17.42578125" style="5" customWidth="1"/>
    <col min="10245" max="10245" width="13.5703125" style="5" customWidth="1"/>
    <col min="10246" max="10250" width="18.140625" style="5" customWidth="1"/>
    <col min="10251" max="10496" width="9.140625" style="5"/>
    <col min="10497" max="10497" width="43" style="5" customWidth="1"/>
    <col min="10498" max="10498" width="17.42578125" style="5" customWidth="1"/>
    <col min="10499" max="10499" width="15.140625" style="5" customWidth="1"/>
    <col min="10500" max="10500" width="17.42578125" style="5" customWidth="1"/>
    <col min="10501" max="10501" width="13.5703125" style="5" customWidth="1"/>
    <col min="10502" max="10506" width="18.140625" style="5" customWidth="1"/>
    <col min="10507" max="10752" width="9.140625" style="5"/>
    <col min="10753" max="10753" width="43" style="5" customWidth="1"/>
    <col min="10754" max="10754" width="17.42578125" style="5" customWidth="1"/>
    <col min="10755" max="10755" width="15.140625" style="5" customWidth="1"/>
    <col min="10756" max="10756" width="17.42578125" style="5" customWidth="1"/>
    <col min="10757" max="10757" width="13.5703125" style="5" customWidth="1"/>
    <col min="10758" max="10762" width="18.140625" style="5" customWidth="1"/>
    <col min="10763" max="11008" width="9.140625" style="5"/>
    <col min="11009" max="11009" width="43" style="5" customWidth="1"/>
    <col min="11010" max="11010" width="17.42578125" style="5" customWidth="1"/>
    <col min="11011" max="11011" width="15.140625" style="5" customWidth="1"/>
    <col min="11012" max="11012" width="17.42578125" style="5" customWidth="1"/>
    <col min="11013" max="11013" width="13.5703125" style="5" customWidth="1"/>
    <col min="11014" max="11018" width="18.140625" style="5" customWidth="1"/>
    <col min="11019" max="11264" width="9.140625" style="5"/>
    <col min="11265" max="11265" width="43" style="5" customWidth="1"/>
    <col min="11266" max="11266" width="17.42578125" style="5" customWidth="1"/>
    <col min="11267" max="11267" width="15.140625" style="5" customWidth="1"/>
    <col min="11268" max="11268" width="17.42578125" style="5" customWidth="1"/>
    <col min="11269" max="11269" width="13.5703125" style="5" customWidth="1"/>
    <col min="11270" max="11274" width="18.140625" style="5" customWidth="1"/>
    <col min="11275" max="11520" width="9.140625" style="5"/>
    <col min="11521" max="11521" width="43" style="5" customWidth="1"/>
    <col min="11522" max="11522" width="17.42578125" style="5" customWidth="1"/>
    <col min="11523" max="11523" width="15.140625" style="5" customWidth="1"/>
    <col min="11524" max="11524" width="17.42578125" style="5" customWidth="1"/>
    <col min="11525" max="11525" width="13.5703125" style="5" customWidth="1"/>
    <col min="11526" max="11530" width="18.140625" style="5" customWidth="1"/>
    <col min="11531" max="11776" width="9.140625" style="5"/>
    <col min="11777" max="11777" width="43" style="5" customWidth="1"/>
    <col min="11778" max="11778" width="17.42578125" style="5" customWidth="1"/>
    <col min="11779" max="11779" width="15.140625" style="5" customWidth="1"/>
    <col min="11780" max="11780" width="17.42578125" style="5" customWidth="1"/>
    <col min="11781" max="11781" width="13.5703125" style="5" customWidth="1"/>
    <col min="11782" max="11786" width="18.140625" style="5" customWidth="1"/>
    <col min="11787" max="12032" width="9.140625" style="5"/>
    <col min="12033" max="12033" width="43" style="5" customWidth="1"/>
    <col min="12034" max="12034" width="17.42578125" style="5" customWidth="1"/>
    <col min="12035" max="12035" width="15.140625" style="5" customWidth="1"/>
    <col min="12036" max="12036" width="17.42578125" style="5" customWidth="1"/>
    <col min="12037" max="12037" width="13.5703125" style="5" customWidth="1"/>
    <col min="12038" max="12042" width="18.140625" style="5" customWidth="1"/>
    <col min="12043" max="12288" width="9.140625" style="5"/>
    <col min="12289" max="12289" width="43" style="5" customWidth="1"/>
    <col min="12290" max="12290" width="17.42578125" style="5" customWidth="1"/>
    <col min="12291" max="12291" width="15.140625" style="5" customWidth="1"/>
    <col min="12292" max="12292" width="17.42578125" style="5" customWidth="1"/>
    <col min="12293" max="12293" width="13.5703125" style="5" customWidth="1"/>
    <col min="12294" max="12298" width="18.140625" style="5" customWidth="1"/>
    <col min="12299" max="12544" width="9.140625" style="5"/>
    <col min="12545" max="12545" width="43" style="5" customWidth="1"/>
    <col min="12546" max="12546" width="17.42578125" style="5" customWidth="1"/>
    <col min="12547" max="12547" width="15.140625" style="5" customWidth="1"/>
    <col min="12548" max="12548" width="17.42578125" style="5" customWidth="1"/>
    <col min="12549" max="12549" width="13.5703125" style="5" customWidth="1"/>
    <col min="12550" max="12554" width="18.140625" style="5" customWidth="1"/>
    <col min="12555" max="12800" width="9.140625" style="5"/>
    <col min="12801" max="12801" width="43" style="5" customWidth="1"/>
    <col min="12802" max="12802" width="17.42578125" style="5" customWidth="1"/>
    <col min="12803" max="12803" width="15.140625" style="5" customWidth="1"/>
    <col min="12804" max="12804" width="17.42578125" style="5" customWidth="1"/>
    <col min="12805" max="12805" width="13.5703125" style="5" customWidth="1"/>
    <col min="12806" max="12810" width="18.140625" style="5" customWidth="1"/>
    <col min="12811" max="13056" width="9.140625" style="5"/>
    <col min="13057" max="13057" width="43" style="5" customWidth="1"/>
    <col min="13058" max="13058" width="17.42578125" style="5" customWidth="1"/>
    <col min="13059" max="13059" width="15.140625" style="5" customWidth="1"/>
    <col min="13060" max="13060" width="17.42578125" style="5" customWidth="1"/>
    <col min="13061" max="13061" width="13.5703125" style="5" customWidth="1"/>
    <col min="13062" max="13066" width="18.140625" style="5" customWidth="1"/>
    <col min="13067" max="13312" width="9.140625" style="5"/>
    <col min="13313" max="13313" width="43" style="5" customWidth="1"/>
    <col min="13314" max="13314" width="17.42578125" style="5" customWidth="1"/>
    <col min="13315" max="13315" width="15.140625" style="5" customWidth="1"/>
    <col min="13316" max="13316" width="17.42578125" style="5" customWidth="1"/>
    <col min="13317" max="13317" width="13.5703125" style="5" customWidth="1"/>
    <col min="13318" max="13322" width="18.140625" style="5" customWidth="1"/>
    <col min="13323" max="13568" width="9.140625" style="5"/>
    <col min="13569" max="13569" width="43" style="5" customWidth="1"/>
    <col min="13570" max="13570" width="17.42578125" style="5" customWidth="1"/>
    <col min="13571" max="13571" width="15.140625" style="5" customWidth="1"/>
    <col min="13572" max="13572" width="17.42578125" style="5" customWidth="1"/>
    <col min="13573" max="13573" width="13.5703125" style="5" customWidth="1"/>
    <col min="13574" max="13578" width="18.140625" style="5" customWidth="1"/>
    <col min="13579" max="13824" width="9.140625" style="5"/>
    <col min="13825" max="13825" width="43" style="5" customWidth="1"/>
    <col min="13826" max="13826" width="17.42578125" style="5" customWidth="1"/>
    <col min="13827" max="13827" width="15.140625" style="5" customWidth="1"/>
    <col min="13828" max="13828" width="17.42578125" style="5" customWidth="1"/>
    <col min="13829" max="13829" width="13.5703125" style="5" customWidth="1"/>
    <col min="13830" max="13834" width="18.140625" style="5" customWidth="1"/>
    <col min="13835" max="14080" width="9.140625" style="5"/>
    <col min="14081" max="14081" width="43" style="5" customWidth="1"/>
    <col min="14082" max="14082" width="17.42578125" style="5" customWidth="1"/>
    <col min="14083" max="14083" width="15.140625" style="5" customWidth="1"/>
    <col min="14084" max="14084" width="17.42578125" style="5" customWidth="1"/>
    <col min="14085" max="14085" width="13.5703125" style="5" customWidth="1"/>
    <col min="14086" max="14090" width="18.140625" style="5" customWidth="1"/>
    <col min="14091" max="14336" width="9.140625" style="5"/>
    <col min="14337" max="14337" width="43" style="5" customWidth="1"/>
    <col min="14338" max="14338" width="17.42578125" style="5" customWidth="1"/>
    <col min="14339" max="14339" width="15.140625" style="5" customWidth="1"/>
    <col min="14340" max="14340" width="17.42578125" style="5" customWidth="1"/>
    <col min="14341" max="14341" width="13.5703125" style="5" customWidth="1"/>
    <col min="14342" max="14346" width="18.140625" style="5" customWidth="1"/>
    <col min="14347" max="14592" width="9.140625" style="5"/>
    <col min="14593" max="14593" width="43" style="5" customWidth="1"/>
    <col min="14594" max="14594" width="17.42578125" style="5" customWidth="1"/>
    <col min="14595" max="14595" width="15.140625" style="5" customWidth="1"/>
    <col min="14596" max="14596" width="17.42578125" style="5" customWidth="1"/>
    <col min="14597" max="14597" width="13.5703125" style="5" customWidth="1"/>
    <col min="14598" max="14602" width="18.140625" style="5" customWidth="1"/>
    <col min="14603" max="14848" width="9.140625" style="5"/>
    <col min="14849" max="14849" width="43" style="5" customWidth="1"/>
    <col min="14850" max="14850" width="17.42578125" style="5" customWidth="1"/>
    <col min="14851" max="14851" width="15.140625" style="5" customWidth="1"/>
    <col min="14852" max="14852" width="17.42578125" style="5" customWidth="1"/>
    <col min="14853" max="14853" width="13.5703125" style="5" customWidth="1"/>
    <col min="14854" max="14858" width="18.140625" style="5" customWidth="1"/>
    <col min="14859" max="15104" width="9.140625" style="5"/>
    <col min="15105" max="15105" width="43" style="5" customWidth="1"/>
    <col min="15106" max="15106" width="17.42578125" style="5" customWidth="1"/>
    <col min="15107" max="15107" width="15.140625" style="5" customWidth="1"/>
    <col min="15108" max="15108" width="17.42578125" style="5" customWidth="1"/>
    <col min="15109" max="15109" width="13.5703125" style="5" customWidth="1"/>
    <col min="15110" max="15114" width="18.140625" style="5" customWidth="1"/>
    <col min="15115" max="15360" width="9.140625" style="5"/>
    <col min="15361" max="15361" width="43" style="5" customWidth="1"/>
    <col min="15362" max="15362" width="17.42578125" style="5" customWidth="1"/>
    <col min="15363" max="15363" width="15.140625" style="5" customWidth="1"/>
    <col min="15364" max="15364" width="17.42578125" style="5" customWidth="1"/>
    <col min="15365" max="15365" width="13.5703125" style="5" customWidth="1"/>
    <col min="15366" max="15370" width="18.140625" style="5" customWidth="1"/>
    <col min="15371" max="15616" width="9.140625" style="5"/>
    <col min="15617" max="15617" width="43" style="5" customWidth="1"/>
    <col min="15618" max="15618" width="17.42578125" style="5" customWidth="1"/>
    <col min="15619" max="15619" width="15.140625" style="5" customWidth="1"/>
    <col min="15620" max="15620" width="17.42578125" style="5" customWidth="1"/>
    <col min="15621" max="15621" width="13.5703125" style="5" customWidth="1"/>
    <col min="15622" max="15626" width="18.140625" style="5" customWidth="1"/>
    <col min="15627" max="15872" width="9.140625" style="5"/>
    <col min="15873" max="15873" width="43" style="5" customWidth="1"/>
    <col min="15874" max="15874" width="17.42578125" style="5" customWidth="1"/>
    <col min="15875" max="15875" width="15.140625" style="5" customWidth="1"/>
    <col min="15876" max="15876" width="17.42578125" style="5" customWidth="1"/>
    <col min="15877" max="15877" width="13.5703125" style="5" customWidth="1"/>
    <col min="15878" max="15882" width="18.140625" style="5" customWidth="1"/>
    <col min="15883" max="16128" width="9.140625" style="5"/>
    <col min="16129" max="16129" width="43" style="5" customWidth="1"/>
    <col min="16130" max="16130" width="17.42578125" style="5" customWidth="1"/>
    <col min="16131" max="16131" width="15.140625" style="5" customWidth="1"/>
    <col min="16132" max="16132" width="17.42578125" style="5" customWidth="1"/>
    <col min="16133" max="16133" width="13.5703125" style="5" customWidth="1"/>
    <col min="16134" max="16138" width="18.140625" style="5" customWidth="1"/>
    <col min="16139" max="16384" width="9.140625" style="5"/>
  </cols>
  <sheetData>
    <row r="1" spans="1:10" ht="60.75" customHeight="1" x14ac:dyDescent="0.2">
      <c r="H1" s="6"/>
      <c r="I1" s="7" t="s">
        <v>341</v>
      </c>
      <c r="J1" s="8"/>
    </row>
    <row r="2" spans="1:10" ht="109.5" customHeight="1" x14ac:dyDescent="0.2">
      <c r="I2" s="9" t="s">
        <v>185</v>
      </c>
      <c r="J2" s="9"/>
    </row>
    <row r="3" spans="1:10" ht="15" customHeight="1" x14ac:dyDescent="0.2">
      <c r="I3" s="10"/>
      <c r="J3" s="10"/>
    </row>
    <row r="4" spans="1:10" ht="42.75" customHeight="1" x14ac:dyDescent="0.2">
      <c r="A4" s="11" t="s">
        <v>103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" x14ac:dyDescent="0.25">
      <c r="A5" s="12"/>
      <c r="B5" s="12"/>
      <c r="C5" s="12"/>
      <c r="D5" s="12"/>
      <c r="E5" s="13"/>
      <c r="F5" s="13"/>
      <c r="G5" s="13"/>
      <c r="H5" s="13"/>
      <c r="I5" s="13"/>
      <c r="J5" s="13"/>
    </row>
    <row r="6" spans="1:10" ht="30" x14ac:dyDescent="0.2">
      <c r="A6" s="14" t="s">
        <v>50</v>
      </c>
      <c r="B6" s="15" t="s">
        <v>7</v>
      </c>
      <c r="C6" s="16"/>
      <c r="D6" s="16"/>
      <c r="E6" s="16"/>
      <c r="F6" s="16"/>
      <c r="G6" s="16"/>
      <c r="H6" s="16"/>
      <c r="I6" s="16"/>
      <c r="J6" s="17"/>
    </row>
    <row r="7" spans="1:10" ht="15" customHeight="1" x14ac:dyDescent="0.2">
      <c r="A7" s="18" t="s">
        <v>51</v>
      </c>
      <c r="B7" s="19" t="s">
        <v>52</v>
      </c>
      <c r="C7" s="20"/>
      <c r="D7" s="21" t="s">
        <v>34</v>
      </c>
      <c r="E7" s="22" t="s">
        <v>53</v>
      </c>
      <c r="F7" s="22"/>
      <c r="G7" s="22"/>
      <c r="H7" s="22"/>
      <c r="I7" s="22"/>
      <c r="J7" s="22"/>
    </row>
    <row r="8" spans="1:10" ht="45.75" customHeight="1" x14ac:dyDescent="0.2">
      <c r="A8" s="18"/>
      <c r="B8" s="23"/>
      <c r="C8" s="24"/>
      <c r="D8" s="25"/>
      <c r="E8" s="26" t="s">
        <v>81</v>
      </c>
      <c r="F8" s="26" t="s">
        <v>82</v>
      </c>
      <c r="G8" s="26" t="s">
        <v>83</v>
      </c>
      <c r="H8" s="26" t="s">
        <v>84</v>
      </c>
      <c r="I8" s="26" t="s">
        <v>85</v>
      </c>
      <c r="J8" s="27" t="s">
        <v>4</v>
      </c>
    </row>
    <row r="9" spans="1:10" ht="45" customHeight="1" x14ac:dyDescent="0.2">
      <c r="A9" s="18"/>
      <c r="B9" s="19" t="s">
        <v>54</v>
      </c>
      <c r="C9" s="20"/>
      <c r="D9" s="28" t="s">
        <v>55</v>
      </c>
      <c r="E9" s="29">
        <f>E10+E11+E12+E13</f>
        <v>119433.4</v>
      </c>
      <c r="F9" s="29">
        <f>F10+F11+F12+F13</f>
        <v>123903</v>
      </c>
      <c r="G9" s="29">
        <f>G10+G11+G12+G13</f>
        <v>126746</v>
      </c>
      <c r="H9" s="29">
        <f>H10+H11+H12+H13</f>
        <v>126746</v>
      </c>
      <c r="I9" s="29">
        <f>I10+I11+I12+I13</f>
        <v>132204</v>
      </c>
      <c r="J9" s="29">
        <f>E9+F9+G9+H9+I9</f>
        <v>629032.4</v>
      </c>
    </row>
    <row r="10" spans="1:10" ht="56.25" customHeight="1" x14ac:dyDescent="0.2">
      <c r="A10" s="18"/>
      <c r="B10" s="30"/>
      <c r="C10" s="31"/>
      <c r="D10" s="32" t="s">
        <v>3</v>
      </c>
      <c r="E10" s="29">
        <f>'Перечень мероприятий'!G207</f>
        <v>0</v>
      </c>
      <c r="F10" s="29">
        <f>'Перечень мероприятий'!H207</f>
        <v>0</v>
      </c>
      <c r="G10" s="29">
        <f>'Перечень мероприятий'!I207</f>
        <v>0</v>
      </c>
      <c r="H10" s="29">
        <f>'Перечень мероприятий'!J207</f>
        <v>0</v>
      </c>
      <c r="I10" s="29">
        <f>'Перечень мероприятий'!K207</f>
        <v>0</v>
      </c>
      <c r="J10" s="29">
        <f>E10+F10+G10+H10+I10</f>
        <v>0</v>
      </c>
    </row>
    <row r="11" spans="1:10" ht="63" customHeight="1" x14ac:dyDescent="0.2">
      <c r="A11" s="18"/>
      <c r="B11" s="30"/>
      <c r="C11" s="31"/>
      <c r="D11" s="32" t="s">
        <v>2</v>
      </c>
      <c r="E11" s="29">
        <f>'Перечень мероприятий'!G208</f>
        <v>1742</v>
      </c>
      <c r="F11" s="29">
        <f>'Перечень мероприятий'!H208</f>
        <v>2546</v>
      </c>
      <c r="G11" s="29">
        <f>'Перечень мероприятий'!I208</f>
        <v>2546</v>
      </c>
      <c r="H11" s="29">
        <f>'Перечень мероприятий'!J208</f>
        <v>2546</v>
      </c>
      <c r="I11" s="29">
        <f>'Перечень мероприятий'!K208</f>
        <v>1742</v>
      </c>
      <c r="J11" s="29">
        <f>E11+F11+G11+H11+I11</f>
        <v>11122</v>
      </c>
    </row>
    <row r="12" spans="1:10" ht="74.25" customHeight="1" x14ac:dyDescent="0.2">
      <c r="A12" s="18"/>
      <c r="B12" s="30"/>
      <c r="C12" s="31"/>
      <c r="D12" s="33" t="s">
        <v>41</v>
      </c>
      <c r="E12" s="29">
        <f>'Перечень мероприятий'!G209</f>
        <v>117691.4</v>
      </c>
      <c r="F12" s="29">
        <f>'Перечень мероприятий'!H209</f>
        <v>121357</v>
      </c>
      <c r="G12" s="29">
        <f>'Перечень мероприятий'!I209</f>
        <v>124200</v>
      </c>
      <c r="H12" s="29">
        <f>'Перечень мероприятий'!J209</f>
        <v>124200</v>
      </c>
      <c r="I12" s="29">
        <f>'Перечень мероприятий'!K209</f>
        <v>130462</v>
      </c>
      <c r="J12" s="29">
        <f>E12+F12+G12+H12+I12</f>
        <v>617910.4</v>
      </c>
    </row>
    <row r="13" spans="1:10" ht="40.5" customHeight="1" x14ac:dyDescent="0.2">
      <c r="A13" s="18"/>
      <c r="B13" s="23"/>
      <c r="C13" s="24"/>
      <c r="D13" s="33" t="s">
        <v>0</v>
      </c>
      <c r="E13" s="29">
        <f>'Перечень мероприятий'!G210</f>
        <v>0</v>
      </c>
      <c r="F13" s="29">
        <f>'Перечень мероприятий'!H210</f>
        <v>0</v>
      </c>
      <c r="G13" s="29">
        <f>'Перечень мероприятий'!I210</f>
        <v>0</v>
      </c>
      <c r="H13" s="29">
        <f>'Перечень мероприятий'!J210</f>
        <v>0</v>
      </c>
      <c r="I13" s="29">
        <f>'Перечень мероприятий'!K210</f>
        <v>0</v>
      </c>
      <c r="J13" s="29">
        <f>E13+F13+G13+H13+I13</f>
        <v>0</v>
      </c>
    </row>
    <row r="16" spans="1:10" ht="42.75" customHeight="1" x14ac:dyDescent="0.2">
      <c r="A16" s="11" t="s">
        <v>180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" x14ac:dyDescent="0.25">
      <c r="A17" s="12"/>
      <c r="B17" s="12"/>
      <c r="C17" s="12"/>
      <c r="D17" s="12"/>
      <c r="E17" s="13"/>
      <c r="F17" s="13"/>
      <c r="G17" s="13"/>
      <c r="H17" s="13"/>
      <c r="I17" s="13"/>
      <c r="J17" s="13"/>
    </row>
    <row r="18" spans="1:10" ht="30" x14ac:dyDescent="0.2">
      <c r="A18" s="14" t="s">
        <v>50</v>
      </c>
      <c r="B18" s="15" t="s">
        <v>7</v>
      </c>
      <c r="C18" s="16"/>
      <c r="D18" s="16"/>
      <c r="E18" s="16"/>
      <c r="F18" s="16"/>
      <c r="G18" s="16"/>
      <c r="H18" s="16"/>
      <c r="I18" s="16"/>
      <c r="J18" s="17"/>
    </row>
    <row r="19" spans="1:10" ht="15" customHeight="1" x14ac:dyDescent="0.2">
      <c r="A19" s="19" t="s">
        <v>51</v>
      </c>
      <c r="B19" s="19" t="s">
        <v>52</v>
      </c>
      <c r="C19" s="20"/>
      <c r="D19" s="34" t="s">
        <v>34</v>
      </c>
      <c r="E19" s="22" t="s">
        <v>53</v>
      </c>
      <c r="F19" s="22"/>
      <c r="G19" s="22"/>
      <c r="H19" s="22"/>
      <c r="I19" s="22"/>
      <c r="J19" s="22"/>
    </row>
    <row r="20" spans="1:10" ht="50.25" customHeight="1" x14ac:dyDescent="0.2">
      <c r="A20" s="30"/>
      <c r="B20" s="23"/>
      <c r="C20" s="24"/>
      <c r="D20" s="35"/>
      <c r="E20" s="26" t="s">
        <v>81</v>
      </c>
      <c r="F20" s="26" t="s">
        <v>82</v>
      </c>
      <c r="G20" s="26" t="s">
        <v>83</v>
      </c>
      <c r="H20" s="26" t="s">
        <v>84</v>
      </c>
      <c r="I20" s="26" t="s">
        <v>85</v>
      </c>
      <c r="J20" s="27" t="s">
        <v>4</v>
      </c>
    </row>
    <row r="21" spans="1:10" ht="39.75" customHeight="1" x14ac:dyDescent="0.2">
      <c r="A21" s="30"/>
      <c r="B21" s="19" t="s">
        <v>54</v>
      </c>
      <c r="C21" s="20"/>
      <c r="D21" s="36" t="s">
        <v>55</v>
      </c>
      <c r="E21" s="29">
        <f>E22+E23+E24+E25</f>
        <v>297.10000000000002</v>
      </c>
      <c r="F21" s="29">
        <f>F22+F23+F24+F25</f>
        <v>1250</v>
      </c>
      <c r="G21" s="29">
        <f>G22+G23+G24+G25</f>
        <v>1300</v>
      </c>
      <c r="H21" s="29">
        <f>H22+H23+H24+H25</f>
        <v>1300</v>
      </c>
      <c r="I21" s="29">
        <f>I22+I23+I24+I25</f>
        <v>1300</v>
      </c>
      <c r="J21" s="29">
        <f>E21+F21+G21+H21+I21</f>
        <v>5447.1</v>
      </c>
    </row>
    <row r="22" spans="1:10" ht="50.25" customHeight="1" x14ac:dyDescent="0.2">
      <c r="A22" s="30"/>
      <c r="B22" s="30"/>
      <c r="C22" s="31"/>
      <c r="D22" s="32" t="s">
        <v>3</v>
      </c>
      <c r="E22" s="29">
        <f>'Перечень мероприятий'!G293</f>
        <v>0</v>
      </c>
      <c r="F22" s="29">
        <f>'Перечень мероприятий'!H293</f>
        <v>0</v>
      </c>
      <c r="G22" s="29">
        <f>'Перечень мероприятий'!I293</f>
        <v>0</v>
      </c>
      <c r="H22" s="29">
        <f>'Перечень мероприятий'!J293</f>
        <v>0</v>
      </c>
      <c r="I22" s="29">
        <f>'Перечень мероприятий'!K293</f>
        <v>0</v>
      </c>
      <c r="J22" s="29">
        <f>E22+F22+G22+H22+I22</f>
        <v>0</v>
      </c>
    </row>
    <row r="23" spans="1:10" ht="62.25" customHeight="1" x14ac:dyDescent="0.2">
      <c r="A23" s="30"/>
      <c r="B23" s="30"/>
      <c r="C23" s="31"/>
      <c r="D23" s="32" t="s">
        <v>2</v>
      </c>
      <c r="E23" s="29">
        <f>'Перечень мероприятий'!G294</f>
        <v>0</v>
      </c>
      <c r="F23" s="29">
        <f>'Перечень мероприятий'!H294</f>
        <v>0</v>
      </c>
      <c r="G23" s="29">
        <f>'Перечень мероприятий'!I294</f>
        <v>0</v>
      </c>
      <c r="H23" s="29">
        <f>'Перечень мероприятий'!J294</f>
        <v>0</v>
      </c>
      <c r="I23" s="29">
        <f>'Перечень мероприятий'!K294</f>
        <v>0</v>
      </c>
      <c r="J23" s="29">
        <f>E23+F23+G23+H23+I23</f>
        <v>0</v>
      </c>
    </row>
    <row r="24" spans="1:10" ht="66.75" customHeight="1" x14ac:dyDescent="0.2">
      <c r="A24" s="30"/>
      <c r="B24" s="30"/>
      <c r="C24" s="31"/>
      <c r="D24" s="37" t="s">
        <v>41</v>
      </c>
      <c r="E24" s="29">
        <f>'Перечень мероприятий'!G295</f>
        <v>297.10000000000002</v>
      </c>
      <c r="F24" s="29">
        <f>'Перечень мероприятий'!H295</f>
        <v>1250</v>
      </c>
      <c r="G24" s="29">
        <f>'Перечень мероприятий'!I295</f>
        <v>1300</v>
      </c>
      <c r="H24" s="29">
        <f>'Перечень мероприятий'!J295</f>
        <v>1300</v>
      </c>
      <c r="I24" s="29">
        <f>'Перечень мероприятий'!K295</f>
        <v>1300</v>
      </c>
      <c r="J24" s="29">
        <f>E24+F24+G24+H24+I24</f>
        <v>5447.1</v>
      </c>
    </row>
    <row r="25" spans="1:10" ht="35.25" customHeight="1" x14ac:dyDescent="0.2">
      <c r="A25" s="23"/>
      <c r="B25" s="23"/>
      <c r="C25" s="24"/>
      <c r="D25" s="37" t="s">
        <v>0</v>
      </c>
      <c r="E25" s="29">
        <f>'Перечень мероприятий'!G296</f>
        <v>0</v>
      </c>
      <c r="F25" s="29">
        <f>'Перечень мероприятий'!H296</f>
        <v>0</v>
      </c>
      <c r="G25" s="29">
        <f>'Перечень мероприятий'!I296</f>
        <v>0</v>
      </c>
      <c r="H25" s="29">
        <f>'Перечень мероприятий'!J296</f>
        <v>0</v>
      </c>
      <c r="I25" s="29">
        <f>'Перечень мероприятий'!K296</f>
        <v>0</v>
      </c>
      <c r="J25" s="38">
        <f>E25+F25+G25+H25+I25</f>
        <v>0</v>
      </c>
    </row>
    <row r="26" spans="1:10" ht="15" customHeight="1" x14ac:dyDescent="0.2">
      <c r="A26" s="39"/>
      <c r="B26" s="39"/>
      <c r="C26" s="39"/>
      <c r="D26" s="39"/>
      <c r="E26" s="40"/>
      <c r="F26" s="40"/>
      <c r="G26" s="40"/>
      <c r="H26" s="40"/>
      <c r="I26" s="40"/>
      <c r="J26" s="40"/>
    </row>
    <row r="27" spans="1:10" ht="42.75" customHeight="1" x14ac:dyDescent="0.2">
      <c r="A27" s="11" t="s">
        <v>181</v>
      </c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" x14ac:dyDescent="0.25">
      <c r="A28" s="12"/>
      <c r="B28" s="12"/>
      <c r="C28" s="12"/>
      <c r="D28" s="12"/>
      <c r="E28" s="13"/>
      <c r="F28" s="13"/>
      <c r="G28" s="13"/>
      <c r="H28" s="13"/>
      <c r="I28" s="13"/>
      <c r="J28" s="13"/>
    </row>
    <row r="29" spans="1:10" ht="30" x14ac:dyDescent="0.2">
      <c r="A29" s="14" t="s">
        <v>50</v>
      </c>
      <c r="B29" s="15" t="s">
        <v>7</v>
      </c>
      <c r="C29" s="16"/>
      <c r="D29" s="16"/>
      <c r="E29" s="16"/>
      <c r="F29" s="16"/>
      <c r="G29" s="16"/>
      <c r="H29" s="16"/>
      <c r="I29" s="16"/>
      <c r="J29" s="17"/>
    </row>
    <row r="30" spans="1:10" ht="15.75" customHeight="1" x14ac:dyDescent="0.2">
      <c r="A30" s="41" t="s">
        <v>51</v>
      </c>
      <c r="B30" s="19" t="s">
        <v>52</v>
      </c>
      <c r="C30" s="20"/>
      <c r="D30" s="34" t="s">
        <v>34</v>
      </c>
      <c r="E30" s="22" t="s">
        <v>53</v>
      </c>
      <c r="F30" s="22"/>
      <c r="G30" s="22"/>
      <c r="H30" s="22"/>
      <c r="I30" s="22"/>
      <c r="J30" s="22"/>
    </row>
    <row r="31" spans="1:10" ht="47.25" customHeight="1" x14ac:dyDescent="0.2">
      <c r="A31" s="42"/>
      <c r="B31" s="23"/>
      <c r="C31" s="24"/>
      <c r="D31" s="35"/>
      <c r="E31" s="26" t="s">
        <v>81</v>
      </c>
      <c r="F31" s="26" t="s">
        <v>82</v>
      </c>
      <c r="G31" s="26" t="s">
        <v>83</v>
      </c>
      <c r="H31" s="26" t="s">
        <v>84</v>
      </c>
      <c r="I31" s="26" t="s">
        <v>85</v>
      </c>
      <c r="J31" s="27" t="s">
        <v>4</v>
      </c>
    </row>
    <row r="32" spans="1:10" ht="36.75" customHeight="1" x14ac:dyDescent="0.2">
      <c r="A32" s="42"/>
      <c r="B32" s="19" t="s">
        <v>54</v>
      </c>
      <c r="C32" s="20"/>
      <c r="D32" s="43" t="s">
        <v>55</v>
      </c>
      <c r="E32" s="29">
        <f>E33+E34+E35+E36</f>
        <v>2110</v>
      </c>
      <c r="F32" s="29">
        <f>F33+F34+F35+F36</f>
        <v>2890</v>
      </c>
      <c r="G32" s="29">
        <f>G33+G34+G35+G36</f>
        <v>3200</v>
      </c>
      <c r="H32" s="29">
        <f>H33+H34+H35+H36</f>
        <v>3200</v>
      </c>
      <c r="I32" s="29">
        <f>I33+I34+I35+I36</f>
        <v>3890</v>
      </c>
      <c r="J32" s="29">
        <f>E32+F32+G32+H32+I32</f>
        <v>15290</v>
      </c>
    </row>
    <row r="33" spans="1:10" ht="53.25" customHeight="1" x14ac:dyDescent="0.2">
      <c r="A33" s="42"/>
      <c r="B33" s="30"/>
      <c r="C33" s="31"/>
      <c r="D33" s="44" t="s">
        <v>3</v>
      </c>
      <c r="E33" s="29">
        <f>'Перечень мероприятий'!G310</f>
        <v>0</v>
      </c>
      <c r="F33" s="29">
        <f>'Перечень мероприятий'!H310</f>
        <v>0</v>
      </c>
      <c r="G33" s="29">
        <f>'Перечень мероприятий'!I310</f>
        <v>0</v>
      </c>
      <c r="H33" s="29">
        <f>'Перечень мероприятий'!J310</f>
        <v>0</v>
      </c>
      <c r="I33" s="29">
        <f>'Перечень мероприятий'!K310</f>
        <v>0</v>
      </c>
      <c r="J33" s="29">
        <f>E33+F33+G33+H33+I33</f>
        <v>0</v>
      </c>
    </row>
    <row r="34" spans="1:10" ht="60.75" customHeight="1" x14ac:dyDescent="0.2">
      <c r="A34" s="42"/>
      <c r="B34" s="30"/>
      <c r="C34" s="31"/>
      <c r="D34" s="44" t="s">
        <v>2</v>
      </c>
      <c r="E34" s="29">
        <f>'Перечень мероприятий'!G311</f>
        <v>0</v>
      </c>
      <c r="F34" s="29">
        <f>'Перечень мероприятий'!H311</f>
        <v>0</v>
      </c>
      <c r="G34" s="29">
        <f>'Перечень мероприятий'!I311</f>
        <v>0</v>
      </c>
      <c r="H34" s="29">
        <f>'Перечень мероприятий'!J311</f>
        <v>0</v>
      </c>
      <c r="I34" s="29">
        <f>'Перечень мероприятий'!K311</f>
        <v>0</v>
      </c>
      <c r="J34" s="29">
        <f>E34+F34+G34+H34+I34</f>
        <v>0</v>
      </c>
    </row>
    <row r="35" spans="1:10" ht="61.5" customHeight="1" x14ac:dyDescent="0.2">
      <c r="A35" s="42"/>
      <c r="B35" s="30"/>
      <c r="C35" s="31"/>
      <c r="D35" s="45" t="s">
        <v>41</v>
      </c>
      <c r="E35" s="29">
        <f>'Перечень мероприятий'!G312</f>
        <v>2110</v>
      </c>
      <c r="F35" s="29">
        <f>'Перечень мероприятий'!H312</f>
        <v>2890</v>
      </c>
      <c r="G35" s="29">
        <f>'Перечень мероприятий'!I312</f>
        <v>3200</v>
      </c>
      <c r="H35" s="29">
        <f>'Перечень мероприятий'!J312</f>
        <v>3200</v>
      </c>
      <c r="I35" s="29">
        <f>'Перечень мероприятий'!K312</f>
        <v>3890</v>
      </c>
      <c r="J35" s="29">
        <f>E35+F35+G35+H35+I35</f>
        <v>15290</v>
      </c>
    </row>
    <row r="36" spans="1:10" ht="36" customHeight="1" x14ac:dyDescent="0.2">
      <c r="A36" s="46"/>
      <c r="B36" s="23"/>
      <c r="C36" s="24"/>
      <c r="D36" s="45" t="s">
        <v>0</v>
      </c>
      <c r="E36" s="29">
        <f>'Перечень мероприятий'!G313</f>
        <v>0</v>
      </c>
      <c r="F36" s="29">
        <f>'Перечень мероприятий'!H313</f>
        <v>0</v>
      </c>
      <c r="G36" s="29">
        <f>'Перечень мероприятий'!I313</f>
        <v>0</v>
      </c>
      <c r="H36" s="29">
        <f>'Перечень мероприятий'!J313</f>
        <v>0</v>
      </c>
      <c r="I36" s="29">
        <f>'Перечень мероприятий'!K313</f>
        <v>0</v>
      </c>
      <c r="J36" s="29">
        <f>E36+F36+G36+H36+I36</f>
        <v>0</v>
      </c>
    </row>
    <row r="37" spans="1:10" ht="36" customHeight="1" x14ac:dyDescent="0.2"/>
    <row r="39" spans="1:10" ht="42.75" customHeight="1" x14ac:dyDescent="0.2">
      <c r="A39" s="11" t="s">
        <v>182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15" x14ac:dyDescent="0.25">
      <c r="A40" s="12"/>
      <c r="B40" s="12"/>
      <c r="C40" s="12"/>
      <c r="D40" s="12"/>
      <c r="E40" s="13"/>
      <c r="F40" s="13"/>
      <c r="G40" s="13"/>
      <c r="H40" s="13"/>
      <c r="I40" s="13"/>
      <c r="J40" s="13"/>
    </row>
    <row r="41" spans="1:10" ht="30" x14ac:dyDescent="0.2">
      <c r="A41" s="14" t="s">
        <v>50</v>
      </c>
      <c r="B41" s="15" t="s">
        <v>7</v>
      </c>
      <c r="C41" s="16"/>
      <c r="D41" s="16"/>
      <c r="E41" s="16"/>
      <c r="F41" s="16"/>
      <c r="G41" s="16"/>
      <c r="H41" s="16"/>
      <c r="I41" s="16"/>
      <c r="J41" s="17"/>
    </row>
    <row r="42" spans="1:10" ht="15" customHeight="1" x14ac:dyDescent="0.2">
      <c r="A42" s="18" t="s">
        <v>51</v>
      </c>
      <c r="B42" s="19" t="s">
        <v>52</v>
      </c>
      <c r="C42" s="20"/>
      <c r="D42" s="34" t="s">
        <v>34</v>
      </c>
      <c r="E42" s="35" t="s">
        <v>53</v>
      </c>
      <c r="F42" s="35"/>
      <c r="G42" s="35"/>
      <c r="H42" s="35"/>
      <c r="I42" s="35"/>
      <c r="J42" s="35"/>
    </row>
    <row r="43" spans="1:10" ht="55.5" customHeight="1" x14ac:dyDescent="0.2">
      <c r="A43" s="18"/>
      <c r="B43" s="23"/>
      <c r="C43" s="24"/>
      <c r="D43" s="35"/>
      <c r="E43" s="26" t="s">
        <v>81</v>
      </c>
      <c r="F43" s="26" t="s">
        <v>82</v>
      </c>
      <c r="G43" s="26" t="s">
        <v>83</v>
      </c>
      <c r="H43" s="26" t="s">
        <v>84</v>
      </c>
      <c r="I43" s="26" t="s">
        <v>85</v>
      </c>
      <c r="J43" s="27" t="s">
        <v>4</v>
      </c>
    </row>
    <row r="44" spans="1:10" ht="49.5" customHeight="1" x14ac:dyDescent="0.2">
      <c r="A44" s="18"/>
      <c r="B44" s="19" t="s">
        <v>54</v>
      </c>
      <c r="C44" s="20"/>
      <c r="D44" s="43" t="s">
        <v>55</v>
      </c>
      <c r="E44" s="29">
        <f>E45+E46+E47+E48</f>
        <v>1280</v>
      </c>
      <c r="F44" s="29">
        <f>F45+F46+F47+F48</f>
        <v>3040</v>
      </c>
      <c r="G44" s="29">
        <f>G45+G46+G47+G48</f>
        <v>3150</v>
      </c>
      <c r="H44" s="29">
        <f>H45+H46+H47+H48</f>
        <v>3150</v>
      </c>
      <c r="I44" s="29">
        <f>I45+I46+I47+I48</f>
        <v>3040</v>
      </c>
      <c r="J44" s="29">
        <f>E44+F44+G44+H44+I44</f>
        <v>13660</v>
      </c>
    </row>
    <row r="45" spans="1:10" ht="60" customHeight="1" x14ac:dyDescent="0.2">
      <c r="A45" s="18"/>
      <c r="B45" s="30"/>
      <c r="C45" s="31"/>
      <c r="D45" s="44" t="s">
        <v>3</v>
      </c>
      <c r="E45" s="29">
        <f>'Перечень мероприятий'!G366</f>
        <v>0</v>
      </c>
      <c r="F45" s="29">
        <f>'Перечень мероприятий'!H366</f>
        <v>0</v>
      </c>
      <c r="G45" s="29">
        <f>'Перечень мероприятий'!I366</f>
        <v>0</v>
      </c>
      <c r="H45" s="29">
        <f>'Перечень мероприятий'!J366</f>
        <v>0</v>
      </c>
      <c r="I45" s="29">
        <f>'Перечень мероприятий'!K366</f>
        <v>0</v>
      </c>
      <c r="J45" s="29">
        <f>E45+F45+G45+H45+I45</f>
        <v>0</v>
      </c>
    </row>
    <row r="46" spans="1:10" ht="67.5" customHeight="1" x14ac:dyDescent="0.2">
      <c r="A46" s="18"/>
      <c r="B46" s="30"/>
      <c r="C46" s="31"/>
      <c r="D46" s="44" t="s">
        <v>2</v>
      </c>
      <c r="E46" s="29">
        <f>'Перечень мероприятий'!G367</f>
        <v>0</v>
      </c>
      <c r="F46" s="29">
        <f>'Перечень мероприятий'!H367</f>
        <v>0</v>
      </c>
      <c r="G46" s="29">
        <f>'Перечень мероприятий'!I367</f>
        <v>0</v>
      </c>
      <c r="H46" s="29">
        <f>'Перечень мероприятий'!J367</f>
        <v>0</v>
      </c>
      <c r="I46" s="29">
        <f>'Перечень мероприятий'!K367</f>
        <v>0</v>
      </c>
      <c r="J46" s="29">
        <f>E46+F46+G46+H46+I46</f>
        <v>0</v>
      </c>
    </row>
    <row r="47" spans="1:10" ht="69.75" customHeight="1" x14ac:dyDescent="0.2">
      <c r="A47" s="18"/>
      <c r="B47" s="30"/>
      <c r="C47" s="31"/>
      <c r="D47" s="45" t="s">
        <v>41</v>
      </c>
      <c r="E47" s="29">
        <f>'Перечень мероприятий'!G368</f>
        <v>1280</v>
      </c>
      <c r="F47" s="29">
        <f>'Перечень мероприятий'!H368</f>
        <v>3040</v>
      </c>
      <c r="G47" s="29">
        <f>'Перечень мероприятий'!I368</f>
        <v>3150</v>
      </c>
      <c r="H47" s="29">
        <f>'Перечень мероприятий'!J368</f>
        <v>3150</v>
      </c>
      <c r="I47" s="29">
        <f>'Перечень мероприятий'!K368</f>
        <v>3040</v>
      </c>
      <c r="J47" s="29">
        <f>E47+F47+G47+H47+I47</f>
        <v>13660</v>
      </c>
    </row>
    <row r="48" spans="1:10" ht="35.25" customHeight="1" x14ac:dyDescent="0.2">
      <c r="A48" s="18"/>
      <c r="B48" s="23"/>
      <c r="C48" s="24"/>
      <c r="D48" s="45" t="s">
        <v>0</v>
      </c>
      <c r="E48" s="29">
        <f>'Перечень мероприятий'!G369</f>
        <v>0</v>
      </c>
      <c r="F48" s="29">
        <f>'Перечень мероприятий'!H369</f>
        <v>0</v>
      </c>
      <c r="G48" s="29">
        <f>'Перечень мероприятий'!I369</f>
        <v>0</v>
      </c>
      <c r="H48" s="29">
        <f>'Перечень мероприятий'!J369</f>
        <v>0</v>
      </c>
      <c r="I48" s="29">
        <f>'Перечень мероприятий'!K369</f>
        <v>0</v>
      </c>
      <c r="J48" s="29">
        <f>E48+F48+G48+H48+I48</f>
        <v>0</v>
      </c>
    </row>
    <row r="51" spans="1:10" ht="42.75" customHeight="1" x14ac:dyDescent="0.2">
      <c r="A51" s="11" t="s">
        <v>183</v>
      </c>
      <c r="B51" s="11"/>
      <c r="C51" s="11"/>
      <c r="D51" s="11"/>
      <c r="E51" s="11"/>
      <c r="F51" s="11"/>
      <c r="G51" s="11"/>
      <c r="H51" s="11"/>
      <c r="I51" s="11"/>
      <c r="J51" s="11"/>
    </row>
    <row r="52" spans="1:10" ht="15" x14ac:dyDescent="0.25">
      <c r="A52" s="12"/>
      <c r="B52" s="12"/>
      <c r="C52" s="12"/>
      <c r="D52" s="12"/>
      <c r="E52" s="13"/>
      <c r="F52" s="13"/>
      <c r="G52" s="13"/>
      <c r="H52" s="13"/>
      <c r="I52" s="13"/>
      <c r="J52" s="13"/>
    </row>
    <row r="53" spans="1:10" ht="30" x14ac:dyDescent="0.2">
      <c r="A53" s="14" t="s">
        <v>50</v>
      </c>
      <c r="B53" s="15" t="s">
        <v>7</v>
      </c>
      <c r="C53" s="16"/>
      <c r="D53" s="16"/>
      <c r="E53" s="16"/>
      <c r="F53" s="16"/>
      <c r="G53" s="16"/>
      <c r="H53" s="16"/>
      <c r="I53" s="16"/>
      <c r="J53" s="17"/>
    </row>
    <row r="54" spans="1:10" ht="15" customHeight="1" x14ac:dyDescent="0.2">
      <c r="A54" s="18" t="s">
        <v>51</v>
      </c>
      <c r="B54" s="19" t="s">
        <v>52</v>
      </c>
      <c r="C54" s="20"/>
      <c r="D54" s="21" t="s">
        <v>34</v>
      </c>
      <c r="E54" s="22" t="s">
        <v>53</v>
      </c>
      <c r="F54" s="22"/>
      <c r="G54" s="22"/>
      <c r="H54" s="22"/>
      <c r="I54" s="22"/>
      <c r="J54" s="22"/>
    </row>
    <row r="55" spans="1:10" ht="56.25" customHeight="1" x14ac:dyDescent="0.2">
      <c r="A55" s="18"/>
      <c r="B55" s="23"/>
      <c r="C55" s="24"/>
      <c r="D55" s="25"/>
      <c r="E55" s="26" t="s">
        <v>81</v>
      </c>
      <c r="F55" s="26" t="s">
        <v>82</v>
      </c>
      <c r="G55" s="26" t="s">
        <v>83</v>
      </c>
      <c r="H55" s="26" t="s">
        <v>84</v>
      </c>
      <c r="I55" s="26" t="s">
        <v>85</v>
      </c>
      <c r="J55" s="27" t="s">
        <v>4</v>
      </c>
    </row>
    <row r="56" spans="1:10" ht="38.25" customHeight="1" x14ac:dyDescent="0.2">
      <c r="A56" s="18"/>
      <c r="B56" s="19" t="s">
        <v>54</v>
      </c>
      <c r="C56" s="20"/>
      <c r="D56" s="43" t="s">
        <v>55</v>
      </c>
      <c r="E56" s="29">
        <f>E57+E58+E59+E60</f>
        <v>200</v>
      </c>
      <c r="F56" s="29">
        <f>F57+F58+F59+F60</f>
        <v>1500</v>
      </c>
      <c r="G56" s="29">
        <f>G57+G58+G59+G60</f>
        <v>2350</v>
      </c>
      <c r="H56" s="29">
        <f>H57+H58+H59+H60</f>
        <v>2350</v>
      </c>
      <c r="I56" s="29">
        <f>I57+I58+I59+I60</f>
        <v>2650</v>
      </c>
      <c r="J56" s="29">
        <f>E56+F56+G56+H56+I56</f>
        <v>9050</v>
      </c>
    </row>
    <row r="57" spans="1:10" ht="51.75" customHeight="1" x14ac:dyDescent="0.2">
      <c r="A57" s="18"/>
      <c r="B57" s="30"/>
      <c r="C57" s="31"/>
      <c r="D57" s="44" t="s">
        <v>3</v>
      </c>
      <c r="E57" s="29">
        <f>'Перечень мероприятий'!G402</f>
        <v>0</v>
      </c>
      <c r="F57" s="29">
        <f>'Перечень мероприятий'!H402</f>
        <v>0</v>
      </c>
      <c r="G57" s="29">
        <f>'Перечень мероприятий'!I402</f>
        <v>0</v>
      </c>
      <c r="H57" s="29">
        <f>'Перечень мероприятий'!J402</f>
        <v>0</v>
      </c>
      <c r="I57" s="29">
        <f>'Перечень мероприятий'!K402</f>
        <v>0</v>
      </c>
      <c r="J57" s="29">
        <f>E57+F57+G57+H57+I57</f>
        <v>0</v>
      </c>
    </row>
    <row r="58" spans="1:10" ht="66" customHeight="1" x14ac:dyDescent="0.2">
      <c r="A58" s="18"/>
      <c r="B58" s="30"/>
      <c r="C58" s="31"/>
      <c r="D58" s="44" t="s">
        <v>2</v>
      </c>
      <c r="E58" s="29">
        <f>'Перечень мероприятий'!G403</f>
        <v>0</v>
      </c>
      <c r="F58" s="29">
        <f>'Перечень мероприятий'!H403</f>
        <v>0</v>
      </c>
      <c r="G58" s="29">
        <f>'Перечень мероприятий'!I403</f>
        <v>0</v>
      </c>
      <c r="H58" s="29">
        <f>'Перечень мероприятий'!J403</f>
        <v>0</v>
      </c>
      <c r="I58" s="29">
        <f>'Перечень мероприятий'!K403</f>
        <v>0</v>
      </c>
      <c r="J58" s="29">
        <f>E58+F58+G58+H58+I58</f>
        <v>0</v>
      </c>
    </row>
    <row r="59" spans="1:10" ht="71.25" customHeight="1" x14ac:dyDescent="0.2">
      <c r="A59" s="18"/>
      <c r="B59" s="30"/>
      <c r="C59" s="31"/>
      <c r="D59" s="45" t="s">
        <v>41</v>
      </c>
      <c r="E59" s="29">
        <f>'Перечень мероприятий'!G404</f>
        <v>200</v>
      </c>
      <c r="F59" s="47">
        <f>'Перечень мероприятий'!H404</f>
        <v>1500</v>
      </c>
      <c r="G59" s="29">
        <f>'Перечень мероприятий'!I404</f>
        <v>2350</v>
      </c>
      <c r="H59" s="29">
        <f>'Перечень мероприятий'!J404</f>
        <v>2350</v>
      </c>
      <c r="I59" s="29">
        <f>'Перечень мероприятий'!K404</f>
        <v>2650</v>
      </c>
      <c r="J59" s="29">
        <f>E59+F59+G59+H59+I59</f>
        <v>9050</v>
      </c>
    </row>
    <row r="60" spans="1:10" ht="34.5" customHeight="1" x14ac:dyDescent="0.2">
      <c r="A60" s="18"/>
      <c r="B60" s="23"/>
      <c r="C60" s="24"/>
      <c r="D60" s="45" t="s">
        <v>0</v>
      </c>
      <c r="E60" s="29">
        <f>'Перечень мероприятий'!G405</f>
        <v>0</v>
      </c>
      <c r="F60" s="29">
        <f>'Перечень мероприятий'!H405</f>
        <v>0</v>
      </c>
      <c r="G60" s="29">
        <f>'Перечень мероприятий'!I405</f>
        <v>0</v>
      </c>
      <c r="H60" s="29">
        <f>'Перечень мероприятий'!J405</f>
        <v>0</v>
      </c>
      <c r="I60" s="29">
        <f>'Перечень мероприятий'!K405</f>
        <v>0</v>
      </c>
      <c r="J60" s="29">
        <f>E60+F60+G60+H60+I60</f>
        <v>0</v>
      </c>
    </row>
    <row r="63" spans="1:10" ht="42.75" customHeight="1" x14ac:dyDescent="0.2">
      <c r="A63" s="11" t="s">
        <v>104</v>
      </c>
      <c r="B63" s="11"/>
      <c r="C63" s="11"/>
      <c r="D63" s="11"/>
      <c r="E63" s="11"/>
      <c r="F63" s="11"/>
      <c r="G63" s="11"/>
      <c r="H63" s="11"/>
      <c r="I63" s="11"/>
      <c r="J63" s="11"/>
    </row>
    <row r="64" spans="1:10" ht="15" x14ac:dyDescent="0.25">
      <c r="A64" s="12"/>
      <c r="B64" s="12"/>
      <c r="C64" s="12"/>
      <c r="D64" s="12"/>
      <c r="E64" s="13"/>
      <c r="F64" s="13"/>
      <c r="G64" s="13"/>
      <c r="H64" s="13"/>
      <c r="I64" s="13"/>
      <c r="J64" s="13"/>
    </row>
    <row r="65" spans="1:10" ht="30" x14ac:dyDescent="0.2">
      <c r="A65" s="14" t="s">
        <v>50</v>
      </c>
      <c r="B65" s="15" t="s">
        <v>7</v>
      </c>
      <c r="C65" s="16"/>
      <c r="D65" s="16"/>
      <c r="E65" s="16"/>
      <c r="F65" s="16"/>
      <c r="G65" s="16"/>
      <c r="H65" s="16"/>
      <c r="I65" s="16"/>
      <c r="J65" s="17"/>
    </row>
    <row r="66" spans="1:10" ht="15" customHeight="1" x14ac:dyDescent="0.2">
      <c r="A66" s="18" t="s">
        <v>51</v>
      </c>
      <c r="B66" s="19" t="s">
        <v>52</v>
      </c>
      <c r="C66" s="20"/>
      <c r="D66" s="21" t="s">
        <v>34</v>
      </c>
      <c r="E66" s="22" t="s">
        <v>53</v>
      </c>
      <c r="F66" s="22"/>
      <c r="G66" s="22"/>
      <c r="H66" s="22"/>
      <c r="I66" s="22"/>
      <c r="J66" s="22"/>
    </row>
    <row r="67" spans="1:10" ht="56.25" customHeight="1" x14ac:dyDescent="0.2">
      <c r="A67" s="18"/>
      <c r="B67" s="23"/>
      <c r="C67" s="24"/>
      <c r="D67" s="25"/>
      <c r="E67" s="26" t="s">
        <v>81</v>
      </c>
      <c r="F67" s="26" t="s">
        <v>82</v>
      </c>
      <c r="G67" s="26" t="s">
        <v>83</v>
      </c>
      <c r="H67" s="26" t="s">
        <v>84</v>
      </c>
      <c r="I67" s="26" t="s">
        <v>85</v>
      </c>
      <c r="J67" s="27" t="s">
        <v>4</v>
      </c>
    </row>
    <row r="68" spans="1:10" ht="38.25" customHeight="1" x14ac:dyDescent="0.2">
      <c r="A68" s="18"/>
      <c r="B68" s="19" t="s">
        <v>54</v>
      </c>
      <c r="C68" s="20"/>
      <c r="D68" s="43" t="s">
        <v>55</v>
      </c>
      <c r="E68" s="29">
        <f>E69+E70+E71+E72</f>
        <v>24429.599999999999</v>
      </c>
      <c r="F68" s="29">
        <f>F69+F70+F71+F72</f>
        <v>24839.3</v>
      </c>
      <c r="G68" s="29">
        <f>G69+G70+G71+G72</f>
        <v>24839.3</v>
      </c>
      <c r="H68" s="29">
        <f>H69+H70+H71+H72</f>
        <v>24839.3</v>
      </c>
      <c r="I68" s="29">
        <f>I69+I70+I71+I72</f>
        <v>24729.599999999999</v>
      </c>
      <c r="J68" s="29">
        <f>E68+F68+G68+H68+I68</f>
        <v>123677.1</v>
      </c>
    </row>
    <row r="69" spans="1:10" ht="51.75" customHeight="1" x14ac:dyDescent="0.2">
      <c r="A69" s="18"/>
      <c r="B69" s="30"/>
      <c r="C69" s="31"/>
      <c r="D69" s="44" t="s">
        <v>3</v>
      </c>
      <c r="E69" s="29">
        <f>'Перечень мероприятий'!G428</f>
        <v>0</v>
      </c>
      <c r="F69" s="29">
        <f>'Перечень мероприятий'!H428</f>
        <v>0</v>
      </c>
      <c r="G69" s="29">
        <f>'Перечень мероприятий'!I428</f>
        <v>0</v>
      </c>
      <c r="H69" s="29">
        <f>'Перечень мероприятий'!J428</f>
        <v>0</v>
      </c>
      <c r="I69" s="29">
        <f>'Перечень мероприятий'!K428</f>
        <v>0</v>
      </c>
      <c r="J69" s="29">
        <f>E69+F69+G69+H69+I69</f>
        <v>0</v>
      </c>
    </row>
    <row r="70" spans="1:10" ht="66" customHeight="1" x14ac:dyDescent="0.2">
      <c r="A70" s="18"/>
      <c r="B70" s="30"/>
      <c r="C70" s="31"/>
      <c r="D70" s="44" t="s">
        <v>2</v>
      </c>
      <c r="E70" s="29">
        <f>'Перечень мероприятий'!G429</f>
        <v>0</v>
      </c>
      <c r="F70" s="29">
        <f>'Перечень мероприятий'!H429</f>
        <v>0</v>
      </c>
      <c r="G70" s="29">
        <f>'Перечень мероприятий'!I429</f>
        <v>0</v>
      </c>
      <c r="H70" s="29">
        <f>'Перечень мероприятий'!J429</f>
        <v>0</v>
      </c>
      <c r="I70" s="29">
        <f>'Перечень мероприятий'!K429</f>
        <v>0</v>
      </c>
      <c r="J70" s="29">
        <f>E70+F70+G70+H70+I70</f>
        <v>0</v>
      </c>
    </row>
    <row r="71" spans="1:10" ht="75.75" customHeight="1" x14ac:dyDescent="0.2">
      <c r="A71" s="18"/>
      <c r="B71" s="30"/>
      <c r="C71" s="31"/>
      <c r="D71" s="45" t="s">
        <v>41</v>
      </c>
      <c r="E71" s="29">
        <f>'Перечень мероприятий'!G430</f>
        <v>24429.599999999999</v>
      </c>
      <c r="F71" s="48">
        <f>'Перечень мероприятий'!H430</f>
        <v>24839.3</v>
      </c>
      <c r="G71" s="29">
        <f>'Перечень мероприятий'!I430</f>
        <v>24839.3</v>
      </c>
      <c r="H71" s="29">
        <f>'Перечень мероприятий'!J430</f>
        <v>24839.3</v>
      </c>
      <c r="I71" s="29">
        <f>'Перечень мероприятий'!K430</f>
        <v>24729.599999999999</v>
      </c>
      <c r="J71" s="29">
        <f>E71+F71+G71+H71+I71</f>
        <v>123677.1</v>
      </c>
    </row>
    <row r="72" spans="1:10" ht="33.75" customHeight="1" x14ac:dyDescent="0.2">
      <c r="A72" s="18"/>
      <c r="B72" s="23"/>
      <c r="C72" s="24"/>
      <c r="D72" s="45" t="s">
        <v>0</v>
      </c>
      <c r="E72" s="29">
        <f>'Перечень мероприятий'!G431</f>
        <v>0</v>
      </c>
      <c r="F72" s="29">
        <f>'Перечень мероприятий'!H431</f>
        <v>0</v>
      </c>
      <c r="G72" s="29">
        <f>'Перечень мероприятий'!I431</f>
        <v>0</v>
      </c>
      <c r="H72" s="29">
        <f>'Перечень мероприятий'!J431</f>
        <v>0</v>
      </c>
      <c r="I72" s="29">
        <f>'Перечень мероприятий'!K431</f>
        <v>0</v>
      </c>
      <c r="J72" s="29">
        <f>E72+F72+G72+H72+I72</f>
        <v>0</v>
      </c>
    </row>
  </sheetData>
  <mergeCells count="45">
    <mergeCell ref="I1:J1"/>
    <mergeCell ref="A63:J63"/>
    <mergeCell ref="B65:J65"/>
    <mergeCell ref="A66:A72"/>
    <mergeCell ref="D66:D67"/>
    <mergeCell ref="E66:J66"/>
    <mergeCell ref="B66:C67"/>
    <mergeCell ref="B68:C72"/>
    <mergeCell ref="A51:J51"/>
    <mergeCell ref="B53:J53"/>
    <mergeCell ref="A54:A60"/>
    <mergeCell ref="D54:D55"/>
    <mergeCell ref="E54:J54"/>
    <mergeCell ref="B54:C55"/>
    <mergeCell ref="B56:C60"/>
    <mergeCell ref="A39:J39"/>
    <mergeCell ref="B41:J41"/>
    <mergeCell ref="A42:A48"/>
    <mergeCell ref="D42:D43"/>
    <mergeCell ref="E42:J42"/>
    <mergeCell ref="B42:C43"/>
    <mergeCell ref="B44:C48"/>
    <mergeCell ref="A27:J27"/>
    <mergeCell ref="B29:J29"/>
    <mergeCell ref="A30:A36"/>
    <mergeCell ref="D30:D31"/>
    <mergeCell ref="E30:J30"/>
    <mergeCell ref="B30:C31"/>
    <mergeCell ref="B32:C36"/>
    <mergeCell ref="A16:J16"/>
    <mergeCell ref="B18:J18"/>
    <mergeCell ref="A19:A25"/>
    <mergeCell ref="D19:D20"/>
    <mergeCell ref="E19:J19"/>
    <mergeCell ref="B19:C20"/>
    <mergeCell ref="B21:C25"/>
    <mergeCell ref="I2:J2"/>
    <mergeCell ref="I3:J3"/>
    <mergeCell ref="A4:J4"/>
    <mergeCell ref="B6:J6"/>
    <mergeCell ref="A7:A13"/>
    <mergeCell ref="D7:D8"/>
    <mergeCell ref="E7:J7"/>
    <mergeCell ref="B7:C8"/>
    <mergeCell ref="B9:C13"/>
  </mergeCells>
  <printOptions horizontalCentered="1" verticalCentered="1"/>
  <pageMargins left="0.35433070866141736" right="0.35433070866141736" top="0.39370078740157483" bottom="0.39370078740157483" header="0" footer="0"/>
  <pageSetup paperSize="9" scale="78" fitToHeight="0" orientation="landscape" r:id="rId1"/>
  <headerFooter alignWithMargins="0"/>
  <rowBreaks count="5" manualBreakCount="5">
    <brk id="13" max="16383" man="1"/>
    <brk id="26" max="16383" man="1"/>
    <brk id="37" max="16383" man="1"/>
    <brk id="49" max="16383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04"/>
  <sheetViews>
    <sheetView view="pageBreakPreview" zoomScaleNormal="100" zoomScaleSheetLayoutView="100" workbookViewId="0">
      <selection activeCell="F4" sqref="F4"/>
    </sheetView>
  </sheetViews>
  <sheetFormatPr defaultRowHeight="12.75" x14ac:dyDescent="0.2"/>
  <cols>
    <col min="1" max="1" width="28.28515625" style="5" customWidth="1"/>
    <col min="2" max="2" width="19.85546875" style="5" customWidth="1"/>
    <col min="3" max="3" width="25.5703125" style="5" customWidth="1"/>
    <col min="4" max="4" width="17" style="5" customWidth="1"/>
    <col min="5" max="5" width="28.5703125" style="5" customWidth="1"/>
    <col min="6" max="6" width="32.42578125" style="5" customWidth="1"/>
    <col min="7" max="7" width="9.5703125" style="5" bestFit="1" customWidth="1"/>
    <col min="8" max="256" width="9.140625" style="5"/>
    <col min="257" max="257" width="28.28515625" style="5" customWidth="1"/>
    <col min="258" max="258" width="19.85546875" style="5" customWidth="1"/>
    <col min="259" max="259" width="25.5703125" style="5" customWidth="1"/>
    <col min="260" max="260" width="17" style="5" customWidth="1"/>
    <col min="261" max="261" width="28.5703125" style="5" customWidth="1"/>
    <col min="262" max="262" width="32.42578125" style="5" customWidth="1"/>
    <col min="263" max="512" width="9.140625" style="5"/>
    <col min="513" max="513" width="28.28515625" style="5" customWidth="1"/>
    <col min="514" max="514" width="19.85546875" style="5" customWidth="1"/>
    <col min="515" max="515" width="25.5703125" style="5" customWidth="1"/>
    <col min="516" max="516" width="17" style="5" customWidth="1"/>
    <col min="517" max="517" width="28.5703125" style="5" customWidth="1"/>
    <col min="518" max="518" width="32.42578125" style="5" customWidth="1"/>
    <col min="519" max="768" width="9.140625" style="5"/>
    <col min="769" max="769" width="28.28515625" style="5" customWidth="1"/>
    <col min="770" max="770" width="19.85546875" style="5" customWidth="1"/>
    <col min="771" max="771" width="25.5703125" style="5" customWidth="1"/>
    <col min="772" max="772" width="17" style="5" customWidth="1"/>
    <col min="773" max="773" width="28.5703125" style="5" customWidth="1"/>
    <col min="774" max="774" width="32.42578125" style="5" customWidth="1"/>
    <col min="775" max="1024" width="9.140625" style="5"/>
    <col min="1025" max="1025" width="28.28515625" style="5" customWidth="1"/>
    <col min="1026" max="1026" width="19.85546875" style="5" customWidth="1"/>
    <col min="1027" max="1027" width="25.5703125" style="5" customWidth="1"/>
    <col min="1028" max="1028" width="17" style="5" customWidth="1"/>
    <col min="1029" max="1029" width="28.5703125" style="5" customWidth="1"/>
    <col min="1030" max="1030" width="32.42578125" style="5" customWidth="1"/>
    <col min="1031" max="1280" width="9.140625" style="5"/>
    <col min="1281" max="1281" width="28.28515625" style="5" customWidth="1"/>
    <col min="1282" max="1282" width="19.85546875" style="5" customWidth="1"/>
    <col min="1283" max="1283" width="25.5703125" style="5" customWidth="1"/>
    <col min="1284" max="1284" width="17" style="5" customWidth="1"/>
    <col min="1285" max="1285" width="28.5703125" style="5" customWidth="1"/>
    <col min="1286" max="1286" width="32.42578125" style="5" customWidth="1"/>
    <col min="1287" max="1536" width="9.140625" style="5"/>
    <col min="1537" max="1537" width="28.28515625" style="5" customWidth="1"/>
    <col min="1538" max="1538" width="19.85546875" style="5" customWidth="1"/>
    <col min="1539" max="1539" width="25.5703125" style="5" customWidth="1"/>
    <col min="1540" max="1540" width="17" style="5" customWidth="1"/>
    <col min="1541" max="1541" width="28.5703125" style="5" customWidth="1"/>
    <col min="1542" max="1542" width="32.42578125" style="5" customWidth="1"/>
    <col min="1543" max="1792" width="9.140625" style="5"/>
    <col min="1793" max="1793" width="28.28515625" style="5" customWidth="1"/>
    <col min="1794" max="1794" width="19.85546875" style="5" customWidth="1"/>
    <col min="1795" max="1795" width="25.5703125" style="5" customWidth="1"/>
    <col min="1796" max="1796" width="17" style="5" customWidth="1"/>
    <col min="1797" max="1797" width="28.5703125" style="5" customWidth="1"/>
    <col min="1798" max="1798" width="32.42578125" style="5" customWidth="1"/>
    <col min="1799" max="2048" width="9.140625" style="5"/>
    <col min="2049" max="2049" width="28.28515625" style="5" customWidth="1"/>
    <col min="2050" max="2050" width="19.85546875" style="5" customWidth="1"/>
    <col min="2051" max="2051" width="25.5703125" style="5" customWidth="1"/>
    <col min="2052" max="2052" width="17" style="5" customWidth="1"/>
    <col min="2053" max="2053" width="28.5703125" style="5" customWidth="1"/>
    <col min="2054" max="2054" width="32.42578125" style="5" customWidth="1"/>
    <col min="2055" max="2304" width="9.140625" style="5"/>
    <col min="2305" max="2305" width="28.28515625" style="5" customWidth="1"/>
    <col min="2306" max="2306" width="19.85546875" style="5" customWidth="1"/>
    <col min="2307" max="2307" width="25.5703125" style="5" customWidth="1"/>
    <col min="2308" max="2308" width="17" style="5" customWidth="1"/>
    <col min="2309" max="2309" width="28.5703125" style="5" customWidth="1"/>
    <col min="2310" max="2310" width="32.42578125" style="5" customWidth="1"/>
    <col min="2311" max="2560" width="9.140625" style="5"/>
    <col min="2561" max="2561" width="28.28515625" style="5" customWidth="1"/>
    <col min="2562" max="2562" width="19.85546875" style="5" customWidth="1"/>
    <col min="2563" max="2563" width="25.5703125" style="5" customWidth="1"/>
    <col min="2564" max="2564" width="17" style="5" customWidth="1"/>
    <col min="2565" max="2565" width="28.5703125" style="5" customWidth="1"/>
    <col min="2566" max="2566" width="32.42578125" style="5" customWidth="1"/>
    <col min="2567" max="2816" width="9.140625" style="5"/>
    <col min="2817" max="2817" width="28.28515625" style="5" customWidth="1"/>
    <col min="2818" max="2818" width="19.85546875" style="5" customWidth="1"/>
    <col min="2819" max="2819" width="25.5703125" style="5" customWidth="1"/>
    <col min="2820" max="2820" width="17" style="5" customWidth="1"/>
    <col min="2821" max="2821" width="28.5703125" style="5" customWidth="1"/>
    <col min="2822" max="2822" width="32.42578125" style="5" customWidth="1"/>
    <col min="2823" max="3072" width="9.140625" style="5"/>
    <col min="3073" max="3073" width="28.28515625" style="5" customWidth="1"/>
    <col min="3074" max="3074" width="19.85546875" style="5" customWidth="1"/>
    <col min="3075" max="3075" width="25.5703125" style="5" customWidth="1"/>
    <col min="3076" max="3076" width="17" style="5" customWidth="1"/>
    <col min="3077" max="3077" width="28.5703125" style="5" customWidth="1"/>
    <col min="3078" max="3078" width="32.42578125" style="5" customWidth="1"/>
    <col min="3079" max="3328" width="9.140625" style="5"/>
    <col min="3329" max="3329" width="28.28515625" style="5" customWidth="1"/>
    <col min="3330" max="3330" width="19.85546875" style="5" customWidth="1"/>
    <col min="3331" max="3331" width="25.5703125" style="5" customWidth="1"/>
    <col min="3332" max="3332" width="17" style="5" customWidth="1"/>
    <col min="3333" max="3333" width="28.5703125" style="5" customWidth="1"/>
    <col min="3334" max="3334" width="32.42578125" style="5" customWidth="1"/>
    <col min="3335" max="3584" width="9.140625" style="5"/>
    <col min="3585" max="3585" width="28.28515625" style="5" customWidth="1"/>
    <col min="3586" max="3586" width="19.85546875" style="5" customWidth="1"/>
    <col min="3587" max="3587" width="25.5703125" style="5" customWidth="1"/>
    <col min="3588" max="3588" width="17" style="5" customWidth="1"/>
    <col min="3589" max="3589" width="28.5703125" style="5" customWidth="1"/>
    <col min="3590" max="3590" width="32.42578125" style="5" customWidth="1"/>
    <col min="3591" max="3840" width="9.140625" style="5"/>
    <col min="3841" max="3841" width="28.28515625" style="5" customWidth="1"/>
    <col min="3842" max="3842" width="19.85546875" style="5" customWidth="1"/>
    <col min="3843" max="3843" width="25.5703125" style="5" customWidth="1"/>
    <col min="3844" max="3844" width="17" style="5" customWidth="1"/>
    <col min="3845" max="3845" width="28.5703125" style="5" customWidth="1"/>
    <col min="3846" max="3846" width="32.42578125" style="5" customWidth="1"/>
    <col min="3847" max="4096" width="9.140625" style="5"/>
    <col min="4097" max="4097" width="28.28515625" style="5" customWidth="1"/>
    <col min="4098" max="4098" width="19.85546875" style="5" customWidth="1"/>
    <col min="4099" max="4099" width="25.5703125" style="5" customWidth="1"/>
    <col min="4100" max="4100" width="17" style="5" customWidth="1"/>
    <col min="4101" max="4101" width="28.5703125" style="5" customWidth="1"/>
    <col min="4102" max="4102" width="32.42578125" style="5" customWidth="1"/>
    <col min="4103" max="4352" width="9.140625" style="5"/>
    <col min="4353" max="4353" width="28.28515625" style="5" customWidth="1"/>
    <col min="4354" max="4354" width="19.85546875" style="5" customWidth="1"/>
    <col min="4355" max="4355" width="25.5703125" style="5" customWidth="1"/>
    <col min="4356" max="4356" width="17" style="5" customWidth="1"/>
    <col min="4357" max="4357" width="28.5703125" style="5" customWidth="1"/>
    <col min="4358" max="4358" width="32.42578125" style="5" customWidth="1"/>
    <col min="4359" max="4608" width="9.140625" style="5"/>
    <col min="4609" max="4609" width="28.28515625" style="5" customWidth="1"/>
    <col min="4610" max="4610" width="19.85546875" style="5" customWidth="1"/>
    <col min="4611" max="4611" width="25.5703125" style="5" customWidth="1"/>
    <col min="4612" max="4612" width="17" style="5" customWidth="1"/>
    <col min="4613" max="4613" width="28.5703125" style="5" customWidth="1"/>
    <col min="4614" max="4614" width="32.42578125" style="5" customWidth="1"/>
    <col min="4615" max="4864" width="9.140625" style="5"/>
    <col min="4865" max="4865" width="28.28515625" style="5" customWidth="1"/>
    <col min="4866" max="4866" width="19.85546875" style="5" customWidth="1"/>
    <col min="4867" max="4867" width="25.5703125" style="5" customWidth="1"/>
    <col min="4868" max="4868" width="17" style="5" customWidth="1"/>
    <col min="4869" max="4869" width="28.5703125" style="5" customWidth="1"/>
    <col min="4870" max="4870" width="32.42578125" style="5" customWidth="1"/>
    <col min="4871" max="5120" width="9.140625" style="5"/>
    <col min="5121" max="5121" width="28.28515625" style="5" customWidth="1"/>
    <col min="5122" max="5122" width="19.85546875" style="5" customWidth="1"/>
    <col min="5123" max="5123" width="25.5703125" style="5" customWidth="1"/>
    <col min="5124" max="5124" width="17" style="5" customWidth="1"/>
    <col min="5125" max="5125" width="28.5703125" style="5" customWidth="1"/>
    <col min="5126" max="5126" width="32.42578125" style="5" customWidth="1"/>
    <col min="5127" max="5376" width="9.140625" style="5"/>
    <col min="5377" max="5377" width="28.28515625" style="5" customWidth="1"/>
    <col min="5378" max="5378" width="19.85546875" style="5" customWidth="1"/>
    <col min="5379" max="5379" width="25.5703125" style="5" customWidth="1"/>
    <col min="5380" max="5380" width="17" style="5" customWidth="1"/>
    <col min="5381" max="5381" width="28.5703125" style="5" customWidth="1"/>
    <col min="5382" max="5382" width="32.42578125" style="5" customWidth="1"/>
    <col min="5383" max="5632" width="9.140625" style="5"/>
    <col min="5633" max="5633" width="28.28515625" style="5" customWidth="1"/>
    <col min="5634" max="5634" width="19.85546875" style="5" customWidth="1"/>
    <col min="5635" max="5635" width="25.5703125" style="5" customWidth="1"/>
    <col min="5636" max="5636" width="17" style="5" customWidth="1"/>
    <col min="5637" max="5637" width="28.5703125" style="5" customWidth="1"/>
    <col min="5638" max="5638" width="32.42578125" style="5" customWidth="1"/>
    <col min="5639" max="5888" width="9.140625" style="5"/>
    <col min="5889" max="5889" width="28.28515625" style="5" customWidth="1"/>
    <col min="5890" max="5890" width="19.85546875" style="5" customWidth="1"/>
    <col min="5891" max="5891" width="25.5703125" style="5" customWidth="1"/>
    <col min="5892" max="5892" width="17" style="5" customWidth="1"/>
    <col min="5893" max="5893" width="28.5703125" style="5" customWidth="1"/>
    <col min="5894" max="5894" width="32.42578125" style="5" customWidth="1"/>
    <col min="5895" max="6144" width="9.140625" style="5"/>
    <col min="6145" max="6145" width="28.28515625" style="5" customWidth="1"/>
    <col min="6146" max="6146" width="19.85546875" style="5" customWidth="1"/>
    <col min="6147" max="6147" width="25.5703125" style="5" customWidth="1"/>
    <col min="6148" max="6148" width="17" style="5" customWidth="1"/>
    <col min="6149" max="6149" width="28.5703125" style="5" customWidth="1"/>
    <col min="6150" max="6150" width="32.42578125" style="5" customWidth="1"/>
    <col min="6151" max="6400" width="9.140625" style="5"/>
    <col min="6401" max="6401" width="28.28515625" style="5" customWidth="1"/>
    <col min="6402" max="6402" width="19.85546875" style="5" customWidth="1"/>
    <col min="6403" max="6403" width="25.5703125" style="5" customWidth="1"/>
    <col min="6404" max="6404" width="17" style="5" customWidth="1"/>
    <col min="6405" max="6405" width="28.5703125" style="5" customWidth="1"/>
    <col min="6406" max="6406" width="32.42578125" style="5" customWidth="1"/>
    <col min="6407" max="6656" width="9.140625" style="5"/>
    <col min="6657" max="6657" width="28.28515625" style="5" customWidth="1"/>
    <col min="6658" max="6658" width="19.85546875" style="5" customWidth="1"/>
    <col min="6659" max="6659" width="25.5703125" style="5" customWidth="1"/>
    <col min="6660" max="6660" width="17" style="5" customWidth="1"/>
    <col min="6661" max="6661" width="28.5703125" style="5" customWidth="1"/>
    <col min="6662" max="6662" width="32.42578125" style="5" customWidth="1"/>
    <col min="6663" max="6912" width="9.140625" style="5"/>
    <col min="6913" max="6913" width="28.28515625" style="5" customWidth="1"/>
    <col min="6914" max="6914" width="19.85546875" style="5" customWidth="1"/>
    <col min="6915" max="6915" width="25.5703125" style="5" customWidth="1"/>
    <col min="6916" max="6916" width="17" style="5" customWidth="1"/>
    <col min="6917" max="6917" width="28.5703125" style="5" customWidth="1"/>
    <col min="6918" max="6918" width="32.42578125" style="5" customWidth="1"/>
    <col min="6919" max="7168" width="9.140625" style="5"/>
    <col min="7169" max="7169" width="28.28515625" style="5" customWidth="1"/>
    <col min="7170" max="7170" width="19.85546875" style="5" customWidth="1"/>
    <col min="7171" max="7171" width="25.5703125" style="5" customWidth="1"/>
    <col min="7172" max="7172" width="17" style="5" customWidth="1"/>
    <col min="7173" max="7173" width="28.5703125" style="5" customWidth="1"/>
    <col min="7174" max="7174" width="32.42578125" style="5" customWidth="1"/>
    <col min="7175" max="7424" width="9.140625" style="5"/>
    <col min="7425" max="7425" width="28.28515625" style="5" customWidth="1"/>
    <col min="7426" max="7426" width="19.85546875" style="5" customWidth="1"/>
    <col min="7427" max="7427" width="25.5703125" style="5" customWidth="1"/>
    <col min="7428" max="7428" width="17" style="5" customWidth="1"/>
    <col min="7429" max="7429" width="28.5703125" style="5" customWidth="1"/>
    <col min="7430" max="7430" width="32.42578125" style="5" customWidth="1"/>
    <col min="7431" max="7680" width="9.140625" style="5"/>
    <col min="7681" max="7681" width="28.28515625" style="5" customWidth="1"/>
    <col min="7682" max="7682" width="19.85546875" style="5" customWidth="1"/>
    <col min="7683" max="7683" width="25.5703125" style="5" customWidth="1"/>
    <col min="7684" max="7684" width="17" style="5" customWidth="1"/>
    <col min="7685" max="7685" width="28.5703125" style="5" customWidth="1"/>
    <col min="7686" max="7686" width="32.42578125" style="5" customWidth="1"/>
    <col min="7687" max="7936" width="9.140625" style="5"/>
    <col min="7937" max="7937" width="28.28515625" style="5" customWidth="1"/>
    <col min="7938" max="7938" width="19.85546875" style="5" customWidth="1"/>
    <col min="7939" max="7939" width="25.5703125" style="5" customWidth="1"/>
    <col min="7940" max="7940" width="17" style="5" customWidth="1"/>
    <col min="7941" max="7941" width="28.5703125" style="5" customWidth="1"/>
    <col min="7942" max="7942" width="32.42578125" style="5" customWidth="1"/>
    <col min="7943" max="8192" width="9.140625" style="5"/>
    <col min="8193" max="8193" width="28.28515625" style="5" customWidth="1"/>
    <col min="8194" max="8194" width="19.85546875" style="5" customWidth="1"/>
    <col min="8195" max="8195" width="25.5703125" style="5" customWidth="1"/>
    <col min="8196" max="8196" width="17" style="5" customWidth="1"/>
    <col min="8197" max="8197" width="28.5703125" style="5" customWidth="1"/>
    <col min="8198" max="8198" width="32.42578125" style="5" customWidth="1"/>
    <col min="8199" max="8448" width="9.140625" style="5"/>
    <col min="8449" max="8449" width="28.28515625" style="5" customWidth="1"/>
    <col min="8450" max="8450" width="19.85546875" style="5" customWidth="1"/>
    <col min="8451" max="8451" width="25.5703125" style="5" customWidth="1"/>
    <col min="8452" max="8452" width="17" style="5" customWidth="1"/>
    <col min="8453" max="8453" width="28.5703125" style="5" customWidth="1"/>
    <col min="8454" max="8454" width="32.42578125" style="5" customWidth="1"/>
    <col min="8455" max="8704" width="9.140625" style="5"/>
    <col min="8705" max="8705" width="28.28515625" style="5" customWidth="1"/>
    <col min="8706" max="8706" width="19.85546875" style="5" customWidth="1"/>
    <col min="8707" max="8707" width="25.5703125" style="5" customWidth="1"/>
    <col min="8708" max="8708" width="17" style="5" customWidth="1"/>
    <col min="8709" max="8709" width="28.5703125" style="5" customWidth="1"/>
    <col min="8710" max="8710" width="32.42578125" style="5" customWidth="1"/>
    <col min="8711" max="8960" width="9.140625" style="5"/>
    <col min="8961" max="8961" width="28.28515625" style="5" customWidth="1"/>
    <col min="8962" max="8962" width="19.85546875" style="5" customWidth="1"/>
    <col min="8963" max="8963" width="25.5703125" style="5" customWidth="1"/>
    <col min="8964" max="8964" width="17" style="5" customWidth="1"/>
    <col min="8965" max="8965" width="28.5703125" style="5" customWidth="1"/>
    <col min="8966" max="8966" width="32.42578125" style="5" customWidth="1"/>
    <col min="8967" max="9216" width="9.140625" style="5"/>
    <col min="9217" max="9217" width="28.28515625" style="5" customWidth="1"/>
    <col min="9218" max="9218" width="19.85546875" style="5" customWidth="1"/>
    <col min="9219" max="9219" width="25.5703125" style="5" customWidth="1"/>
    <col min="9220" max="9220" width="17" style="5" customWidth="1"/>
    <col min="9221" max="9221" width="28.5703125" style="5" customWidth="1"/>
    <col min="9222" max="9222" width="32.42578125" style="5" customWidth="1"/>
    <col min="9223" max="9472" width="9.140625" style="5"/>
    <col min="9473" max="9473" width="28.28515625" style="5" customWidth="1"/>
    <col min="9474" max="9474" width="19.85546875" style="5" customWidth="1"/>
    <col min="9475" max="9475" width="25.5703125" style="5" customWidth="1"/>
    <col min="9476" max="9476" width="17" style="5" customWidth="1"/>
    <col min="9477" max="9477" width="28.5703125" style="5" customWidth="1"/>
    <col min="9478" max="9478" width="32.42578125" style="5" customWidth="1"/>
    <col min="9479" max="9728" width="9.140625" style="5"/>
    <col min="9729" max="9729" width="28.28515625" style="5" customWidth="1"/>
    <col min="9730" max="9730" width="19.85546875" style="5" customWidth="1"/>
    <col min="9731" max="9731" width="25.5703125" style="5" customWidth="1"/>
    <col min="9732" max="9732" width="17" style="5" customWidth="1"/>
    <col min="9733" max="9733" width="28.5703125" style="5" customWidth="1"/>
    <col min="9734" max="9734" width="32.42578125" style="5" customWidth="1"/>
    <col min="9735" max="9984" width="9.140625" style="5"/>
    <col min="9985" max="9985" width="28.28515625" style="5" customWidth="1"/>
    <col min="9986" max="9986" width="19.85546875" style="5" customWidth="1"/>
    <col min="9987" max="9987" width="25.5703125" style="5" customWidth="1"/>
    <col min="9988" max="9988" width="17" style="5" customWidth="1"/>
    <col min="9989" max="9989" width="28.5703125" style="5" customWidth="1"/>
    <col min="9990" max="9990" width="32.42578125" style="5" customWidth="1"/>
    <col min="9991" max="10240" width="9.140625" style="5"/>
    <col min="10241" max="10241" width="28.28515625" style="5" customWidth="1"/>
    <col min="10242" max="10242" width="19.85546875" style="5" customWidth="1"/>
    <col min="10243" max="10243" width="25.5703125" style="5" customWidth="1"/>
    <col min="10244" max="10244" width="17" style="5" customWidth="1"/>
    <col min="10245" max="10245" width="28.5703125" style="5" customWidth="1"/>
    <col min="10246" max="10246" width="32.42578125" style="5" customWidth="1"/>
    <col min="10247" max="10496" width="9.140625" style="5"/>
    <col min="10497" max="10497" width="28.28515625" style="5" customWidth="1"/>
    <col min="10498" max="10498" width="19.85546875" style="5" customWidth="1"/>
    <col min="10499" max="10499" width="25.5703125" style="5" customWidth="1"/>
    <col min="10500" max="10500" width="17" style="5" customWidth="1"/>
    <col min="10501" max="10501" width="28.5703125" style="5" customWidth="1"/>
    <col min="10502" max="10502" width="32.42578125" style="5" customWidth="1"/>
    <col min="10503" max="10752" width="9.140625" style="5"/>
    <col min="10753" max="10753" width="28.28515625" style="5" customWidth="1"/>
    <col min="10754" max="10754" width="19.85546875" style="5" customWidth="1"/>
    <col min="10755" max="10755" width="25.5703125" style="5" customWidth="1"/>
    <col min="10756" max="10756" width="17" style="5" customWidth="1"/>
    <col min="10757" max="10757" width="28.5703125" style="5" customWidth="1"/>
    <col min="10758" max="10758" width="32.42578125" style="5" customWidth="1"/>
    <col min="10759" max="11008" width="9.140625" style="5"/>
    <col min="11009" max="11009" width="28.28515625" style="5" customWidth="1"/>
    <col min="11010" max="11010" width="19.85546875" style="5" customWidth="1"/>
    <col min="11011" max="11011" width="25.5703125" style="5" customWidth="1"/>
    <col min="11012" max="11012" width="17" style="5" customWidth="1"/>
    <col min="11013" max="11013" width="28.5703125" style="5" customWidth="1"/>
    <col min="11014" max="11014" width="32.42578125" style="5" customWidth="1"/>
    <col min="11015" max="11264" width="9.140625" style="5"/>
    <col min="11265" max="11265" width="28.28515625" style="5" customWidth="1"/>
    <col min="11266" max="11266" width="19.85546875" style="5" customWidth="1"/>
    <col min="11267" max="11267" width="25.5703125" style="5" customWidth="1"/>
    <col min="11268" max="11268" width="17" style="5" customWidth="1"/>
    <col min="11269" max="11269" width="28.5703125" style="5" customWidth="1"/>
    <col min="11270" max="11270" width="32.42578125" style="5" customWidth="1"/>
    <col min="11271" max="11520" width="9.140625" style="5"/>
    <col min="11521" max="11521" width="28.28515625" style="5" customWidth="1"/>
    <col min="11522" max="11522" width="19.85546875" style="5" customWidth="1"/>
    <col min="11523" max="11523" width="25.5703125" style="5" customWidth="1"/>
    <col min="11524" max="11524" width="17" style="5" customWidth="1"/>
    <col min="11525" max="11525" width="28.5703125" style="5" customWidth="1"/>
    <col min="11526" max="11526" width="32.42578125" style="5" customWidth="1"/>
    <col min="11527" max="11776" width="9.140625" style="5"/>
    <col min="11777" max="11777" width="28.28515625" style="5" customWidth="1"/>
    <col min="11778" max="11778" width="19.85546875" style="5" customWidth="1"/>
    <col min="11779" max="11779" width="25.5703125" style="5" customWidth="1"/>
    <col min="11780" max="11780" width="17" style="5" customWidth="1"/>
    <col min="11781" max="11781" width="28.5703125" style="5" customWidth="1"/>
    <col min="11782" max="11782" width="32.42578125" style="5" customWidth="1"/>
    <col min="11783" max="12032" width="9.140625" style="5"/>
    <col min="12033" max="12033" width="28.28515625" style="5" customWidth="1"/>
    <col min="12034" max="12034" width="19.85546875" style="5" customWidth="1"/>
    <col min="12035" max="12035" width="25.5703125" style="5" customWidth="1"/>
    <col min="12036" max="12036" width="17" style="5" customWidth="1"/>
    <col min="12037" max="12037" width="28.5703125" style="5" customWidth="1"/>
    <col min="12038" max="12038" width="32.42578125" style="5" customWidth="1"/>
    <col min="12039" max="12288" width="9.140625" style="5"/>
    <col min="12289" max="12289" width="28.28515625" style="5" customWidth="1"/>
    <col min="12290" max="12290" width="19.85546875" style="5" customWidth="1"/>
    <col min="12291" max="12291" width="25.5703125" style="5" customWidth="1"/>
    <col min="12292" max="12292" width="17" style="5" customWidth="1"/>
    <col min="12293" max="12293" width="28.5703125" style="5" customWidth="1"/>
    <col min="12294" max="12294" width="32.42578125" style="5" customWidth="1"/>
    <col min="12295" max="12544" width="9.140625" style="5"/>
    <col min="12545" max="12545" width="28.28515625" style="5" customWidth="1"/>
    <col min="12546" max="12546" width="19.85546875" style="5" customWidth="1"/>
    <col min="12547" max="12547" width="25.5703125" style="5" customWidth="1"/>
    <col min="12548" max="12548" width="17" style="5" customWidth="1"/>
    <col min="12549" max="12549" width="28.5703125" style="5" customWidth="1"/>
    <col min="12550" max="12550" width="32.42578125" style="5" customWidth="1"/>
    <col min="12551" max="12800" width="9.140625" style="5"/>
    <col min="12801" max="12801" width="28.28515625" style="5" customWidth="1"/>
    <col min="12802" max="12802" width="19.85546875" style="5" customWidth="1"/>
    <col min="12803" max="12803" width="25.5703125" style="5" customWidth="1"/>
    <col min="12804" max="12804" width="17" style="5" customWidth="1"/>
    <col min="12805" max="12805" width="28.5703125" style="5" customWidth="1"/>
    <col min="12806" max="12806" width="32.42578125" style="5" customWidth="1"/>
    <col min="12807" max="13056" width="9.140625" style="5"/>
    <col min="13057" max="13057" width="28.28515625" style="5" customWidth="1"/>
    <col min="13058" max="13058" width="19.85546875" style="5" customWidth="1"/>
    <col min="13059" max="13059" width="25.5703125" style="5" customWidth="1"/>
    <col min="13060" max="13060" width="17" style="5" customWidth="1"/>
    <col min="13061" max="13061" width="28.5703125" style="5" customWidth="1"/>
    <col min="13062" max="13062" width="32.42578125" style="5" customWidth="1"/>
    <col min="13063" max="13312" width="9.140625" style="5"/>
    <col min="13313" max="13313" width="28.28515625" style="5" customWidth="1"/>
    <col min="13314" max="13314" width="19.85546875" style="5" customWidth="1"/>
    <col min="13315" max="13315" width="25.5703125" style="5" customWidth="1"/>
    <col min="13316" max="13316" width="17" style="5" customWidth="1"/>
    <col min="13317" max="13317" width="28.5703125" style="5" customWidth="1"/>
    <col min="13318" max="13318" width="32.42578125" style="5" customWidth="1"/>
    <col min="13319" max="13568" width="9.140625" style="5"/>
    <col min="13569" max="13569" width="28.28515625" style="5" customWidth="1"/>
    <col min="13570" max="13570" width="19.85546875" style="5" customWidth="1"/>
    <col min="13571" max="13571" width="25.5703125" style="5" customWidth="1"/>
    <col min="13572" max="13572" width="17" style="5" customWidth="1"/>
    <col min="13573" max="13573" width="28.5703125" style="5" customWidth="1"/>
    <col min="13574" max="13574" width="32.42578125" style="5" customWidth="1"/>
    <col min="13575" max="13824" width="9.140625" style="5"/>
    <col min="13825" max="13825" width="28.28515625" style="5" customWidth="1"/>
    <col min="13826" max="13826" width="19.85546875" style="5" customWidth="1"/>
    <col min="13827" max="13827" width="25.5703125" style="5" customWidth="1"/>
    <col min="13828" max="13828" width="17" style="5" customWidth="1"/>
    <col min="13829" max="13829" width="28.5703125" style="5" customWidth="1"/>
    <col min="13830" max="13830" width="32.42578125" style="5" customWidth="1"/>
    <col min="13831" max="14080" width="9.140625" style="5"/>
    <col min="14081" max="14081" width="28.28515625" style="5" customWidth="1"/>
    <col min="14082" max="14082" width="19.85546875" style="5" customWidth="1"/>
    <col min="14083" max="14083" width="25.5703125" style="5" customWidth="1"/>
    <col min="14084" max="14084" width="17" style="5" customWidth="1"/>
    <col min="14085" max="14085" width="28.5703125" style="5" customWidth="1"/>
    <col min="14086" max="14086" width="32.42578125" style="5" customWidth="1"/>
    <col min="14087" max="14336" width="9.140625" style="5"/>
    <col min="14337" max="14337" width="28.28515625" style="5" customWidth="1"/>
    <col min="14338" max="14338" width="19.85546875" style="5" customWidth="1"/>
    <col min="14339" max="14339" width="25.5703125" style="5" customWidth="1"/>
    <col min="14340" max="14340" width="17" style="5" customWidth="1"/>
    <col min="14341" max="14341" width="28.5703125" style="5" customWidth="1"/>
    <col min="14342" max="14342" width="32.42578125" style="5" customWidth="1"/>
    <col min="14343" max="14592" width="9.140625" style="5"/>
    <col min="14593" max="14593" width="28.28515625" style="5" customWidth="1"/>
    <col min="14594" max="14594" width="19.85546875" style="5" customWidth="1"/>
    <col min="14595" max="14595" width="25.5703125" style="5" customWidth="1"/>
    <col min="14596" max="14596" width="17" style="5" customWidth="1"/>
    <col min="14597" max="14597" width="28.5703125" style="5" customWidth="1"/>
    <col min="14598" max="14598" width="32.42578125" style="5" customWidth="1"/>
    <col min="14599" max="14848" width="9.140625" style="5"/>
    <col min="14849" max="14849" width="28.28515625" style="5" customWidth="1"/>
    <col min="14850" max="14850" width="19.85546875" style="5" customWidth="1"/>
    <col min="14851" max="14851" width="25.5703125" style="5" customWidth="1"/>
    <col min="14852" max="14852" width="17" style="5" customWidth="1"/>
    <col min="14853" max="14853" width="28.5703125" style="5" customWidth="1"/>
    <col min="14854" max="14854" width="32.42578125" style="5" customWidth="1"/>
    <col min="14855" max="15104" width="9.140625" style="5"/>
    <col min="15105" max="15105" width="28.28515625" style="5" customWidth="1"/>
    <col min="15106" max="15106" width="19.85546875" style="5" customWidth="1"/>
    <col min="15107" max="15107" width="25.5703125" style="5" customWidth="1"/>
    <col min="15108" max="15108" width="17" style="5" customWidth="1"/>
    <col min="15109" max="15109" width="28.5703125" style="5" customWidth="1"/>
    <col min="15110" max="15110" width="32.42578125" style="5" customWidth="1"/>
    <col min="15111" max="15360" width="9.140625" style="5"/>
    <col min="15361" max="15361" width="28.28515625" style="5" customWidth="1"/>
    <col min="15362" max="15362" width="19.85546875" style="5" customWidth="1"/>
    <col min="15363" max="15363" width="25.5703125" style="5" customWidth="1"/>
    <col min="15364" max="15364" width="17" style="5" customWidth="1"/>
    <col min="15365" max="15365" width="28.5703125" style="5" customWidth="1"/>
    <col min="15366" max="15366" width="32.42578125" style="5" customWidth="1"/>
    <col min="15367" max="15616" width="9.140625" style="5"/>
    <col min="15617" max="15617" width="28.28515625" style="5" customWidth="1"/>
    <col min="15618" max="15618" width="19.85546875" style="5" customWidth="1"/>
    <col min="15619" max="15619" width="25.5703125" style="5" customWidth="1"/>
    <col min="15620" max="15620" width="17" style="5" customWidth="1"/>
    <col min="15621" max="15621" width="28.5703125" style="5" customWidth="1"/>
    <col min="15622" max="15622" width="32.42578125" style="5" customWidth="1"/>
    <col min="15623" max="15872" width="9.140625" style="5"/>
    <col min="15873" max="15873" width="28.28515625" style="5" customWidth="1"/>
    <col min="15874" max="15874" width="19.85546875" style="5" customWidth="1"/>
    <col min="15875" max="15875" width="25.5703125" style="5" customWidth="1"/>
    <col min="15876" max="15876" width="17" style="5" customWidth="1"/>
    <col min="15877" max="15877" width="28.5703125" style="5" customWidth="1"/>
    <col min="15878" max="15878" width="32.42578125" style="5" customWidth="1"/>
    <col min="15879" max="16128" width="9.140625" style="5"/>
    <col min="16129" max="16129" width="28.28515625" style="5" customWidth="1"/>
    <col min="16130" max="16130" width="19.85546875" style="5" customWidth="1"/>
    <col min="16131" max="16131" width="25.5703125" style="5" customWidth="1"/>
    <col min="16132" max="16132" width="17" style="5" customWidth="1"/>
    <col min="16133" max="16133" width="28.5703125" style="5" customWidth="1"/>
    <col min="16134" max="16134" width="32.42578125" style="5" customWidth="1"/>
    <col min="16135" max="16384" width="9.140625" style="5"/>
  </cols>
  <sheetData>
    <row r="1" spans="1:8" ht="66.75" customHeight="1" x14ac:dyDescent="0.2">
      <c r="E1" s="7" t="s">
        <v>343</v>
      </c>
      <c r="F1" s="8"/>
    </row>
    <row r="2" spans="1:8" ht="51.75" customHeight="1" x14ac:dyDescent="0.2">
      <c r="E2" s="1" t="s">
        <v>140</v>
      </c>
      <c r="F2" s="1"/>
    </row>
    <row r="3" spans="1:8" ht="64.5" customHeight="1" x14ac:dyDescent="0.25">
      <c r="A3" s="2" t="s">
        <v>105</v>
      </c>
      <c r="B3" s="2"/>
      <c r="C3" s="2"/>
      <c r="D3" s="2"/>
      <c r="E3" s="2"/>
      <c r="F3" s="2"/>
    </row>
    <row r="4" spans="1:8" ht="15.75" x14ac:dyDescent="0.2">
      <c r="A4" s="40"/>
      <c r="B4" s="40"/>
      <c r="C4" s="40"/>
      <c r="D4" s="40"/>
      <c r="E4" s="56"/>
      <c r="F4" s="40"/>
    </row>
    <row r="5" spans="1:8" ht="45" x14ac:dyDescent="0.2">
      <c r="A5" s="27" t="s">
        <v>33</v>
      </c>
      <c r="B5" s="27" t="s">
        <v>34</v>
      </c>
      <c r="C5" s="27" t="s">
        <v>35</v>
      </c>
      <c r="D5" s="18" t="s">
        <v>36</v>
      </c>
      <c r="E5" s="18"/>
      <c r="F5" s="27" t="s">
        <v>37</v>
      </c>
    </row>
    <row r="6" spans="1:8" ht="15" x14ac:dyDescent="0.2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</row>
    <row r="7" spans="1:8" ht="18" customHeight="1" x14ac:dyDescent="0.2">
      <c r="A7" s="57" t="s">
        <v>106</v>
      </c>
      <c r="B7" s="57"/>
      <c r="C7" s="57"/>
      <c r="D7" s="57"/>
      <c r="E7" s="57"/>
      <c r="F7" s="57"/>
    </row>
    <row r="8" spans="1:8" ht="27" customHeight="1" x14ac:dyDescent="0.2">
      <c r="A8" s="58" t="s">
        <v>186</v>
      </c>
      <c r="B8" s="22" t="s">
        <v>41</v>
      </c>
      <c r="C8" s="59"/>
      <c r="D8" s="27" t="s">
        <v>38</v>
      </c>
      <c r="E8" s="29">
        <f>E9+E10+E11+E12+E13</f>
        <v>9521.6</v>
      </c>
      <c r="F8" s="18"/>
    </row>
    <row r="9" spans="1:8" ht="30" customHeight="1" x14ac:dyDescent="0.2">
      <c r="A9" s="58"/>
      <c r="B9" s="22"/>
      <c r="C9" s="59"/>
      <c r="D9" s="27" t="s">
        <v>39</v>
      </c>
      <c r="E9" s="29">
        <f>E15+E21+E27</f>
        <v>886.6</v>
      </c>
      <c r="F9" s="18"/>
      <c r="G9" s="60">
        <f>E9+E33+E69+E117+E147+E183</f>
        <v>117691.4</v>
      </c>
      <c r="H9" s="27" t="s">
        <v>39</v>
      </c>
    </row>
    <row r="10" spans="1:8" ht="31.5" customHeight="1" x14ac:dyDescent="0.2">
      <c r="A10" s="58"/>
      <c r="B10" s="22"/>
      <c r="C10" s="59"/>
      <c r="D10" s="27" t="s">
        <v>40</v>
      </c>
      <c r="E10" s="29">
        <f>E16+E22+E28</f>
        <v>1500</v>
      </c>
      <c r="F10" s="18"/>
      <c r="G10" s="60">
        <f>E10+E34+E70+E118+E148+E184</f>
        <v>121357</v>
      </c>
      <c r="H10" s="27" t="s">
        <v>40</v>
      </c>
    </row>
    <row r="11" spans="1:8" ht="23.25" customHeight="1" x14ac:dyDescent="0.2">
      <c r="A11" s="58"/>
      <c r="B11" s="22"/>
      <c r="C11" s="59"/>
      <c r="D11" s="27" t="s">
        <v>75</v>
      </c>
      <c r="E11" s="29">
        <f>E17+E23+E29</f>
        <v>1580</v>
      </c>
      <c r="F11" s="18"/>
      <c r="G11" s="60">
        <f>E11+E35+E71+E119+E149+E185</f>
        <v>124200</v>
      </c>
      <c r="H11" s="27" t="s">
        <v>75</v>
      </c>
    </row>
    <row r="12" spans="1:8" ht="21" customHeight="1" x14ac:dyDescent="0.2">
      <c r="A12" s="58"/>
      <c r="B12" s="22"/>
      <c r="C12" s="59"/>
      <c r="D12" s="27" t="s">
        <v>76</v>
      </c>
      <c r="E12" s="29">
        <f>E18+E24+E30</f>
        <v>1580</v>
      </c>
      <c r="F12" s="18"/>
      <c r="G12" s="60">
        <f>E12+E36+E72+E120+E150+E186</f>
        <v>124200</v>
      </c>
      <c r="H12" s="27" t="s">
        <v>76</v>
      </c>
    </row>
    <row r="13" spans="1:8" ht="20.25" customHeight="1" x14ac:dyDescent="0.2">
      <c r="A13" s="58"/>
      <c r="B13" s="22"/>
      <c r="C13" s="59"/>
      <c r="D13" s="27" t="s">
        <v>77</v>
      </c>
      <c r="E13" s="29">
        <f>E19+E25+E31</f>
        <v>3975</v>
      </c>
      <c r="F13" s="18"/>
      <c r="G13" s="60">
        <f>E13+E37+E73+E121+E151+E187</f>
        <v>130462</v>
      </c>
      <c r="H13" s="27" t="s">
        <v>77</v>
      </c>
    </row>
    <row r="14" spans="1:8" ht="24.6" customHeight="1" x14ac:dyDescent="0.2">
      <c r="A14" s="58" t="s">
        <v>187</v>
      </c>
      <c r="B14" s="22" t="s">
        <v>41</v>
      </c>
      <c r="C14" s="58"/>
      <c r="D14" s="27" t="s">
        <v>38</v>
      </c>
      <c r="E14" s="29">
        <f>E15+E16+E17+E18+E19</f>
        <v>0</v>
      </c>
      <c r="F14" s="18"/>
    </row>
    <row r="15" spans="1:8" ht="24" customHeight="1" x14ac:dyDescent="0.2">
      <c r="A15" s="58"/>
      <c r="B15" s="22"/>
      <c r="C15" s="58"/>
      <c r="D15" s="27" t="s">
        <v>39</v>
      </c>
      <c r="E15" s="29">
        <f>'Перечень мероприятий'!G19</f>
        <v>0</v>
      </c>
      <c r="F15" s="18"/>
    </row>
    <row r="16" spans="1:8" ht="26.45" customHeight="1" x14ac:dyDescent="0.2">
      <c r="A16" s="58"/>
      <c r="B16" s="22"/>
      <c r="C16" s="58"/>
      <c r="D16" s="27" t="s">
        <v>40</v>
      </c>
      <c r="E16" s="29">
        <f>'Перечень мероприятий'!H19</f>
        <v>0</v>
      </c>
      <c r="F16" s="18"/>
    </row>
    <row r="17" spans="1:6" ht="25.9" customHeight="1" x14ac:dyDescent="0.2">
      <c r="A17" s="58"/>
      <c r="B17" s="22"/>
      <c r="C17" s="58"/>
      <c r="D17" s="27" t="s">
        <v>75</v>
      </c>
      <c r="E17" s="29">
        <f>'Перечень мероприятий'!I19</f>
        <v>0</v>
      </c>
      <c r="F17" s="18"/>
    </row>
    <row r="18" spans="1:6" ht="27" customHeight="1" x14ac:dyDescent="0.2">
      <c r="A18" s="58"/>
      <c r="B18" s="22"/>
      <c r="C18" s="58"/>
      <c r="D18" s="27" t="s">
        <v>76</v>
      </c>
      <c r="E18" s="29">
        <f>'Перечень мероприятий'!J19</f>
        <v>0</v>
      </c>
      <c r="F18" s="18"/>
    </row>
    <row r="19" spans="1:6" ht="27.6" customHeight="1" x14ac:dyDescent="0.2">
      <c r="A19" s="58"/>
      <c r="B19" s="22"/>
      <c r="C19" s="58"/>
      <c r="D19" s="27" t="s">
        <v>77</v>
      </c>
      <c r="E19" s="29">
        <f>'Перечень мероприятий'!K19</f>
        <v>0</v>
      </c>
      <c r="F19" s="18"/>
    </row>
    <row r="20" spans="1:6" ht="24" customHeight="1" x14ac:dyDescent="0.2">
      <c r="A20" s="58" t="s">
        <v>188</v>
      </c>
      <c r="B20" s="22" t="s">
        <v>41</v>
      </c>
      <c r="C20" s="22"/>
      <c r="D20" s="27" t="s">
        <v>38</v>
      </c>
      <c r="E20" s="29">
        <f>E21+E22+E23+E24+E25</f>
        <v>215</v>
      </c>
      <c r="F20" s="18"/>
    </row>
    <row r="21" spans="1:6" ht="24" customHeight="1" x14ac:dyDescent="0.2">
      <c r="A21" s="58"/>
      <c r="B21" s="22"/>
      <c r="C21" s="22"/>
      <c r="D21" s="27" t="s">
        <v>39</v>
      </c>
      <c r="E21" s="29">
        <f>'Перечень мероприятий'!G24</f>
        <v>25</v>
      </c>
      <c r="F21" s="18"/>
    </row>
    <row r="22" spans="1:6" ht="25.9" customHeight="1" x14ac:dyDescent="0.2">
      <c r="A22" s="58"/>
      <c r="B22" s="22"/>
      <c r="C22" s="22"/>
      <c r="D22" s="27" t="s">
        <v>40</v>
      </c>
      <c r="E22" s="29">
        <f>'Перечень мероприятий'!H24</f>
        <v>0</v>
      </c>
      <c r="F22" s="18"/>
    </row>
    <row r="23" spans="1:6" ht="27" customHeight="1" x14ac:dyDescent="0.2">
      <c r="A23" s="58"/>
      <c r="B23" s="22"/>
      <c r="C23" s="22"/>
      <c r="D23" s="27" t="s">
        <v>75</v>
      </c>
      <c r="E23" s="29">
        <f>'Перечень мероприятий'!I24</f>
        <v>80</v>
      </c>
      <c r="F23" s="18"/>
    </row>
    <row r="24" spans="1:6" ht="25.9" customHeight="1" x14ac:dyDescent="0.2">
      <c r="A24" s="58"/>
      <c r="B24" s="22"/>
      <c r="C24" s="22"/>
      <c r="D24" s="27" t="s">
        <v>76</v>
      </c>
      <c r="E24" s="29">
        <f>'Перечень мероприятий'!J24</f>
        <v>80</v>
      </c>
      <c r="F24" s="18"/>
    </row>
    <row r="25" spans="1:6" ht="28.9" customHeight="1" x14ac:dyDescent="0.2">
      <c r="A25" s="58"/>
      <c r="B25" s="22"/>
      <c r="C25" s="22"/>
      <c r="D25" s="27" t="s">
        <v>77</v>
      </c>
      <c r="E25" s="29">
        <f>'Перечень мероприятий'!K24</f>
        <v>30</v>
      </c>
      <c r="F25" s="18"/>
    </row>
    <row r="26" spans="1:6" ht="25.15" customHeight="1" x14ac:dyDescent="0.2">
      <c r="A26" s="58" t="s">
        <v>189</v>
      </c>
      <c r="B26" s="22" t="s">
        <v>41</v>
      </c>
      <c r="C26" s="22"/>
      <c r="D26" s="27" t="s">
        <v>38</v>
      </c>
      <c r="E26" s="29">
        <f>E27+E28+E29+E30+E31</f>
        <v>9306.6</v>
      </c>
      <c r="F26" s="41"/>
    </row>
    <row r="27" spans="1:6" ht="26.45" customHeight="1" x14ac:dyDescent="0.2">
      <c r="A27" s="58"/>
      <c r="B27" s="22"/>
      <c r="C27" s="22"/>
      <c r="D27" s="27" t="s">
        <v>39</v>
      </c>
      <c r="E27" s="29">
        <f>'Перечень мероприятий'!G29</f>
        <v>861.6</v>
      </c>
      <c r="F27" s="42"/>
    </row>
    <row r="28" spans="1:6" ht="25.9" customHeight="1" x14ac:dyDescent="0.2">
      <c r="A28" s="58"/>
      <c r="B28" s="22"/>
      <c r="C28" s="22"/>
      <c r="D28" s="27" t="s">
        <v>40</v>
      </c>
      <c r="E28" s="29">
        <f>'Перечень мероприятий'!H29</f>
        <v>1500</v>
      </c>
      <c r="F28" s="42"/>
    </row>
    <row r="29" spans="1:6" ht="25.9" customHeight="1" x14ac:dyDescent="0.2">
      <c r="A29" s="58"/>
      <c r="B29" s="22"/>
      <c r="C29" s="22"/>
      <c r="D29" s="27" t="s">
        <v>75</v>
      </c>
      <c r="E29" s="29">
        <f>'Перечень мероприятий'!I29</f>
        <v>1500</v>
      </c>
      <c r="F29" s="42"/>
    </row>
    <row r="30" spans="1:6" ht="27" customHeight="1" x14ac:dyDescent="0.2">
      <c r="A30" s="58"/>
      <c r="B30" s="22"/>
      <c r="C30" s="22"/>
      <c r="D30" s="27" t="s">
        <v>76</v>
      </c>
      <c r="E30" s="29">
        <f>'Перечень мероприятий'!J29</f>
        <v>1500</v>
      </c>
      <c r="F30" s="42"/>
    </row>
    <row r="31" spans="1:6" ht="38.25" customHeight="1" x14ac:dyDescent="0.2">
      <c r="A31" s="58"/>
      <c r="B31" s="22"/>
      <c r="C31" s="22"/>
      <c r="D31" s="27" t="s">
        <v>77</v>
      </c>
      <c r="E31" s="29">
        <f>'Перечень мероприятий'!K29</f>
        <v>3945</v>
      </c>
      <c r="F31" s="46"/>
    </row>
    <row r="32" spans="1:6" ht="19.899999999999999" customHeight="1" x14ac:dyDescent="0.2">
      <c r="A32" s="58" t="s">
        <v>190</v>
      </c>
      <c r="B32" s="22" t="s">
        <v>41</v>
      </c>
      <c r="C32" s="22"/>
      <c r="D32" s="27" t="s">
        <v>38</v>
      </c>
      <c r="E32" s="29">
        <f>E33+E34+E35+E36+E37</f>
        <v>44751.5</v>
      </c>
      <c r="F32" s="18"/>
    </row>
    <row r="33" spans="1:6" ht="18.600000000000001" customHeight="1" x14ac:dyDescent="0.2">
      <c r="A33" s="58"/>
      <c r="B33" s="22"/>
      <c r="C33" s="22"/>
      <c r="D33" s="27" t="s">
        <v>39</v>
      </c>
      <c r="E33" s="29">
        <f>E39+E45+E51+E57+E63</f>
        <v>12087.5</v>
      </c>
      <c r="F33" s="18"/>
    </row>
    <row r="34" spans="1:6" ht="21" customHeight="1" x14ac:dyDescent="0.2">
      <c r="A34" s="58"/>
      <c r="B34" s="22"/>
      <c r="C34" s="22"/>
      <c r="D34" s="27" t="s">
        <v>40</v>
      </c>
      <c r="E34" s="29">
        <f>E40+E46+E52+E58+E64</f>
        <v>8166</v>
      </c>
      <c r="F34" s="18"/>
    </row>
    <row r="35" spans="1:6" ht="19.899999999999999" customHeight="1" x14ac:dyDescent="0.2">
      <c r="A35" s="58"/>
      <c r="B35" s="22"/>
      <c r="C35" s="22"/>
      <c r="D35" s="27" t="s">
        <v>75</v>
      </c>
      <c r="E35" s="29">
        <f>E41+E47+E53+E59+E65</f>
        <v>8166</v>
      </c>
      <c r="F35" s="18"/>
    </row>
    <row r="36" spans="1:6" ht="18" customHeight="1" x14ac:dyDescent="0.2">
      <c r="A36" s="58"/>
      <c r="B36" s="22"/>
      <c r="C36" s="22"/>
      <c r="D36" s="27" t="s">
        <v>76</v>
      </c>
      <c r="E36" s="29">
        <f>E42+E48+E54+E60+E66</f>
        <v>8166</v>
      </c>
      <c r="F36" s="18"/>
    </row>
    <row r="37" spans="1:6" ht="14.45" customHeight="1" x14ac:dyDescent="0.2">
      <c r="A37" s="58"/>
      <c r="B37" s="22"/>
      <c r="C37" s="22"/>
      <c r="D37" s="27" t="s">
        <v>77</v>
      </c>
      <c r="E37" s="29">
        <f>E43+E49+E55+E61+E67</f>
        <v>8166</v>
      </c>
      <c r="F37" s="18"/>
    </row>
    <row r="38" spans="1:6" ht="16.899999999999999" customHeight="1" x14ac:dyDescent="0.2">
      <c r="A38" s="58" t="s">
        <v>191</v>
      </c>
      <c r="B38" s="22" t="s">
        <v>41</v>
      </c>
      <c r="C38" s="58"/>
      <c r="D38" s="27" t="s">
        <v>38</v>
      </c>
      <c r="E38" s="29">
        <f>E39++E40+E41+E42+E43</f>
        <v>0</v>
      </c>
      <c r="F38" s="18"/>
    </row>
    <row r="39" spans="1:6" ht="15.6" customHeight="1" x14ac:dyDescent="0.2">
      <c r="A39" s="58"/>
      <c r="B39" s="22"/>
      <c r="C39" s="58"/>
      <c r="D39" s="27" t="s">
        <v>39</v>
      </c>
      <c r="E39" s="29">
        <f>'Перечень мероприятий'!G39</f>
        <v>0</v>
      </c>
      <c r="F39" s="18"/>
    </row>
    <row r="40" spans="1:6" ht="19.149999999999999" customHeight="1" x14ac:dyDescent="0.2">
      <c r="A40" s="58"/>
      <c r="B40" s="22"/>
      <c r="C40" s="58"/>
      <c r="D40" s="27" t="s">
        <v>40</v>
      </c>
      <c r="E40" s="29">
        <f>'Перечень мероприятий'!H39</f>
        <v>0</v>
      </c>
      <c r="F40" s="18"/>
    </row>
    <row r="41" spans="1:6" ht="15" x14ac:dyDescent="0.2">
      <c r="A41" s="58"/>
      <c r="B41" s="22"/>
      <c r="C41" s="58"/>
      <c r="D41" s="27" t="s">
        <v>75</v>
      </c>
      <c r="E41" s="29">
        <f>'Перечень мероприятий'!I39</f>
        <v>0</v>
      </c>
      <c r="F41" s="18"/>
    </row>
    <row r="42" spans="1:6" ht="15" x14ac:dyDescent="0.2">
      <c r="A42" s="58"/>
      <c r="B42" s="22"/>
      <c r="C42" s="58"/>
      <c r="D42" s="27" t="s">
        <v>76</v>
      </c>
      <c r="E42" s="29">
        <f>'Перечень мероприятий'!J39</f>
        <v>0</v>
      </c>
      <c r="F42" s="18"/>
    </row>
    <row r="43" spans="1:6" ht="18.600000000000001" customHeight="1" x14ac:dyDescent="0.2">
      <c r="A43" s="58"/>
      <c r="B43" s="22"/>
      <c r="C43" s="58"/>
      <c r="D43" s="27" t="s">
        <v>77</v>
      </c>
      <c r="E43" s="29">
        <f>'Перечень мероприятий'!K39</f>
        <v>0</v>
      </c>
      <c r="F43" s="18"/>
    </row>
    <row r="44" spans="1:6" ht="15" customHeight="1" x14ac:dyDescent="0.2">
      <c r="A44" s="58" t="s">
        <v>192</v>
      </c>
      <c r="B44" s="22" t="s">
        <v>41</v>
      </c>
      <c r="C44" s="22" t="s">
        <v>45</v>
      </c>
      <c r="D44" s="27" t="s">
        <v>38</v>
      </c>
      <c r="E44" s="29">
        <f>E45+E46+E47+E48+E49</f>
        <v>44696.5</v>
      </c>
      <c r="F44" s="18"/>
    </row>
    <row r="45" spans="1:6" ht="15" x14ac:dyDescent="0.2">
      <c r="A45" s="58"/>
      <c r="B45" s="22"/>
      <c r="C45" s="22"/>
      <c r="D45" s="27" t="s">
        <v>39</v>
      </c>
      <c r="E45" s="29">
        <f>'Перечень мероприятий'!G44</f>
        <v>12032.5</v>
      </c>
      <c r="F45" s="18"/>
    </row>
    <row r="46" spans="1:6" ht="15" x14ac:dyDescent="0.2">
      <c r="A46" s="58"/>
      <c r="B46" s="22"/>
      <c r="C46" s="22"/>
      <c r="D46" s="27" t="s">
        <v>40</v>
      </c>
      <c r="E46" s="29">
        <f>'Перечень мероприятий'!H44</f>
        <v>8166</v>
      </c>
      <c r="F46" s="18"/>
    </row>
    <row r="47" spans="1:6" ht="15" x14ac:dyDescent="0.2">
      <c r="A47" s="58"/>
      <c r="B47" s="22"/>
      <c r="C47" s="22"/>
      <c r="D47" s="27" t="s">
        <v>75</v>
      </c>
      <c r="E47" s="29">
        <f>'Перечень мероприятий'!I44</f>
        <v>8166</v>
      </c>
      <c r="F47" s="18"/>
    </row>
    <row r="48" spans="1:6" ht="15" x14ac:dyDescent="0.2">
      <c r="A48" s="58"/>
      <c r="B48" s="22"/>
      <c r="C48" s="22"/>
      <c r="D48" s="27" t="s">
        <v>76</v>
      </c>
      <c r="E48" s="29">
        <f>'Перечень мероприятий'!J44</f>
        <v>8166</v>
      </c>
      <c r="F48" s="18"/>
    </row>
    <row r="49" spans="1:6" ht="15" x14ac:dyDescent="0.2">
      <c r="A49" s="58"/>
      <c r="B49" s="22"/>
      <c r="C49" s="22"/>
      <c r="D49" s="27" t="s">
        <v>77</v>
      </c>
      <c r="E49" s="29">
        <f>'Перечень мероприятий'!K44</f>
        <v>8166</v>
      </c>
      <c r="F49" s="18"/>
    </row>
    <row r="50" spans="1:6" ht="15" customHeight="1" x14ac:dyDescent="0.2">
      <c r="A50" s="58" t="s">
        <v>193</v>
      </c>
      <c r="B50" s="22" t="s">
        <v>41</v>
      </c>
      <c r="C50" s="22"/>
      <c r="D50" s="27" t="s">
        <v>38</v>
      </c>
      <c r="E50" s="29">
        <f>E51+E52+E53+E54+E55</f>
        <v>55</v>
      </c>
      <c r="F50" s="18"/>
    </row>
    <row r="51" spans="1:6" ht="15" x14ac:dyDescent="0.2">
      <c r="A51" s="58"/>
      <c r="B51" s="22"/>
      <c r="C51" s="22"/>
      <c r="D51" s="27" t="s">
        <v>39</v>
      </c>
      <c r="E51" s="29">
        <f>'Перечень мероприятий'!G49</f>
        <v>55</v>
      </c>
      <c r="F51" s="18"/>
    </row>
    <row r="52" spans="1:6" ht="15" x14ac:dyDescent="0.2">
      <c r="A52" s="58"/>
      <c r="B52" s="22"/>
      <c r="C52" s="22"/>
      <c r="D52" s="27" t="s">
        <v>40</v>
      </c>
      <c r="E52" s="29">
        <f>'Перечень мероприятий'!H49</f>
        <v>0</v>
      </c>
      <c r="F52" s="18"/>
    </row>
    <row r="53" spans="1:6" ht="15" x14ac:dyDescent="0.2">
      <c r="A53" s="58"/>
      <c r="B53" s="22"/>
      <c r="C53" s="22"/>
      <c r="D53" s="27" t="s">
        <v>75</v>
      </c>
      <c r="E53" s="29">
        <f>'Перечень мероприятий'!I49</f>
        <v>0</v>
      </c>
      <c r="F53" s="18"/>
    </row>
    <row r="54" spans="1:6" ht="15" x14ac:dyDescent="0.2">
      <c r="A54" s="58"/>
      <c r="B54" s="22"/>
      <c r="C54" s="22"/>
      <c r="D54" s="27" t="s">
        <v>76</v>
      </c>
      <c r="E54" s="29">
        <f>'Перечень мероприятий'!J49</f>
        <v>0</v>
      </c>
      <c r="F54" s="18"/>
    </row>
    <row r="55" spans="1:6" ht="15" x14ac:dyDescent="0.2">
      <c r="A55" s="58"/>
      <c r="B55" s="22"/>
      <c r="C55" s="22"/>
      <c r="D55" s="27" t="s">
        <v>77</v>
      </c>
      <c r="E55" s="29">
        <f>'Перечень мероприятий'!K49</f>
        <v>0</v>
      </c>
      <c r="F55" s="18"/>
    </row>
    <row r="56" spans="1:6" ht="16.149999999999999" customHeight="1" x14ac:dyDescent="0.2">
      <c r="A56" s="58" t="s">
        <v>194</v>
      </c>
      <c r="B56" s="22" t="s">
        <v>41</v>
      </c>
      <c r="C56" s="59"/>
      <c r="D56" s="27" t="s">
        <v>38</v>
      </c>
      <c r="E56" s="29">
        <f>E57+E58+E59+E60+E61</f>
        <v>0</v>
      </c>
      <c r="F56" s="18"/>
    </row>
    <row r="57" spans="1:6" ht="18" customHeight="1" x14ac:dyDescent="0.2">
      <c r="A57" s="58"/>
      <c r="B57" s="22"/>
      <c r="C57" s="59"/>
      <c r="D57" s="27" t="s">
        <v>39</v>
      </c>
      <c r="E57" s="29">
        <f>'Перечень мероприятий'!G54</f>
        <v>0</v>
      </c>
      <c r="F57" s="18"/>
    </row>
    <row r="58" spans="1:6" ht="16.899999999999999" customHeight="1" x14ac:dyDescent="0.2">
      <c r="A58" s="58"/>
      <c r="B58" s="22"/>
      <c r="C58" s="59"/>
      <c r="D58" s="27" t="s">
        <v>40</v>
      </c>
      <c r="E58" s="29">
        <f>'Перечень мероприятий'!H54</f>
        <v>0</v>
      </c>
      <c r="F58" s="18"/>
    </row>
    <row r="59" spans="1:6" ht="15" customHeight="1" x14ac:dyDescent="0.2">
      <c r="A59" s="58"/>
      <c r="B59" s="22"/>
      <c r="C59" s="59"/>
      <c r="D59" s="27" t="s">
        <v>75</v>
      </c>
      <c r="E59" s="29">
        <f>'Перечень мероприятий'!I54</f>
        <v>0</v>
      </c>
      <c r="F59" s="18"/>
    </row>
    <row r="60" spans="1:6" ht="15.6" customHeight="1" x14ac:dyDescent="0.2">
      <c r="A60" s="58"/>
      <c r="B60" s="22"/>
      <c r="C60" s="59"/>
      <c r="D60" s="27" t="s">
        <v>76</v>
      </c>
      <c r="E60" s="29">
        <f>'Перечень мероприятий'!J54</f>
        <v>0</v>
      </c>
      <c r="F60" s="18"/>
    </row>
    <row r="61" spans="1:6" ht="16.899999999999999" customHeight="1" x14ac:dyDescent="0.2">
      <c r="A61" s="58"/>
      <c r="B61" s="22"/>
      <c r="C61" s="59"/>
      <c r="D61" s="27" t="s">
        <v>77</v>
      </c>
      <c r="E61" s="29">
        <f>'Перечень мероприятий'!K54</f>
        <v>0</v>
      </c>
      <c r="F61" s="18"/>
    </row>
    <row r="62" spans="1:6" ht="15" customHeight="1" x14ac:dyDescent="0.2">
      <c r="A62" s="58" t="s">
        <v>195</v>
      </c>
      <c r="B62" s="22" t="s">
        <v>41</v>
      </c>
      <c r="C62" s="59"/>
      <c r="D62" s="27" t="s">
        <v>38</v>
      </c>
      <c r="E62" s="29">
        <f>E63+E64+E65+E66+E67</f>
        <v>0</v>
      </c>
      <c r="F62" s="41"/>
    </row>
    <row r="63" spans="1:6" ht="15" customHeight="1" x14ac:dyDescent="0.2">
      <c r="A63" s="58"/>
      <c r="B63" s="22"/>
      <c r="C63" s="59"/>
      <c r="D63" s="27" t="s">
        <v>39</v>
      </c>
      <c r="E63" s="29">
        <f>'Перечень мероприятий'!G59</f>
        <v>0</v>
      </c>
      <c r="F63" s="42"/>
    </row>
    <row r="64" spans="1:6" ht="15" customHeight="1" x14ac:dyDescent="0.2">
      <c r="A64" s="58"/>
      <c r="B64" s="22"/>
      <c r="C64" s="59"/>
      <c r="D64" s="27" t="s">
        <v>40</v>
      </c>
      <c r="E64" s="29">
        <f>'Перечень мероприятий'!H59</f>
        <v>0</v>
      </c>
      <c r="F64" s="42"/>
    </row>
    <row r="65" spans="1:6" ht="12.6" customHeight="1" x14ac:dyDescent="0.2">
      <c r="A65" s="58"/>
      <c r="B65" s="22"/>
      <c r="C65" s="59"/>
      <c r="D65" s="27" t="s">
        <v>75</v>
      </c>
      <c r="E65" s="29">
        <f>'Перечень мероприятий'!I59</f>
        <v>0</v>
      </c>
      <c r="F65" s="42"/>
    </row>
    <row r="66" spans="1:6" ht="13.15" customHeight="1" x14ac:dyDescent="0.2">
      <c r="A66" s="58"/>
      <c r="B66" s="22"/>
      <c r="C66" s="59"/>
      <c r="D66" s="27" t="s">
        <v>76</v>
      </c>
      <c r="E66" s="29">
        <f>'Перечень мероприятий'!J59</f>
        <v>0</v>
      </c>
      <c r="F66" s="42"/>
    </row>
    <row r="67" spans="1:6" ht="15" customHeight="1" x14ac:dyDescent="0.2">
      <c r="A67" s="58"/>
      <c r="B67" s="22"/>
      <c r="C67" s="59"/>
      <c r="D67" s="27" t="s">
        <v>77</v>
      </c>
      <c r="E67" s="29">
        <f>'Перечень мероприятий'!K59</f>
        <v>0</v>
      </c>
      <c r="F67" s="46"/>
    </row>
    <row r="68" spans="1:6" ht="20.25" customHeight="1" x14ac:dyDescent="0.2">
      <c r="A68" s="58" t="s">
        <v>196</v>
      </c>
      <c r="B68" s="22" t="s">
        <v>41</v>
      </c>
      <c r="C68" s="59"/>
      <c r="D68" s="27" t="s">
        <v>38</v>
      </c>
      <c r="E68" s="29">
        <f>E69+E70+E71+E72+E73</f>
        <v>125</v>
      </c>
      <c r="F68" s="18"/>
    </row>
    <row r="69" spans="1:6" ht="19.149999999999999" customHeight="1" x14ac:dyDescent="0.2">
      <c r="A69" s="58"/>
      <c r="B69" s="22"/>
      <c r="C69" s="59"/>
      <c r="D69" s="27" t="s">
        <v>39</v>
      </c>
      <c r="E69" s="29">
        <f>E75+E81+E87+E93+E99+E105+E111</f>
        <v>25</v>
      </c>
      <c r="F69" s="18"/>
    </row>
    <row r="70" spans="1:6" ht="14.45" customHeight="1" x14ac:dyDescent="0.2">
      <c r="A70" s="58"/>
      <c r="B70" s="22"/>
      <c r="C70" s="59"/>
      <c r="D70" s="27" t="s">
        <v>40</v>
      </c>
      <c r="E70" s="29">
        <f t="shared" ref="E70:E73" si="0">E76+E82+E88+E94+E100+E106+E112</f>
        <v>25</v>
      </c>
      <c r="F70" s="18"/>
    </row>
    <row r="71" spans="1:6" ht="21" customHeight="1" x14ac:dyDescent="0.2">
      <c r="A71" s="58"/>
      <c r="B71" s="22"/>
      <c r="C71" s="59"/>
      <c r="D71" s="27" t="s">
        <v>75</v>
      </c>
      <c r="E71" s="29">
        <f t="shared" si="0"/>
        <v>25</v>
      </c>
      <c r="F71" s="18"/>
    </row>
    <row r="72" spans="1:6" ht="16.899999999999999" customHeight="1" x14ac:dyDescent="0.2">
      <c r="A72" s="58"/>
      <c r="B72" s="22"/>
      <c r="C72" s="59"/>
      <c r="D72" s="27" t="s">
        <v>76</v>
      </c>
      <c r="E72" s="29">
        <f t="shared" si="0"/>
        <v>25</v>
      </c>
      <c r="F72" s="18"/>
    </row>
    <row r="73" spans="1:6" ht="15.6" customHeight="1" x14ac:dyDescent="0.2">
      <c r="A73" s="58"/>
      <c r="B73" s="22"/>
      <c r="C73" s="59"/>
      <c r="D73" s="27" t="s">
        <v>77</v>
      </c>
      <c r="E73" s="29">
        <f t="shared" si="0"/>
        <v>25</v>
      </c>
      <c r="F73" s="18"/>
    </row>
    <row r="74" spans="1:6" ht="54" customHeight="1" x14ac:dyDescent="0.2">
      <c r="A74" s="58" t="s">
        <v>197</v>
      </c>
      <c r="B74" s="22" t="s">
        <v>41</v>
      </c>
      <c r="C74" s="58"/>
      <c r="D74" s="27" t="s">
        <v>38</v>
      </c>
      <c r="E74" s="29">
        <f>E75+E76+E77+E78+E79</f>
        <v>0</v>
      </c>
      <c r="F74" s="18"/>
    </row>
    <row r="75" spans="1:6" ht="45" customHeight="1" x14ac:dyDescent="0.2">
      <c r="A75" s="58"/>
      <c r="B75" s="22"/>
      <c r="C75" s="61"/>
      <c r="D75" s="27" t="s">
        <v>39</v>
      </c>
      <c r="E75" s="29">
        <f>'Перечень мероприятий'!G69</f>
        <v>0</v>
      </c>
      <c r="F75" s="18"/>
    </row>
    <row r="76" spans="1:6" ht="45.6" customHeight="1" x14ac:dyDescent="0.2">
      <c r="A76" s="58"/>
      <c r="B76" s="22"/>
      <c r="C76" s="61"/>
      <c r="D76" s="27" t="s">
        <v>40</v>
      </c>
      <c r="E76" s="29">
        <f>'Перечень мероприятий'!H69</f>
        <v>0</v>
      </c>
      <c r="F76" s="18"/>
    </row>
    <row r="77" spans="1:6" ht="54" customHeight="1" x14ac:dyDescent="0.2">
      <c r="A77" s="58"/>
      <c r="B77" s="22"/>
      <c r="C77" s="61"/>
      <c r="D77" s="27" t="s">
        <v>75</v>
      </c>
      <c r="E77" s="29">
        <f>'Перечень мероприятий'!I69</f>
        <v>0</v>
      </c>
      <c r="F77" s="18"/>
    </row>
    <row r="78" spans="1:6" ht="57.6" customHeight="1" x14ac:dyDescent="0.2">
      <c r="A78" s="58"/>
      <c r="B78" s="22"/>
      <c r="C78" s="61"/>
      <c r="D78" s="27" t="s">
        <v>76</v>
      </c>
      <c r="E78" s="29">
        <f>'Перечень мероприятий'!J69</f>
        <v>0</v>
      </c>
      <c r="F78" s="18"/>
    </row>
    <row r="79" spans="1:6" ht="89.25" customHeight="1" x14ac:dyDescent="0.2">
      <c r="A79" s="58"/>
      <c r="B79" s="22"/>
      <c r="C79" s="61"/>
      <c r="D79" s="27" t="s">
        <v>77</v>
      </c>
      <c r="E79" s="29">
        <f>'Перечень мероприятий'!K69</f>
        <v>0</v>
      </c>
      <c r="F79" s="18"/>
    </row>
    <row r="80" spans="1:6" ht="44.45" customHeight="1" x14ac:dyDescent="0.2">
      <c r="A80" s="58" t="s">
        <v>198</v>
      </c>
      <c r="B80" s="22" t="s">
        <v>41</v>
      </c>
      <c r="C80" s="59"/>
      <c r="D80" s="27" t="s">
        <v>38</v>
      </c>
      <c r="E80" s="29">
        <f>E81+E82+E83+E84+E85</f>
        <v>0</v>
      </c>
      <c r="F80" s="18"/>
    </row>
    <row r="81" spans="1:6" ht="42" customHeight="1" x14ac:dyDescent="0.2">
      <c r="A81" s="58"/>
      <c r="B81" s="22"/>
      <c r="C81" s="59"/>
      <c r="D81" s="27" t="s">
        <v>39</v>
      </c>
      <c r="E81" s="29">
        <f>'Перечень мероприятий'!G74</f>
        <v>0</v>
      </c>
      <c r="F81" s="18"/>
    </row>
    <row r="82" spans="1:6" ht="47.25" customHeight="1" x14ac:dyDescent="0.2">
      <c r="A82" s="58"/>
      <c r="B82" s="22"/>
      <c r="C82" s="59"/>
      <c r="D82" s="27" t="s">
        <v>40</v>
      </c>
      <c r="E82" s="29">
        <f>'Перечень мероприятий'!H74</f>
        <v>0</v>
      </c>
      <c r="F82" s="18"/>
    </row>
    <row r="83" spans="1:6" ht="44.45" customHeight="1" x14ac:dyDescent="0.2">
      <c r="A83" s="58"/>
      <c r="B83" s="22"/>
      <c r="C83" s="59"/>
      <c r="D83" s="27" t="s">
        <v>75</v>
      </c>
      <c r="E83" s="29">
        <f>'Перечень мероприятий'!I74</f>
        <v>0</v>
      </c>
      <c r="F83" s="18"/>
    </row>
    <row r="84" spans="1:6" ht="44.45" customHeight="1" x14ac:dyDescent="0.2">
      <c r="A84" s="58"/>
      <c r="B84" s="22"/>
      <c r="C84" s="59"/>
      <c r="D84" s="27" t="s">
        <v>76</v>
      </c>
      <c r="E84" s="29">
        <f>'Перечень мероприятий'!J74</f>
        <v>0</v>
      </c>
      <c r="F84" s="18"/>
    </row>
    <row r="85" spans="1:6" ht="84" customHeight="1" x14ac:dyDescent="0.2">
      <c r="A85" s="58"/>
      <c r="B85" s="22"/>
      <c r="C85" s="59"/>
      <c r="D85" s="27" t="s">
        <v>77</v>
      </c>
      <c r="E85" s="29">
        <f>'Перечень мероприятий'!K74</f>
        <v>0</v>
      </c>
      <c r="F85" s="18"/>
    </row>
    <row r="86" spans="1:6" ht="19.5" customHeight="1" x14ac:dyDescent="0.2">
      <c r="A86" s="62" t="s">
        <v>199</v>
      </c>
      <c r="B86" s="34" t="s">
        <v>41</v>
      </c>
      <c r="C86" s="63"/>
      <c r="D86" s="27" t="s">
        <v>38</v>
      </c>
      <c r="E86" s="29">
        <f>E87+E88+E89+E90+E91</f>
        <v>125</v>
      </c>
      <c r="F86" s="41"/>
    </row>
    <row r="87" spans="1:6" ht="18.75" customHeight="1" x14ac:dyDescent="0.2">
      <c r="A87" s="64"/>
      <c r="B87" s="65"/>
      <c r="C87" s="66"/>
      <c r="D87" s="27" t="s">
        <v>39</v>
      </c>
      <c r="E87" s="29">
        <f>'Перечень мероприятий'!G79</f>
        <v>25</v>
      </c>
      <c r="F87" s="42"/>
    </row>
    <row r="88" spans="1:6" ht="21" customHeight="1" x14ac:dyDescent="0.2">
      <c r="A88" s="64"/>
      <c r="B88" s="65"/>
      <c r="C88" s="66"/>
      <c r="D88" s="27" t="s">
        <v>40</v>
      </c>
      <c r="E88" s="29">
        <f>'Перечень мероприятий'!H79</f>
        <v>25</v>
      </c>
      <c r="F88" s="42"/>
    </row>
    <row r="89" spans="1:6" ht="21" customHeight="1" x14ac:dyDescent="0.2">
      <c r="A89" s="64"/>
      <c r="B89" s="65"/>
      <c r="C89" s="66"/>
      <c r="D89" s="27" t="s">
        <v>75</v>
      </c>
      <c r="E89" s="29">
        <f>'Перечень мероприятий'!I79</f>
        <v>25</v>
      </c>
      <c r="F89" s="42"/>
    </row>
    <row r="90" spans="1:6" ht="21" customHeight="1" x14ac:dyDescent="0.2">
      <c r="A90" s="64"/>
      <c r="B90" s="65"/>
      <c r="C90" s="66"/>
      <c r="D90" s="27" t="s">
        <v>76</v>
      </c>
      <c r="E90" s="29">
        <f>'Перечень мероприятий'!J79</f>
        <v>25</v>
      </c>
      <c r="F90" s="42"/>
    </row>
    <row r="91" spans="1:6" ht="21" customHeight="1" x14ac:dyDescent="0.2">
      <c r="A91" s="67"/>
      <c r="B91" s="35"/>
      <c r="C91" s="68"/>
      <c r="D91" s="27" t="s">
        <v>77</v>
      </c>
      <c r="E91" s="29">
        <f>'Перечень мероприятий'!K79</f>
        <v>25</v>
      </c>
      <c r="F91" s="46"/>
    </row>
    <row r="92" spans="1:6" ht="18" customHeight="1" x14ac:dyDescent="0.2">
      <c r="A92" s="58" t="s">
        <v>200</v>
      </c>
      <c r="B92" s="22" t="s">
        <v>41</v>
      </c>
      <c r="C92" s="59"/>
      <c r="D92" s="27" t="s">
        <v>38</v>
      </c>
      <c r="E92" s="29">
        <f>E93+E94+E95+E96+E97</f>
        <v>0</v>
      </c>
      <c r="F92" s="18"/>
    </row>
    <row r="93" spans="1:6" ht="16.899999999999999" customHeight="1" x14ac:dyDescent="0.2">
      <c r="A93" s="58"/>
      <c r="B93" s="22"/>
      <c r="C93" s="59"/>
      <c r="D93" s="27" t="s">
        <v>39</v>
      </c>
      <c r="E93" s="29">
        <f>'Перечень мероприятий'!G84</f>
        <v>0</v>
      </c>
      <c r="F93" s="18"/>
    </row>
    <row r="94" spans="1:6" ht="18" customHeight="1" x14ac:dyDescent="0.2">
      <c r="A94" s="58"/>
      <c r="B94" s="22"/>
      <c r="C94" s="59"/>
      <c r="D94" s="27" t="s">
        <v>40</v>
      </c>
      <c r="E94" s="29">
        <f>'Перечень мероприятий'!H84</f>
        <v>0</v>
      </c>
      <c r="F94" s="18"/>
    </row>
    <row r="95" spans="1:6" ht="21.6" customHeight="1" x14ac:dyDescent="0.2">
      <c r="A95" s="58"/>
      <c r="B95" s="22"/>
      <c r="C95" s="59"/>
      <c r="D95" s="27" t="s">
        <v>75</v>
      </c>
      <c r="E95" s="29">
        <f>'Перечень мероприятий'!I84</f>
        <v>0</v>
      </c>
      <c r="F95" s="18"/>
    </row>
    <row r="96" spans="1:6" ht="21.6" customHeight="1" x14ac:dyDescent="0.2">
      <c r="A96" s="58"/>
      <c r="B96" s="22"/>
      <c r="C96" s="59"/>
      <c r="D96" s="27" t="s">
        <v>76</v>
      </c>
      <c r="E96" s="29">
        <f>'Перечень мероприятий'!J84</f>
        <v>0</v>
      </c>
      <c r="F96" s="18"/>
    </row>
    <row r="97" spans="1:6" ht="26.25" customHeight="1" x14ac:dyDescent="0.2">
      <c r="A97" s="58"/>
      <c r="B97" s="22"/>
      <c r="C97" s="59"/>
      <c r="D97" s="27" t="s">
        <v>77</v>
      </c>
      <c r="E97" s="29">
        <f>'Перечень мероприятий'!K84</f>
        <v>0</v>
      </c>
      <c r="F97" s="18"/>
    </row>
    <row r="98" spans="1:6" ht="39.75" customHeight="1" x14ac:dyDescent="0.2">
      <c r="A98" s="58" t="s">
        <v>201</v>
      </c>
      <c r="B98" s="22" t="s">
        <v>41</v>
      </c>
      <c r="C98" s="59"/>
      <c r="D98" s="27" t="s">
        <v>38</v>
      </c>
      <c r="E98" s="29">
        <f>E99+E100+E101+E102+E103</f>
        <v>0</v>
      </c>
      <c r="F98" s="41"/>
    </row>
    <row r="99" spans="1:6" ht="40.5" customHeight="1" x14ac:dyDescent="0.2">
      <c r="A99" s="58"/>
      <c r="B99" s="22"/>
      <c r="C99" s="59"/>
      <c r="D99" s="27" t="s">
        <v>39</v>
      </c>
      <c r="E99" s="29">
        <f>'Перечень мероприятий'!G89</f>
        <v>0</v>
      </c>
      <c r="F99" s="42"/>
    </row>
    <row r="100" spans="1:6" ht="26.25" customHeight="1" x14ac:dyDescent="0.2">
      <c r="A100" s="58"/>
      <c r="B100" s="22"/>
      <c r="C100" s="59"/>
      <c r="D100" s="27" t="s">
        <v>40</v>
      </c>
      <c r="E100" s="29">
        <f>'Перечень мероприятий'!H89</f>
        <v>0</v>
      </c>
      <c r="F100" s="42"/>
    </row>
    <row r="101" spans="1:6" ht="30.75" customHeight="1" x14ac:dyDescent="0.2">
      <c r="A101" s="58"/>
      <c r="B101" s="22"/>
      <c r="C101" s="59"/>
      <c r="D101" s="27" t="s">
        <v>75</v>
      </c>
      <c r="E101" s="29">
        <f>'Перечень мероприятий'!I89</f>
        <v>0</v>
      </c>
      <c r="F101" s="42"/>
    </row>
    <row r="102" spans="1:6" ht="36" customHeight="1" x14ac:dyDescent="0.2">
      <c r="A102" s="58"/>
      <c r="B102" s="22"/>
      <c r="C102" s="59"/>
      <c r="D102" s="27" t="s">
        <v>76</v>
      </c>
      <c r="E102" s="29">
        <f>'Перечень мероприятий'!J89</f>
        <v>0</v>
      </c>
      <c r="F102" s="42"/>
    </row>
    <row r="103" spans="1:6" ht="38.25" customHeight="1" x14ac:dyDescent="0.2">
      <c r="A103" s="58"/>
      <c r="B103" s="22"/>
      <c r="C103" s="59"/>
      <c r="D103" s="27" t="s">
        <v>77</v>
      </c>
      <c r="E103" s="29">
        <f>'Перечень мероприятий'!K89</f>
        <v>0</v>
      </c>
      <c r="F103" s="46"/>
    </row>
    <row r="104" spans="1:6" ht="24.75" customHeight="1" x14ac:dyDescent="0.2">
      <c r="A104" s="62" t="s">
        <v>202</v>
      </c>
      <c r="B104" s="34" t="s">
        <v>41</v>
      </c>
      <c r="C104" s="63"/>
      <c r="D104" s="27" t="s">
        <v>38</v>
      </c>
      <c r="E104" s="29">
        <f>E105+E106+E107+E108+E109</f>
        <v>0</v>
      </c>
      <c r="F104" s="41"/>
    </row>
    <row r="105" spans="1:6" ht="25.5" customHeight="1" x14ac:dyDescent="0.2">
      <c r="A105" s="64"/>
      <c r="B105" s="65"/>
      <c r="C105" s="66"/>
      <c r="D105" s="27" t="s">
        <v>39</v>
      </c>
      <c r="E105" s="29">
        <f>'Перечень мероприятий'!G95</f>
        <v>0</v>
      </c>
      <c r="F105" s="42"/>
    </row>
    <row r="106" spans="1:6" ht="25.5" customHeight="1" x14ac:dyDescent="0.2">
      <c r="A106" s="64"/>
      <c r="B106" s="65"/>
      <c r="C106" s="66"/>
      <c r="D106" s="27" t="s">
        <v>40</v>
      </c>
      <c r="E106" s="29">
        <f>'Перечень мероприятий'!H95</f>
        <v>0</v>
      </c>
      <c r="F106" s="42"/>
    </row>
    <row r="107" spans="1:6" ht="27.75" customHeight="1" x14ac:dyDescent="0.2">
      <c r="A107" s="64"/>
      <c r="B107" s="65"/>
      <c r="C107" s="66"/>
      <c r="D107" s="27" t="s">
        <v>75</v>
      </c>
      <c r="E107" s="29">
        <f>'Перечень мероприятий'!I95</f>
        <v>0</v>
      </c>
      <c r="F107" s="42"/>
    </row>
    <row r="108" spans="1:6" ht="26.25" customHeight="1" x14ac:dyDescent="0.2">
      <c r="A108" s="64"/>
      <c r="B108" s="65"/>
      <c r="C108" s="66"/>
      <c r="D108" s="27" t="s">
        <v>76</v>
      </c>
      <c r="E108" s="29">
        <f>'Перечень мероприятий'!J95</f>
        <v>0</v>
      </c>
      <c r="F108" s="42"/>
    </row>
    <row r="109" spans="1:6" ht="23.25" customHeight="1" x14ac:dyDescent="0.2">
      <c r="A109" s="67"/>
      <c r="B109" s="35"/>
      <c r="C109" s="68"/>
      <c r="D109" s="27" t="s">
        <v>77</v>
      </c>
      <c r="E109" s="29">
        <f>'Перечень мероприятий'!K95</f>
        <v>0</v>
      </c>
      <c r="F109" s="46"/>
    </row>
    <row r="110" spans="1:6" ht="38.25" customHeight="1" x14ac:dyDescent="0.2">
      <c r="A110" s="62" t="s">
        <v>203</v>
      </c>
      <c r="B110" s="34" t="s">
        <v>41</v>
      </c>
      <c r="C110" s="63"/>
      <c r="D110" s="27" t="s">
        <v>38</v>
      </c>
      <c r="E110" s="29">
        <f>E111+E112+E113+E114+E115</f>
        <v>0</v>
      </c>
      <c r="F110" s="41"/>
    </row>
    <row r="111" spans="1:6" ht="29.25" customHeight="1" x14ac:dyDescent="0.2">
      <c r="A111" s="64"/>
      <c r="B111" s="65"/>
      <c r="C111" s="66"/>
      <c r="D111" s="27" t="s">
        <v>39</v>
      </c>
      <c r="E111" s="29">
        <f>'Перечень мероприятий'!G99</f>
        <v>0</v>
      </c>
      <c r="F111" s="42"/>
    </row>
    <row r="112" spans="1:6" ht="29.25" customHeight="1" x14ac:dyDescent="0.2">
      <c r="A112" s="64"/>
      <c r="B112" s="65"/>
      <c r="C112" s="66"/>
      <c r="D112" s="27" t="s">
        <v>40</v>
      </c>
      <c r="E112" s="29">
        <f>'Перечень мероприятий'!H99</f>
        <v>0</v>
      </c>
      <c r="F112" s="42"/>
    </row>
    <row r="113" spans="1:6" ht="26.25" customHeight="1" x14ac:dyDescent="0.2">
      <c r="A113" s="64"/>
      <c r="B113" s="65"/>
      <c r="C113" s="66"/>
      <c r="D113" s="27" t="s">
        <v>75</v>
      </c>
      <c r="E113" s="29">
        <f>'Перечень мероприятий'!I99</f>
        <v>0</v>
      </c>
      <c r="F113" s="42"/>
    </row>
    <row r="114" spans="1:6" ht="30" customHeight="1" x14ac:dyDescent="0.2">
      <c r="A114" s="64"/>
      <c r="B114" s="65"/>
      <c r="C114" s="66"/>
      <c r="D114" s="27" t="s">
        <v>76</v>
      </c>
      <c r="E114" s="29">
        <f>'Перечень мероприятий'!J99</f>
        <v>0</v>
      </c>
      <c r="F114" s="42"/>
    </row>
    <row r="115" spans="1:6" ht="27" customHeight="1" x14ac:dyDescent="0.2">
      <c r="A115" s="67"/>
      <c r="B115" s="35"/>
      <c r="C115" s="68"/>
      <c r="D115" s="27" t="s">
        <v>77</v>
      </c>
      <c r="E115" s="29">
        <f>'Перечень мероприятий'!K99</f>
        <v>0</v>
      </c>
      <c r="F115" s="46"/>
    </row>
    <row r="116" spans="1:6" ht="20.25" customHeight="1" x14ac:dyDescent="0.2">
      <c r="A116" s="58" t="s">
        <v>204</v>
      </c>
      <c r="B116" s="22" t="s">
        <v>41</v>
      </c>
      <c r="C116" s="59"/>
      <c r="D116" s="27" t="s">
        <v>38</v>
      </c>
      <c r="E116" s="29">
        <f>E117+E118+E119+E120+E121</f>
        <v>226518.3</v>
      </c>
      <c r="F116" s="18"/>
    </row>
    <row r="117" spans="1:6" ht="17.25" customHeight="1" x14ac:dyDescent="0.2">
      <c r="A117" s="58"/>
      <c r="B117" s="22"/>
      <c r="C117" s="59"/>
      <c r="D117" s="27" t="s">
        <v>39</v>
      </c>
      <c r="E117" s="29">
        <f>E123+E129+E135+E141</f>
        <v>39131.300000000003</v>
      </c>
      <c r="F117" s="18"/>
    </row>
    <row r="118" spans="1:6" ht="21" customHeight="1" x14ac:dyDescent="0.2">
      <c r="A118" s="58"/>
      <c r="B118" s="22"/>
      <c r="C118" s="59"/>
      <c r="D118" s="27" t="s">
        <v>40</v>
      </c>
      <c r="E118" s="29">
        <f>E124+E130+E136+E142</f>
        <v>45130</v>
      </c>
      <c r="F118" s="18"/>
    </row>
    <row r="119" spans="1:6" ht="24.75" customHeight="1" x14ac:dyDescent="0.2">
      <c r="A119" s="58"/>
      <c r="B119" s="22"/>
      <c r="C119" s="59"/>
      <c r="D119" s="27" t="s">
        <v>75</v>
      </c>
      <c r="E119" s="29">
        <f>E125+E131+E137+E143</f>
        <v>45130</v>
      </c>
      <c r="F119" s="18"/>
    </row>
    <row r="120" spans="1:6" ht="21" customHeight="1" x14ac:dyDescent="0.2">
      <c r="A120" s="58"/>
      <c r="B120" s="22"/>
      <c r="C120" s="59"/>
      <c r="D120" s="27" t="s">
        <v>76</v>
      </c>
      <c r="E120" s="29">
        <f>E126+E132+E138+E144</f>
        <v>45130</v>
      </c>
      <c r="F120" s="18"/>
    </row>
    <row r="121" spans="1:6" ht="18" customHeight="1" x14ac:dyDescent="0.2">
      <c r="A121" s="58"/>
      <c r="B121" s="22"/>
      <c r="C121" s="59"/>
      <c r="D121" s="27" t="s">
        <v>77</v>
      </c>
      <c r="E121" s="29">
        <f>E127+E133+E139+E145</f>
        <v>51997</v>
      </c>
      <c r="F121" s="18"/>
    </row>
    <row r="122" spans="1:6" ht="21" customHeight="1" x14ac:dyDescent="0.2">
      <c r="A122" s="58" t="s">
        <v>205</v>
      </c>
      <c r="B122" s="22" t="s">
        <v>41</v>
      </c>
      <c r="C122" s="22" t="s">
        <v>99</v>
      </c>
      <c r="D122" s="27" t="s">
        <v>38</v>
      </c>
      <c r="E122" s="29">
        <f>E123+E124+E125+E126+E127</f>
        <v>212511.4</v>
      </c>
      <c r="F122" s="41"/>
    </row>
    <row r="123" spans="1:6" ht="21" customHeight="1" x14ac:dyDescent="0.2">
      <c r="A123" s="58"/>
      <c r="B123" s="22"/>
      <c r="C123" s="22"/>
      <c r="D123" s="27" t="s">
        <v>39</v>
      </c>
      <c r="E123" s="29">
        <f>'Перечень мероприятий'!G109</f>
        <v>37124.400000000001</v>
      </c>
      <c r="F123" s="42"/>
    </row>
    <row r="124" spans="1:6" ht="21" customHeight="1" x14ac:dyDescent="0.2">
      <c r="A124" s="58"/>
      <c r="B124" s="22"/>
      <c r="C124" s="22"/>
      <c r="D124" s="27" t="s">
        <v>40</v>
      </c>
      <c r="E124" s="29">
        <f>'Перечень мероприятий'!H109</f>
        <v>42130</v>
      </c>
      <c r="F124" s="42"/>
    </row>
    <row r="125" spans="1:6" ht="21" customHeight="1" x14ac:dyDescent="0.2">
      <c r="A125" s="58"/>
      <c r="B125" s="22"/>
      <c r="C125" s="22"/>
      <c r="D125" s="27" t="s">
        <v>75</v>
      </c>
      <c r="E125" s="29">
        <f>'Перечень мероприятий'!I109</f>
        <v>42130</v>
      </c>
      <c r="F125" s="42"/>
    </row>
    <row r="126" spans="1:6" ht="21" customHeight="1" x14ac:dyDescent="0.2">
      <c r="A126" s="58"/>
      <c r="B126" s="22"/>
      <c r="C126" s="22"/>
      <c r="D126" s="27" t="s">
        <v>76</v>
      </c>
      <c r="E126" s="29">
        <f>'Перечень мероприятий'!J109</f>
        <v>42130</v>
      </c>
      <c r="F126" s="42"/>
    </row>
    <row r="127" spans="1:6" ht="34.5" customHeight="1" x14ac:dyDescent="0.2">
      <c r="A127" s="58"/>
      <c r="B127" s="22"/>
      <c r="C127" s="22"/>
      <c r="D127" s="27" t="s">
        <v>77</v>
      </c>
      <c r="E127" s="29">
        <f>'Перечень мероприятий'!K109</f>
        <v>48997</v>
      </c>
      <c r="F127" s="46"/>
    </row>
    <row r="128" spans="1:6" ht="21" customHeight="1" x14ac:dyDescent="0.2">
      <c r="A128" s="58" t="s">
        <v>206</v>
      </c>
      <c r="B128" s="22" t="s">
        <v>41</v>
      </c>
      <c r="C128" s="59"/>
      <c r="D128" s="27" t="s">
        <v>38</v>
      </c>
      <c r="E128" s="29">
        <f>E129+E130+E131+E132+E133</f>
        <v>0</v>
      </c>
      <c r="F128" s="41"/>
    </row>
    <row r="129" spans="1:6" ht="21" customHeight="1" x14ac:dyDescent="0.2">
      <c r="A129" s="58"/>
      <c r="B129" s="22"/>
      <c r="C129" s="59"/>
      <c r="D129" s="27" t="s">
        <v>39</v>
      </c>
      <c r="E129" s="29">
        <f>'Перечень мероприятий'!G114</f>
        <v>0</v>
      </c>
      <c r="F129" s="42"/>
    </row>
    <row r="130" spans="1:6" ht="21" customHeight="1" x14ac:dyDescent="0.2">
      <c r="A130" s="58"/>
      <c r="B130" s="22"/>
      <c r="C130" s="59"/>
      <c r="D130" s="27" t="s">
        <v>40</v>
      </c>
      <c r="E130" s="29">
        <f>'Перечень мероприятий'!H114</f>
        <v>0</v>
      </c>
      <c r="F130" s="42"/>
    </row>
    <row r="131" spans="1:6" ht="21" customHeight="1" x14ac:dyDescent="0.2">
      <c r="A131" s="58"/>
      <c r="B131" s="22"/>
      <c r="C131" s="59"/>
      <c r="D131" s="27" t="s">
        <v>75</v>
      </c>
      <c r="E131" s="29">
        <f>'Перечень мероприятий'!I114</f>
        <v>0</v>
      </c>
      <c r="F131" s="42"/>
    </row>
    <row r="132" spans="1:6" ht="21" customHeight="1" x14ac:dyDescent="0.2">
      <c r="A132" s="58"/>
      <c r="B132" s="22"/>
      <c r="C132" s="59"/>
      <c r="D132" s="27" t="s">
        <v>76</v>
      </c>
      <c r="E132" s="29">
        <f>'Перечень мероприятий'!J114</f>
        <v>0</v>
      </c>
      <c r="F132" s="42"/>
    </row>
    <row r="133" spans="1:6" ht="22.15" customHeight="1" x14ac:dyDescent="0.2">
      <c r="A133" s="58"/>
      <c r="B133" s="22"/>
      <c r="C133" s="59"/>
      <c r="D133" s="27" t="s">
        <v>77</v>
      </c>
      <c r="E133" s="29">
        <f>'Перечень мероприятий'!K114</f>
        <v>0</v>
      </c>
      <c r="F133" s="46"/>
    </row>
    <row r="134" spans="1:6" ht="18" customHeight="1" x14ac:dyDescent="0.2">
      <c r="A134" s="58" t="s">
        <v>207</v>
      </c>
      <c r="B134" s="22" t="s">
        <v>41</v>
      </c>
      <c r="C134" s="22" t="s">
        <v>100</v>
      </c>
      <c r="D134" s="27" t="s">
        <v>38</v>
      </c>
      <c r="E134" s="29">
        <f>E135+E136+E137+E138+E139</f>
        <v>14006.9</v>
      </c>
      <c r="F134" s="41"/>
    </row>
    <row r="135" spans="1:6" ht="16.899999999999999" customHeight="1" x14ac:dyDescent="0.2">
      <c r="A135" s="58"/>
      <c r="B135" s="22"/>
      <c r="C135" s="22"/>
      <c r="D135" s="27" t="s">
        <v>39</v>
      </c>
      <c r="E135" s="29">
        <f>'Перечень мероприятий'!G119</f>
        <v>2006.9</v>
      </c>
      <c r="F135" s="42"/>
    </row>
    <row r="136" spans="1:6" ht="16.899999999999999" customHeight="1" x14ac:dyDescent="0.2">
      <c r="A136" s="58"/>
      <c r="B136" s="22"/>
      <c r="C136" s="22"/>
      <c r="D136" s="27" t="s">
        <v>40</v>
      </c>
      <c r="E136" s="29">
        <f>'Перечень мероприятий'!H119</f>
        <v>3000</v>
      </c>
      <c r="F136" s="42"/>
    </row>
    <row r="137" spans="1:6" ht="16.899999999999999" customHeight="1" x14ac:dyDescent="0.2">
      <c r="A137" s="58"/>
      <c r="B137" s="22"/>
      <c r="C137" s="22"/>
      <c r="D137" s="27" t="s">
        <v>75</v>
      </c>
      <c r="E137" s="29">
        <f>'Перечень мероприятий'!I119</f>
        <v>3000</v>
      </c>
      <c r="F137" s="42"/>
    </row>
    <row r="138" spans="1:6" ht="16.899999999999999" customHeight="1" x14ac:dyDescent="0.2">
      <c r="A138" s="58"/>
      <c r="B138" s="22"/>
      <c r="C138" s="22"/>
      <c r="D138" s="27" t="s">
        <v>76</v>
      </c>
      <c r="E138" s="29">
        <f>'Перечень мероприятий'!J119</f>
        <v>3000</v>
      </c>
      <c r="F138" s="42"/>
    </row>
    <row r="139" spans="1:6" ht="19.149999999999999" customHeight="1" x14ac:dyDescent="0.2">
      <c r="A139" s="58"/>
      <c r="B139" s="22"/>
      <c r="C139" s="22"/>
      <c r="D139" s="27" t="s">
        <v>77</v>
      </c>
      <c r="E139" s="29">
        <f>'Перечень мероприятий'!K119</f>
        <v>3000</v>
      </c>
      <c r="F139" s="46"/>
    </row>
    <row r="140" spans="1:6" ht="28.9" customHeight="1" x14ac:dyDescent="0.2">
      <c r="A140" s="58" t="s">
        <v>208</v>
      </c>
      <c r="B140" s="22" t="s">
        <v>41</v>
      </c>
      <c r="C140" s="59"/>
      <c r="D140" s="27" t="s">
        <v>38</v>
      </c>
      <c r="E140" s="29">
        <f>E141+E142+E143+E144+E145</f>
        <v>0</v>
      </c>
      <c r="F140" s="41"/>
    </row>
    <row r="141" spans="1:6" ht="21" customHeight="1" x14ac:dyDescent="0.2">
      <c r="A141" s="58"/>
      <c r="B141" s="22"/>
      <c r="C141" s="59"/>
      <c r="D141" s="27" t="s">
        <v>39</v>
      </c>
      <c r="E141" s="29">
        <f>'Перечень мероприятий'!G124</f>
        <v>0</v>
      </c>
      <c r="F141" s="42"/>
    </row>
    <row r="142" spans="1:6" ht="26.45" customHeight="1" x14ac:dyDescent="0.2">
      <c r="A142" s="58"/>
      <c r="B142" s="22"/>
      <c r="C142" s="59"/>
      <c r="D142" s="27" t="s">
        <v>40</v>
      </c>
      <c r="E142" s="29">
        <f>'Перечень мероприятий'!H124</f>
        <v>0</v>
      </c>
      <c r="F142" s="42"/>
    </row>
    <row r="143" spans="1:6" ht="21" customHeight="1" x14ac:dyDescent="0.2">
      <c r="A143" s="58"/>
      <c r="B143" s="22"/>
      <c r="C143" s="59"/>
      <c r="D143" s="27" t="s">
        <v>75</v>
      </c>
      <c r="E143" s="29">
        <f>'Перечень мероприятий'!I124</f>
        <v>0</v>
      </c>
      <c r="F143" s="42"/>
    </row>
    <row r="144" spans="1:6" ht="25.15" customHeight="1" x14ac:dyDescent="0.2">
      <c r="A144" s="58"/>
      <c r="B144" s="22"/>
      <c r="C144" s="59"/>
      <c r="D144" s="27" t="s">
        <v>76</v>
      </c>
      <c r="E144" s="29">
        <f>'Перечень мероприятий'!J124</f>
        <v>0</v>
      </c>
      <c r="F144" s="42"/>
    </row>
    <row r="145" spans="1:6" ht="40.5" customHeight="1" x14ac:dyDescent="0.2">
      <c r="A145" s="58"/>
      <c r="B145" s="22"/>
      <c r="C145" s="59"/>
      <c r="D145" s="27" t="s">
        <v>77</v>
      </c>
      <c r="E145" s="29">
        <f>'Перечень мероприятий'!K124</f>
        <v>0</v>
      </c>
      <c r="F145" s="46"/>
    </row>
    <row r="146" spans="1:6" ht="42" customHeight="1" x14ac:dyDescent="0.2">
      <c r="A146" s="58" t="s">
        <v>209</v>
      </c>
      <c r="B146" s="22" t="s">
        <v>41</v>
      </c>
      <c r="C146" s="22"/>
      <c r="D146" s="27" t="s">
        <v>38</v>
      </c>
      <c r="E146" s="29">
        <f>E147+E148+E149+E150+E151</f>
        <v>2195</v>
      </c>
      <c r="F146" s="41"/>
    </row>
    <row r="147" spans="1:6" ht="39" customHeight="1" x14ac:dyDescent="0.2">
      <c r="A147" s="58"/>
      <c r="B147" s="22"/>
      <c r="C147" s="22"/>
      <c r="D147" s="27" t="s">
        <v>39</v>
      </c>
      <c r="E147" s="29">
        <f>E153+E159+E165+E171</f>
        <v>395</v>
      </c>
      <c r="F147" s="42"/>
    </row>
    <row r="148" spans="1:6" ht="34.15" customHeight="1" x14ac:dyDescent="0.2">
      <c r="A148" s="58"/>
      <c r="B148" s="22"/>
      <c r="C148" s="22"/>
      <c r="D148" s="27" t="s">
        <v>40</v>
      </c>
      <c r="E148" s="29">
        <f>E154+E160+E166+E172</f>
        <v>450</v>
      </c>
      <c r="F148" s="42"/>
    </row>
    <row r="149" spans="1:6" ht="36" customHeight="1" x14ac:dyDescent="0.2">
      <c r="A149" s="58"/>
      <c r="B149" s="22"/>
      <c r="C149" s="22"/>
      <c r="D149" s="27" t="s">
        <v>75</v>
      </c>
      <c r="E149" s="29">
        <f>E155+E161+E167+E173</f>
        <v>450</v>
      </c>
      <c r="F149" s="42"/>
    </row>
    <row r="150" spans="1:6" ht="33" customHeight="1" x14ac:dyDescent="0.2">
      <c r="A150" s="58"/>
      <c r="B150" s="22"/>
      <c r="C150" s="22"/>
      <c r="D150" s="27" t="s">
        <v>76</v>
      </c>
      <c r="E150" s="29">
        <f>E156+E162+E168+E174</f>
        <v>450</v>
      </c>
      <c r="F150" s="42"/>
    </row>
    <row r="151" spans="1:6" ht="60" customHeight="1" x14ac:dyDescent="0.2">
      <c r="A151" s="58"/>
      <c r="B151" s="22"/>
      <c r="C151" s="22"/>
      <c r="D151" s="27" t="s">
        <v>77</v>
      </c>
      <c r="E151" s="29">
        <f>E157+E163+E169+E175</f>
        <v>450</v>
      </c>
      <c r="F151" s="46"/>
    </row>
    <row r="152" spans="1:6" ht="44.25" customHeight="1" x14ac:dyDescent="0.2">
      <c r="A152" s="62" t="s">
        <v>210</v>
      </c>
      <c r="B152" s="22" t="s">
        <v>41</v>
      </c>
      <c r="C152" s="22"/>
      <c r="D152" s="27" t="s">
        <v>38</v>
      </c>
      <c r="E152" s="29">
        <f>E153+E154+E155+E156+E157</f>
        <v>1545</v>
      </c>
      <c r="F152" s="41"/>
    </row>
    <row r="153" spans="1:6" ht="42.75" customHeight="1" x14ac:dyDescent="0.2">
      <c r="A153" s="64"/>
      <c r="B153" s="22"/>
      <c r="C153" s="22"/>
      <c r="D153" s="27" t="s">
        <v>39</v>
      </c>
      <c r="E153" s="29">
        <f>'Перечень мероприятий'!G134</f>
        <v>345</v>
      </c>
      <c r="F153" s="42"/>
    </row>
    <row r="154" spans="1:6" ht="33.75" customHeight="1" x14ac:dyDescent="0.2">
      <c r="A154" s="64"/>
      <c r="B154" s="22"/>
      <c r="C154" s="22"/>
      <c r="D154" s="27" t="s">
        <v>40</v>
      </c>
      <c r="E154" s="29">
        <f>'Перечень мероприятий'!H134</f>
        <v>0</v>
      </c>
      <c r="F154" s="42"/>
    </row>
    <row r="155" spans="1:6" ht="26.25" customHeight="1" x14ac:dyDescent="0.2">
      <c r="A155" s="64"/>
      <c r="B155" s="22"/>
      <c r="C155" s="22"/>
      <c r="D155" s="27" t="s">
        <v>75</v>
      </c>
      <c r="E155" s="29">
        <f>'Перечень мероприятий'!I134</f>
        <v>400</v>
      </c>
      <c r="F155" s="42"/>
    </row>
    <row r="156" spans="1:6" ht="28.5" customHeight="1" x14ac:dyDescent="0.2">
      <c r="A156" s="64"/>
      <c r="B156" s="22"/>
      <c r="C156" s="22"/>
      <c r="D156" s="27" t="s">
        <v>76</v>
      </c>
      <c r="E156" s="29">
        <f>'Перечень мероприятий'!J134</f>
        <v>400</v>
      </c>
      <c r="F156" s="42"/>
    </row>
    <row r="157" spans="1:6" ht="29.25" customHeight="1" x14ac:dyDescent="0.2">
      <c r="A157" s="67"/>
      <c r="B157" s="22"/>
      <c r="C157" s="22"/>
      <c r="D157" s="27" t="s">
        <v>77</v>
      </c>
      <c r="E157" s="29">
        <f>'Перечень мероприятий'!K134</f>
        <v>400</v>
      </c>
      <c r="F157" s="46"/>
    </row>
    <row r="158" spans="1:6" ht="21" customHeight="1" x14ac:dyDescent="0.2">
      <c r="A158" s="58" t="s">
        <v>211</v>
      </c>
      <c r="B158" s="22" t="s">
        <v>41</v>
      </c>
      <c r="C158" s="59"/>
      <c r="D158" s="27" t="s">
        <v>38</v>
      </c>
      <c r="E158" s="29">
        <f>E159+E160+E161+E162+E163</f>
        <v>250</v>
      </c>
      <c r="F158" s="41"/>
    </row>
    <row r="159" spans="1:6" ht="21" customHeight="1" x14ac:dyDescent="0.2">
      <c r="A159" s="58"/>
      <c r="B159" s="22"/>
      <c r="C159" s="59"/>
      <c r="D159" s="27" t="s">
        <v>39</v>
      </c>
      <c r="E159" s="29">
        <f>'Перечень мероприятий'!G136</f>
        <v>0</v>
      </c>
      <c r="F159" s="42"/>
    </row>
    <row r="160" spans="1:6" ht="21" customHeight="1" x14ac:dyDescent="0.2">
      <c r="A160" s="58"/>
      <c r="B160" s="22"/>
      <c r="C160" s="59"/>
      <c r="D160" s="27" t="s">
        <v>40</v>
      </c>
      <c r="E160" s="29">
        <f>'Перечень мероприятий'!H139</f>
        <v>250</v>
      </c>
      <c r="F160" s="42"/>
    </row>
    <row r="161" spans="1:6" ht="21" customHeight="1" x14ac:dyDescent="0.2">
      <c r="A161" s="58"/>
      <c r="B161" s="22"/>
      <c r="C161" s="59"/>
      <c r="D161" s="27" t="s">
        <v>75</v>
      </c>
      <c r="E161" s="29">
        <f>'Перечень мероприятий'!I139</f>
        <v>0</v>
      </c>
      <c r="F161" s="42"/>
    </row>
    <row r="162" spans="1:6" ht="21" customHeight="1" x14ac:dyDescent="0.2">
      <c r="A162" s="58"/>
      <c r="B162" s="22"/>
      <c r="C162" s="59"/>
      <c r="D162" s="27" t="s">
        <v>76</v>
      </c>
      <c r="E162" s="29">
        <f>'Перечень мероприятий'!J139</f>
        <v>0</v>
      </c>
      <c r="F162" s="42"/>
    </row>
    <row r="163" spans="1:6" ht="21" customHeight="1" x14ac:dyDescent="0.2">
      <c r="A163" s="58"/>
      <c r="B163" s="22"/>
      <c r="C163" s="59"/>
      <c r="D163" s="27" t="s">
        <v>77</v>
      </c>
      <c r="E163" s="29">
        <f>'Перечень мероприятий'!K139</f>
        <v>0</v>
      </c>
      <c r="F163" s="46"/>
    </row>
    <row r="164" spans="1:6" ht="21" customHeight="1" x14ac:dyDescent="0.2">
      <c r="A164" s="62" t="s">
        <v>212</v>
      </c>
      <c r="B164" s="34" t="s">
        <v>41</v>
      </c>
      <c r="C164" s="63"/>
      <c r="D164" s="27" t="s">
        <v>38</v>
      </c>
      <c r="E164" s="29">
        <f>E165+E166+E167+E168+E169</f>
        <v>100</v>
      </c>
      <c r="F164" s="41"/>
    </row>
    <row r="165" spans="1:6" ht="21" customHeight="1" x14ac:dyDescent="0.2">
      <c r="A165" s="64"/>
      <c r="B165" s="65"/>
      <c r="C165" s="66"/>
      <c r="D165" s="27" t="s">
        <v>39</v>
      </c>
      <c r="E165" s="29">
        <f>'Перечень мероприятий'!G144</f>
        <v>0</v>
      </c>
      <c r="F165" s="42"/>
    </row>
    <row r="166" spans="1:6" ht="21" customHeight="1" x14ac:dyDescent="0.2">
      <c r="A166" s="64"/>
      <c r="B166" s="65"/>
      <c r="C166" s="66"/>
      <c r="D166" s="27" t="s">
        <v>40</v>
      </c>
      <c r="E166" s="29">
        <f>'Перечень мероприятий'!H144</f>
        <v>100</v>
      </c>
      <c r="F166" s="42"/>
    </row>
    <row r="167" spans="1:6" ht="21" customHeight="1" x14ac:dyDescent="0.2">
      <c r="A167" s="64"/>
      <c r="B167" s="65"/>
      <c r="C167" s="66"/>
      <c r="D167" s="27" t="s">
        <v>75</v>
      </c>
      <c r="E167" s="29">
        <f>'Перечень мероприятий'!I144</f>
        <v>0</v>
      </c>
      <c r="F167" s="42"/>
    </row>
    <row r="168" spans="1:6" ht="21" customHeight="1" x14ac:dyDescent="0.2">
      <c r="A168" s="64"/>
      <c r="B168" s="65"/>
      <c r="C168" s="66"/>
      <c r="D168" s="27" t="s">
        <v>76</v>
      </c>
      <c r="E168" s="29">
        <f>'Перечень мероприятий'!J144</f>
        <v>0</v>
      </c>
      <c r="F168" s="42"/>
    </row>
    <row r="169" spans="1:6" ht="21" customHeight="1" x14ac:dyDescent="0.2">
      <c r="A169" s="67"/>
      <c r="B169" s="35"/>
      <c r="C169" s="68"/>
      <c r="D169" s="27" t="s">
        <v>77</v>
      </c>
      <c r="E169" s="29">
        <f>'Перечень мероприятий'!K144</f>
        <v>0</v>
      </c>
      <c r="F169" s="42"/>
    </row>
    <row r="170" spans="1:6" ht="48" customHeight="1" x14ac:dyDescent="0.2">
      <c r="A170" s="62" t="s">
        <v>213</v>
      </c>
      <c r="B170" s="34" t="s">
        <v>41</v>
      </c>
      <c r="C170" s="63"/>
      <c r="D170" s="27" t="s">
        <v>38</v>
      </c>
      <c r="E170" s="29">
        <f>E171+E172+E173+E174+E175</f>
        <v>300</v>
      </c>
      <c r="F170" s="42"/>
    </row>
    <row r="171" spans="1:6" ht="46.5" customHeight="1" x14ac:dyDescent="0.2">
      <c r="A171" s="64"/>
      <c r="B171" s="65"/>
      <c r="C171" s="66"/>
      <c r="D171" s="27" t="s">
        <v>39</v>
      </c>
      <c r="E171" s="29">
        <f>'Перечень мероприятий'!G149</f>
        <v>50</v>
      </c>
      <c r="F171" s="42"/>
    </row>
    <row r="172" spans="1:6" ht="45" customHeight="1" x14ac:dyDescent="0.2">
      <c r="A172" s="64"/>
      <c r="B172" s="65"/>
      <c r="C172" s="66"/>
      <c r="D172" s="27" t="s">
        <v>40</v>
      </c>
      <c r="E172" s="29">
        <f>'Перечень мероприятий'!H149</f>
        <v>100</v>
      </c>
      <c r="F172" s="42"/>
    </row>
    <row r="173" spans="1:6" ht="53.25" customHeight="1" x14ac:dyDescent="0.2">
      <c r="A173" s="64"/>
      <c r="B173" s="65"/>
      <c r="C173" s="66"/>
      <c r="D173" s="27" t="s">
        <v>75</v>
      </c>
      <c r="E173" s="29">
        <f>'Перечень мероприятий'!I149</f>
        <v>50</v>
      </c>
      <c r="F173" s="42"/>
    </row>
    <row r="174" spans="1:6" ht="49.5" customHeight="1" x14ac:dyDescent="0.2">
      <c r="A174" s="64"/>
      <c r="B174" s="65"/>
      <c r="C174" s="66"/>
      <c r="D174" s="27" t="s">
        <v>76</v>
      </c>
      <c r="E174" s="29">
        <f>'Перечень мероприятий'!J149</f>
        <v>50</v>
      </c>
      <c r="F174" s="42"/>
    </row>
    <row r="175" spans="1:6" ht="165" customHeight="1" x14ac:dyDescent="0.2">
      <c r="A175" s="67"/>
      <c r="B175" s="35"/>
      <c r="C175" s="68"/>
      <c r="D175" s="27" t="s">
        <v>77</v>
      </c>
      <c r="E175" s="29">
        <f>'Перечень мероприятий'!K149</f>
        <v>50</v>
      </c>
      <c r="F175" s="42"/>
    </row>
    <row r="176" spans="1:6" ht="20.25" customHeight="1" x14ac:dyDescent="0.2">
      <c r="A176" s="62" t="s">
        <v>214</v>
      </c>
      <c r="B176" s="22" t="s">
        <v>2</v>
      </c>
      <c r="C176" s="63"/>
      <c r="D176" s="27" t="s">
        <v>38</v>
      </c>
      <c r="E176" s="29">
        <f>E177+E178+E179+E180+E181</f>
        <v>11122</v>
      </c>
      <c r="F176" s="41"/>
    </row>
    <row r="177" spans="1:6" ht="20.25" customHeight="1" x14ac:dyDescent="0.2">
      <c r="A177" s="64"/>
      <c r="B177" s="22"/>
      <c r="C177" s="66"/>
      <c r="D177" s="27" t="s">
        <v>39</v>
      </c>
      <c r="E177" s="29">
        <f>E237</f>
        <v>1742</v>
      </c>
      <c r="F177" s="42"/>
    </row>
    <row r="178" spans="1:6" ht="20.25" customHeight="1" x14ac:dyDescent="0.2">
      <c r="A178" s="64"/>
      <c r="B178" s="22"/>
      <c r="C178" s="66"/>
      <c r="D178" s="27" t="s">
        <v>40</v>
      </c>
      <c r="E178" s="29">
        <f>E238</f>
        <v>2546</v>
      </c>
      <c r="F178" s="42"/>
    </row>
    <row r="179" spans="1:6" ht="20.25" customHeight="1" x14ac:dyDescent="0.2">
      <c r="A179" s="64"/>
      <c r="B179" s="22"/>
      <c r="C179" s="66"/>
      <c r="D179" s="27" t="s">
        <v>75</v>
      </c>
      <c r="E179" s="29">
        <f>E239</f>
        <v>2546</v>
      </c>
      <c r="F179" s="42"/>
    </row>
    <row r="180" spans="1:6" ht="20.25" customHeight="1" x14ac:dyDescent="0.2">
      <c r="A180" s="64"/>
      <c r="B180" s="22"/>
      <c r="C180" s="66"/>
      <c r="D180" s="27" t="s">
        <v>76</v>
      </c>
      <c r="E180" s="29">
        <f>E240</f>
        <v>2546</v>
      </c>
      <c r="F180" s="42"/>
    </row>
    <row r="181" spans="1:6" ht="20.25" customHeight="1" x14ac:dyDescent="0.2">
      <c r="A181" s="64"/>
      <c r="B181" s="22"/>
      <c r="C181" s="68"/>
      <c r="D181" s="27" t="s">
        <v>77</v>
      </c>
      <c r="E181" s="29">
        <f>E241</f>
        <v>1742</v>
      </c>
      <c r="F181" s="42"/>
    </row>
    <row r="182" spans="1:6" ht="18.600000000000001" customHeight="1" x14ac:dyDescent="0.2">
      <c r="A182" s="64"/>
      <c r="B182" s="22" t="s">
        <v>41</v>
      </c>
      <c r="C182" s="59"/>
      <c r="D182" s="27" t="s">
        <v>38</v>
      </c>
      <c r="E182" s="29">
        <f>E183+E184+E185+E186+E187</f>
        <v>334799</v>
      </c>
      <c r="F182" s="42"/>
    </row>
    <row r="183" spans="1:6" ht="18" customHeight="1" x14ac:dyDescent="0.2">
      <c r="A183" s="64"/>
      <c r="B183" s="22"/>
      <c r="C183" s="59"/>
      <c r="D183" s="27" t="s">
        <v>39</v>
      </c>
      <c r="E183" s="29">
        <f>E189+E195+E201+E207+E213+E219+E225+E231+E243+E249</f>
        <v>65166</v>
      </c>
      <c r="F183" s="42"/>
    </row>
    <row r="184" spans="1:6" ht="16.149999999999999" customHeight="1" x14ac:dyDescent="0.2">
      <c r="A184" s="64"/>
      <c r="B184" s="22"/>
      <c r="C184" s="59"/>
      <c r="D184" s="27" t="s">
        <v>40</v>
      </c>
      <c r="E184" s="29">
        <f t="shared" ref="E184:E187" si="1">E190+E196+E202+E208+E214+E220+E226+E232+E244+E250</f>
        <v>66086</v>
      </c>
      <c r="F184" s="42"/>
    </row>
    <row r="185" spans="1:6" ht="18" customHeight="1" x14ac:dyDescent="0.2">
      <c r="A185" s="64"/>
      <c r="B185" s="22"/>
      <c r="C185" s="59"/>
      <c r="D185" s="27" t="s">
        <v>75</v>
      </c>
      <c r="E185" s="29">
        <f t="shared" si="1"/>
        <v>68849</v>
      </c>
      <c r="F185" s="42"/>
    </row>
    <row r="186" spans="1:6" ht="16.899999999999999" customHeight="1" x14ac:dyDescent="0.2">
      <c r="A186" s="64"/>
      <c r="B186" s="22"/>
      <c r="C186" s="59"/>
      <c r="D186" s="27" t="s">
        <v>76</v>
      </c>
      <c r="E186" s="29">
        <f t="shared" si="1"/>
        <v>68849</v>
      </c>
      <c r="F186" s="42"/>
    </row>
    <row r="187" spans="1:6" ht="16.899999999999999" customHeight="1" x14ac:dyDescent="0.2">
      <c r="A187" s="67"/>
      <c r="B187" s="22"/>
      <c r="C187" s="59"/>
      <c r="D187" s="27" t="s">
        <v>77</v>
      </c>
      <c r="E187" s="29">
        <f t="shared" si="1"/>
        <v>65849</v>
      </c>
      <c r="F187" s="46"/>
    </row>
    <row r="188" spans="1:6" ht="21" customHeight="1" x14ac:dyDescent="0.2">
      <c r="A188" s="58" t="s">
        <v>215</v>
      </c>
      <c r="B188" s="22" t="s">
        <v>41</v>
      </c>
      <c r="C188" s="59"/>
      <c r="D188" s="27" t="s">
        <v>38</v>
      </c>
      <c r="E188" s="29">
        <f>E189+E190+E191+E192+E193</f>
        <v>0</v>
      </c>
      <c r="F188" s="41"/>
    </row>
    <row r="189" spans="1:6" ht="19.899999999999999" customHeight="1" x14ac:dyDescent="0.2">
      <c r="A189" s="58"/>
      <c r="B189" s="22"/>
      <c r="C189" s="59"/>
      <c r="D189" s="27" t="s">
        <v>39</v>
      </c>
      <c r="E189" s="29">
        <f>'Перечень мероприятий'!G159</f>
        <v>0</v>
      </c>
      <c r="F189" s="42"/>
    </row>
    <row r="190" spans="1:6" ht="19.899999999999999" customHeight="1" x14ac:dyDescent="0.2">
      <c r="A190" s="58"/>
      <c r="B190" s="22"/>
      <c r="C190" s="59"/>
      <c r="D190" s="27" t="s">
        <v>40</v>
      </c>
      <c r="E190" s="29">
        <f>'Перечень мероприятий'!H159</f>
        <v>0</v>
      </c>
      <c r="F190" s="42"/>
    </row>
    <row r="191" spans="1:6" ht="19.899999999999999" customHeight="1" x14ac:dyDescent="0.2">
      <c r="A191" s="58"/>
      <c r="B191" s="22"/>
      <c r="C191" s="59"/>
      <c r="D191" s="27" t="s">
        <v>75</v>
      </c>
      <c r="E191" s="29">
        <f>'Перечень мероприятий'!I159</f>
        <v>0</v>
      </c>
      <c r="F191" s="42"/>
    </row>
    <row r="192" spans="1:6" ht="22.9" customHeight="1" x14ac:dyDescent="0.2">
      <c r="A192" s="58"/>
      <c r="B192" s="22"/>
      <c r="C192" s="59"/>
      <c r="D192" s="27" t="s">
        <v>76</v>
      </c>
      <c r="E192" s="29">
        <f>'Перечень мероприятий'!J159</f>
        <v>0</v>
      </c>
      <c r="F192" s="42"/>
    </row>
    <row r="193" spans="1:6" ht="37.5" customHeight="1" x14ac:dyDescent="0.2">
      <c r="A193" s="58"/>
      <c r="B193" s="22"/>
      <c r="C193" s="59"/>
      <c r="D193" s="27" t="s">
        <v>77</v>
      </c>
      <c r="E193" s="29">
        <f>'Перечень мероприятий'!K159</f>
        <v>0</v>
      </c>
      <c r="F193" s="46"/>
    </row>
    <row r="194" spans="1:6" ht="15" customHeight="1" x14ac:dyDescent="0.2">
      <c r="A194" s="58" t="s">
        <v>216</v>
      </c>
      <c r="B194" s="22" t="s">
        <v>41</v>
      </c>
      <c r="C194" s="22" t="s">
        <v>101</v>
      </c>
      <c r="D194" s="27" t="s">
        <v>38</v>
      </c>
      <c r="E194" s="29">
        <f>E195+E196+E197+E198+E199</f>
        <v>306245</v>
      </c>
      <c r="F194" s="18"/>
    </row>
    <row r="195" spans="1:6" ht="15" x14ac:dyDescent="0.2">
      <c r="A195" s="58"/>
      <c r="B195" s="22"/>
      <c r="C195" s="22"/>
      <c r="D195" s="27" t="s">
        <v>39</v>
      </c>
      <c r="E195" s="29">
        <f>'Перечень мероприятий'!G164</f>
        <v>59358</v>
      </c>
      <c r="F195" s="18"/>
    </row>
    <row r="196" spans="1:6" ht="15" x14ac:dyDescent="0.2">
      <c r="A196" s="58"/>
      <c r="B196" s="22"/>
      <c r="C196" s="22"/>
      <c r="D196" s="27" t="s">
        <v>40</v>
      </c>
      <c r="E196" s="29">
        <f>'Перечень мероприятий'!H164</f>
        <v>61076</v>
      </c>
      <c r="F196" s="18"/>
    </row>
    <row r="197" spans="1:6" ht="15" x14ac:dyDescent="0.2">
      <c r="A197" s="58"/>
      <c r="B197" s="22"/>
      <c r="C197" s="22"/>
      <c r="D197" s="27" t="s">
        <v>75</v>
      </c>
      <c r="E197" s="29">
        <f>'Перечень мероприятий'!I164</f>
        <v>63035</v>
      </c>
      <c r="F197" s="18"/>
    </row>
    <row r="198" spans="1:6" ht="15" x14ac:dyDescent="0.2">
      <c r="A198" s="58"/>
      <c r="B198" s="22"/>
      <c r="C198" s="22"/>
      <c r="D198" s="27" t="s">
        <v>76</v>
      </c>
      <c r="E198" s="29">
        <f>'Перечень мероприятий'!J164</f>
        <v>63035</v>
      </c>
      <c r="F198" s="18"/>
    </row>
    <row r="199" spans="1:6" ht="15.6" customHeight="1" x14ac:dyDescent="0.2">
      <c r="A199" s="58"/>
      <c r="B199" s="22"/>
      <c r="C199" s="22"/>
      <c r="D199" s="27" t="s">
        <v>77</v>
      </c>
      <c r="E199" s="29">
        <f>'Перечень мероприятий'!K164</f>
        <v>59741</v>
      </c>
      <c r="F199" s="18"/>
    </row>
    <row r="200" spans="1:6" ht="15" customHeight="1" x14ac:dyDescent="0.2">
      <c r="A200" s="58" t="s">
        <v>217</v>
      </c>
      <c r="B200" s="22" t="s">
        <v>41</v>
      </c>
      <c r="C200" s="59"/>
      <c r="D200" s="27" t="s">
        <v>38</v>
      </c>
      <c r="E200" s="29">
        <f>E201+E202+E203+E204+E205</f>
        <v>0</v>
      </c>
      <c r="F200" s="18"/>
    </row>
    <row r="201" spans="1:6" ht="15" x14ac:dyDescent="0.2">
      <c r="A201" s="58"/>
      <c r="B201" s="22"/>
      <c r="C201" s="59"/>
      <c r="D201" s="27" t="s">
        <v>39</v>
      </c>
      <c r="E201" s="29">
        <f>'Перечень мероприятий'!G169</f>
        <v>0</v>
      </c>
      <c r="F201" s="18"/>
    </row>
    <row r="202" spans="1:6" ht="15" x14ac:dyDescent="0.2">
      <c r="A202" s="58"/>
      <c r="B202" s="22"/>
      <c r="C202" s="59"/>
      <c r="D202" s="27" t="s">
        <v>40</v>
      </c>
      <c r="E202" s="29">
        <f>'Перечень мероприятий'!H169</f>
        <v>0</v>
      </c>
      <c r="F202" s="18"/>
    </row>
    <row r="203" spans="1:6" ht="15" x14ac:dyDescent="0.2">
      <c r="A203" s="58"/>
      <c r="B203" s="22"/>
      <c r="C203" s="59"/>
      <c r="D203" s="27" t="s">
        <v>75</v>
      </c>
      <c r="E203" s="29">
        <f>'Перечень мероприятий'!I169</f>
        <v>0</v>
      </c>
      <c r="F203" s="18"/>
    </row>
    <row r="204" spans="1:6" ht="15" x14ac:dyDescent="0.2">
      <c r="A204" s="58"/>
      <c r="B204" s="22"/>
      <c r="C204" s="59"/>
      <c r="D204" s="27" t="s">
        <v>76</v>
      </c>
      <c r="E204" s="29">
        <f>'Перечень мероприятий'!J169</f>
        <v>0</v>
      </c>
      <c r="F204" s="18"/>
    </row>
    <row r="205" spans="1:6" ht="38.25" customHeight="1" x14ac:dyDescent="0.2">
      <c r="A205" s="58"/>
      <c r="B205" s="22"/>
      <c r="C205" s="59"/>
      <c r="D205" s="27" t="s">
        <v>77</v>
      </c>
      <c r="E205" s="29">
        <f>'Перечень мероприятий'!K169</f>
        <v>0</v>
      </c>
      <c r="F205" s="18"/>
    </row>
    <row r="206" spans="1:6" ht="30.75" customHeight="1" x14ac:dyDescent="0.2">
      <c r="A206" s="58" t="s">
        <v>218</v>
      </c>
      <c r="B206" s="22" t="s">
        <v>41</v>
      </c>
      <c r="C206" s="59"/>
      <c r="D206" s="27" t="s">
        <v>38</v>
      </c>
      <c r="E206" s="29">
        <f>E207+E208+E209+E210+E211</f>
        <v>0</v>
      </c>
      <c r="F206" s="18"/>
    </row>
    <row r="207" spans="1:6" ht="22.5" customHeight="1" x14ac:dyDescent="0.2">
      <c r="A207" s="58"/>
      <c r="B207" s="22"/>
      <c r="C207" s="59"/>
      <c r="D207" s="27" t="s">
        <v>39</v>
      </c>
      <c r="E207" s="29">
        <f>'Перечень мероприятий'!G174</f>
        <v>0</v>
      </c>
      <c r="F207" s="18"/>
    </row>
    <row r="208" spans="1:6" ht="24" customHeight="1" x14ac:dyDescent="0.2">
      <c r="A208" s="58"/>
      <c r="B208" s="22"/>
      <c r="C208" s="59"/>
      <c r="D208" s="27" t="s">
        <v>40</v>
      </c>
      <c r="E208" s="29">
        <f>'Перечень мероприятий'!H174</f>
        <v>0</v>
      </c>
      <c r="F208" s="18"/>
    </row>
    <row r="209" spans="1:6" ht="25.5" customHeight="1" x14ac:dyDescent="0.2">
      <c r="A209" s="58"/>
      <c r="B209" s="22"/>
      <c r="C209" s="59"/>
      <c r="D209" s="27" t="s">
        <v>75</v>
      </c>
      <c r="E209" s="29">
        <f>'Перечень мероприятий'!I174</f>
        <v>0</v>
      </c>
      <c r="F209" s="18"/>
    </row>
    <row r="210" spans="1:6" ht="23.25" customHeight="1" x14ac:dyDescent="0.2">
      <c r="A210" s="58"/>
      <c r="B210" s="22"/>
      <c r="C210" s="59"/>
      <c r="D210" s="27" t="s">
        <v>76</v>
      </c>
      <c r="E210" s="29">
        <f>'Перечень мероприятий'!J174</f>
        <v>0</v>
      </c>
      <c r="F210" s="18"/>
    </row>
    <row r="211" spans="1:6" ht="27" customHeight="1" x14ac:dyDescent="0.2">
      <c r="A211" s="58"/>
      <c r="B211" s="22"/>
      <c r="C211" s="59"/>
      <c r="D211" s="27" t="s">
        <v>77</v>
      </c>
      <c r="E211" s="29">
        <f>'Перечень мероприятий'!K174</f>
        <v>0</v>
      </c>
      <c r="F211" s="18"/>
    </row>
    <row r="212" spans="1:6" ht="34.15" customHeight="1" x14ac:dyDescent="0.2">
      <c r="A212" s="58" t="s">
        <v>219</v>
      </c>
      <c r="B212" s="22" t="s">
        <v>41</v>
      </c>
      <c r="C212" s="58"/>
      <c r="D212" s="27" t="s">
        <v>38</v>
      </c>
      <c r="E212" s="29">
        <f>E213+E214+E215+E216+E217</f>
        <v>0</v>
      </c>
      <c r="F212" s="18"/>
    </row>
    <row r="213" spans="1:6" ht="30" customHeight="1" x14ac:dyDescent="0.2">
      <c r="A213" s="58"/>
      <c r="B213" s="22"/>
      <c r="C213" s="58"/>
      <c r="D213" s="27" t="s">
        <v>39</v>
      </c>
      <c r="E213" s="29">
        <f>'Перечень мероприятий'!G179</f>
        <v>0</v>
      </c>
      <c r="F213" s="18"/>
    </row>
    <row r="214" spans="1:6" ht="27.6" customHeight="1" x14ac:dyDescent="0.2">
      <c r="A214" s="58"/>
      <c r="B214" s="22"/>
      <c r="C214" s="58"/>
      <c r="D214" s="27" t="s">
        <v>40</v>
      </c>
      <c r="E214" s="29">
        <f>'Перечень мероприятий'!H179</f>
        <v>0</v>
      </c>
      <c r="F214" s="18"/>
    </row>
    <row r="215" spans="1:6" ht="28.15" customHeight="1" x14ac:dyDescent="0.2">
      <c r="A215" s="58"/>
      <c r="B215" s="22"/>
      <c r="C215" s="58"/>
      <c r="D215" s="27" t="s">
        <v>75</v>
      </c>
      <c r="E215" s="29">
        <f>'Перечень мероприятий'!I179</f>
        <v>0</v>
      </c>
      <c r="F215" s="18"/>
    </row>
    <row r="216" spans="1:6" ht="36" customHeight="1" x14ac:dyDescent="0.2">
      <c r="A216" s="58"/>
      <c r="B216" s="22"/>
      <c r="C216" s="58"/>
      <c r="D216" s="27" t="s">
        <v>76</v>
      </c>
      <c r="E216" s="29">
        <f>'Перечень мероприятий'!J179</f>
        <v>0</v>
      </c>
      <c r="F216" s="18"/>
    </row>
    <row r="217" spans="1:6" ht="28.15" customHeight="1" x14ac:dyDescent="0.2">
      <c r="A217" s="58"/>
      <c r="B217" s="22"/>
      <c r="C217" s="58"/>
      <c r="D217" s="27" t="s">
        <v>77</v>
      </c>
      <c r="E217" s="29">
        <f>'Перечень мероприятий'!K179</f>
        <v>0</v>
      </c>
      <c r="F217" s="18"/>
    </row>
    <row r="218" spans="1:6" ht="27" customHeight="1" x14ac:dyDescent="0.2">
      <c r="A218" s="58" t="s">
        <v>220</v>
      </c>
      <c r="B218" s="22" t="s">
        <v>41</v>
      </c>
      <c r="C218" s="69"/>
      <c r="D218" s="27" t="s">
        <v>38</v>
      </c>
      <c r="E218" s="29">
        <f>E219+E220+E221+E222+E223</f>
        <v>0</v>
      </c>
      <c r="F218" s="51"/>
    </row>
    <row r="219" spans="1:6" ht="26.45" customHeight="1" x14ac:dyDescent="0.2">
      <c r="A219" s="58"/>
      <c r="B219" s="22"/>
      <c r="C219" s="69"/>
      <c r="D219" s="27" t="s">
        <v>39</v>
      </c>
      <c r="E219" s="29">
        <f>'Перечень мероприятий'!G184</f>
        <v>0</v>
      </c>
      <c r="F219" s="51"/>
    </row>
    <row r="220" spans="1:6" ht="24" customHeight="1" x14ac:dyDescent="0.2">
      <c r="A220" s="58"/>
      <c r="B220" s="22"/>
      <c r="C220" s="69"/>
      <c r="D220" s="27" t="s">
        <v>40</v>
      </c>
      <c r="E220" s="29">
        <f>'Перечень мероприятий'!H184</f>
        <v>0</v>
      </c>
      <c r="F220" s="51"/>
    </row>
    <row r="221" spans="1:6" ht="24.6" customHeight="1" x14ac:dyDescent="0.2">
      <c r="A221" s="58"/>
      <c r="B221" s="22"/>
      <c r="C221" s="69"/>
      <c r="D221" s="27" t="s">
        <v>75</v>
      </c>
      <c r="E221" s="29">
        <f>'Перечень мероприятий'!I184</f>
        <v>0</v>
      </c>
      <c r="F221" s="51"/>
    </row>
    <row r="222" spans="1:6" ht="27" customHeight="1" x14ac:dyDescent="0.2">
      <c r="A222" s="58"/>
      <c r="B222" s="22"/>
      <c r="C222" s="69"/>
      <c r="D222" s="27" t="s">
        <v>76</v>
      </c>
      <c r="E222" s="29">
        <f>'Перечень мероприятий'!J184</f>
        <v>0</v>
      </c>
      <c r="F222" s="51"/>
    </row>
    <row r="223" spans="1:6" ht="23.45" customHeight="1" x14ac:dyDescent="0.2">
      <c r="A223" s="58"/>
      <c r="B223" s="22"/>
      <c r="C223" s="69"/>
      <c r="D223" s="27" t="s">
        <v>77</v>
      </c>
      <c r="E223" s="29">
        <f>'Перечень мероприятий'!K184</f>
        <v>0</v>
      </c>
      <c r="F223" s="51"/>
    </row>
    <row r="224" spans="1:6" ht="20.45" customHeight="1" x14ac:dyDescent="0.2">
      <c r="A224" s="58" t="s">
        <v>221</v>
      </c>
      <c r="B224" s="22" t="s">
        <v>41</v>
      </c>
      <c r="C224" s="22"/>
      <c r="D224" s="27" t="s">
        <v>38</v>
      </c>
      <c r="E224" s="29">
        <f>E225+E226+E227+E228+E229</f>
        <v>0</v>
      </c>
      <c r="F224" s="70"/>
    </row>
    <row r="225" spans="1:6" ht="15.6" customHeight="1" x14ac:dyDescent="0.2">
      <c r="A225" s="58"/>
      <c r="B225" s="22"/>
      <c r="C225" s="22"/>
      <c r="D225" s="27" t="s">
        <v>39</v>
      </c>
      <c r="E225" s="29">
        <f>'Перечень мероприятий'!G189</f>
        <v>0</v>
      </c>
      <c r="F225" s="71"/>
    </row>
    <row r="226" spans="1:6" ht="15" x14ac:dyDescent="0.2">
      <c r="A226" s="58"/>
      <c r="B226" s="22"/>
      <c r="C226" s="22"/>
      <c r="D226" s="27" t="s">
        <v>40</v>
      </c>
      <c r="E226" s="29">
        <f>'Перечень мероприятий'!H189</f>
        <v>0</v>
      </c>
      <c r="F226" s="71"/>
    </row>
    <row r="227" spans="1:6" ht="15" x14ac:dyDescent="0.2">
      <c r="A227" s="58"/>
      <c r="B227" s="22"/>
      <c r="C227" s="22"/>
      <c r="D227" s="27" t="s">
        <v>75</v>
      </c>
      <c r="E227" s="29">
        <f>'Перечень мероприятий'!I189</f>
        <v>0</v>
      </c>
      <c r="F227" s="71"/>
    </row>
    <row r="228" spans="1:6" ht="15" x14ac:dyDescent="0.2">
      <c r="A228" s="58"/>
      <c r="B228" s="22"/>
      <c r="C228" s="22"/>
      <c r="D228" s="27" t="s">
        <v>76</v>
      </c>
      <c r="E228" s="29">
        <f>'Перечень мероприятий'!J189</f>
        <v>0</v>
      </c>
      <c r="F228" s="71"/>
    </row>
    <row r="229" spans="1:6" ht="15" x14ac:dyDescent="0.2">
      <c r="A229" s="58"/>
      <c r="B229" s="22"/>
      <c r="C229" s="22"/>
      <c r="D229" s="27" t="s">
        <v>77</v>
      </c>
      <c r="E229" s="29">
        <f>'Перечень мероприятий'!K189</f>
        <v>0</v>
      </c>
      <c r="F229" s="72"/>
    </row>
    <row r="230" spans="1:6" ht="15" x14ac:dyDescent="0.2">
      <c r="A230" s="73" t="s">
        <v>222</v>
      </c>
      <c r="B230" s="22" t="s">
        <v>41</v>
      </c>
      <c r="C230" s="22"/>
      <c r="D230" s="27" t="s">
        <v>38</v>
      </c>
      <c r="E230" s="29">
        <f>E231+E232+E233+E234+E235</f>
        <v>0</v>
      </c>
      <c r="F230" s="70"/>
    </row>
    <row r="231" spans="1:6" ht="15" x14ac:dyDescent="0.2">
      <c r="A231" s="58"/>
      <c r="B231" s="22"/>
      <c r="C231" s="22"/>
      <c r="D231" s="27" t="s">
        <v>39</v>
      </c>
      <c r="E231" s="29">
        <f>'Перечень мероприятий'!G193</f>
        <v>0</v>
      </c>
      <c r="F231" s="71"/>
    </row>
    <row r="232" spans="1:6" ht="15" x14ac:dyDescent="0.2">
      <c r="A232" s="58"/>
      <c r="B232" s="22"/>
      <c r="C232" s="22"/>
      <c r="D232" s="27" t="s">
        <v>40</v>
      </c>
      <c r="E232" s="29">
        <f>'Перечень мероприятий'!H193</f>
        <v>0</v>
      </c>
      <c r="F232" s="71"/>
    </row>
    <row r="233" spans="1:6" ht="15" x14ac:dyDescent="0.2">
      <c r="A233" s="58"/>
      <c r="B233" s="22"/>
      <c r="C233" s="22"/>
      <c r="D233" s="27" t="s">
        <v>75</v>
      </c>
      <c r="E233" s="29">
        <f>'Перечень мероприятий'!I193</f>
        <v>0</v>
      </c>
      <c r="F233" s="71"/>
    </row>
    <row r="234" spans="1:6" ht="15" x14ac:dyDescent="0.2">
      <c r="A234" s="58"/>
      <c r="B234" s="22"/>
      <c r="C234" s="22"/>
      <c r="D234" s="27" t="s">
        <v>76</v>
      </c>
      <c r="E234" s="29">
        <f>'Перечень мероприятий'!J193</f>
        <v>0</v>
      </c>
      <c r="F234" s="71"/>
    </row>
    <row r="235" spans="1:6" ht="19.5" customHeight="1" x14ac:dyDescent="0.2">
      <c r="A235" s="58"/>
      <c r="B235" s="22"/>
      <c r="C235" s="22"/>
      <c r="D235" s="27" t="s">
        <v>77</v>
      </c>
      <c r="E235" s="29">
        <f>'Перечень мероприятий'!K193</f>
        <v>0</v>
      </c>
      <c r="F235" s="72"/>
    </row>
    <row r="236" spans="1:6" ht="19.5" customHeight="1" x14ac:dyDescent="0.2">
      <c r="A236" s="62" t="s">
        <v>223</v>
      </c>
      <c r="B236" s="34" t="s">
        <v>2</v>
      </c>
      <c r="C236" s="34"/>
      <c r="D236" s="27" t="s">
        <v>38</v>
      </c>
      <c r="E236" s="29">
        <f>E237+E238+E239+E240+E241</f>
        <v>11122</v>
      </c>
      <c r="F236" s="70"/>
    </row>
    <row r="237" spans="1:6" ht="19.5" customHeight="1" x14ac:dyDescent="0.2">
      <c r="A237" s="64"/>
      <c r="B237" s="65"/>
      <c r="C237" s="65"/>
      <c r="D237" s="27" t="s">
        <v>39</v>
      </c>
      <c r="E237" s="29">
        <f>'Перечень мероприятий'!G198</f>
        <v>1742</v>
      </c>
      <c r="F237" s="71"/>
    </row>
    <row r="238" spans="1:6" ht="19.5" customHeight="1" x14ac:dyDescent="0.2">
      <c r="A238" s="64"/>
      <c r="B238" s="65"/>
      <c r="C238" s="65"/>
      <c r="D238" s="27" t="s">
        <v>40</v>
      </c>
      <c r="E238" s="29">
        <f>'Перечень мероприятий'!H198</f>
        <v>2546</v>
      </c>
      <c r="F238" s="71"/>
    </row>
    <row r="239" spans="1:6" ht="19.5" customHeight="1" x14ac:dyDescent="0.2">
      <c r="A239" s="64"/>
      <c r="B239" s="65"/>
      <c r="C239" s="65"/>
      <c r="D239" s="27" t="s">
        <v>75</v>
      </c>
      <c r="E239" s="29">
        <f>'Перечень мероприятий'!I198</f>
        <v>2546</v>
      </c>
      <c r="F239" s="71"/>
    </row>
    <row r="240" spans="1:6" ht="19.5" customHeight="1" x14ac:dyDescent="0.2">
      <c r="A240" s="64"/>
      <c r="B240" s="65"/>
      <c r="C240" s="65"/>
      <c r="D240" s="27" t="s">
        <v>76</v>
      </c>
      <c r="E240" s="29">
        <f>'Перечень мероприятий'!J198</f>
        <v>2546</v>
      </c>
      <c r="F240" s="71"/>
    </row>
    <row r="241" spans="1:8" ht="19.5" customHeight="1" x14ac:dyDescent="0.2">
      <c r="A241" s="64"/>
      <c r="B241" s="35"/>
      <c r="C241" s="35"/>
      <c r="D241" s="27" t="s">
        <v>77</v>
      </c>
      <c r="E241" s="29">
        <f>'Перечень мероприятий'!K198</f>
        <v>1742</v>
      </c>
      <c r="F241" s="72"/>
    </row>
    <row r="242" spans="1:8" ht="19.5" customHeight="1" x14ac:dyDescent="0.2">
      <c r="A242" s="64"/>
      <c r="B242" s="34" t="s">
        <v>41</v>
      </c>
      <c r="C242" s="34"/>
      <c r="D242" s="27" t="s">
        <v>38</v>
      </c>
      <c r="E242" s="29">
        <f>E243+E244+E245+E246+E247</f>
        <v>28554</v>
      </c>
      <c r="F242" s="70"/>
    </row>
    <row r="243" spans="1:8" ht="19.5" customHeight="1" x14ac:dyDescent="0.2">
      <c r="A243" s="64"/>
      <c r="B243" s="65"/>
      <c r="C243" s="65"/>
      <c r="D243" s="27" t="s">
        <v>39</v>
      </c>
      <c r="E243" s="29">
        <f>'Перечень мероприятий'!G199</f>
        <v>5808</v>
      </c>
      <c r="F243" s="71"/>
    </row>
    <row r="244" spans="1:8" ht="19.5" customHeight="1" x14ac:dyDescent="0.2">
      <c r="A244" s="64"/>
      <c r="B244" s="65"/>
      <c r="C244" s="65"/>
      <c r="D244" s="27" t="s">
        <v>40</v>
      </c>
      <c r="E244" s="29">
        <f>'Перечень мероприятий'!H199</f>
        <v>5010</v>
      </c>
      <c r="F244" s="71"/>
    </row>
    <row r="245" spans="1:8" ht="19.5" customHeight="1" x14ac:dyDescent="0.2">
      <c r="A245" s="64"/>
      <c r="B245" s="65"/>
      <c r="C245" s="65"/>
      <c r="D245" s="27" t="s">
        <v>75</v>
      </c>
      <c r="E245" s="29">
        <f>'Перечень мероприятий'!I199</f>
        <v>5814</v>
      </c>
      <c r="F245" s="71"/>
    </row>
    <row r="246" spans="1:8" ht="19.5" customHeight="1" x14ac:dyDescent="0.2">
      <c r="A246" s="64"/>
      <c r="B246" s="65"/>
      <c r="C246" s="65"/>
      <c r="D246" s="27" t="s">
        <v>76</v>
      </c>
      <c r="E246" s="29">
        <f>'Перечень мероприятий'!J199</f>
        <v>5814</v>
      </c>
      <c r="F246" s="71"/>
    </row>
    <row r="247" spans="1:8" ht="19.5" customHeight="1" x14ac:dyDescent="0.2">
      <c r="A247" s="67"/>
      <c r="B247" s="35"/>
      <c r="C247" s="35"/>
      <c r="D247" s="27" t="s">
        <v>77</v>
      </c>
      <c r="E247" s="29">
        <f>'Перечень мероприятий'!K199</f>
        <v>6108</v>
      </c>
      <c r="F247" s="71"/>
    </row>
    <row r="248" spans="1:8" ht="16.899999999999999" customHeight="1" x14ac:dyDescent="0.2">
      <c r="A248" s="74" t="s">
        <v>224</v>
      </c>
      <c r="B248" s="41" t="s">
        <v>41</v>
      </c>
      <c r="C248" s="41" t="s">
        <v>150</v>
      </c>
      <c r="D248" s="27" t="s">
        <v>38</v>
      </c>
      <c r="E248" s="29">
        <f>E249+E250+E251+E252+E253</f>
        <v>0</v>
      </c>
      <c r="F248" s="71"/>
    </row>
    <row r="249" spans="1:8" ht="21.75" customHeight="1" x14ac:dyDescent="0.2">
      <c r="A249" s="75"/>
      <c r="B249" s="42"/>
      <c r="C249" s="42"/>
      <c r="D249" s="27" t="s">
        <v>39</v>
      </c>
      <c r="E249" s="29">
        <f>'Перечень мероприятий'!G204</f>
        <v>0</v>
      </c>
      <c r="F249" s="71"/>
    </row>
    <row r="250" spans="1:8" ht="15" x14ac:dyDescent="0.2">
      <c r="A250" s="75"/>
      <c r="B250" s="42"/>
      <c r="C250" s="42"/>
      <c r="D250" s="27" t="s">
        <v>40</v>
      </c>
      <c r="E250" s="29">
        <f>'Перечень мероприятий'!H204</f>
        <v>0</v>
      </c>
      <c r="F250" s="71"/>
    </row>
    <row r="251" spans="1:8" ht="15" x14ac:dyDescent="0.2">
      <c r="A251" s="75"/>
      <c r="B251" s="42"/>
      <c r="C251" s="42"/>
      <c r="D251" s="27" t="s">
        <v>75</v>
      </c>
      <c r="E251" s="29">
        <f>'Перечень мероприятий'!I204</f>
        <v>0</v>
      </c>
      <c r="F251" s="71"/>
    </row>
    <row r="252" spans="1:8" ht="15" x14ac:dyDescent="0.2">
      <c r="A252" s="75"/>
      <c r="B252" s="42"/>
      <c r="C252" s="42"/>
      <c r="D252" s="27" t="s">
        <v>76</v>
      </c>
      <c r="E252" s="29">
        <f>'Перечень мероприятий'!J204</f>
        <v>0</v>
      </c>
      <c r="F252" s="71"/>
    </row>
    <row r="253" spans="1:8" ht="16.899999999999999" customHeight="1" x14ac:dyDescent="0.2">
      <c r="A253" s="76"/>
      <c r="B253" s="46"/>
      <c r="C253" s="46"/>
      <c r="D253" s="27" t="s">
        <v>77</v>
      </c>
      <c r="E253" s="29">
        <f>'Перечень мероприятий'!K204</f>
        <v>0</v>
      </c>
      <c r="F253" s="72"/>
    </row>
    <row r="254" spans="1:8" ht="31.5" customHeight="1" x14ac:dyDescent="0.2">
      <c r="A254" s="57" t="s">
        <v>177</v>
      </c>
      <c r="B254" s="57"/>
      <c r="C254" s="57"/>
      <c r="D254" s="57"/>
      <c r="E254" s="57"/>
      <c r="F254" s="57"/>
    </row>
    <row r="255" spans="1:8" ht="22.5" customHeight="1" x14ac:dyDescent="0.2">
      <c r="A255" s="58" t="s">
        <v>225</v>
      </c>
      <c r="B255" s="22" t="s">
        <v>41</v>
      </c>
      <c r="C255" s="59"/>
      <c r="D255" s="27" t="s">
        <v>38</v>
      </c>
      <c r="E255" s="29">
        <f>E256+E257+E258+E259+E260</f>
        <v>3447.1</v>
      </c>
      <c r="F255" s="77"/>
    </row>
    <row r="256" spans="1:8" ht="22.5" customHeight="1" x14ac:dyDescent="0.2">
      <c r="A256" s="58"/>
      <c r="B256" s="22"/>
      <c r="C256" s="59"/>
      <c r="D256" s="27" t="s">
        <v>39</v>
      </c>
      <c r="E256" s="29">
        <f>E262+E268+E274+E280+E286+E292+E298+E304+E310</f>
        <v>297.10000000000002</v>
      </c>
      <c r="F256" s="77"/>
      <c r="G256" s="60">
        <f>E256+E322+E340</f>
        <v>297.10000000000002</v>
      </c>
      <c r="H256" s="27" t="s">
        <v>39</v>
      </c>
    </row>
    <row r="257" spans="1:8" ht="21.75" customHeight="1" x14ac:dyDescent="0.2">
      <c r="A257" s="58"/>
      <c r="B257" s="22"/>
      <c r="C257" s="59"/>
      <c r="D257" s="27" t="s">
        <v>40</v>
      </c>
      <c r="E257" s="29">
        <f>E263+E269+E275+E281+E287+E293+E299+E305+E311</f>
        <v>750</v>
      </c>
      <c r="F257" s="77"/>
      <c r="G257" s="60">
        <f>E257+E323+E341</f>
        <v>1250</v>
      </c>
      <c r="H257" s="27" t="s">
        <v>40</v>
      </c>
    </row>
    <row r="258" spans="1:8" ht="23.25" customHeight="1" x14ac:dyDescent="0.2">
      <c r="A258" s="58"/>
      <c r="B258" s="22"/>
      <c r="C258" s="59"/>
      <c r="D258" s="27" t="s">
        <v>75</v>
      </c>
      <c r="E258" s="29">
        <f>E264+E270+E276+E282+E288+E294+E300+E306+E312</f>
        <v>800</v>
      </c>
      <c r="F258" s="77"/>
      <c r="G258" s="60">
        <f>E258+E324+E342</f>
        <v>1300</v>
      </c>
      <c r="H258" s="27" t="s">
        <v>75</v>
      </c>
    </row>
    <row r="259" spans="1:8" ht="23.25" customHeight="1" x14ac:dyDescent="0.2">
      <c r="A259" s="58"/>
      <c r="B259" s="22"/>
      <c r="C259" s="59"/>
      <c r="D259" s="27" t="s">
        <v>76</v>
      </c>
      <c r="E259" s="29">
        <f t="shared" ref="E259:E260" si="2">E265+E271+E277+E283+E289+E295+E301+E307+E313</f>
        <v>800</v>
      </c>
      <c r="F259" s="77"/>
      <c r="G259" s="60">
        <f>E259+E325+E343</f>
        <v>1300</v>
      </c>
      <c r="H259" s="27" t="s">
        <v>76</v>
      </c>
    </row>
    <row r="260" spans="1:8" ht="21" customHeight="1" x14ac:dyDescent="0.2">
      <c r="A260" s="58"/>
      <c r="B260" s="22"/>
      <c r="C260" s="59"/>
      <c r="D260" s="27" t="s">
        <v>77</v>
      </c>
      <c r="E260" s="29">
        <f t="shared" si="2"/>
        <v>800</v>
      </c>
      <c r="F260" s="77"/>
      <c r="G260" s="60">
        <f>E260+E326+E344</f>
        <v>1300</v>
      </c>
      <c r="H260" s="27" t="s">
        <v>77</v>
      </c>
    </row>
    <row r="261" spans="1:8" ht="30.75" customHeight="1" x14ac:dyDescent="0.2">
      <c r="A261" s="58" t="s">
        <v>226</v>
      </c>
      <c r="B261" s="22" t="s">
        <v>41</v>
      </c>
      <c r="C261" s="59" t="s">
        <v>133</v>
      </c>
      <c r="D261" s="27" t="s">
        <v>38</v>
      </c>
      <c r="E261" s="29">
        <f>E262+E263+E264+E265+E266</f>
        <v>0</v>
      </c>
      <c r="F261" s="18"/>
    </row>
    <row r="262" spans="1:8" ht="28.5" customHeight="1" x14ac:dyDescent="0.2">
      <c r="A262" s="58"/>
      <c r="B262" s="22"/>
      <c r="C262" s="59"/>
      <c r="D262" s="27" t="s">
        <v>39</v>
      </c>
      <c r="E262" s="29">
        <f>'Перечень мероприятий'!G217</f>
        <v>0</v>
      </c>
      <c r="F262" s="18"/>
    </row>
    <row r="263" spans="1:8" ht="36.75" customHeight="1" x14ac:dyDescent="0.2">
      <c r="A263" s="58"/>
      <c r="B263" s="22"/>
      <c r="C263" s="59"/>
      <c r="D263" s="27" t="s">
        <v>40</v>
      </c>
      <c r="E263" s="29">
        <f>'Перечень мероприятий'!H217</f>
        <v>0</v>
      </c>
      <c r="F263" s="18"/>
    </row>
    <row r="264" spans="1:8" ht="22.5" customHeight="1" x14ac:dyDescent="0.2">
      <c r="A264" s="58"/>
      <c r="B264" s="22"/>
      <c r="C264" s="59"/>
      <c r="D264" s="27" t="s">
        <v>75</v>
      </c>
      <c r="E264" s="29">
        <f>'Перечень мероприятий'!I217</f>
        <v>0</v>
      </c>
      <c r="F264" s="18"/>
    </row>
    <row r="265" spans="1:8" ht="25.5" customHeight="1" x14ac:dyDescent="0.2">
      <c r="A265" s="58"/>
      <c r="B265" s="22"/>
      <c r="C265" s="59"/>
      <c r="D265" s="27" t="s">
        <v>76</v>
      </c>
      <c r="E265" s="29">
        <f>'Перечень мероприятий'!J217</f>
        <v>0</v>
      </c>
      <c r="F265" s="18"/>
    </row>
    <row r="266" spans="1:8" ht="24" customHeight="1" x14ac:dyDescent="0.2">
      <c r="A266" s="58"/>
      <c r="B266" s="22"/>
      <c r="C266" s="59"/>
      <c r="D266" s="27" t="s">
        <v>77</v>
      </c>
      <c r="E266" s="29">
        <f>'Перечень мероприятий'!K217</f>
        <v>0</v>
      </c>
      <c r="F266" s="18"/>
    </row>
    <row r="267" spans="1:8" ht="24" customHeight="1" x14ac:dyDescent="0.2">
      <c r="A267" s="58" t="s">
        <v>227</v>
      </c>
      <c r="B267" s="22" t="s">
        <v>41</v>
      </c>
      <c r="C267" s="59" t="s">
        <v>132</v>
      </c>
      <c r="D267" s="27" t="s">
        <v>38</v>
      </c>
      <c r="E267" s="29">
        <f>E268+E269+E270+E271+E272</f>
        <v>0</v>
      </c>
      <c r="F267" s="41"/>
    </row>
    <row r="268" spans="1:8" ht="24" customHeight="1" x14ac:dyDescent="0.2">
      <c r="A268" s="58"/>
      <c r="B268" s="22"/>
      <c r="C268" s="59"/>
      <c r="D268" s="27" t="s">
        <v>39</v>
      </c>
      <c r="E268" s="29">
        <f>'Перечень мероприятий'!G222</f>
        <v>0</v>
      </c>
      <c r="F268" s="42"/>
    </row>
    <row r="269" spans="1:8" ht="24" customHeight="1" x14ac:dyDescent="0.2">
      <c r="A269" s="58"/>
      <c r="B269" s="22"/>
      <c r="C269" s="59"/>
      <c r="D269" s="27" t="s">
        <v>40</v>
      </c>
      <c r="E269" s="29">
        <f>'Перечень мероприятий'!H222</f>
        <v>0</v>
      </c>
      <c r="F269" s="42"/>
    </row>
    <row r="270" spans="1:8" ht="24" customHeight="1" x14ac:dyDescent="0.2">
      <c r="A270" s="58"/>
      <c r="B270" s="22"/>
      <c r="C270" s="59"/>
      <c r="D270" s="27" t="s">
        <v>75</v>
      </c>
      <c r="E270" s="29">
        <f>'Перечень мероприятий'!I222</f>
        <v>0</v>
      </c>
      <c r="F270" s="42"/>
    </row>
    <row r="271" spans="1:8" ht="24" customHeight="1" x14ac:dyDescent="0.2">
      <c r="A271" s="58"/>
      <c r="B271" s="22"/>
      <c r="C271" s="59"/>
      <c r="D271" s="27" t="s">
        <v>76</v>
      </c>
      <c r="E271" s="29">
        <f>'Перечень мероприятий'!J222</f>
        <v>0</v>
      </c>
      <c r="F271" s="42"/>
    </row>
    <row r="272" spans="1:8" ht="21.75" customHeight="1" x14ac:dyDescent="0.2">
      <c r="A272" s="58"/>
      <c r="B272" s="22"/>
      <c r="C272" s="59"/>
      <c r="D272" s="27" t="s">
        <v>77</v>
      </c>
      <c r="E272" s="29">
        <f>'Перечень мероприятий'!K222</f>
        <v>0</v>
      </c>
      <c r="F272" s="46"/>
    </row>
    <row r="273" spans="1:6" ht="21.75" customHeight="1" x14ac:dyDescent="0.2">
      <c r="A273" s="58" t="s">
        <v>228</v>
      </c>
      <c r="B273" s="22" t="s">
        <v>41</v>
      </c>
      <c r="C273" s="59" t="s">
        <v>130</v>
      </c>
      <c r="D273" s="27" t="s">
        <v>38</v>
      </c>
      <c r="E273" s="29">
        <f>E274+E275+E276+E277+E278</f>
        <v>175</v>
      </c>
      <c r="F273" s="41"/>
    </row>
    <row r="274" spans="1:6" ht="20.25" customHeight="1" x14ac:dyDescent="0.2">
      <c r="A274" s="58"/>
      <c r="B274" s="22"/>
      <c r="C274" s="59"/>
      <c r="D274" s="27" t="s">
        <v>39</v>
      </c>
      <c r="E274" s="29">
        <f>'Перечень мероприятий'!G227</f>
        <v>35</v>
      </c>
      <c r="F274" s="42"/>
    </row>
    <row r="275" spans="1:6" ht="19.5" customHeight="1" x14ac:dyDescent="0.2">
      <c r="A275" s="58"/>
      <c r="B275" s="22"/>
      <c r="C275" s="59"/>
      <c r="D275" s="27" t="s">
        <v>40</v>
      </c>
      <c r="E275" s="29">
        <f>'Перечень мероприятий'!H227</f>
        <v>35</v>
      </c>
      <c r="F275" s="42"/>
    </row>
    <row r="276" spans="1:6" ht="18.75" customHeight="1" x14ac:dyDescent="0.2">
      <c r="A276" s="58"/>
      <c r="B276" s="22"/>
      <c r="C276" s="59"/>
      <c r="D276" s="27" t="s">
        <v>75</v>
      </c>
      <c r="E276" s="29">
        <f>'Перечень мероприятий'!I227</f>
        <v>35</v>
      </c>
      <c r="F276" s="42"/>
    </row>
    <row r="277" spans="1:6" ht="18" customHeight="1" x14ac:dyDescent="0.2">
      <c r="A277" s="58"/>
      <c r="B277" s="22"/>
      <c r="C277" s="59"/>
      <c r="D277" s="27" t="s">
        <v>76</v>
      </c>
      <c r="E277" s="29">
        <f>'Перечень мероприятий'!J227</f>
        <v>35</v>
      </c>
      <c r="F277" s="42"/>
    </row>
    <row r="278" spans="1:6" ht="22.5" customHeight="1" x14ac:dyDescent="0.2">
      <c r="A278" s="58"/>
      <c r="B278" s="22"/>
      <c r="C278" s="59"/>
      <c r="D278" s="27" t="s">
        <v>77</v>
      </c>
      <c r="E278" s="29">
        <f>'Перечень мероприятий'!K227</f>
        <v>35</v>
      </c>
      <c r="F278" s="46"/>
    </row>
    <row r="279" spans="1:6" ht="23.25" customHeight="1" x14ac:dyDescent="0.2">
      <c r="A279" s="58" t="s">
        <v>229</v>
      </c>
      <c r="B279" s="22" t="s">
        <v>41</v>
      </c>
      <c r="C279" s="59" t="s">
        <v>149</v>
      </c>
      <c r="D279" s="27" t="s">
        <v>38</v>
      </c>
      <c r="E279" s="29">
        <f>E280+E281+E282+E283+E284</f>
        <v>60</v>
      </c>
      <c r="F279" s="18"/>
    </row>
    <row r="280" spans="1:6" ht="24" customHeight="1" x14ac:dyDescent="0.2">
      <c r="A280" s="58"/>
      <c r="B280" s="22"/>
      <c r="C280" s="59"/>
      <c r="D280" s="27" t="s">
        <v>39</v>
      </c>
      <c r="E280" s="29">
        <f>'Перечень мероприятий'!G232</f>
        <v>0</v>
      </c>
      <c r="F280" s="18"/>
    </row>
    <row r="281" spans="1:6" ht="21" customHeight="1" x14ac:dyDescent="0.2">
      <c r="A281" s="58"/>
      <c r="B281" s="22"/>
      <c r="C281" s="59"/>
      <c r="D281" s="27" t="s">
        <v>40</v>
      </c>
      <c r="E281" s="29">
        <f>'Перечень мероприятий'!H232</f>
        <v>15</v>
      </c>
      <c r="F281" s="18"/>
    </row>
    <row r="282" spans="1:6" ht="20.25" customHeight="1" x14ac:dyDescent="0.2">
      <c r="A282" s="58"/>
      <c r="B282" s="22"/>
      <c r="C282" s="59"/>
      <c r="D282" s="27" t="s">
        <v>75</v>
      </c>
      <c r="E282" s="29">
        <f>'Перечень мероприятий'!I232</f>
        <v>15</v>
      </c>
      <c r="F282" s="18"/>
    </row>
    <row r="283" spans="1:6" ht="19.5" customHeight="1" x14ac:dyDescent="0.2">
      <c r="A283" s="58"/>
      <c r="B283" s="22"/>
      <c r="C283" s="59"/>
      <c r="D283" s="27" t="s">
        <v>76</v>
      </c>
      <c r="E283" s="29">
        <f>'Перечень мероприятий'!J232</f>
        <v>15</v>
      </c>
      <c r="F283" s="18"/>
    </row>
    <row r="284" spans="1:6" ht="29.25" customHeight="1" x14ac:dyDescent="0.2">
      <c r="A284" s="58"/>
      <c r="B284" s="22"/>
      <c r="C284" s="59"/>
      <c r="D284" s="27" t="s">
        <v>77</v>
      </c>
      <c r="E284" s="29">
        <f>'Перечень мероприятий'!K232</f>
        <v>15</v>
      </c>
      <c r="F284" s="18"/>
    </row>
    <row r="285" spans="1:6" ht="22.5" customHeight="1" x14ac:dyDescent="0.2">
      <c r="A285" s="58" t="s">
        <v>230</v>
      </c>
      <c r="B285" s="22" t="s">
        <v>41</v>
      </c>
      <c r="C285" s="59" t="s">
        <v>127</v>
      </c>
      <c r="D285" s="27" t="s">
        <v>38</v>
      </c>
      <c r="E285" s="29">
        <f>E286+E287+E288+E289+E290</f>
        <v>2025.1</v>
      </c>
      <c r="F285" s="18"/>
    </row>
    <row r="286" spans="1:6" ht="22.5" customHeight="1" x14ac:dyDescent="0.2">
      <c r="A286" s="58"/>
      <c r="B286" s="22"/>
      <c r="C286" s="59"/>
      <c r="D286" s="27" t="s">
        <v>39</v>
      </c>
      <c r="E286" s="29">
        <f>'Перечень мероприятий'!G237</f>
        <v>225.1</v>
      </c>
      <c r="F286" s="18"/>
    </row>
    <row r="287" spans="1:6" ht="20.25" customHeight="1" x14ac:dyDescent="0.2">
      <c r="A287" s="58"/>
      <c r="B287" s="22"/>
      <c r="C287" s="59"/>
      <c r="D287" s="27" t="s">
        <v>40</v>
      </c>
      <c r="E287" s="29">
        <f>'Перечень мероприятий'!H237</f>
        <v>450</v>
      </c>
      <c r="F287" s="18"/>
    </row>
    <row r="288" spans="1:6" ht="18" customHeight="1" x14ac:dyDescent="0.2">
      <c r="A288" s="58"/>
      <c r="B288" s="22"/>
      <c r="C288" s="59"/>
      <c r="D288" s="27" t="s">
        <v>75</v>
      </c>
      <c r="E288" s="29">
        <f>'Перечень мероприятий'!I237</f>
        <v>450</v>
      </c>
      <c r="F288" s="18"/>
    </row>
    <row r="289" spans="1:6" ht="20.25" customHeight="1" x14ac:dyDescent="0.2">
      <c r="A289" s="58"/>
      <c r="B289" s="22"/>
      <c r="C289" s="59"/>
      <c r="D289" s="27" t="s">
        <v>76</v>
      </c>
      <c r="E289" s="29">
        <f>'Перечень мероприятий'!J237</f>
        <v>450</v>
      </c>
      <c r="F289" s="18"/>
    </row>
    <row r="290" spans="1:6" ht="25.5" customHeight="1" x14ac:dyDescent="0.2">
      <c r="A290" s="58"/>
      <c r="B290" s="22"/>
      <c r="C290" s="59"/>
      <c r="D290" s="27" t="s">
        <v>77</v>
      </c>
      <c r="E290" s="29">
        <f>'Перечень мероприятий'!K237</f>
        <v>450</v>
      </c>
      <c r="F290" s="18"/>
    </row>
    <row r="291" spans="1:6" ht="21.75" customHeight="1" x14ac:dyDescent="0.2">
      <c r="A291" s="58" t="s">
        <v>231</v>
      </c>
      <c r="B291" s="22" t="s">
        <v>41</v>
      </c>
      <c r="C291" s="59" t="s">
        <v>128</v>
      </c>
      <c r="D291" s="27" t="s">
        <v>38</v>
      </c>
      <c r="E291" s="29">
        <f>E292+E293+E294+E295+E296</f>
        <v>1037</v>
      </c>
      <c r="F291" s="18"/>
    </row>
    <row r="292" spans="1:6" ht="21.75" customHeight="1" x14ac:dyDescent="0.2">
      <c r="A292" s="58"/>
      <c r="B292" s="22"/>
      <c r="C292" s="59"/>
      <c r="D292" s="27" t="s">
        <v>39</v>
      </c>
      <c r="E292" s="29">
        <f>'Перечень мероприятий'!G242</f>
        <v>37</v>
      </c>
      <c r="F292" s="18"/>
    </row>
    <row r="293" spans="1:6" ht="24.75" customHeight="1" x14ac:dyDescent="0.2">
      <c r="A293" s="58"/>
      <c r="B293" s="22"/>
      <c r="C293" s="59"/>
      <c r="D293" s="27" t="s">
        <v>40</v>
      </c>
      <c r="E293" s="29">
        <f>'Перечень мероприятий'!H242</f>
        <v>100</v>
      </c>
      <c r="F293" s="18"/>
    </row>
    <row r="294" spans="1:6" ht="20.25" customHeight="1" x14ac:dyDescent="0.2">
      <c r="A294" s="58"/>
      <c r="B294" s="22"/>
      <c r="C294" s="59"/>
      <c r="D294" s="27" t="s">
        <v>75</v>
      </c>
      <c r="E294" s="29">
        <f>'Перечень мероприятий'!I242</f>
        <v>300</v>
      </c>
      <c r="F294" s="18"/>
    </row>
    <row r="295" spans="1:6" ht="20.25" customHeight="1" x14ac:dyDescent="0.2">
      <c r="A295" s="58"/>
      <c r="B295" s="22"/>
      <c r="C295" s="59"/>
      <c r="D295" s="27" t="s">
        <v>76</v>
      </c>
      <c r="E295" s="29">
        <f>'Перечень мероприятий'!J242</f>
        <v>300</v>
      </c>
      <c r="F295" s="18"/>
    </row>
    <row r="296" spans="1:6" ht="24" customHeight="1" x14ac:dyDescent="0.2">
      <c r="A296" s="58"/>
      <c r="B296" s="22"/>
      <c r="C296" s="59"/>
      <c r="D296" s="27" t="s">
        <v>77</v>
      </c>
      <c r="E296" s="29">
        <f>'Перечень мероприятий'!K242</f>
        <v>300</v>
      </c>
      <c r="F296" s="18"/>
    </row>
    <row r="297" spans="1:6" ht="24" customHeight="1" x14ac:dyDescent="0.2">
      <c r="A297" s="62" t="s">
        <v>232</v>
      </c>
      <c r="B297" s="34" t="s">
        <v>41</v>
      </c>
      <c r="C297" s="63" t="s">
        <v>131</v>
      </c>
      <c r="D297" s="27" t="s">
        <v>38</v>
      </c>
      <c r="E297" s="29">
        <f>E298+E299+E300+E301+E302</f>
        <v>150</v>
      </c>
      <c r="F297" s="41"/>
    </row>
    <row r="298" spans="1:6" ht="24" customHeight="1" x14ac:dyDescent="0.2">
      <c r="A298" s="64"/>
      <c r="B298" s="65"/>
      <c r="C298" s="66"/>
      <c r="D298" s="27" t="s">
        <v>39</v>
      </c>
      <c r="E298" s="29">
        <f>'Перечень мероприятий'!G247</f>
        <v>0</v>
      </c>
      <c r="F298" s="42"/>
    </row>
    <row r="299" spans="1:6" ht="24" customHeight="1" x14ac:dyDescent="0.2">
      <c r="A299" s="64"/>
      <c r="B299" s="65"/>
      <c r="C299" s="66"/>
      <c r="D299" s="27" t="s">
        <v>40</v>
      </c>
      <c r="E299" s="29">
        <f>'Перечень мероприятий'!H247</f>
        <v>150</v>
      </c>
      <c r="F299" s="42"/>
    </row>
    <row r="300" spans="1:6" ht="24" customHeight="1" x14ac:dyDescent="0.2">
      <c r="A300" s="64"/>
      <c r="B300" s="65"/>
      <c r="C300" s="66"/>
      <c r="D300" s="27" t="s">
        <v>75</v>
      </c>
      <c r="E300" s="29">
        <f>'Перечень мероприятий'!I247</f>
        <v>0</v>
      </c>
      <c r="F300" s="42"/>
    </row>
    <row r="301" spans="1:6" ht="24" customHeight="1" x14ac:dyDescent="0.2">
      <c r="A301" s="64"/>
      <c r="B301" s="65"/>
      <c r="C301" s="66"/>
      <c r="D301" s="27" t="s">
        <v>76</v>
      </c>
      <c r="E301" s="29">
        <f>'Перечень мероприятий'!J247</f>
        <v>0</v>
      </c>
      <c r="F301" s="42"/>
    </row>
    <row r="302" spans="1:6" ht="33" customHeight="1" x14ac:dyDescent="0.2">
      <c r="A302" s="67"/>
      <c r="B302" s="35"/>
      <c r="C302" s="68"/>
      <c r="D302" s="27" t="s">
        <v>77</v>
      </c>
      <c r="E302" s="29">
        <f>'Перечень мероприятий'!K247</f>
        <v>0</v>
      </c>
      <c r="F302" s="46"/>
    </row>
    <row r="303" spans="1:6" ht="24" customHeight="1" x14ac:dyDescent="0.2">
      <c r="A303" s="62" t="s">
        <v>233</v>
      </c>
      <c r="B303" s="34" t="s">
        <v>41</v>
      </c>
      <c r="C303" s="59" t="s">
        <v>129</v>
      </c>
      <c r="D303" s="27" t="s">
        <v>38</v>
      </c>
      <c r="E303" s="29">
        <f>E304+E305+E306+E307+E308</f>
        <v>0</v>
      </c>
      <c r="F303" s="41"/>
    </row>
    <row r="304" spans="1:6" ht="24" customHeight="1" x14ac:dyDescent="0.2">
      <c r="A304" s="64"/>
      <c r="B304" s="65"/>
      <c r="C304" s="59"/>
      <c r="D304" s="27" t="s">
        <v>39</v>
      </c>
      <c r="E304" s="29">
        <f>'Перечень мероприятий'!G255</f>
        <v>0</v>
      </c>
      <c r="F304" s="42"/>
    </row>
    <row r="305" spans="1:6" ht="24" customHeight="1" x14ac:dyDescent="0.2">
      <c r="A305" s="64"/>
      <c r="B305" s="65"/>
      <c r="C305" s="59"/>
      <c r="D305" s="27" t="s">
        <v>40</v>
      </c>
      <c r="E305" s="29">
        <f>'Перечень мероприятий'!H255</f>
        <v>0</v>
      </c>
      <c r="F305" s="42"/>
    </row>
    <row r="306" spans="1:6" ht="24" customHeight="1" x14ac:dyDescent="0.2">
      <c r="A306" s="64"/>
      <c r="B306" s="65"/>
      <c r="C306" s="59"/>
      <c r="D306" s="27" t="s">
        <v>75</v>
      </c>
      <c r="E306" s="29">
        <f>'Перечень мероприятий'!I255</f>
        <v>0</v>
      </c>
      <c r="F306" s="42"/>
    </row>
    <row r="307" spans="1:6" ht="24" customHeight="1" x14ac:dyDescent="0.2">
      <c r="A307" s="64"/>
      <c r="B307" s="65"/>
      <c r="C307" s="59"/>
      <c r="D307" s="27" t="s">
        <v>76</v>
      </c>
      <c r="E307" s="29">
        <f>'Перечень мероприятий'!J255</f>
        <v>0</v>
      </c>
      <c r="F307" s="42"/>
    </row>
    <row r="308" spans="1:6" ht="24" customHeight="1" x14ac:dyDescent="0.2">
      <c r="A308" s="67"/>
      <c r="B308" s="35"/>
      <c r="C308" s="59"/>
      <c r="D308" s="27" t="s">
        <v>77</v>
      </c>
      <c r="E308" s="29">
        <f>'Перечень мероприятий'!K255</f>
        <v>0</v>
      </c>
      <c r="F308" s="46"/>
    </row>
    <row r="309" spans="1:6" ht="21.75" customHeight="1" x14ac:dyDescent="0.2">
      <c r="A309" s="58" t="s">
        <v>234</v>
      </c>
      <c r="B309" s="22" t="s">
        <v>41</v>
      </c>
      <c r="C309" s="59"/>
      <c r="D309" s="27" t="s">
        <v>38</v>
      </c>
      <c r="E309" s="29">
        <f>E310+E311+E312+E313+E314</f>
        <v>0</v>
      </c>
      <c r="F309" s="18"/>
    </row>
    <row r="310" spans="1:6" ht="21.75" customHeight="1" x14ac:dyDescent="0.2">
      <c r="A310" s="58"/>
      <c r="B310" s="22"/>
      <c r="C310" s="59"/>
      <c r="D310" s="27" t="s">
        <v>39</v>
      </c>
      <c r="E310" s="29">
        <f>'Перечень мероприятий'!G260</f>
        <v>0</v>
      </c>
      <c r="F310" s="18"/>
    </row>
    <row r="311" spans="1:6" ht="24.75" customHeight="1" x14ac:dyDescent="0.2">
      <c r="A311" s="58"/>
      <c r="B311" s="22"/>
      <c r="C311" s="59"/>
      <c r="D311" s="27" t="s">
        <v>40</v>
      </c>
      <c r="E311" s="29">
        <f>'Перечень мероприятий'!H260</f>
        <v>0</v>
      </c>
      <c r="F311" s="18"/>
    </row>
    <row r="312" spans="1:6" ht="24" customHeight="1" x14ac:dyDescent="0.2">
      <c r="A312" s="58"/>
      <c r="B312" s="22"/>
      <c r="C312" s="59"/>
      <c r="D312" s="27" t="s">
        <v>75</v>
      </c>
      <c r="E312" s="29">
        <f>'Перечень мероприятий'!I260</f>
        <v>0</v>
      </c>
      <c r="F312" s="18"/>
    </row>
    <row r="313" spans="1:6" ht="20.25" customHeight="1" x14ac:dyDescent="0.2">
      <c r="A313" s="58"/>
      <c r="B313" s="22"/>
      <c r="C313" s="59"/>
      <c r="D313" s="27" t="s">
        <v>76</v>
      </c>
      <c r="E313" s="29">
        <f>'Перечень мероприятий'!J260</f>
        <v>0</v>
      </c>
      <c r="F313" s="18"/>
    </row>
    <row r="314" spans="1:6" ht="24" customHeight="1" x14ac:dyDescent="0.2">
      <c r="A314" s="58"/>
      <c r="B314" s="22"/>
      <c r="C314" s="59"/>
      <c r="D314" s="27" t="s">
        <v>77</v>
      </c>
      <c r="E314" s="29">
        <f>'Перечень мероприятий'!K260</f>
        <v>0</v>
      </c>
      <c r="F314" s="18"/>
    </row>
    <row r="315" spans="1:6" ht="21.75" customHeight="1" x14ac:dyDescent="0.2">
      <c r="A315" s="58" t="s">
        <v>235</v>
      </c>
      <c r="B315" s="22" t="s">
        <v>41</v>
      </c>
      <c r="C315" s="59"/>
      <c r="D315" s="27" t="s">
        <v>38</v>
      </c>
      <c r="E315" s="29">
        <f>E316+E317+E318+E319+E320</f>
        <v>0</v>
      </c>
      <c r="F315" s="18"/>
    </row>
    <row r="316" spans="1:6" ht="21.75" customHeight="1" x14ac:dyDescent="0.2">
      <c r="A316" s="58"/>
      <c r="B316" s="22"/>
      <c r="C316" s="59"/>
      <c r="D316" s="27" t="s">
        <v>39</v>
      </c>
      <c r="E316" s="29">
        <f>'Перечень мероприятий'!G266</f>
        <v>0</v>
      </c>
      <c r="F316" s="18"/>
    </row>
    <row r="317" spans="1:6" ht="24.75" customHeight="1" x14ac:dyDescent="0.2">
      <c r="A317" s="58"/>
      <c r="B317" s="22"/>
      <c r="C317" s="59"/>
      <c r="D317" s="27" t="s">
        <v>40</v>
      </c>
      <c r="E317" s="29">
        <f>'Перечень мероприятий'!H266</f>
        <v>0</v>
      </c>
      <c r="F317" s="18"/>
    </row>
    <row r="318" spans="1:6" ht="24" customHeight="1" x14ac:dyDescent="0.2">
      <c r="A318" s="58"/>
      <c r="B318" s="22"/>
      <c r="C318" s="59"/>
      <c r="D318" s="27" t="s">
        <v>75</v>
      </c>
      <c r="E318" s="29">
        <f>'Перечень мероприятий'!I266</f>
        <v>0</v>
      </c>
      <c r="F318" s="18"/>
    </row>
    <row r="319" spans="1:6" ht="20.25" customHeight="1" x14ac:dyDescent="0.2">
      <c r="A319" s="58"/>
      <c r="B319" s="22"/>
      <c r="C319" s="59"/>
      <c r="D319" s="27" t="s">
        <v>76</v>
      </c>
      <c r="E319" s="29">
        <f>'Перечень мероприятий'!J266</f>
        <v>0</v>
      </c>
      <c r="F319" s="18"/>
    </row>
    <row r="320" spans="1:6" ht="24" customHeight="1" x14ac:dyDescent="0.2">
      <c r="A320" s="58"/>
      <c r="B320" s="22"/>
      <c r="C320" s="59"/>
      <c r="D320" s="27" t="s">
        <v>77</v>
      </c>
      <c r="E320" s="29">
        <f>'Перечень мероприятий'!K266</f>
        <v>0</v>
      </c>
      <c r="F320" s="18"/>
    </row>
    <row r="321" spans="1:6" ht="15" customHeight="1" x14ac:dyDescent="0.2">
      <c r="A321" s="62" t="s">
        <v>236</v>
      </c>
      <c r="B321" s="34" t="s">
        <v>41</v>
      </c>
      <c r="C321" s="63"/>
      <c r="D321" s="27" t="s">
        <v>38</v>
      </c>
      <c r="E321" s="29">
        <f>E322+E323+E324+E325+E326</f>
        <v>2000</v>
      </c>
      <c r="F321" s="41"/>
    </row>
    <row r="322" spans="1:6" ht="15" x14ac:dyDescent="0.2">
      <c r="A322" s="64"/>
      <c r="B322" s="65"/>
      <c r="C322" s="66"/>
      <c r="D322" s="27" t="s">
        <v>39</v>
      </c>
      <c r="E322" s="29">
        <f>E328+E334</f>
        <v>0</v>
      </c>
      <c r="F322" s="42"/>
    </row>
    <row r="323" spans="1:6" ht="15" x14ac:dyDescent="0.2">
      <c r="A323" s="64"/>
      <c r="B323" s="65"/>
      <c r="C323" s="66"/>
      <c r="D323" s="27" t="s">
        <v>40</v>
      </c>
      <c r="E323" s="29">
        <f>E329+E335</f>
        <v>500</v>
      </c>
      <c r="F323" s="42"/>
    </row>
    <row r="324" spans="1:6" ht="15" x14ac:dyDescent="0.2">
      <c r="A324" s="64"/>
      <c r="B324" s="65"/>
      <c r="C324" s="66"/>
      <c r="D324" s="27" t="s">
        <v>75</v>
      </c>
      <c r="E324" s="29">
        <f>E330+E336</f>
        <v>500</v>
      </c>
      <c r="F324" s="42"/>
    </row>
    <row r="325" spans="1:6" ht="15" x14ac:dyDescent="0.2">
      <c r="A325" s="64"/>
      <c r="B325" s="65"/>
      <c r="C325" s="66"/>
      <c r="D325" s="27" t="s">
        <v>76</v>
      </c>
      <c r="E325" s="29">
        <f>E331+E337</f>
        <v>500</v>
      </c>
      <c r="F325" s="42"/>
    </row>
    <row r="326" spans="1:6" ht="28.5" customHeight="1" x14ac:dyDescent="0.2">
      <c r="A326" s="67"/>
      <c r="B326" s="35"/>
      <c r="C326" s="68"/>
      <c r="D326" s="27" t="s">
        <v>77</v>
      </c>
      <c r="E326" s="29">
        <f>E332+E338</f>
        <v>500</v>
      </c>
      <c r="F326" s="46"/>
    </row>
    <row r="327" spans="1:6" ht="19.5" customHeight="1" x14ac:dyDescent="0.2">
      <c r="A327" s="58" t="s">
        <v>237</v>
      </c>
      <c r="B327" s="22" t="s">
        <v>41</v>
      </c>
      <c r="C327" s="59" t="s">
        <v>42</v>
      </c>
      <c r="D327" s="27" t="s">
        <v>38</v>
      </c>
      <c r="E327" s="29">
        <f>E328+E329+E330+E331+E332</f>
        <v>1600</v>
      </c>
      <c r="F327" s="18"/>
    </row>
    <row r="328" spans="1:6" ht="17.25" customHeight="1" x14ac:dyDescent="0.2">
      <c r="A328" s="58"/>
      <c r="B328" s="22"/>
      <c r="C328" s="59"/>
      <c r="D328" s="27" t="s">
        <v>39</v>
      </c>
      <c r="E328" s="29">
        <f>'Перечень мероприятий'!G272</f>
        <v>0</v>
      </c>
      <c r="F328" s="18"/>
    </row>
    <row r="329" spans="1:6" ht="15.75" customHeight="1" x14ac:dyDescent="0.2">
      <c r="A329" s="58"/>
      <c r="B329" s="22"/>
      <c r="C329" s="59"/>
      <c r="D329" s="27" t="s">
        <v>40</v>
      </c>
      <c r="E329" s="29">
        <f>'Перечень мероприятий'!H272</f>
        <v>400</v>
      </c>
      <c r="F329" s="18"/>
    </row>
    <row r="330" spans="1:6" ht="15.75" customHeight="1" x14ac:dyDescent="0.2">
      <c r="A330" s="58"/>
      <c r="B330" s="22"/>
      <c r="C330" s="59"/>
      <c r="D330" s="27" t="s">
        <v>75</v>
      </c>
      <c r="E330" s="29">
        <f>'Перечень мероприятий'!I272</f>
        <v>400</v>
      </c>
      <c r="F330" s="18"/>
    </row>
    <row r="331" spans="1:6" ht="15.75" customHeight="1" x14ac:dyDescent="0.2">
      <c r="A331" s="58"/>
      <c r="B331" s="22"/>
      <c r="C331" s="59"/>
      <c r="D331" s="27" t="s">
        <v>76</v>
      </c>
      <c r="E331" s="29">
        <f>'Перечень мероприятий'!J272</f>
        <v>400</v>
      </c>
      <c r="F331" s="18"/>
    </row>
    <row r="332" spans="1:6" ht="15" customHeight="1" x14ac:dyDescent="0.2">
      <c r="A332" s="58"/>
      <c r="B332" s="22"/>
      <c r="C332" s="59"/>
      <c r="D332" s="27" t="s">
        <v>77</v>
      </c>
      <c r="E332" s="29">
        <f>'Перечень мероприятий'!K272</f>
        <v>400</v>
      </c>
      <c r="F332" s="18"/>
    </row>
    <row r="333" spans="1:6" ht="15" x14ac:dyDescent="0.2">
      <c r="A333" s="58" t="s">
        <v>238</v>
      </c>
      <c r="B333" s="22" t="s">
        <v>41</v>
      </c>
      <c r="C333" s="59" t="s">
        <v>78</v>
      </c>
      <c r="D333" s="27" t="s">
        <v>38</v>
      </c>
      <c r="E333" s="29">
        <f>E334+E335+E336+E337+E338</f>
        <v>400</v>
      </c>
      <c r="F333" s="18"/>
    </row>
    <row r="334" spans="1:6" ht="15" x14ac:dyDescent="0.2">
      <c r="A334" s="58"/>
      <c r="B334" s="22"/>
      <c r="C334" s="59"/>
      <c r="D334" s="27" t="s">
        <v>39</v>
      </c>
      <c r="E334" s="29">
        <f>'Перечень мероприятий'!G277</f>
        <v>0</v>
      </c>
      <c r="F334" s="18"/>
    </row>
    <row r="335" spans="1:6" ht="15" x14ac:dyDescent="0.2">
      <c r="A335" s="58"/>
      <c r="B335" s="22"/>
      <c r="C335" s="59"/>
      <c r="D335" s="27" t="s">
        <v>40</v>
      </c>
      <c r="E335" s="29">
        <f>'Перечень мероприятий'!H277</f>
        <v>100</v>
      </c>
      <c r="F335" s="18"/>
    </row>
    <row r="336" spans="1:6" ht="15" x14ac:dyDescent="0.2">
      <c r="A336" s="58"/>
      <c r="B336" s="22"/>
      <c r="C336" s="59"/>
      <c r="D336" s="27" t="s">
        <v>75</v>
      </c>
      <c r="E336" s="29">
        <f>'Перечень мероприятий'!I277</f>
        <v>100</v>
      </c>
      <c r="F336" s="18"/>
    </row>
    <row r="337" spans="1:6" ht="15" x14ac:dyDescent="0.2">
      <c r="A337" s="58"/>
      <c r="B337" s="22"/>
      <c r="C337" s="59"/>
      <c r="D337" s="27" t="s">
        <v>76</v>
      </c>
      <c r="E337" s="29">
        <f>'Перечень мероприятий'!J277</f>
        <v>100</v>
      </c>
      <c r="F337" s="18"/>
    </row>
    <row r="338" spans="1:6" ht="15" x14ac:dyDescent="0.2">
      <c r="A338" s="58"/>
      <c r="B338" s="22"/>
      <c r="C338" s="59"/>
      <c r="D338" s="27" t="s">
        <v>77</v>
      </c>
      <c r="E338" s="29">
        <f>'Перечень мероприятий'!K277</f>
        <v>100</v>
      </c>
      <c r="F338" s="18"/>
    </row>
    <row r="339" spans="1:6" ht="15" customHeight="1" x14ac:dyDescent="0.2">
      <c r="A339" s="58" t="s">
        <v>239</v>
      </c>
      <c r="B339" s="22" t="s">
        <v>41</v>
      </c>
      <c r="C339" s="59"/>
      <c r="D339" s="27" t="s">
        <v>38</v>
      </c>
      <c r="E339" s="29">
        <f>E340+E341+E342+E343+E344</f>
        <v>0</v>
      </c>
      <c r="F339" s="18"/>
    </row>
    <row r="340" spans="1:6" ht="15" x14ac:dyDescent="0.2">
      <c r="A340" s="58"/>
      <c r="B340" s="22"/>
      <c r="C340" s="59"/>
      <c r="D340" s="27" t="s">
        <v>39</v>
      </c>
      <c r="E340" s="29">
        <f>E346</f>
        <v>0</v>
      </c>
      <c r="F340" s="18"/>
    </row>
    <row r="341" spans="1:6" ht="15" x14ac:dyDescent="0.2">
      <c r="A341" s="58"/>
      <c r="B341" s="22"/>
      <c r="C341" s="59"/>
      <c r="D341" s="27" t="s">
        <v>40</v>
      </c>
      <c r="E341" s="29">
        <f>E347</f>
        <v>0</v>
      </c>
      <c r="F341" s="18"/>
    </row>
    <row r="342" spans="1:6" ht="15" x14ac:dyDescent="0.2">
      <c r="A342" s="58"/>
      <c r="B342" s="22"/>
      <c r="C342" s="59"/>
      <c r="D342" s="27" t="s">
        <v>75</v>
      </c>
      <c r="E342" s="29">
        <f>E348</f>
        <v>0</v>
      </c>
      <c r="F342" s="18"/>
    </row>
    <row r="343" spans="1:6" ht="15" x14ac:dyDescent="0.2">
      <c r="A343" s="58"/>
      <c r="B343" s="22"/>
      <c r="C343" s="59"/>
      <c r="D343" s="27" t="s">
        <v>76</v>
      </c>
      <c r="E343" s="29">
        <f>E349</f>
        <v>0</v>
      </c>
      <c r="F343" s="18"/>
    </row>
    <row r="344" spans="1:6" ht="30.75" customHeight="1" x14ac:dyDescent="0.2">
      <c r="A344" s="58"/>
      <c r="B344" s="22"/>
      <c r="C344" s="59"/>
      <c r="D344" s="27" t="s">
        <v>77</v>
      </c>
      <c r="E344" s="29">
        <f>E350</f>
        <v>0</v>
      </c>
      <c r="F344" s="18"/>
    </row>
    <row r="345" spans="1:6" ht="15" x14ac:dyDescent="0.2">
      <c r="A345" s="58" t="s">
        <v>240</v>
      </c>
      <c r="B345" s="22" t="s">
        <v>41</v>
      </c>
      <c r="C345" s="59"/>
      <c r="D345" s="27" t="s">
        <v>38</v>
      </c>
      <c r="E345" s="29">
        <f>E346+E347+E348+E349+E350</f>
        <v>0</v>
      </c>
      <c r="F345" s="18"/>
    </row>
    <row r="346" spans="1:6" ht="15" x14ac:dyDescent="0.2">
      <c r="A346" s="58"/>
      <c r="B346" s="22"/>
      <c r="C346" s="59"/>
      <c r="D346" s="27" t="s">
        <v>39</v>
      </c>
      <c r="E346" s="29">
        <f>'Перечень мероприятий'!G287</f>
        <v>0</v>
      </c>
      <c r="F346" s="18"/>
    </row>
    <row r="347" spans="1:6" ht="15" x14ac:dyDescent="0.2">
      <c r="A347" s="58"/>
      <c r="B347" s="22"/>
      <c r="C347" s="59"/>
      <c r="D347" s="27" t="s">
        <v>40</v>
      </c>
      <c r="E347" s="29">
        <f>'Перечень мероприятий'!H287</f>
        <v>0</v>
      </c>
      <c r="F347" s="18"/>
    </row>
    <row r="348" spans="1:6" ht="15" x14ac:dyDescent="0.2">
      <c r="A348" s="58"/>
      <c r="B348" s="22"/>
      <c r="C348" s="59"/>
      <c r="D348" s="27" t="s">
        <v>75</v>
      </c>
      <c r="E348" s="29">
        <f>'Перечень мероприятий'!I287</f>
        <v>0</v>
      </c>
      <c r="F348" s="18"/>
    </row>
    <row r="349" spans="1:6" ht="15" x14ac:dyDescent="0.2">
      <c r="A349" s="58"/>
      <c r="B349" s="22"/>
      <c r="C349" s="59"/>
      <c r="D349" s="27" t="s">
        <v>76</v>
      </c>
      <c r="E349" s="29">
        <f>'Перечень мероприятий'!J287</f>
        <v>0</v>
      </c>
      <c r="F349" s="18"/>
    </row>
    <row r="350" spans="1:6" ht="16.5" customHeight="1" x14ac:dyDescent="0.2">
      <c r="A350" s="58"/>
      <c r="B350" s="22"/>
      <c r="C350" s="59"/>
      <c r="D350" s="27" t="s">
        <v>77</v>
      </c>
      <c r="E350" s="29">
        <f>'Перечень мероприятий'!K287</f>
        <v>0</v>
      </c>
      <c r="F350" s="18"/>
    </row>
    <row r="351" spans="1:6" ht="29.25" customHeight="1" x14ac:dyDescent="0.2">
      <c r="A351" s="57" t="s">
        <v>178</v>
      </c>
      <c r="B351" s="51"/>
      <c r="C351" s="51"/>
      <c r="D351" s="51"/>
      <c r="E351" s="51"/>
      <c r="F351" s="51"/>
    </row>
    <row r="352" spans="1:6" ht="25.5" customHeight="1" x14ac:dyDescent="0.2">
      <c r="A352" s="58" t="s">
        <v>241</v>
      </c>
      <c r="B352" s="22" t="s">
        <v>41</v>
      </c>
      <c r="C352" s="59"/>
      <c r="D352" s="27" t="s">
        <v>38</v>
      </c>
      <c r="E352" s="29">
        <f>E353+E354+E355+E356+E357</f>
        <v>15290</v>
      </c>
      <c r="F352" s="18"/>
    </row>
    <row r="353" spans="1:8" ht="27.75" customHeight="1" x14ac:dyDescent="0.2">
      <c r="A353" s="73"/>
      <c r="B353" s="22"/>
      <c r="C353" s="59"/>
      <c r="D353" s="27" t="s">
        <v>39</v>
      </c>
      <c r="E353" s="29">
        <f>E359</f>
        <v>2110</v>
      </c>
      <c r="F353" s="18"/>
      <c r="G353" s="60">
        <f>E353</f>
        <v>2110</v>
      </c>
      <c r="H353" s="27" t="s">
        <v>39</v>
      </c>
    </row>
    <row r="354" spans="1:8" ht="35.25" customHeight="1" x14ac:dyDescent="0.2">
      <c r="A354" s="73"/>
      <c r="B354" s="22"/>
      <c r="C354" s="59"/>
      <c r="D354" s="27" t="s">
        <v>40</v>
      </c>
      <c r="E354" s="29">
        <f>E360</f>
        <v>2890</v>
      </c>
      <c r="F354" s="18"/>
      <c r="G354" s="60">
        <f>E354</f>
        <v>2890</v>
      </c>
      <c r="H354" s="27" t="s">
        <v>40</v>
      </c>
    </row>
    <row r="355" spans="1:8" ht="28.5" customHeight="1" x14ac:dyDescent="0.2">
      <c r="A355" s="73"/>
      <c r="B355" s="22"/>
      <c r="C355" s="59"/>
      <c r="D355" s="27" t="s">
        <v>75</v>
      </c>
      <c r="E355" s="29">
        <f>E361</f>
        <v>3200</v>
      </c>
      <c r="F355" s="18"/>
      <c r="G355" s="60">
        <f>E355</f>
        <v>3200</v>
      </c>
      <c r="H355" s="27" t="s">
        <v>75</v>
      </c>
    </row>
    <row r="356" spans="1:8" ht="43.5" customHeight="1" x14ac:dyDescent="0.2">
      <c r="A356" s="73"/>
      <c r="B356" s="22"/>
      <c r="C356" s="59"/>
      <c r="D356" s="27" t="s">
        <v>76</v>
      </c>
      <c r="E356" s="29">
        <f>E362</f>
        <v>3200</v>
      </c>
      <c r="F356" s="18"/>
      <c r="G356" s="60">
        <f>E356</f>
        <v>3200</v>
      </c>
      <c r="H356" s="27" t="s">
        <v>76</v>
      </c>
    </row>
    <row r="357" spans="1:8" ht="68.25" customHeight="1" x14ac:dyDescent="0.2">
      <c r="A357" s="73"/>
      <c r="B357" s="22"/>
      <c r="C357" s="59"/>
      <c r="D357" s="27" t="s">
        <v>77</v>
      </c>
      <c r="E357" s="29">
        <f>E363</f>
        <v>3890</v>
      </c>
      <c r="F357" s="18"/>
      <c r="G357" s="60">
        <f>E357</f>
        <v>3890</v>
      </c>
      <c r="H357" s="27" t="s">
        <v>77</v>
      </c>
    </row>
    <row r="358" spans="1:8" ht="27.75" customHeight="1" x14ac:dyDescent="0.2">
      <c r="A358" s="58" t="s">
        <v>242</v>
      </c>
      <c r="B358" s="22" t="s">
        <v>41</v>
      </c>
      <c r="C358" s="59" t="s">
        <v>43</v>
      </c>
      <c r="D358" s="27" t="s">
        <v>38</v>
      </c>
      <c r="E358" s="29">
        <f>E359+E360+E361+E362+E363</f>
        <v>15290</v>
      </c>
      <c r="F358" s="18"/>
    </row>
    <row r="359" spans="1:8" ht="32.25" customHeight="1" x14ac:dyDescent="0.2">
      <c r="A359" s="58"/>
      <c r="B359" s="22"/>
      <c r="C359" s="59"/>
      <c r="D359" s="27" t="s">
        <v>39</v>
      </c>
      <c r="E359" s="29">
        <f>'Перечень мероприятий'!G304</f>
        <v>2110</v>
      </c>
      <c r="F359" s="18"/>
    </row>
    <row r="360" spans="1:8" ht="25.5" customHeight="1" x14ac:dyDescent="0.2">
      <c r="A360" s="58"/>
      <c r="B360" s="22"/>
      <c r="C360" s="59"/>
      <c r="D360" s="27" t="s">
        <v>40</v>
      </c>
      <c r="E360" s="29">
        <f>'Перечень мероприятий'!H304</f>
        <v>2890</v>
      </c>
      <c r="F360" s="18"/>
    </row>
    <row r="361" spans="1:8" ht="26.25" customHeight="1" x14ac:dyDescent="0.2">
      <c r="A361" s="58"/>
      <c r="B361" s="22"/>
      <c r="C361" s="59"/>
      <c r="D361" s="27" t="s">
        <v>75</v>
      </c>
      <c r="E361" s="29">
        <f>'Перечень мероприятий'!I304</f>
        <v>3200</v>
      </c>
      <c r="F361" s="18"/>
    </row>
    <row r="362" spans="1:8" ht="20.25" customHeight="1" x14ac:dyDescent="0.2">
      <c r="A362" s="58"/>
      <c r="B362" s="22"/>
      <c r="C362" s="59"/>
      <c r="D362" s="27" t="s">
        <v>76</v>
      </c>
      <c r="E362" s="29">
        <f>'Перечень мероприятий'!J304</f>
        <v>3200</v>
      </c>
      <c r="F362" s="18"/>
    </row>
    <row r="363" spans="1:8" ht="19.5" customHeight="1" x14ac:dyDescent="0.2">
      <c r="A363" s="58"/>
      <c r="B363" s="22"/>
      <c r="C363" s="59"/>
      <c r="D363" s="27" t="s">
        <v>77</v>
      </c>
      <c r="E363" s="29">
        <f>'Перечень мероприятий'!K304</f>
        <v>3890</v>
      </c>
      <c r="F363" s="18"/>
    </row>
    <row r="364" spans="1:8" ht="23.25" customHeight="1" x14ac:dyDescent="0.2">
      <c r="A364" s="57" t="s">
        <v>184</v>
      </c>
      <c r="B364" s="51"/>
      <c r="C364" s="51"/>
      <c r="D364" s="51"/>
      <c r="E364" s="51"/>
      <c r="F364" s="51"/>
    </row>
    <row r="365" spans="1:8" ht="15" customHeight="1" x14ac:dyDescent="0.2">
      <c r="A365" s="73" t="s">
        <v>243</v>
      </c>
      <c r="B365" s="22" t="s">
        <v>41</v>
      </c>
      <c r="C365" s="59"/>
      <c r="D365" s="27" t="s">
        <v>38</v>
      </c>
      <c r="E365" s="29">
        <f>E366+E367+E368+E369+E370</f>
        <v>13660</v>
      </c>
      <c r="F365" s="18"/>
    </row>
    <row r="366" spans="1:8" ht="15" x14ac:dyDescent="0.2">
      <c r="A366" s="73"/>
      <c r="B366" s="22"/>
      <c r="C366" s="59"/>
      <c r="D366" s="27" t="s">
        <v>39</v>
      </c>
      <c r="E366" s="29">
        <f>E372+E378+E384+E390+E396+E402+E408+E414+E420</f>
        <v>1280</v>
      </c>
      <c r="F366" s="18"/>
      <c r="G366" s="60">
        <f>E366</f>
        <v>1280</v>
      </c>
      <c r="H366" s="27" t="s">
        <v>39</v>
      </c>
    </row>
    <row r="367" spans="1:8" ht="15" x14ac:dyDescent="0.2">
      <c r="A367" s="73"/>
      <c r="B367" s="22"/>
      <c r="C367" s="59"/>
      <c r="D367" s="27" t="s">
        <v>40</v>
      </c>
      <c r="E367" s="29">
        <f t="shared" ref="E367:E370" si="3">E373+E379+E385+E391+E397+E403+E409+E415+E421</f>
        <v>3040</v>
      </c>
      <c r="F367" s="18"/>
      <c r="G367" s="60">
        <f>E367</f>
        <v>3040</v>
      </c>
      <c r="H367" s="27" t="s">
        <v>40</v>
      </c>
    </row>
    <row r="368" spans="1:8" ht="15" x14ac:dyDescent="0.2">
      <c r="A368" s="73"/>
      <c r="B368" s="22"/>
      <c r="C368" s="59"/>
      <c r="D368" s="27" t="s">
        <v>75</v>
      </c>
      <c r="E368" s="29">
        <f t="shared" si="3"/>
        <v>3150</v>
      </c>
      <c r="F368" s="18"/>
      <c r="G368" s="60">
        <f>E368</f>
        <v>3150</v>
      </c>
      <c r="H368" s="27" t="s">
        <v>75</v>
      </c>
    </row>
    <row r="369" spans="1:8" ht="15" x14ac:dyDescent="0.2">
      <c r="A369" s="73"/>
      <c r="B369" s="22"/>
      <c r="C369" s="59"/>
      <c r="D369" s="27" t="s">
        <v>76</v>
      </c>
      <c r="E369" s="29">
        <f t="shared" si="3"/>
        <v>3150</v>
      </c>
      <c r="F369" s="18"/>
      <c r="G369" s="60">
        <f>E369</f>
        <v>3150</v>
      </c>
      <c r="H369" s="27" t="s">
        <v>76</v>
      </c>
    </row>
    <row r="370" spans="1:8" ht="15" x14ac:dyDescent="0.2">
      <c r="A370" s="73"/>
      <c r="B370" s="22"/>
      <c r="C370" s="59"/>
      <c r="D370" s="27" t="s">
        <v>77</v>
      </c>
      <c r="E370" s="29">
        <f t="shared" si="3"/>
        <v>3040</v>
      </c>
      <c r="F370" s="18"/>
      <c r="G370" s="60">
        <f>E370</f>
        <v>3040</v>
      </c>
      <c r="H370" s="27" t="s">
        <v>77</v>
      </c>
    </row>
    <row r="371" spans="1:8" ht="22.5" customHeight="1" x14ac:dyDescent="0.2">
      <c r="A371" s="58" t="s">
        <v>244</v>
      </c>
      <c r="B371" s="22" t="s">
        <v>41</v>
      </c>
      <c r="C371" s="59" t="s">
        <v>79</v>
      </c>
      <c r="D371" s="27" t="s">
        <v>38</v>
      </c>
      <c r="E371" s="29">
        <f>E372+E373+E374+E375+E376</f>
        <v>4950</v>
      </c>
      <c r="F371" s="18"/>
    </row>
    <row r="372" spans="1:8" ht="23.25" customHeight="1" x14ac:dyDescent="0.2">
      <c r="A372" s="58"/>
      <c r="B372" s="22"/>
      <c r="C372" s="59"/>
      <c r="D372" s="27" t="s">
        <v>39</v>
      </c>
      <c r="E372" s="29">
        <f>'Перечень мероприятий'!G320</f>
        <v>810</v>
      </c>
      <c r="F372" s="18"/>
    </row>
    <row r="373" spans="1:8" ht="22.5" customHeight="1" x14ac:dyDescent="0.2">
      <c r="A373" s="58"/>
      <c r="B373" s="22"/>
      <c r="C373" s="59"/>
      <c r="D373" s="27" t="s">
        <v>40</v>
      </c>
      <c r="E373" s="29">
        <f>'Перечень мероприятий'!H320</f>
        <v>980</v>
      </c>
      <c r="F373" s="18"/>
    </row>
    <row r="374" spans="1:8" ht="24" customHeight="1" x14ac:dyDescent="0.2">
      <c r="A374" s="58"/>
      <c r="B374" s="22"/>
      <c r="C374" s="59"/>
      <c r="D374" s="27" t="s">
        <v>75</v>
      </c>
      <c r="E374" s="29">
        <f>'Перечень мероприятий'!I320</f>
        <v>1090</v>
      </c>
      <c r="F374" s="18"/>
    </row>
    <row r="375" spans="1:8" ht="24" customHeight="1" x14ac:dyDescent="0.2">
      <c r="A375" s="58"/>
      <c r="B375" s="22"/>
      <c r="C375" s="59"/>
      <c r="D375" s="27" t="s">
        <v>76</v>
      </c>
      <c r="E375" s="29">
        <f>'Перечень мероприятий'!J320</f>
        <v>1090</v>
      </c>
      <c r="F375" s="18"/>
    </row>
    <row r="376" spans="1:8" ht="23.25" customHeight="1" x14ac:dyDescent="0.2">
      <c r="A376" s="58"/>
      <c r="B376" s="22"/>
      <c r="C376" s="59"/>
      <c r="D376" s="27" t="s">
        <v>77</v>
      </c>
      <c r="E376" s="29">
        <f>'Перечень мероприятий'!K320</f>
        <v>980</v>
      </c>
      <c r="F376" s="18"/>
    </row>
    <row r="377" spans="1:8" ht="25.5" customHeight="1" x14ac:dyDescent="0.2">
      <c r="A377" s="58" t="s">
        <v>245</v>
      </c>
      <c r="B377" s="22" t="s">
        <v>41</v>
      </c>
      <c r="C377" s="59" t="s">
        <v>137</v>
      </c>
      <c r="D377" s="27" t="s">
        <v>38</v>
      </c>
      <c r="E377" s="29">
        <f>E378+E379+E380+E381+E382</f>
        <v>0</v>
      </c>
      <c r="F377" s="18"/>
    </row>
    <row r="378" spans="1:8" ht="24.75" customHeight="1" x14ac:dyDescent="0.2">
      <c r="A378" s="58"/>
      <c r="B378" s="22"/>
      <c r="C378" s="59"/>
      <c r="D378" s="27" t="s">
        <v>39</v>
      </c>
      <c r="E378" s="29">
        <f>'Перечень мероприятий'!G325</f>
        <v>0</v>
      </c>
      <c r="F378" s="18"/>
    </row>
    <row r="379" spans="1:8" ht="30" customHeight="1" x14ac:dyDescent="0.2">
      <c r="A379" s="58"/>
      <c r="B379" s="22"/>
      <c r="C379" s="59"/>
      <c r="D379" s="27" t="s">
        <v>40</v>
      </c>
      <c r="E379" s="29">
        <f>'Перечень мероприятий'!H325</f>
        <v>0</v>
      </c>
      <c r="F379" s="18"/>
    </row>
    <row r="380" spans="1:8" ht="21.75" customHeight="1" x14ac:dyDescent="0.2">
      <c r="A380" s="58"/>
      <c r="B380" s="22"/>
      <c r="C380" s="59"/>
      <c r="D380" s="27" t="s">
        <v>75</v>
      </c>
      <c r="E380" s="29">
        <f>'Перечень мероприятий'!I325</f>
        <v>0</v>
      </c>
      <c r="F380" s="18"/>
    </row>
    <row r="381" spans="1:8" ht="27" customHeight="1" x14ac:dyDescent="0.2">
      <c r="A381" s="58"/>
      <c r="B381" s="22"/>
      <c r="C381" s="59"/>
      <c r="D381" s="27" t="s">
        <v>76</v>
      </c>
      <c r="E381" s="29">
        <f>'Перечень мероприятий'!J325</f>
        <v>0</v>
      </c>
      <c r="F381" s="18"/>
    </row>
    <row r="382" spans="1:8" ht="19.5" customHeight="1" x14ac:dyDescent="0.2">
      <c r="A382" s="58"/>
      <c r="B382" s="22"/>
      <c r="C382" s="59"/>
      <c r="D382" s="27" t="s">
        <v>77</v>
      </c>
      <c r="E382" s="29">
        <f>'Перечень мероприятий'!K325</f>
        <v>0</v>
      </c>
      <c r="F382" s="18"/>
    </row>
    <row r="383" spans="1:8" s="83" customFormat="1" ht="24.75" customHeight="1" x14ac:dyDescent="0.2">
      <c r="A383" s="78" t="s">
        <v>246</v>
      </c>
      <c r="B383" s="22" t="s">
        <v>41</v>
      </c>
      <c r="C383" s="79" t="s">
        <v>136</v>
      </c>
      <c r="D383" s="80" t="s">
        <v>38</v>
      </c>
      <c r="E383" s="81">
        <f>E384+E385+E386+E387+E388</f>
        <v>7360</v>
      </c>
      <c r="F383" s="82"/>
    </row>
    <row r="384" spans="1:8" s="83" customFormat="1" ht="25.5" customHeight="1" x14ac:dyDescent="0.2">
      <c r="A384" s="78"/>
      <c r="B384" s="22"/>
      <c r="C384" s="79"/>
      <c r="D384" s="27" t="s">
        <v>39</v>
      </c>
      <c r="E384" s="81">
        <v>320</v>
      </c>
      <c r="F384" s="84"/>
    </row>
    <row r="385" spans="1:6" s="83" customFormat="1" ht="26.25" customHeight="1" x14ac:dyDescent="0.2">
      <c r="A385" s="78"/>
      <c r="B385" s="22"/>
      <c r="C385" s="79"/>
      <c r="D385" s="27" t="s">
        <v>40</v>
      </c>
      <c r="E385" s="81">
        <f>'Перечень мероприятий'!H330</f>
        <v>1760</v>
      </c>
      <c r="F385" s="84"/>
    </row>
    <row r="386" spans="1:6" s="83" customFormat="1" ht="23.25" customHeight="1" x14ac:dyDescent="0.2">
      <c r="A386" s="78"/>
      <c r="B386" s="22"/>
      <c r="C386" s="79"/>
      <c r="D386" s="27" t="s">
        <v>75</v>
      </c>
      <c r="E386" s="81">
        <f>'Перечень мероприятий'!I330</f>
        <v>1760</v>
      </c>
      <c r="F386" s="84"/>
    </row>
    <row r="387" spans="1:6" s="83" customFormat="1" ht="22.5" customHeight="1" x14ac:dyDescent="0.2">
      <c r="A387" s="78"/>
      <c r="B387" s="22"/>
      <c r="C387" s="79"/>
      <c r="D387" s="27" t="s">
        <v>76</v>
      </c>
      <c r="E387" s="81">
        <f>'Перечень мероприятий'!J330</f>
        <v>1760</v>
      </c>
      <c r="F387" s="84"/>
    </row>
    <row r="388" spans="1:6" s="83" customFormat="1" ht="29.25" customHeight="1" x14ac:dyDescent="0.2">
      <c r="A388" s="78"/>
      <c r="B388" s="22"/>
      <c r="C388" s="79"/>
      <c r="D388" s="27" t="s">
        <v>77</v>
      </c>
      <c r="E388" s="81">
        <f>'Перечень мероприятий'!K330</f>
        <v>1760</v>
      </c>
      <c r="F388" s="85"/>
    </row>
    <row r="389" spans="1:6" s="83" customFormat="1" ht="27" customHeight="1" x14ac:dyDescent="0.2">
      <c r="A389" s="78" t="s">
        <v>247</v>
      </c>
      <c r="B389" s="22" t="s">
        <v>41</v>
      </c>
      <c r="C389" s="79" t="s">
        <v>121</v>
      </c>
      <c r="D389" s="80" t="s">
        <v>38</v>
      </c>
      <c r="E389" s="81">
        <f>E390+E391+E392+E393+E394</f>
        <v>400</v>
      </c>
      <c r="F389" s="82"/>
    </row>
    <row r="390" spans="1:6" s="83" customFormat="1" ht="21.75" customHeight="1" x14ac:dyDescent="0.2">
      <c r="A390" s="78"/>
      <c r="B390" s="22"/>
      <c r="C390" s="79"/>
      <c r="D390" s="27" t="s">
        <v>39</v>
      </c>
      <c r="E390" s="81">
        <f>'Перечень мероприятий'!G338</f>
        <v>0</v>
      </c>
      <c r="F390" s="84"/>
    </row>
    <row r="391" spans="1:6" s="83" customFormat="1" ht="24.75" customHeight="1" x14ac:dyDescent="0.2">
      <c r="A391" s="78"/>
      <c r="B391" s="22"/>
      <c r="C391" s="79"/>
      <c r="D391" s="27" t="s">
        <v>40</v>
      </c>
      <c r="E391" s="81">
        <f>'Перечень мероприятий'!H338</f>
        <v>100</v>
      </c>
      <c r="F391" s="84"/>
    </row>
    <row r="392" spans="1:6" s="83" customFormat="1" ht="25.5" customHeight="1" x14ac:dyDescent="0.2">
      <c r="A392" s="78"/>
      <c r="B392" s="22"/>
      <c r="C392" s="79"/>
      <c r="D392" s="27" t="s">
        <v>75</v>
      </c>
      <c r="E392" s="81">
        <f>'Перечень мероприятий'!I338</f>
        <v>100</v>
      </c>
      <c r="F392" s="84"/>
    </row>
    <row r="393" spans="1:6" s="83" customFormat="1" ht="27" customHeight="1" x14ac:dyDescent="0.2">
      <c r="A393" s="78"/>
      <c r="B393" s="22"/>
      <c r="C393" s="79"/>
      <c r="D393" s="27" t="s">
        <v>76</v>
      </c>
      <c r="E393" s="81">
        <f>'Перечень мероприятий'!J338</f>
        <v>100</v>
      </c>
      <c r="F393" s="84"/>
    </row>
    <row r="394" spans="1:6" s="83" customFormat="1" ht="23.25" customHeight="1" x14ac:dyDescent="0.2">
      <c r="A394" s="78"/>
      <c r="B394" s="22"/>
      <c r="C394" s="79"/>
      <c r="D394" s="27" t="s">
        <v>77</v>
      </c>
      <c r="E394" s="81">
        <f>'Перечень мероприятий'!K338</f>
        <v>100</v>
      </c>
      <c r="F394" s="85"/>
    </row>
    <row r="395" spans="1:6" s="83" customFormat="1" ht="26.25" customHeight="1" x14ac:dyDescent="0.2">
      <c r="A395" s="78" t="s">
        <v>248</v>
      </c>
      <c r="B395" s="22" t="s">
        <v>41</v>
      </c>
      <c r="C395" s="79" t="s">
        <v>138</v>
      </c>
      <c r="D395" s="80" t="s">
        <v>38</v>
      </c>
      <c r="E395" s="81">
        <f>E396+E397+E398+E399+E400</f>
        <v>0</v>
      </c>
      <c r="F395" s="82"/>
    </row>
    <row r="396" spans="1:6" s="83" customFormat="1" ht="30" customHeight="1" x14ac:dyDescent="0.2">
      <c r="A396" s="78"/>
      <c r="B396" s="22"/>
      <c r="C396" s="79"/>
      <c r="D396" s="27" t="s">
        <v>39</v>
      </c>
      <c r="E396" s="81">
        <f>'Перечень мероприятий'!G343</f>
        <v>0</v>
      </c>
      <c r="F396" s="84"/>
    </row>
    <row r="397" spans="1:6" s="83" customFormat="1" ht="30" customHeight="1" x14ac:dyDescent="0.2">
      <c r="A397" s="78"/>
      <c r="B397" s="22"/>
      <c r="C397" s="79"/>
      <c r="D397" s="27" t="s">
        <v>40</v>
      </c>
      <c r="E397" s="81">
        <f>'Перечень мероприятий'!H343</f>
        <v>0</v>
      </c>
      <c r="F397" s="84"/>
    </row>
    <row r="398" spans="1:6" s="83" customFormat="1" ht="27" customHeight="1" x14ac:dyDescent="0.2">
      <c r="A398" s="78"/>
      <c r="B398" s="22"/>
      <c r="C398" s="79"/>
      <c r="D398" s="27" t="s">
        <v>75</v>
      </c>
      <c r="E398" s="81">
        <f>'Перечень мероприятий'!I343</f>
        <v>0</v>
      </c>
      <c r="F398" s="84"/>
    </row>
    <row r="399" spans="1:6" s="83" customFormat="1" ht="35.25" customHeight="1" x14ac:dyDescent="0.2">
      <c r="A399" s="78"/>
      <c r="B399" s="22"/>
      <c r="C399" s="79"/>
      <c r="D399" s="27" t="s">
        <v>76</v>
      </c>
      <c r="E399" s="81">
        <f>'Перечень мероприятий'!J343</f>
        <v>0</v>
      </c>
      <c r="F399" s="84"/>
    </row>
    <row r="400" spans="1:6" s="83" customFormat="1" ht="33" customHeight="1" x14ac:dyDescent="0.2">
      <c r="A400" s="78"/>
      <c r="B400" s="22"/>
      <c r="C400" s="79"/>
      <c r="D400" s="27" t="s">
        <v>77</v>
      </c>
      <c r="E400" s="81">
        <f>'Перечень мероприятий'!K343</f>
        <v>0</v>
      </c>
      <c r="F400" s="85"/>
    </row>
    <row r="401" spans="1:6" s="83" customFormat="1" ht="21.75" customHeight="1" x14ac:dyDescent="0.2">
      <c r="A401" s="78" t="s">
        <v>249</v>
      </c>
      <c r="B401" s="22" t="s">
        <v>41</v>
      </c>
      <c r="C401" s="79" t="s">
        <v>122</v>
      </c>
      <c r="D401" s="80" t="s">
        <v>38</v>
      </c>
      <c r="E401" s="81">
        <f>E402+E403+E404+E405+E406</f>
        <v>500</v>
      </c>
      <c r="F401" s="82"/>
    </row>
    <row r="402" spans="1:6" s="83" customFormat="1" ht="20.25" customHeight="1" x14ac:dyDescent="0.2">
      <c r="A402" s="78"/>
      <c r="B402" s="22"/>
      <c r="C402" s="79"/>
      <c r="D402" s="27" t="s">
        <v>39</v>
      </c>
      <c r="E402" s="81">
        <f>'Перечень мероприятий'!G348</f>
        <v>100</v>
      </c>
      <c r="F402" s="84"/>
    </row>
    <row r="403" spans="1:6" s="83" customFormat="1" ht="22.5" customHeight="1" x14ac:dyDescent="0.2">
      <c r="A403" s="78"/>
      <c r="B403" s="22"/>
      <c r="C403" s="79"/>
      <c r="D403" s="27" t="s">
        <v>40</v>
      </c>
      <c r="E403" s="81">
        <f>'Перечень мероприятий'!H348</f>
        <v>100</v>
      </c>
      <c r="F403" s="84"/>
    </row>
    <row r="404" spans="1:6" s="83" customFormat="1" ht="19.5" customHeight="1" x14ac:dyDescent="0.2">
      <c r="A404" s="78"/>
      <c r="B404" s="22"/>
      <c r="C404" s="79"/>
      <c r="D404" s="27" t="s">
        <v>75</v>
      </c>
      <c r="E404" s="81">
        <f>'Перечень мероприятий'!I348</f>
        <v>100</v>
      </c>
      <c r="F404" s="84"/>
    </row>
    <row r="405" spans="1:6" s="83" customFormat="1" ht="19.5" customHeight="1" x14ac:dyDescent="0.2">
      <c r="A405" s="78"/>
      <c r="B405" s="22"/>
      <c r="C405" s="79"/>
      <c r="D405" s="27" t="s">
        <v>76</v>
      </c>
      <c r="E405" s="81">
        <f>'Перечень мероприятий'!J348</f>
        <v>100</v>
      </c>
      <c r="F405" s="84"/>
    </row>
    <row r="406" spans="1:6" s="83" customFormat="1" ht="21" customHeight="1" x14ac:dyDescent="0.2">
      <c r="A406" s="78"/>
      <c r="B406" s="22"/>
      <c r="C406" s="79"/>
      <c r="D406" s="27" t="s">
        <v>77</v>
      </c>
      <c r="E406" s="81">
        <f>'Перечень мероприятий'!K348</f>
        <v>100</v>
      </c>
      <c r="F406" s="85"/>
    </row>
    <row r="407" spans="1:6" s="83" customFormat="1" ht="15.75" customHeight="1" x14ac:dyDescent="0.2">
      <c r="A407" s="78" t="s">
        <v>250</v>
      </c>
      <c r="B407" s="22" t="s">
        <v>41</v>
      </c>
      <c r="C407" s="79" t="s">
        <v>123</v>
      </c>
      <c r="D407" s="80" t="s">
        <v>38</v>
      </c>
      <c r="E407" s="81">
        <f>E408+E409+E410+E411+E412</f>
        <v>200</v>
      </c>
      <c r="F407" s="82"/>
    </row>
    <row r="408" spans="1:6" s="83" customFormat="1" ht="15.75" customHeight="1" x14ac:dyDescent="0.2">
      <c r="A408" s="78"/>
      <c r="B408" s="22"/>
      <c r="C408" s="79"/>
      <c r="D408" s="27" t="s">
        <v>39</v>
      </c>
      <c r="E408" s="81">
        <f>'Перечень мероприятий'!G353</f>
        <v>0</v>
      </c>
      <c r="F408" s="84"/>
    </row>
    <row r="409" spans="1:6" s="83" customFormat="1" ht="15.75" customHeight="1" x14ac:dyDescent="0.2">
      <c r="A409" s="78"/>
      <c r="B409" s="22"/>
      <c r="C409" s="79"/>
      <c r="D409" s="27" t="s">
        <v>40</v>
      </c>
      <c r="E409" s="81">
        <f>'Перечень мероприятий'!H353</f>
        <v>50</v>
      </c>
      <c r="F409" s="84"/>
    </row>
    <row r="410" spans="1:6" s="83" customFormat="1" ht="15.75" customHeight="1" x14ac:dyDescent="0.2">
      <c r="A410" s="78"/>
      <c r="B410" s="22"/>
      <c r="C410" s="79"/>
      <c r="D410" s="27" t="s">
        <v>75</v>
      </c>
      <c r="E410" s="81">
        <f>'Перечень мероприятий'!I353</f>
        <v>50</v>
      </c>
      <c r="F410" s="84"/>
    </row>
    <row r="411" spans="1:6" s="83" customFormat="1" ht="19.5" customHeight="1" x14ac:dyDescent="0.2">
      <c r="A411" s="78"/>
      <c r="B411" s="22"/>
      <c r="C411" s="79"/>
      <c r="D411" s="27" t="s">
        <v>76</v>
      </c>
      <c r="E411" s="81">
        <f>'Перечень мероприятий'!J353</f>
        <v>50</v>
      </c>
      <c r="F411" s="84"/>
    </row>
    <row r="412" spans="1:6" s="83" customFormat="1" ht="21.75" customHeight="1" x14ac:dyDescent="0.2">
      <c r="A412" s="78"/>
      <c r="B412" s="22"/>
      <c r="C412" s="79"/>
      <c r="D412" s="27" t="s">
        <v>77</v>
      </c>
      <c r="E412" s="81">
        <f>'Перечень мероприятий'!K353</f>
        <v>50</v>
      </c>
      <c r="F412" s="85"/>
    </row>
    <row r="413" spans="1:6" s="83" customFormat="1" ht="21.75" customHeight="1" x14ac:dyDescent="0.2">
      <c r="A413" s="78" t="s">
        <v>251</v>
      </c>
      <c r="B413" s="22" t="s">
        <v>41</v>
      </c>
      <c r="C413" s="79" t="s">
        <v>124</v>
      </c>
      <c r="D413" s="80" t="s">
        <v>38</v>
      </c>
      <c r="E413" s="81">
        <f>E414+E415+E416+E417+E418</f>
        <v>250</v>
      </c>
      <c r="F413" s="82"/>
    </row>
    <row r="414" spans="1:6" s="83" customFormat="1" ht="16.5" customHeight="1" x14ac:dyDescent="0.2">
      <c r="A414" s="78"/>
      <c r="B414" s="22"/>
      <c r="C414" s="79"/>
      <c r="D414" s="27" t="s">
        <v>39</v>
      </c>
      <c r="E414" s="81">
        <f>'Перечень мероприятий'!G358</f>
        <v>50</v>
      </c>
      <c r="F414" s="84"/>
    </row>
    <row r="415" spans="1:6" s="83" customFormat="1" ht="18.75" customHeight="1" x14ac:dyDescent="0.2">
      <c r="A415" s="78"/>
      <c r="B415" s="22"/>
      <c r="C415" s="79"/>
      <c r="D415" s="27" t="s">
        <v>40</v>
      </c>
      <c r="E415" s="81">
        <f>'Перечень мероприятий'!H358</f>
        <v>50</v>
      </c>
      <c r="F415" s="84"/>
    </row>
    <row r="416" spans="1:6" s="83" customFormat="1" ht="18.75" customHeight="1" x14ac:dyDescent="0.2">
      <c r="A416" s="78"/>
      <c r="B416" s="22"/>
      <c r="C416" s="79"/>
      <c r="D416" s="27" t="s">
        <v>75</v>
      </c>
      <c r="E416" s="81">
        <f>'Перечень мероприятий'!I358</f>
        <v>50</v>
      </c>
      <c r="F416" s="84"/>
    </row>
    <row r="417" spans="1:8" s="83" customFormat="1" ht="21.75" customHeight="1" x14ac:dyDescent="0.2">
      <c r="A417" s="78"/>
      <c r="B417" s="22"/>
      <c r="C417" s="79"/>
      <c r="D417" s="27" t="s">
        <v>76</v>
      </c>
      <c r="E417" s="81">
        <f>'Перечень мероприятий'!J358</f>
        <v>50</v>
      </c>
      <c r="F417" s="84"/>
    </row>
    <row r="418" spans="1:8" s="83" customFormat="1" ht="21" customHeight="1" x14ac:dyDescent="0.2">
      <c r="A418" s="78"/>
      <c r="B418" s="22"/>
      <c r="C418" s="79"/>
      <c r="D418" s="27" t="s">
        <v>77</v>
      </c>
      <c r="E418" s="81">
        <f>'Перечень мероприятий'!K358</f>
        <v>50</v>
      </c>
      <c r="F418" s="85"/>
    </row>
    <row r="419" spans="1:8" s="83" customFormat="1" ht="34.5" customHeight="1" x14ac:dyDescent="0.2">
      <c r="A419" s="78" t="s">
        <v>252</v>
      </c>
      <c r="B419" s="22" t="s">
        <v>41</v>
      </c>
      <c r="C419" s="79" t="s">
        <v>147</v>
      </c>
      <c r="D419" s="80" t="s">
        <v>38</v>
      </c>
      <c r="E419" s="81">
        <f>E420+E421+E422+E423+E424</f>
        <v>0</v>
      </c>
      <c r="F419" s="82"/>
    </row>
    <row r="420" spans="1:8" s="83" customFormat="1" ht="30.75" customHeight="1" x14ac:dyDescent="0.2">
      <c r="A420" s="78"/>
      <c r="B420" s="22"/>
      <c r="C420" s="79"/>
      <c r="D420" s="27" t="s">
        <v>39</v>
      </c>
      <c r="E420" s="81">
        <f>'Перечень мероприятий'!G363</f>
        <v>0</v>
      </c>
      <c r="F420" s="84"/>
    </row>
    <row r="421" spans="1:8" s="83" customFormat="1" ht="30" customHeight="1" x14ac:dyDescent="0.2">
      <c r="A421" s="78"/>
      <c r="B421" s="22"/>
      <c r="C421" s="79"/>
      <c r="D421" s="27" t="s">
        <v>40</v>
      </c>
      <c r="E421" s="81">
        <f>'Перечень мероприятий'!H363</f>
        <v>0</v>
      </c>
      <c r="F421" s="84"/>
    </row>
    <row r="422" spans="1:8" s="83" customFormat="1" ht="30.75" customHeight="1" x14ac:dyDescent="0.2">
      <c r="A422" s="78"/>
      <c r="B422" s="22"/>
      <c r="C422" s="79"/>
      <c r="D422" s="27" t="s">
        <v>75</v>
      </c>
      <c r="E422" s="81">
        <f>'Перечень мероприятий'!I363</f>
        <v>0</v>
      </c>
      <c r="F422" s="84"/>
    </row>
    <row r="423" spans="1:8" s="83" customFormat="1" ht="34.5" customHeight="1" x14ac:dyDescent="0.2">
      <c r="A423" s="78"/>
      <c r="B423" s="22"/>
      <c r="C423" s="79"/>
      <c r="D423" s="27" t="s">
        <v>76</v>
      </c>
      <c r="E423" s="81">
        <f>'Перечень мероприятий'!J363</f>
        <v>0</v>
      </c>
      <c r="F423" s="84"/>
    </row>
    <row r="424" spans="1:8" s="83" customFormat="1" ht="27.75" customHeight="1" x14ac:dyDescent="0.2">
      <c r="A424" s="78"/>
      <c r="B424" s="22"/>
      <c r="C424" s="79"/>
      <c r="D424" s="27" t="s">
        <v>77</v>
      </c>
      <c r="E424" s="81">
        <f>'Перечень мероприятий'!K363</f>
        <v>0</v>
      </c>
      <c r="F424" s="85"/>
    </row>
    <row r="425" spans="1:8" ht="18.75" customHeight="1" x14ac:dyDescent="0.2">
      <c r="A425" s="86" t="s">
        <v>179</v>
      </c>
      <c r="B425" s="87"/>
      <c r="C425" s="87"/>
      <c r="D425" s="87"/>
      <c r="E425" s="87"/>
      <c r="F425" s="87"/>
    </row>
    <row r="426" spans="1:8" ht="21" customHeight="1" x14ac:dyDescent="0.2">
      <c r="A426" s="58" t="s">
        <v>253</v>
      </c>
      <c r="B426" s="22" t="s">
        <v>41</v>
      </c>
      <c r="C426" s="59"/>
      <c r="D426" s="27" t="s">
        <v>38</v>
      </c>
      <c r="E426" s="29">
        <f>E427+E428+E429+E430+E431</f>
        <v>4300</v>
      </c>
      <c r="F426" s="18"/>
    </row>
    <row r="427" spans="1:8" ht="18.75" customHeight="1" x14ac:dyDescent="0.2">
      <c r="A427" s="58"/>
      <c r="B427" s="22"/>
      <c r="C427" s="59"/>
      <c r="D427" s="27" t="s">
        <v>39</v>
      </c>
      <c r="E427" s="29">
        <f>E433</f>
        <v>0</v>
      </c>
      <c r="F427" s="18"/>
      <c r="G427" s="60">
        <f>E427+E439</f>
        <v>200</v>
      </c>
      <c r="H427" s="27" t="s">
        <v>39</v>
      </c>
    </row>
    <row r="428" spans="1:8" ht="15" x14ac:dyDescent="0.2">
      <c r="A428" s="58"/>
      <c r="B428" s="22"/>
      <c r="C428" s="59"/>
      <c r="D428" s="27" t="s">
        <v>40</v>
      </c>
      <c r="E428" s="29">
        <f>E434</f>
        <v>1000</v>
      </c>
      <c r="F428" s="18"/>
      <c r="G428" s="60">
        <f>E428+E440</f>
        <v>1500</v>
      </c>
      <c r="H428" s="27" t="s">
        <v>40</v>
      </c>
    </row>
    <row r="429" spans="1:8" ht="15" x14ac:dyDescent="0.2">
      <c r="A429" s="58"/>
      <c r="B429" s="22"/>
      <c r="C429" s="59"/>
      <c r="D429" s="27" t="s">
        <v>75</v>
      </c>
      <c r="E429" s="29">
        <f>E435</f>
        <v>1000</v>
      </c>
      <c r="F429" s="18"/>
      <c r="G429" s="60">
        <f>E429+E441</f>
        <v>2350</v>
      </c>
      <c r="H429" s="27" t="s">
        <v>75</v>
      </c>
    </row>
    <row r="430" spans="1:8" ht="26.25" customHeight="1" x14ac:dyDescent="0.2">
      <c r="A430" s="58"/>
      <c r="B430" s="22"/>
      <c r="C430" s="59"/>
      <c r="D430" s="27" t="s">
        <v>76</v>
      </c>
      <c r="E430" s="29">
        <f>E436</f>
        <v>1000</v>
      </c>
      <c r="F430" s="18"/>
      <c r="G430" s="60">
        <f>E430+E442</f>
        <v>2350</v>
      </c>
      <c r="H430" s="27" t="s">
        <v>76</v>
      </c>
    </row>
    <row r="431" spans="1:8" ht="34.5" customHeight="1" x14ac:dyDescent="0.2">
      <c r="A431" s="58"/>
      <c r="B431" s="22"/>
      <c r="C431" s="59"/>
      <c r="D431" s="27" t="s">
        <v>77</v>
      </c>
      <c r="E431" s="29">
        <f>E437</f>
        <v>1300</v>
      </c>
      <c r="F431" s="18"/>
      <c r="G431" s="60">
        <f>E431+E443</f>
        <v>2650</v>
      </c>
      <c r="H431" s="27" t="s">
        <v>77</v>
      </c>
    </row>
    <row r="432" spans="1:8" ht="21" customHeight="1" x14ac:dyDescent="0.2">
      <c r="A432" s="58" t="s">
        <v>254</v>
      </c>
      <c r="B432" s="22" t="s">
        <v>41</v>
      </c>
      <c r="C432" s="59" t="s">
        <v>80</v>
      </c>
      <c r="D432" s="27" t="s">
        <v>38</v>
      </c>
      <c r="E432" s="29">
        <f>E433+E434+E435+E436+E437</f>
        <v>4300</v>
      </c>
      <c r="F432" s="18"/>
    </row>
    <row r="433" spans="1:6" ht="20.25" customHeight="1" x14ac:dyDescent="0.2">
      <c r="A433" s="58"/>
      <c r="B433" s="22"/>
      <c r="C433" s="59"/>
      <c r="D433" s="27" t="s">
        <v>39</v>
      </c>
      <c r="E433" s="29">
        <f>'Перечень мероприятий'!G376</f>
        <v>0</v>
      </c>
      <c r="F433" s="18"/>
    </row>
    <row r="434" spans="1:6" ht="21.75" customHeight="1" x14ac:dyDescent="0.2">
      <c r="A434" s="58"/>
      <c r="B434" s="22"/>
      <c r="C434" s="59"/>
      <c r="D434" s="27" t="s">
        <v>40</v>
      </c>
      <c r="E434" s="29">
        <f>'Перечень мероприятий'!H376</f>
        <v>1000</v>
      </c>
      <c r="F434" s="18"/>
    </row>
    <row r="435" spans="1:6" ht="20.25" customHeight="1" x14ac:dyDescent="0.2">
      <c r="A435" s="58"/>
      <c r="B435" s="22"/>
      <c r="C435" s="59"/>
      <c r="D435" s="27" t="s">
        <v>75</v>
      </c>
      <c r="E435" s="29">
        <f>'Перечень мероприятий'!I376</f>
        <v>1000</v>
      </c>
      <c r="F435" s="18"/>
    </row>
    <row r="436" spans="1:6" ht="15" x14ac:dyDescent="0.2">
      <c r="A436" s="58"/>
      <c r="B436" s="22"/>
      <c r="C436" s="59"/>
      <c r="D436" s="27" t="s">
        <v>76</v>
      </c>
      <c r="E436" s="29">
        <f>'Перечень мероприятий'!J376</f>
        <v>1000</v>
      </c>
      <c r="F436" s="18"/>
    </row>
    <row r="437" spans="1:6" ht="15" x14ac:dyDescent="0.2">
      <c r="A437" s="58"/>
      <c r="B437" s="22"/>
      <c r="C437" s="59"/>
      <c r="D437" s="27" t="s">
        <v>77</v>
      </c>
      <c r="E437" s="29">
        <f>'Перечень мероприятий'!K376</f>
        <v>1300</v>
      </c>
      <c r="F437" s="18"/>
    </row>
    <row r="438" spans="1:6" ht="19.5" customHeight="1" x14ac:dyDescent="0.2">
      <c r="A438" s="58" t="s">
        <v>255</v>
      </c>
      <c r="B438" s="22" t="s">
        <v>41</v>
      </c>
      <c r="C438" s="59"/>
      <c r="D438" s="27" t="s">
        <v>38</v>
      </c>
      <c r="E438" s="29">
        <f>E439+E440+E441+E442+E443</f>
        <v>4750</v>
      </c>
      <c r="F438" s="18"/>
    </row>
    <row r="439" spans="1:6" ht="19.5" customHeight="1" x14ac:dyDescent="0.2">
      <c r="A439" s="58"/>
      <c r="B439" s="22"/>
      <c r="C439" s="59"/>
      <c r="D439" s="27" t="s">
        <v>39</v>
      </c>
      <c r="E439" s="29">
        <f>E445+E451+E457</f>
        <v>200</v>
      </c>
      <c r="F439" s="18"/>
    </row>
    <row r="440" spans="1:6" ht="19.5" customHeight="1" x14ac:dyDescent="0.2">
      <c r="A440" s="58"/>
      <c r="B440" s="22"/>
      <c r="C440" s="59"/>
      <c r="D440" s="27" t="s">
        <v>40</v>
      </c>
      <c r="E440" s="29">
        <f>E446+E452+E458</f>
        <v>500</v>
      </c>
      <c r="F440" s="18"/>
    </row>
    <row r="441" spans="1:6" ht="22.5" customHeight="1" x14ac:dyDescent="0.2">
      <c r="A441" s="58"/>
      <c r="B441" s="22"/>
      <c r="C441" s="59"/>
      <c r="D441" s="27" t="s">
        <v>75</v>
      </c>
      <c r="E441" s="29">
        <f>E447+E453+E459</f>
        <v>1350</v>
      </c>
      <c r="F441" s="18"/>
    </row>
    <row r="442" spans="1:6" ht="15" x14ac:dyDescent="0.2">
      <c r="A442" s="58"/>
      <c r="B442" s="22"/>
      <c r="C442" s="59"/>
      <c r="D442" s="27" t="s">
        <v>76</v>
      </c>
      <c r="E442" s="29">
        <f>E448+E454+E460</f>
        <v>1350</v>
      </c>
      <c r="F442" s="18"/>
    </row>
    <row r="443" spans="1:6" ht="15" x14ac:dyDescent="0.2">
      <c r="A443" s="58"/>
      <c r="B443" s="22"/>
      <c r="C443" s="59"/>
      <c r="D443" s="27" t="s">
        <v>77</v>
      </c>
      <c r="E443" s="29">
        <f>E449+E455+E461</f>
        <v>1350</v>
      </c>
      <c r="F443" s="18"/>
    </row>
    <row r="444" spans="1:6" ht="15" customHeight="1" x14ac:dyDescent="0.2">
      <c r="A444" s="58" t="s">
        <v>256</v>
      </c>
      <c r="B444" s="22" t="s">
        <v>41</v>
      </c>
      <c r="C444" s="59"/>
      <c r="D444" s="27" t="s">
        <v>38</v>
      </c>
      <c r="E444" s="29">
        <f>E445+E446+E447+E448+E449</f>
        <v>0</v>
      </c>
      <c r="F444" s="18"/>
    </row>
    <row r="445" spans="1:6" ht="15" x14ac:dyDescent="0.2">
      <c r="A445" s="58"/>
      <c r="B445" s="22"/>
      <c r="C445" s="59"/>
      <c r="D445" s="27" t="s">
        <v>39</v>
      </c>
      <c r="E445" s="29">
        <f>'Перечень мероприятий'!G386</f>
        <v>0</v>
      </c>
      <c r="F445" s="18"/>
    </row>
    <row r="446" spans="1:6" ht="15" x14ac:dyDescent="0.2">
      <c r="A446" s="58"/>
      <c r="B446" s="22"/>
      <c r="C446" s="59"/>
      <c r="D446" s="27" t="s">
        <v>40</v>
      </c>
      <c r="E446" s="29">
        <f>'Перечень мероприятий'!H386</f>
        <v>0</v>
      </c>
      <c r="F446" s="18"/>
    </row>
    <row r="447" spans="1:6" ht="15" x14ac:dyDescent="0.2">
      <c r="A447" s="58"/>
      <c r="B447" s="22"/>
      <c r="C447" s="59"/>
      <c r="D447" s="27" t="s">
        <v>75</v>
      </c>
      <c r="E447" s="29">
        <f>'Перечень мероприятий'!I386</f>
        <v>0</v>
      </c>
      <c r="F447" s="18"/>
    </row>
    <row r="448" spans="1:6" ht="15" x14ac:dyDescent="0.2">
      <c r="A448" s="58"/>
      <c r="B448" s="22"/>
      <c r="C448" s="59"/>
      <c r="D448" s="27" t="s">
        <v>76</v>
      </c>
      <c r="E448" s="29">
        <f>'Перечень мероприятий'!J386</f>
        <v>0</v>
      </c>
      <c r="F448" s="18"/>
    </row>
    <row r="449" spans="1:8" ht="15" x14ac:dyDescent="0.2">
      <c r="A449" s="58"/>
      <c r="B449" s="22"/>
      <c r="C449" s="59"/>
      <c r="D449" s="27" t="s">
        <v>77</v>
      </c>
      <c r="E449" s="29">
        <f>'Перечень мероприятий'!K386</f>
        <v>0</v>
      </c>
      <c r="F449" s="18"/>
    </row>
    <row r="450" spans="1:8" ht="22.5" customHeight="1" x14ac:dyDescent="0.2">
      <c r="A450" s="58" t="s">
        <v>257</v>
      </c>
      <c r="B450" s="22" t="s">
        <v>41</v>
      </c>
      <c r="C450" s="59" t="s">
        <v>44</v>
      </c>
      <c r="D450" s="27" t="s">
        <v>38</v>
      </c>
      <c r="E450" s="29">
        <f>E451+E452+E453+E454+E455</f>
        <v>4750</v>
      </c>
      <c r="F450" s="18"/>
    </row>
    <row r="451" spans="1:8" ht="19.5" customHeight="1" x14ac:dyDescent="0.2">
      <c r="A451" s="58"/>
      <c r="B451" s="22"/>
      <c r="C451" s="59"/>
      <c r="D451" s="27" t="s">
        <v>39</v>
      </c>
      <c r="E451" s="29">
        <f>'Перечень мероприятий'!G391</f>
        <v>200</v>
      </c>
      <c r="F451" s="18"/>
    </row>
    <row r="452" spans="1:8" ht="15" x14ac:dyDescent="0.2">
      <c r="A452" s="58"/>
      <c r="B452" s="22"/>
      <c r="C452" s="59"/>
      <c r="D452" s="27" t="s">
        <v>40</v>
      </c>
      <c r="E452" s="29">
        <f>'Перечень мероприятий'!H391</f>
        <v>500</v>
      </c>
      <c r="F452" s="18"/>
    </row>
    <row r="453" spans="1:8" ht="15" x14ac:dyDescent="0.2">
      <c r="A453" s="58"/>
      <c r="B453" s="22"/>
      <c r="C453" s="59"/>
      <c r="D453" s="27" t="s">
        <v>75</v>
      </c>
      <c r="E453" s="29">
        <f>'Перечень мероприятий'!I391</f>
        <v>1350</v>
      </c>
      <c r="F453" s="18"/>
    </row>
    <row r="454" spans="1:8" ht="15" x14ac:dyDescent="0.2">
      <c r="A454" s="58"/>
      <c r="B454" s="22"/>
      <c r="C454" s="59"/>
      <c r="D454" s="27" t="s">
        <v>76</v>
      </c>
      <c r="E454" s="29">
        <f>'Перечень мероприятий'!J391</f>
        <v>1350</v>
      </c>
      <c r="F454" s="18"/>
    </row>
    <row r="455" spans="1:8" ht="22.5" customHeight="1" x14ac:dyDescent="0.2">
      <c r="A455" s="58"/>
      <c r="B455" s="22"/>
      <c r="C455" s="59"/>
      <c r="D455" s="27" t="s">
        <v>77</v>
      </c>
      <c r="E455" s="29">
        <f>'Перечень мероприятий'!K391</f>
        <v>1350</v>
      </c>
      <c r="F455" s="18"/>
    </row>
    <row r="456" spans="1:8" ht="18.75" customHeight="1" x14ac:dyDescent="0.2">
      <c r="A456" s="58" t="s">
        <v>258</v>
      </c>
      <c r="B456" s="22" t="s">
        <v>41</v>
      </c>
      <c r="C456" s="59"/>
      <c r="D456" s="27" t="s">
        <v>38</v>
      </c>
      <c r="E456" s="29">
        <f>E457+E458+E459+E460+E461</f>
        <v>0</v>
      </c>
      <c r="F456" s="18"/>
    </row>
    <row r="457" spans="1:8" ht="15" x14ac:dyDescent="0.2">
      <c r="A457" s="58"/>
      <c r="B457" s="22"/>
      <c r="C457" s="59"/>
      <c r="D457" s="27" t="s">
        <v>39</v>
      </c>
      <c r="E457" s="29">
        <f>'Перечень мероприятий'!G396</f>
        <v>0</v>
      </c>
      <c r="F457" s="18"/>
    </row>
    <row r="458" spans="1:8" ht="15" x14ac:dyDescent="0.2">
      <c r="A458" s="58"/>
      <c r="B458" s="22"/>
      <c r="C458" s="59"/>
      <c r="D458" s="27" t="s">
        <v>40</v>
      </c>
      <c r="E458" s="29">
        <f>'Перечень мероприятий'!H396</f>
        <v>0</v>
      </c>
      <c r="F458" s="18"/>
    </row>
    <row r="459" spans="1:8" ht="18" customHeight="1" x14ac:dyDescent="0.2">
      <c r="A459" s="58"/>
      <c r="B459" s="22"/>
      <c r="C459" s="59"/>
      <c r="D459" s="27" t="s">
        <v>75</v>
      </c>
      <c r="E459" s="29">
        <f>'Перечень мероприятий'!I396</f>
        <v>0</v>
      </c>
      <c r="F459" s="18"/>
    </row>
    <row r="460" spans="1:8" ht="21.75" customHeight="1" x14ac:dyDescent="0.2">
      <c r="A460" s="58"/>
      <c r="B460" s="22"/>
      <c r="C460" s="59"/>
      <c r="D460" s="27" t="s">
        <v>76</v>
      </c>
      <c r="E460" s="29">
        <f>'Перечень мероприятий'!J396</f>
        <v>0</v>
      </c>
      <c r="F460" s="18"/>
    </row>
    <row r="461" spans="1:8" ht="33.75" customHeight="1" x14ac:dyDescent="0.2">
      <c r="A461" s="58"/>
      <c r="B461" s="22"/>
      <c r="C461" s="59"/>
      <c r="D461" s="27" t="s">
        <v>77</v>
      </c>
      <c r="E461" s="29">
        <f>'Перечень мероприятий'!K396</f>
        <v>0</v>
      </c>
      <c r="F461" s="18"/>
    </row>
    <row r="462" spans="1:8" ht="18" customHeight="1" x14ac:dyDescent="0.2">
      <c r="A462" s="57" t="s">
        <v>144</v>
      </c>
      <c r="B462" s="57"/>
      <c r="C462" s="57"/>
      <c r="D462" s="57"/>
      <c r="E462" s="57"/>
      <c r="F462" s="57"/>
    </row>
    <row r="463" spans="1:8" ht="18" customHeight="1" x14ac:dyDescent="0.2">
      <c r="A463" s="58" t="s">
        <v>259</v>
      </c>
      <c r="B463" s="22" t="s">
        <v>41</v>
      </c>
      <c r="C463" s="59"/>
      <c r="D463" s="27" t="s">
        <v>38</v>
      </c>
      <c r="E463" s="29">
        <f>E464+E465+E466+E467+E468</f>
        <v>123677.1</v>
      </c>
      <c r="F463" s="18"/>
    </row>
    <row r="464" spans="1:8" ht="20.25" customHeight="1" x14ac:dyDescent="0.2">
      <c r="A464" s="58"/>
      <c r="B464" s="22"/>
      <c r="C464" s="59"/>
      <c r="D464" s="27" t="s">
        <v>39</v>
      </c>
      <c r="E464" s="29">
        <f>E470+E476+E482</f>
        <v>24429.599999999999</v>
      </c>
      <c r="F464" s="18"/>
      <c r="G464" s="60">
        <f>E464</f>
        <v>24429.599999999999</v>
      </c>
      <c r="H464" s="27" t="s">
        <v>39</v>
      </c>
    </row>
    <row r="465" spans="1:8" ht="21" customHeight="1" x14ac:dyDescent="0.2">
      <c r="A465" s="58"/>
      <c r="B465" s="22"/>
      <c r="C465" s="59"/>
      <c r="D465" s="27" t="s">
        <v>40</v>
      </c>
      <c r="E465" s="29">
        <f>E471+E477+E483</f>
        <v>24839.3</v>
      </c>
      <c r="F465" s="18"/>
      <c r="G465" s="60">
        <f>E465</f>
        <v>24839.3</v>
      </c>
      <c r="H465" s="27" t="s">
        <v>40</v>
      </c>
    </row>
    <row r="466" spans="1:8" ht="21" customHeight="1" x14ac:dyDescent="0.2">
      <c r="A466" s="58"/>
      <c r="B466" s="22"/>
      <c r="C466" s="59"/>
      <c r="D466" s="27" t="s">
        <v>75</v>
      </c>
      <c r="E466" s="29">
        <f>E472+E478+E484</f>
        <v>24839.3</v>
      </c>
      <c r="F466" s="18"/>
      <c r="G466" s="60">
        <f>E466</f>
        <v>24839.3</v>
      </c>
      <c r="H466" s="27" t="s">
        <v>75</v>
      </c>
    </row>
    <row r="467" spans="1:8" ht="16.5" customHeight="1" x14ac:dyDescent="0.2">
      <c r="A467" s="58"/>
      <c r="B467" s="22"/>
      <c r="C467" s="59"/>
      <c r="D467" s="27" t="s">
        <v>76</v>
      </c>
      <c r="E467" s="29">
        <f>E473+E479+E485</f>
        <v>24839.3</v>
      </c>
      <c r="F467" s="18"/>
      <c r="G467" s="60">
        <f>E467</f>
        <v>24839.3</v>
      </c>
      <c r="H467" s="27" t="s">
        <v>76</v>
      </c>
    </row>
    <row r="468" spans="1:8" ht="18" customHeight="1" x14ac:dyDescent="0.2">
      <c r="A468" s="58"/>
      <c r="B468" s="22"/>
      <c r="C468" s="59"/>
      <c r="D468" s="27" t="s">
        <v>77</v>
      </c>
      <c r="E468" s="29">
        <f>E474+E480+E486</f>
        <v>24729.599999999999</v>
      </c>
      <c r="F468" s="18"/>
      <c r="G468" s="60">
        <f>E468</f>
        <v>24729.599999999999</v>
      </c>
      <c r="H468" s="27" t="s">
        <v>77</v>
      </c>
    </row>
    <row r="469" spans="1:8" ht="27.75" customHeight="1" x14ac:dyDescent="0.2">
      <c r="A469" s="58" t="s">
        <v>260</v>
      </c>
      <c r="B469" s="22" t="s">
        <v>41</v>
      </c>
      <c r="C469" s="22" t="s">
        <v>97</v>
      </c>
      <c r="D469" s="27" t="s">
        <v>38</v>
      </c>
      <c r="E469" s="29">
        <f>E470+E471+E472+E473+E474</f>
        <v>1900.9</v>
      </c>
      <c r="F469" s="18"/>
    </row>
    <row r="470" spans="1:8" ht="25.5" customHeight="1" x14ac:dyDescent="0.2">
      <c r="A470" s="58"/>
      <c r="B470" s="22"/>
      <c r="C470" s="22"/>
      <c r="D470" s="27" t="s">
        <v>39</v>
      </c>
      <c r="E470" s="29">
        <f>'Перечень мероприятий'!G412</f>
        <v>332.3</v>
      </c>
      <c r="F470" s="18"/>
    </row>
    <row r="471" spans="1:8" ht="21" customHeight="1" x14ac:dyDescent="0.2">
      <c r="A471" s="58"/>
      <c r="B471" s="22"/>
      <c r="C471" s="22"/>
      <c r="D471" s="27" t="s">
        <v>40</v>
      </c>
      <c r="E471" s="29">
        <f>'Перечень мероприятий'!H412</f>
        <v>317.10000000000002</v>
      </c>
      <c r="F471" s="18"/>
    </row>
    <row r="472" spans="1:8" ht="19.5" customHeight="1" x14ac:dyDescent="0.2">
      <c r="A472" s="58"/>
      <c r="B472" s="22"/>
      <c r="C472" s="22"/>
      <c r="D472" s="27" t="s">
        <v>75</v>
      </c>
      <c r="E472" s="29">
        <f>'Перечень мероприятий'!I412</f>
        <v>317.10000000000002</v>
      </c>
      <c r="F472" s="18"/>
    </row>
    <row r="473" spans="1:8" ht="20.25" customHeight="1" x14ac:dyDescent="0.2">
      <c r="A473" s="58"/>
      <c r="B473" s="22"/>
      <c r="C473" s="22"/>
      <c r="D473" s="27" t="s">
        <v>76</v>
      </c>
      <c r="E473" s="29">
        <f>'Перечень мероприятий'!J412</f>
        <v>317.10000000000002</v>
      </c>
      <c r="F473" s="18"/>
    </row>
    <row r="474" spans="1:8" ht="21" customHeight="1" x14ac:dyDescent="0.2">
      <c r="A474" s="58"/>
      <c r="B474" s="22"/>
      <c r="C474" s="22"/>
      <c r="D474" s="27" t="s">
        <v>77</v>
      </c>
      <c r="E474" s="29">
        <f>'Перечень мероприятий'!K412</f>
        <v>617.29999999999995</v>
      </c>
      <c r="F474" s="18"/>
    </row>
    <row r="475" spans="1:8" ht="24" customHeight="1" x14ac:dyDescent="0.2">
      <c r="A475" s="58" t="s">
        <v>261</v>
      </c>
      <c r="B475" s="22" t="s">
        <v>41</v>
      </c>
      <c r="C475" s="22" t="s">
        <v>98</v>
      </c>
      <c r="D475" s="27" t="s">
        <v>38</v>
      </c>
      <c r="E475" s="29">
        <f>E476+E477+E478+E479+E480</f>
        <v>121776.2</v>
      </c>
      <c r="F475" s="18"/>
    </row>
    <row r="476" spans="1:8" ht="23.25" customHeight="1" x14ac:dyDescent="0.2">
      <c r="A476" s="58"/>
      <c r="B476" s="22"/>
      <c r="C476" s="22"/>
      <c r="D476" s="27" t="s">
        <v>39</v>
      </c>
      <c r="E476" s="29">
        <f>'Перечень мероприятий'!G417</f>
        <v>24097.3</v>
      </c>
      <c r="F476" s="18"/>
    </row>
    <row r="477" spans="1:8" ht="22.5" customHeight="1" x14ac:dyDescent="0.2">
      <c r="A477" s="58"/>
      <c r="B477" s="22"/>
      <c r="C477" s="22"/>
      <c r="D477" s="27" t="s">
        <v>40</v>
      </c>
      <c r="E477" s="29">
        <f>'Перечень мероприятий'!H417</f>
        <v>24522.2</v>
      </c>
      <c r="F477" s="18"/>
    </row>
    <row r="478" spans="1:8" ht="18.75" customHeight="1" x14ac:dyDescent="0.2">
      <c r="A478" s="58"/>
      <c r="B478" s="22"/>
      <c r="C478" s="22"/>
      <c r="D478" s="27" t="s">
        <v>75</v>
      </c>
      <c r="E478" s="29">
        <f>'Перечень мероприятий'!I417</f>
        <v>24522.2</v>
      </c>
      <c r="F478" s="18"/>
    </row>
    <row r="479" spans="1:8" ht="21" customHeight="1" x14ac:dyDescent="0.2">
      <c r="A479" s="58"/>
      <c r="B479" s="22"/>
      <c r="C479" s="22"/>
      <c r="D479" s="27" t="s">
        <v>76</v>
      </c>
      <c r="E479" s="29">
        <f>'Перечень мероприятий'!J417</f>
        <v>24522.2</v>
      </c>
      <c r="F479" s="18"/>
    </row>
    <row r="480" spans="1:8" ht="27" customHeight="1" x14ac:dyDescent="0.2">
      <c r="A480" s="58"/>
      <c r="B480" s="22"/>
      <c r="C480" s="22"/>
      <c r="D480" s="27" t="s">
        <v>77</v>
      </c>
      <c r="E480" s="29">
        <f>'Перечень мероприятий'!K417</f>
        <v>24112.3</v>
      </c>
      <c r="F480" s="18"/>
    </row>
    <row r="481" spans="1:6" ht="21.75" customHeight="1" x14ac:dyDescent="0.2">
      <c r="A481" s="58" t="s">
        <v>262</v>
      </c>
      <c r="B481" s="22" t="s">
        <v>41</v>
      </c>
      <c r="C481" s="22"/>
      <c r="D481" s="27" t="s">
        <v>38</v>
      </c>
      <c r="E481" s="29">
        <f>E482+E483+E484+E485+E486</f>
        <v>0</v>
      </c>
      <c r="F481" s="41"/>
    </row>
    <row r="482" spans="1:6" ht="20.25" customHeight="1" x14ac:dyDescent="0.2">
      <c r="A482" s="58"/>
      <c r="B482" s="22"/>
      <c r="C482" s="22"/>
      <c r="D482" s="27" t="s">
        <v>39</v>
      </c>
      <c r="E482" s="29">
        <f>'Перечень мероприятий'!G422</f>
        <v>0</v>
      </c>
      <c r="F482" s="42"/>
    </row>
    <row r="483" spans="1:6" ht="21.75" customHeight="1" x14ac:dyDescent="0.2">
      <c r="A483" s="58"/>
      <c r="B483" s="22"/>
      <c r="C483" s="22"/>
      <c r="D483" s="27" t="s">
        <v>40</v>
      </c>
      <c r="E483" s="29">
        <f>'Перечень мероприятий'!H422</f>
        <v>0</v>
      </c>
      <c r="F483" s="42"/>
    </row>
    <row r="484" spans="1:6" ht="21.75" customHeight="1" x14ac:dyDescent="0.2">
      <c r="A484" s="58"/>
      <c r="B484" s="22"/>
      <c r="C484" s="22"/>
      <c r="D484" s="27" t="s">
        <v>75</v>
      </c>
      <c r="E484" s="29">
        <f>'Перечень мероприятий'!I422</f>
        <v>0</v>
      </c>
      <c r="F484" s="42"/>
    </row>
    <row r="485" spans="1:6" ht="18.75" customHeight="1" x14ac:dyDescent="0.2">
      <c r="A485" s="58"/>
      <c r="B485" s="22"/>
      <c r="C485" s="22"/>
      <c r="D485" s="27" t="s">
        <v>76</v>
      </c>
      <c r="E485" s="29">
        <f>'Перечень мероприятий'!J422</f>
        <v>0</v>
      </c>
      <c r="F485" s="42"/>
    </row>
    <row r="486" spans="1:6" ht="20.25" customHeight="1" x14ac:dyDescent="0.2">
      <c r="A486" s="58"/>
      <c r="B486" s="22"/>
      <c r="C486" s="22"/>
      <c r="D486" s="27" t="s">
        <v>77</v>
      </c>
      <c r="E486" s="29">
        <f>'Перечень мероприятий'!K422</f>
        <v>0</v>
      </c>
      <c r="F486" s="46"/>
    </row>
    <row r="487" spans="1:6" ht="15" customHeight="1" x14ac:dyDescent="0.2">
      <c r="A487" s="86" t="s">
        <v>46</v>
      </c>
      <c r="B487" s="58" t="s">
        <v>47</v>
      </c>
      <c r="C487" s="59"/>
      <c r="D487" s="27" t="s">
        <v>38</v>
      </c>
      <c r="E487" s="88">
        <f>E488+E489+E490+E491+E492</f>
        <v>796156.6</v>
      </c>
      <c r="F487" s="18"/>
    </row>
    <row r="488" spans="1:6" ht="15" x14ac:dyDescent="0.2">
      <c r="A488" s="22"/>
      <c r="B488" s="58"/>
      <c r="C488" s="59"/>
      <c r="D488" s="27" t="s">
        <v>39</v>
      </c>
      <c r="E488" s="88">
        <f>E494+E500</f>
        <v>147750.1</v>
      </c>
      <c r="F488" s="18"/>
    </row>
    <row r="489" spans="1:6" ht="15" x14ac:dyDescent="0.2">
      <c r="A489" s="22"/>
      <c r="B489" s="58"/>
      <c r="C489" s="59"/>
      <c r="D489" s="27" t="s">
        <v>40</v>
      </c>
      <c r="E489" s="88">
        <f t="shared" ref="E489:E492" si="4">E495+E501</f>
        <v>157422.29999999999</v>
      </c>
      <c r="F489" s="18"/>
    </row>
    <row r="490" spans="1:6" ht="15" x14ac:dyDescent="0.2">
      <c r="A490" s="22"/>
      <c r="B490" s="58"/>
      <c r="C490" s="59"/>
      <c r="D490" s="27" t="s">
        <v>75</v>
      </c>
      <c r="E490" s="88">
        <f t="shared" si="4"/>
        <v>161585.29999999999</v>
      </c>
      <c r="F490" s="18"/>
    </row>
    <row r="491" spans="1:6" ht="15" x14ac:dyDescent="0.2">
      <c r="A491" s="22"/>
      <c r="B491" s="58"/>
      <c r="C491" s="59"/>
      <c r="D491" s="27" t="s">
        <v>76</v>
      </c>
      <c r="E491" s="88">
        <f t="shared" si="4"/>
        <v>161585.29999999999</v>
      </c>
      <c r="F491" s="18"/>
    </row>
    <row r="492" spans="1:6" ht="15" x14ac:dyDescent="0.2">
      <c r="A492" s="22"/>
      <c r="B492" s="58"/>
      <c r="C492" s="59"/>
      <c r="D492" s="27" t="s">
        <v>77</v>
      </c>
      <c r="E492" s="88">
        <f t="shared" si="4"/>
        <v>167813.6</v>
      </c>
      <c r="F492" s="18"/>
    </row>
    <row r="493" spans="1:6" ht="15" customHeight="1" x14ac:dyDescent="0.2">
      <c r="A493" s="22"/>
      <c r="B493" s="22" t="s">
        <v>48</v>
      </c>
      <c r="C493" s="61"/>
      <c r="D493" s="27" t="s">
        <v>38</v>
      </c>
      <c r="E493" s="88">
        <f>E494+E495+E496+E497+E498</f>
        <v>11122</v>
      </c>
      <c r="F493" s="18"/>
    </row>
    <row r="494" spans="1:6" ht="15" x14ac:dyDescent="0.2">
      <c r="A494" s="22"/>
      <c r="B494" s="22"/>
      <c r="C494" s="61"/>
      <c r="D494" s="27" t="s">
        <v>39</v>
      </c>
      <c r="E494" s="88">
        <f>E237</f>
        <v>1742</v>
      </c>
      <c r="F494" s="18"/>
    </row>
    <row r="495" spans="1:6" ht="15" x14ac:dyDescent="0.2">
      <c r="A495" s="22"/>
      <c r="B495" s="22"/>
      <c r="C495" s="61"/>
      <c r="D495" s="27" t="s">
        <v>40</v>
      </c>
      <c r="E495" s="88">
        <f>E238</f>
        <v>2546</v>
      </c>
      <c r="F495" s="18"/>
    </row>
    <row r="496" spans="1:6" ht="15" x14ac:dyDescent="0.2">
      <c r="A496" s="22"/>
      <c r="B496" s="22"/>
      <c r="C496" s="61"/>
      <c r="D496" s="27" t="s">
        <v>75</v>
      </c>
      <c r="E496" s="88">
        <f>E240</f>
        <v>2546</v>
      </c>
      <c r="F496" s="18"/>
    </row>
    <row r="497" spans="1:6" ht="15" x14ac:dyDescent="0.2">
      <c r="A497" s="22"/>
      <c r="B497" s="22"/>
      <c r="C497" s="61"/>
      <c r="D497" s="27" t="s">
        <v>76</v>
      </c>
      <c r="E497" s="88">
        <f>E240</f>
        <v>2546</v>
      </c>
      <c r="F497" s="18"/>
    </row>
    <row r="498" spans="1:6" ht="15" x14ac:dyDescent="0.2">
      <c r="A498" s="22"/>
      <c r="B498" s="22"/>
      <c r="C498" s="61"/>
      <c r="D498" s="27" t="s">
        <v>77</v>
      </c>
      <c r="E498" s="88">
        <f>E241</f>
        <v>1742</v>
      </c>
      <c r="F498" s="18"/>
    </row>
    <row r="499" spans="1:6" ht="15" customHeight="1" x14ac:dyDescent="0.2">
      <c r="A499" s="22"/>
      <c r="B499" s="22" t="s">
        <v>41</v>
      </c>
      <c r="C499" s="61"/>
      <c r="D499" s="27" t="s">
        <v>38</v>
      </c>
      <c r="E499" s="88">
        <f>E500+E501+E502+E503+E504</f>
        <v>785034.6</v>
      </c>
      <c r="F499" s="18"/>
    </row>
    <row r="500" spans="1:6" ht="15" x14ac:dyDescent="0.2">
      <c r="A500" s="22"/>
      <c r="B500" s="22"/>
      <c r="C500" s="61"/>
      <c r="D500" s="27" t="s">
        <v>39</v>
      </c>
      <c r="E500" s="88">
        <f>G9+G256+G353+G366+G427+G464</f>
        <v>146008.1</v>
      </c>
      <c r="F500" s="18"/>
    </row>
    <row r="501" spans="1:6" ht="15" x14ac:dyDescent="0.2">
      <c r="A501" s="22"/>
      <c r="B501" s="22"/>
      <c r="C501" s="61"/>
      <c r="D501" s="27" t="s">
        <v>40</v>
      </c>
      <c r="E501" s="88">
        <f>G10+G257+G354+G367+G428+G465</f>
        <v>154876.29999999999</v>
      </c>
      <c r="F501" s="18"/>
    </row>
    <row r="502" spans="1:6" ht="15" x14ac:dyDescent="0.2">
      <c r="A502" s="22"/>
      <c r="B502" s="22"/>
      <c r="C502" s="61"/>
      <c r="D502" s="27" t="s">
        <v>75</v>
      </c>
      <c r="E502" s="88">
        <f>G11+G258+G355+G368+G429+G466</f>
        <v>159039.29999999999</v>
      </c>
      <c r="F502" s="18"/>
    </row>
    <row r="503" spans="1:6" ht="15" x14ac:dyDescent="0.2">
      <c r="A503" s="22"/>
      <c r="B503" s="22"/>
      <c r="C503" s="61"/>
      <c r="D503" s="27" t="s">
        <v>76</v>
      </c>
      <c r="E503" s="88">
        <f>G12+G259+G356+G369+G430+G467</f>
        <v>159039.29999999999</v>
      </c>
      <c r="F503" s="18"/>
    </row>
    <row r="504" spans="1:6" ht="15" x14ac:dyDescent="0.2">
      <c r="A504" s="22"/>
      <c r="B504" s="22"/>
      <c r="C504" s="61"/>
      <c r="D504" s="27" t="s">
        <v>77</v>
      </c>
      <c r="E504" s="88">
        <f>G13+G260+G357+G370+G431+G468</f>
        <v>166071.6</v>
      </c>
      <c r="F504" s="18"/>
    </row>
  </sheetData>
  <mergeCells count="330">
    <mergeCell ref="C188:C193"/>
    <mergeCell ref="A176:A187"/>
    <mergeCell ref="B182:B187"/>
    <mergeCell ref="A462:F462"/>
    <mergeCell ref="A303:A308"/>
    <mergeCell ref="B303:B308"/>
    <mergeCell ref="C303:C308"/>
    <mergeCell ref="F303:F308"/>
    <mergeCell ref="A450:A455"/>
    <mergeCell ref="A456:A461"/>
    <mergeCell ref="B450:B455"/>
    <mergeCell ref="B456:B461"/>
    <mergeCell ref="C450:C455"/>
    <mergeCell ref="C456:C461"/>
    <mergeCell ref="F450:F455"/>
    <mergeCell ref="F456:F461"/>
    <mergeCell ref="A444:A449"/>
    <mergeCell ref="B444:B449"/>
    <mergeCell ref="C444:C449"/>
    <mergeCell ref="F444:F449"/>
    <mergeCell ref="A425:F425"/>
    <mergeCell ref="F395:F400"/>
    <mergeCell ref="C279:C284"/>
    <mergeCell ref="F413:F418"/>
    <mergeCell ref="A426:A431"/>
    <mergeCell ref="A438:A443"/>
    <mergeCell ref="B438:B443"/>
    <mergeCell ref="C438:C443"/>
    <mergeCell ref="F438:F443"/>
    <mergeCell ref="A352:A357"/>
    <mergeCell ref="B352:B357"/>
    <mergeCell ref="C352:C357"/>
    <mergeCell ref="B432:B437"/>
    <mergeCell ref="F432:F437"/>
    <mergeCell ref="C432:C437"/>
    <mergeCell ref="B426:B431"/>
    <mergeCell ref="C426:C431"/>
    <mergeCell ref="F426:F431"/>
    <mergeCell ref="A358:A363"/>
    <mergeCell ref="B358:B363"/>
    <mergeCell ref="A432:A437"/>
    <mergeCell ref="B395:B400"/>
    <mergeCell ref="B389:B394"/>
    <mergeCell ref="F365:F370"/>
    <mergeCell ref="F200:F205"/>
    <mergeCell ref="A212:A217"/>
    <mergeCell ref="B212:B217"/>
    <mergeCell ref="F327:F332"/>
    <mergeCell ref="F309:F314"/>
    <mergeCell ref="A297:A302"/>
    <mergeCell ref="B297:B302"/>
    <mergeCell ref="A321:A326"/>
    <mergeCell ref="B321:B326"/>
    <mergeCell ref="B236:B241"/>
    <mergeCell ref="B242:B247"/>
    <mergeCell ref="C236:C241"/>
    <mergeCell ref="C242:C247"/>
    <mergeCell ref="A206:A211"/>
    <mergeCell ref="B206:B211"/>
    <mergeCell ref="C206:C211"/>
    <mergeCell ref="F206:F211"/>
    <mergeCell ref="F242:F253"/>
    <mergeCell ref="F236:F241"/>
    <mergeCell ref="A248:A253"/>
    <mergeCell ref="F212:F217"/>
    <mergeCell ref="A218:A223"/>
    <mergeCell ref="B218:B223"/>
    <mergeCell ref="A236:A247"/>
    <mergeCell ref="C218:C223"/>
    <mergeCell ref="F377:F382"/>
    <mergeCell ref="A371:A376"/>
    <mergeCell ref="C371:C376"/>
    <mergeCell ref="F371:F376"/>
    <mergeCell ref="B371:B376"/>
    <mergeCell ref="A377:A382"/>
    <mergeCell ref="B377:B382"/>
    <mergeCell ref="B383:B388"/>
    <mergeCell ref="A383:A388"/>
    <mergeCell ref="C383:C388"/>
    <mergeCell ref="C358:C363"/>
    <mergeCell ref="F218:F223"/>
    <mergeCell ref="F333:F338"/>
    <mergeCell ref="F224:F229"/>
    <mergeCell ref="F230:F235"/>
    <mergeCell ref="F291:F296"/>
    <mergeCell ref="A309:A314"/>
    <mergeCell ref="A279:A284"/>
    <mergeCell ref="B279:B284"/>
    <mergeCell ref="A345:A350"/>
    <mergeCell ref="B345:B350"/>
    <mergeCell ref="C248:C253"/>
    <mergeCell ref="C365:C370"/>
    <mergeCell ref="F98:F103"/>
    <mergeCell ref="F122:F127"/>
    <mergeCell ref="F128:F133"/>
    <mergeCell ref="F134:F139"/>
    <mergeCell ref="F140:F145"/>
    <mergeCell ref="B104:B109"/>
    <mergeCell ref="C104:C109"/>
    <mergeCell ref="A104:A109"/>
    <mergeCell ref="A110:A115"/>
    <mergeCell ref="B110:B115"/>
    <mergeCell ref="C110:C115"/>
    <mergeCell ref="C116:C121"/>
    <mergeCell ref="A140:A145"/>
    <mergeCell ref="B140:B145"/>
    <mergeCell ref="C140:C145"/>
    <mergeCell ref="B122:B127"/>
    <mergeCell ref="C122:C127"/>
    <mergeCell ref="A128:A133"/>
    <mergeCell ref="B128:B133"/>
    <mergeCell ref="C128:C133"/>
    <mergeCell ref="A134:A139"/>
    <mergeCell ref="A98:A103"/>
    <mergeCell ref="B98:B103"/>
    <mergeCell ref="C98:C103"/>
    <mergeCell ref="A74:A79"/>
    <mergeCell ref="B74:B79"/>
    <mergeCell ref="C74:C79"/>
    <mergeCell ref="F74:F79"/>
    <mergeCell ref="A80:A85"/>
    <mergeCell ref="B80:B85"/>
    <mergeCell ref="C80:C85"/>
    <mergeCell ref="F80:F85"/>
    <mergeCell ref="A86:A91"/>
    <mergeCell ref="B86:B91"/>
    <mergeCell ref="C86:C91"/>
    <mergeCell ref="A56:A61"/>
    <mergeCell ref="B56:B61"/>
    <mergeCell ref="C56:C61"/>
    <mergeCell ref="F56:F61"/>
    <mergeCell ref="A62:A67"/>
    <mergeCell ref="B62:B67"/>
    <mergeCell ref="C62:C67"/>
    <mergeCell ref="A68:A73"/>
    <mergeCell ref="B68:B73"/>
    <mergeCell ref="C68:C73"/>
    <mergeCell ref="F68:F73"/>
    <mergeCell ref="F62:F67"/>
    <mergeCell ref="A38:A43"/>
    <mergeCell ref="B38:B43"/>
    <mergeCell ref="C38:C43"/>
    <mergeCell ref="F38:F43"/>
    <mergeCell ref="A44:A49"/>
    <mergeCell ref="B44:B49"/>
    <mergeCell ref="C44:C49"/>
    <mergeCell ref="F44:F49"/>
    <mergeCell ref="A50:A55"/>
    <mergeCell ref="B50:B55"/>
    <mergeCell ref="C50:C55"/>
    <mergeCell ref="F50:F55"/>
    <mergeCell ref="A32:A37"/>
    <mergeCell ref="B32:B37"/>
    <mergeCell ref="C32:C37"/>
    <mergeCell ref="F32:F37"/>
    <mergeCell ref="C26:C31"/>
    <mergeCell ref="A26:A31"/>
    <mergeCell ref="B26:B31"/>
    <mergeCell ref="F26:F31"/>
    <mergeCell ref="A8:A13"/>
    <mergeCell ref="B8:B13"/>
    <mergeCell ref="C8:C13"/>
    <mergeCell ref="F8:F13"/>
    <mergeCell ref="A14:A19"/>
    <mergeCell ref="B14:B19"/>
    <mergeCell ref="C14:C19"/>
    <mergeCell ref="F14:F19"/>
    <mergeCell ref="A20:A25"/>
    <mergeCell ref="B20:B25"/>
    <mergeCell ref="C20:C25"/>
    <mergeCell ref="F20:F25"/>
    <mergeCell ref="A463:A468"/>
    <mergeCell ref="B463:B468"/>
    <mergeCell ref="C463:C468"/>
    <mergeCell ref="F463:F468"/>
    <mergeCell ref="A469:A474"/>
    <mergeCell ref="B469:B474"/>
    <mergeCell ref="C469:C474"/>
    <mergeCell ref="A481:A486"/>
    <mergeCell ref="B481:B486"/>
    <mergeCell ref="F481:F486"/>
    <mergeCell ref="F475:F480"/>
    <mergeCell ref="F469:F474"/>
    <mergeCell ref="A475:A480"/>
    <mergeCell ref="B475:B480"/>
    <mergeCell ref="C475:C480"/>
    <mergeCell ref="F487:F504"/>
    <mergeCell ref="B493:B498"/>
    <mergeCell ref="C493:C498"/>
    <mergeCell ref="B499:B504"/>
    <mergeCell ref="C499:C504"/>
    <mergeCell ref="A487:A504"/>
    <mergeCell ref="B487:B492"/>
    <mergeCell ref="C487:C492"/>
    <mergeCell ref="C481:C486"/>
    <mergeCell ref="A339:A344"/>
    <mergeCell ref="B339:B344"/>
    <mergeCell ref="C339:C344"/>
    <mergeCell ref="F339:F344"/>
    <mergeCell ref="C345:C350"/>
    <mergeCell ref="F383:F388"/>
    <mergeCell ref="F389:F394"/>
    <mergeCell ref="F345:F350"/>
    <mergeCell ref="F358:F363"/>
    <mergeCell ref="F352:F357"/>
    <mergeCell ref="A364:F364"/>
    <mergeCell ref="A365:A370"/>
    <mergeCell ref="B365:B370"/>
    <mergeCell ref="A389:A394"/>
    <mergeCell ref="C389:C394"/>
    <mergeCell ref="B200:B205"/>
    <mergeCell ref="A407:A412"/>
    <mergeCell ref="B407:B412"/>
    <mergeCell ref="C407:C412"/>
    <mergeCell ref="B152:B157"/>
    <mergeCell ref="C152:C157"/>
    <mergeCell ref="C315:C320"/>
    <mergeCell ref="C297:C302"/>
    <mergeCell ref="F321:F326"/>
    <mergeCell ref="A327:A332"/>
    <mergeCell ref="B327:B332"/>
    <mergeCell ref="C327:C332"/>
    <mergeCell ref="A315:A320"/>
    <mergeCell ref="B315:B320"/>
    <mergeCell ref="C321:C326"/>
    <mergeCell ref="B309:B314"/>
    <mergeCell ref="C309:C314"/>
    <mergeCell ref="F152:F157"/>
    <mergeCell ref="F170:F175"/>
    <mergeCell ref="F164:F169"/>
    <mergeCell ref="A230:A235"/>
    <mergeCell ref="B230:B235"/>
    <mergeCell ref="C230:C235"/>
    <mergeCell ref="B248:B253"/>
    <mergeCell ref="C170:C175"/>
    <mergeCell ref="F194:F199"/>
    <mergeCell ref="A401:A406"/>
    <mergeCell ref="B401:B406"/>
    <mergeCell ref="C401:C406"/>
    <mergeCell ref="A170:A175"/>
    <mergeCell ref="B170:B175"/>
    <mergeCell ref="A333:A338"/>
    <mergeCell ref="B333:B338"/>
    <mergeCell ref="C333:C338"/>
    <mergeCell ref="A267:A272"/>
    <mergeCell ref="B267:B272"/>
    <mergeCell ref="C267:C272"/>
    <mergeCell ref="A188:A193"/>
    <mergeCell ref="B188:B193"/>
    <mergeCell ref="A273:A278"/>
    <mergeCell ref="B273:B278"/>
    <mergeCell ref="C273:C278"/>
    <mergeCell ref="A194:A199"/>
    <mergeCell ref="A395:A400"/>
    <mergeCell ref="C395:C400"/>
    <mergeCell ref="C377:C382"/>
    <mergeCell ref="A351:F351"/>
    <mergeCell ref="A200:A205"/>
    <mergeCell ref="F188:F193"/>
    <mergeCell ref="C200:C205"/>
    <mergeCell ref="B134:B139"/>
    <mergeCell ref="B285:B290"/>
    <mergeCell ref="C285:C290"/>
    <mergeCell ref="A291:A296"/>
    <mergeCell ref="B291:B296"/>
    <mergeCell ref="C291:C296"/>
    <mergeCell ref="A158:A163"/>
    <mergeCell ref="B158:B163"/>
    <mergeCell ref="A164:A169"/>
    <mergeCell ref="B164:B169"/>
    <mergeCell ref="C224:C229"/>
    <mergeCell ref="C212:C217"/>
    <mergeCell ref="B194:B199"/>
    <mergeCell ref="C194:C199"/>
    <mergeCell ref="B176:B181"/>
    <mergeCell ref="B261:B266"/>
    <mergeCell ref="C261:C266"/>
    <mergeCell ref="A224:A229"/>
    <mergeCell ref="B224:B229"/>
    <mergeCell ref="A261:A266"/>
    <mergeCell ref="C176:C181"/>
    <mergeCell ref="A146:A151"/>
    <mergeCell ref="A285:A290"/>
    <mergeCell ref="A152:A157"/>
    <mergeCell ref="E1:F1"/>
    <mergeCell ref="F401:F406"/>
    <mergeCell ref="F407:F412"/>
    <mergeCell ref="A419:A424"/>
    <mergeCell ref="B419:B424"/>
    <mergeCell ref="C419:C424"/>
    <mergeCell ref="A413:A418"/>
    <mergeCell ref="B413:B418"/>
    <mergeCell ref="C413:C418"/>
    <mergeCell ref="F116:F121"/>
    <mergeCell ref="A122:A127"/>
    <mergeCell ref="F285:F290"/>
    <mergeCell ref="F297:F302"/>
    <mergeCell ref="A254:F254"/>
    <mergeCell ref="A255:A260"/>
    <mergeCell ref="B255:B260"/>
    <mergeCell ref="C255:C260"/>
    <mergeCell ref="F255:F260"/>
    <mergeCell ref="C146:C151"/>
    <mergeCell ref="C164:C169"/>
    <mergeCell ref="C158:C163"/>
    <mergeCell ref="F419:F424"/>
    <mergeCell ref="C182:C187"/>
    <mergeCell ref="F146:F151"/>
    <mergeCell ref="F158:F163"/>
    <mergeCell ref="F267:F272"/>
    <mergeCell ref="F273:F278"/>
    <mergeCell ref="F261:F266"/>
    <mergeCell ref="F279:F284"/>
    <mergeCell ref="F315:F320"/>
    <mergeCell ref="E2:F2"/>
    <mergeCell ref="A3:F3"/>
    <mergeCell ref="D5:E5"/>
    <mergeCell ref="A92:A97"/>
    <mergeCell ref="B92:B97"/>
    <mergeCell ref="C92:C97"/>
    <mergeCell ref="F92:F97"/>
    <mergeCell ref="A7:F7"/>
    <mergeCell ref="F176:F187"/>
    <mergeCell ref="F104:F109"/>
    <mergeCell ref="F110:F115"/>
    <mergeCell ref="F86:F91"/>
    <mergeCell ref="B146:B151"/>
    <mergeCell ref="C134:C139"/>
    <mergeCell ref="A116:A121"/>
    <mergeCell ref="B116:B121"/>
  </mergeCells>
  <printOptions horizontalCentered="1" verticalCentered="1"/>
  <pageMargins left="0.31496062992125984" right="0.31496062992125984" top="0.35433070866141736" bottom="0.35433070866141736" header="0" footer="0"/>
  <pageSetup paperSize="9" scale="95" fitToHeight="0" orientation="landscape" r:id="rId1"/>
  <rowBreaks count="23" manualBreakCount="23">
    <brk id="19" max="16383" man="1"/>
    <brk id="43" max="5" man="1"/>
    <brk id="73" max="5" man="1"/>
    <brk id="82" max="5" man="1"/>
    <brk id="97" max="5" man="1"/>
    <brk id="115" max="5" man="1"/>
    <brk id="139" max="5" man="1"/>
    <brk id="151" max="5" man="1"/>
    <brk id="169" max="5" man="1"/>
    <brk id="184" max="5" man="1"/>
    <brk id="211" max="5" man="1"/>
    <brk id="235" max="5" man="1"/>
    <brk id="253" max="5" man="1"/>
    <brk id="272" max="5" man="1"/>
    <brk id="296" max="5" man="1"/>
    <brk id="320" max="5" man="1"/>
    <brk id="350" max="5" man="1"/>
    <brk id="370" max="5" man="1"/>
    <brk id="394" max="5" man="1"/>
    <brk id="418" max="5" man="1"/>
    <brk id="424" max="5" man="1"/>
    <brk id="455" max="5" man="1"/>
    <brk id="48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B446"/>
  <sheetViews>
    <sheetView tabSelected="1" view="pageBreakPreview" zoomScaleNormal="80" zoomScaleSheetLayoutView="100" workbookViewId="0">
      <selection activeCell="K1" sqref="K1:M1"/>
    </sheetView>
  </sheetViews>
  <sheetFormatPr defaultRowHeight="12.75" x14ac:dyDescent="0.2"/>
  <cols>
    <col min="1" max="1" width="7.140625" style="134" customWidth="1"/>
    <col min="2" max="2" width="28" style="5" customWidth="1"/>
    <col min="3" max="3" width="12.85546875" style="5" customWidth="1"/>
    <col min="4" max="4" width="15.85546875" style="5" customWidth="1"/>
    <col min="5" max="5" width="18.28515625" style="5" customWidth="1"/>
    <col min="6" max="6" width="13" style="5" customWidth="1"/>
    <col min="7" max="7" width="13.42578125" style="5" customWidth="1"/>
    <col min="8" max="8" width="12" style="5" customWidth="1"/>
    <col min="9" max="9" width="12.28515625" style="5" customWidth="1"/>
    <col min="10" max="10" width="12.42578125" style="5" customWidth="1"/>
    <col min="11" max="11" width="12" style="5" customWidth="1"/>
    <col min="12" max="12" width="19.42578125" style="55" customWidth="1"/>
    <col min="13" max="13" width="26.28515625" style="55" customWidth="1"/>
    <col min="14" max="16384" width="9.140625" style="5"/>
  </cols>
  <sheetData>
    <row r="1" spans="1:28" ht="67.5" customHeight="1" x14ac:dyDescent="0.2">
      <c r="K1" s="7" t="s">
        <v>342</v>
      </c>
      <c r="L1" s="8"/>
      <c r="M1" s="8"/>
    </row>
    <row r="2" spans="1:28" ht="67.5" customHeight="1" x14ac:dyDescent="0.2">
      <c r="E2" s="135"/>
      <c r="F2" s="49"/>
      <c r="G2" s="49"/>
      <c r="H2" s="49"/>
      <c r="I2" s="49"/>
      <c r="J2" s="49"/>
      <c r="K2" s="1" t="s">
        <v>139</v>
      </c>
      <c r="L2" s="136"/>
      <c r="M2" s="136"/>
    </row>
    <row r="3" spans="1:28" ht="21.75" customHeight="1" x14ac:dyDescent="0.2">
      <c r="E3" s="49"/>
      <c r="F3" s="49"/>
      <c r="G3" s="49"/>
      <c r="H3" s="49"/>
      <c r="I3" s="49"/>
      <c r="J3" s="49"/>
      <c r="K3" s="1"/>
      <c r="L3" s="137"/>
      <c r="M3" s="137"/>
    </row>
    <row r="4" spans="1:28" s="4" customFormat="1" ht="15.75" customHeight="1" x14ac:dyDescent="0.2">
      <c r="A4" s="3" t="s">
        <v>32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8" s="4" customFormat="1" ht="15.75" customHeight="1" x14ac:dyDescent="0.2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8" s="4" customFormat="1" ht="9" customHeight="1" x14ac:dyDescent="0.2">
      <c r="A6" s="138"/>
      <c r="B6" s="40"/>
      <c r="C6" s="40"/>
      <c r="D6" s="40"/>
      <c r="E6" s="89"/>
      <c r="F6" s="89"/>
      <c r="G6" s="89"/>
      <c r="H6" s="89"/>
      <c r="I6" s="89"/>
      <c r="J6" s="89"/>
    </row>
    <row r="7" spans="1:28" ht="15" customHeight="1" x14ac:dyDescent="0.2">
      <c r="A7" s="139" t="s">
        <v>31</v>
      </c>
      <c r="B7" s="18" t="s">
        <v>87</v>
      </c>
      <c r="C7" s="18" t="s">
        <v>30</v>
      </c>
      <c r="D7" s="18" t="s">
        <v>29</v>
      </c>
      <c r="E7" s="140" t="s">
        <v>56</v>
      </c>
      <c r="F7" s="141" t="s">
        <v>28</v>
      </c>
      <c r="G7" s="141" t="s">
        <v>27</v>
      </c>
      <c r="H7" s="141"/>
      <c r="I7" s="141"/>
      <c r="J7" s="141"/>
      <c r="K7" s="141"/>
      <c r="L7" s="18" t="s">
        <v>26</v>
      </c>
      <c r="M7" s="18" t="s">
        <v>25</v>
      </c>
    </row>
    <row r="8" spans="1:28" ht="136.5" customHeight="1" x14ac:dyDescent="0.2">
      <c r="A8" s="139"/>
      <c r="B8" s="18"/>
      <c r="C8" s="18"/>
      <c r="D8" s="18"/>
      <c r="E8" s="140"/>
      <c r="F8" s="141"/>
      <c r="G8" s="90" t="s">
        <v>86</v>
      </c>
      <c r="H8" s="90" t="s">
        <v>82</v>
      </c>
      <c r="I8" s="90" t="s">
        <v>83</v>
      </c>
      <c r="J8" s="90" t="s">
        <v>84</v>
      </c>
      <c r="K8" s="90" t="s">
        <v>85</v>
      </c>
      <c r="L8" s="18"/>
      <c r="M8" s="18"/>
    </row>
    <row r="9" spans="1:28" s="91" customFormat="1" ht="11.25" x14ac:dyDescent="0.2">
      <c r="A9" s="142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  <c r="G9" s="52">
        <v>7</v>
      </c>
      <c r="H9" s="52">
        <v>8</v>
      </c>
      <c r="I9" s="52">
        <v>9</v>
      </c>
      <c r="J9" s="52">
        <v>10</v>
      </c>
      <c r="K9" s="52">
        <v>11</v>
      </c>
      <c r="L9" s="53">
        <v>12</v>
      </c>
      <c r="M9" s="53">
        <v>13</v>
      </c>
    </row>
    <row r="10" spans="1:28" s="92" customFormat="1" ht="29.25" customHeight="1" x14ac:dyDescent="0.2">
      <c r="A10" s="22" t="s">
        <v>263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s="92" customFormat="1" ht="18.75" customHeight="1" x14ac:dyDescent="0.2">
      <c r="A11" s="93" t="s">
        <v>18</v>
      </c>
      <c r="B11" s="62" t="s">
        <v>264</v>
      </c>
      <c r="C11" s="22" t="s">
        <v>65</v>
      </c>
      <c r="D11" s="94" t="s">
        <v>4</v>
      </c>
      <c r="E11" s="29">
        <f t="shared" ref="E11:F11" si="0">E12+E13+E14+E15</f>
        <v>3446.9</v>
      </c>
      <c r="F11" s="29">
        <f t="shared" si="0"/>
        <v>9521.6</v>
      </c>
      <c r="G11" s="29">
        <f>G12+G13+G14+G15</f>
        <v>886.6</v>
      </c>
      <c r="H11" s="29">
        <f>H12+H13+H14+H15</f>
        <v>1500</v>
      </c>
      <c r="I11" s="29">
        <f t="shared" ref="I11:K11" si="1">I12+I13+I14+I15</f>
        <v>1580</v>
      </c>
      <c r="J11" s="29">
        <f t="shared" si="1"/>
        <v>1580</v>
      </c>
      <c r="K11" s="29">
        <f t="shared" si="1"/>
        <v>3975</v>
      </c>
      <c r="L11" s="22"/>
      <c r="M11" s="22" t="s">
        <v>88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1:28" s="92" customFormat="1" ht="48" customHeight="1" x14ac:dyDescent="0.2">
      <c r="A12" s="93"/>
      <c r="B12" s="64"/>
      <c r="C12" s="22"/>
      <c r="D12" s="94" t="s">
        <v>3</v>
      </c>
      <c r="E12" s="29">
        <f t="shared" ref="E12:H13" si="2">E17+E22+E27</f>
        <v>0</v>
      </c>
      <c r="F12" s="29">
        <f t="shared" si="2"/>
        <v>0</v>
      </c>
      <c r="G12" s="29">
        <f t="shared" si="2"/>
        <v>0</v>
      </c>
      <c r="H12" s="29">
        <f t="shared" si="2"/>
        <v>0</v>
      </c>
      <c r="I12" s="29">
        <f t="shared" ref="I12:K12" si="3">I17+I22+I27</f>
        <v>0</v>
      </c>
      <c r="J12" s="29">
        <f t="shared" si="3"/>
        <v>0</v>
      </c>
      <c r="K12" s="29">
        <f t="shared" si="3"/>
        <v>0</v>
      </c>
      <c r="L12" s="22"/>
      <c r="M12" s="22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</row>
    <row r="13" spans="1:28" s="92" customFormat="1" ht="60.75" customHeight="1" x14ac:dyDescent="0.2">
      <c r="A13" s="93"/>
      <c r="B13" s="64"/>
      <c r="C13" s="22"/>
      <c r="D13" s="94" t="s">
        <v>2</v>
      </c>
      <c r="E13" s="29">
        <f t="shared" si="2"/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ref="I13:K13" si="4">I18+I23+I28</f>
        <v>0</v>
      </c>
      <c r="J13" s="29">
        <f t="shared" si="4"/>
        <v>0</v>
      </c>
      <c r="K13" s="29">
        <f t="shared" si="4"/>
        <v>0</v>
      </c>
      <c r="L13" s="22"/>
      <c r="M13" s="22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</row>
    <row r="14" spans="1:28" s="92" customFormat="1" ht="78.75" customHeight="1" x14ac:dyDescent="0.2">
      <c r="A14" s="93"/>
      <c r="B14" s="64"/>
      <c r="C14" s="22"/>
      <c r="D14" s="94" t="s">
        <v>1</v>
      </c>
      <c r="E14" s="29">
        <f>E19+E24+E29</f>
        <v>3446.9</v>
      </c>
      <c r="F14" s="29">
        <f>G14+H14+I14+J14+K14</f>
        <v>9521.6</v>
      </c>
      <c r="G14" s="29">
        <f>SUM(G19+G24+G29)</f>
        <v>886.6</v>
      </c>
      <c r="H14" s="29">
        <f>H19+H24+H29</f>
        <v>1500</v>
      </c>
      <c r="I14" s="29">
        <f t="shared" ref="I14:K14" si="5">I19+I24+I29</f>
        <v>1580</v>
      </c>
      <c r="J14" s="29">
        <f t="shared" si="5"/>
        <v>1580</v>
      </c>
      <c r="K14" s="29">
        <f t="shared" si="5"/>
        <v>3975</v>
      </c>
      <c r="L14" s="22"/>
      <c r="M14" s="22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</row>
    <row r="15" spans="1:28" s="92" customFormat="1" ht="33" customHeight="1" x14ac:dyDescent="0.2">
      <c r="A15" s="93"/>
      <c r="B15" s="67"/>
      <c r="C15" s="22"/>
      <c r="D15" s="94" t="s">
        <v>0</v>
      </c>
      <c r="E15" s="29">
        <f>E20+E25+E30</f>
        <v>0</v>
      </c>
      <c r="F15" s="29">
        <f>F20+F25+F30</f>
        <v>0</v>
      </c>
      <c r="G15" s="29">
        <f>G20+G25+G30</f>
        <v>0</v>
      </c>
      <c r="H15" s="29">
        <f>H20+H25+H30</f>
        <v>0</v>
      </c>
      <c r="I15" s="29">
        <f t="shared" ref="I15:K15" si="6">I20+I25+I30</f>
        <v>0</v>
      </c>
      <c r="J15" s="29">
        <f t="shared" si="6"/>
        <v>0</v>
      </c>
      <c r="K15" s="29">
        <f t="shared" si="6"/>
        <v>0</v>
      </c>
      <c r="L15" s="22"/>
      <c r="M15" s="22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</row>
    <row r="16" spans="1:28" s="92" customFormat="1" ht="21.75" customHeight="1" x14ac:dyDescent="0.2">
      <c r="A16" s="93" t="s">
        <v>23</v>
      </c>
      <c r="B16" s="109" t="s">
        <v>265</v>
      </c>
      <c r="C16" s="22" t="s">
        <v>65</v>
      </c>
      <c r="D16" s="94" t="s">
        <v>4</v>
      </c>
      <c r="E16" s="29">
        <f t="shared" ref="E16" si="7">SUM(E17:E20)</f>
        <v>0</v>
      </c>
      <c r="F16" s="29">
        <f t="shared" ref="F16:K16" si="8">F17+F18+F19+F20</f>
        <v>0</v>
      </c>
      <c r="G16" s="29">
        <f t="shared" si="8"/>
        <v>0</v>
      </c>
      <c r="H16" s="29">
        <f t="shared" si="8"/>
        <v>0</v>
      </c>
      <c r="I16" s="29">
        <f t="shared" si="8"/>
        <v>0</v>
      </c>
      <c r="J16" s="29">
        <f t="shared" si="8"/>
        <v>0</v>
      </c>
      <c r="K16" s="29">
        <f t="shared" si="8"/>
        <v>0</v>
      </c>
      <c r="L16" s="22" t="s">
        <v>8</v>
      </c>
      <c r="M16" s="22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1:28" s="92" customFormat="1" ht="51" customHeight="1" x14ac:dyDescent="0.2">
      <c r="A17" s="93"/>
      <c r="B17" s="109"/>
      <c r="C17" s="22"/>
      <c r="D17" s="94" t="s">
        <v>3</v>
      </c>
      <c r="E17" s="29">
        <v>0</v>
      </c>
      <c r="F17" s="29">
        <f t="shared" ref="F17:F20" si="9">G17+H17+I17+J17+K17</f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2"/>
      <c r="M17" s="22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</row>
    <row r="18" spans="1:28" s="92" customFormat="1" ht="60" customHeight="1" x14ac:dyDescent="0.2">
      <c r="A18" s="93"/>
      <c r="B18" s="109"/>
      <c r="C18" s="22"/>
      <c r="D18" s="94" t="s">
        <v>2</v>
      </c>
      <c r="E18" s="29">
        <v>0</v>
      </c>
      <c r="F18" s="29">
        <f t="shared" si="9"/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2"/>
      <c r="M18" s="22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</row>
    <row r="19" spans="1:28" s="92" customFormat="1" ht="78.75" customHeight="1" x14ac:dyDescent="0.2">
      <c r="A19" s="93"/>
      <c r="B19" s="109"/>
      <c r="C19" s="22"/>
      <c r="D19" s="94" t="s">
        <v>1</v>
      </c>
      <c r="E19" s="29">
        <v>0</v>
      </c>
      <c r="F19" s="29">
        <f t="shared" si="9"/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2"/>
      <c r="M19" s="22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</row>
    <row r="20" spans="1:28" s="92" customFormat="1" ht="35.25" customHeight="1" x14ac:dyDescent="0.2">
      <c r="A20" s="93"/>
      <c r="B20" s="109"/>
      <c r="C20" s="22"/>
      <c r="D20" s="94" t="s">
        <v>0</v>
      </c>
      <c r="E20" s="29">
        <v>0</v>
      </c>
      <c r="F20" s="29">
        <f t="shared" si="9"/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2"/>
      <c r="M20" s="22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</row>
    <row r="21" spans="1:28" s="92" customFormat="1" ht="23.25" customHeight="1" x14ac:dyDescent="0.2">
      <c r="A21" s="93" t="s">
        <v>49</v>
      </c>
      <c r="B21" s="58" t="s">
        <v>266</v>
      </c>
      <c r="C21" s="22" t="s">
        <v>65</v>
      </c>
      <c r="D21" s="94" t="s">
        <v>4</v>
      </c>
      <c r="E21" s="29">
        <f t="shared" ref="E21" si="10">SUM(E22:E25)</f>
        <v>0</v>
      </c>
      <c r="F21" s="29">
        <f t="shared" ref="F21:K21" si="11">F22+F23+F24+F25</f>
        <v>215</v>
      </c>
      <c r="G21" s="29">
        <f t="shared" si="11"/>
        <v>25</v>
      </c>
      <c r="H21" s="29">
        <f t="shared" si="11"/>
        <v>0</v>
      </c>
      <c r="I21" s="29">
        <f t="shared" si="11"/>
        <v>80</v>
      </c>
      <c r="J21" s="29">
        <f t="shared" si="11"/>
        <v>80</v>
      </c>
      <c r="K21" s="29">
        <f t="shared" si="11"/>
        <v>30</v>
      </c>
      <c r="L21" s="34" t="s">
        <v>7</v>
      </c>
      <c r="M21" s="22" t="s">
        <v>9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</row>
    <row r="22" spans="1:28" s="92" customFormat="1" ht="51" customHeight="1" x14ac:dyDescent="0.2">
      <c r="A22" s="93"/>
      <c r="B22" s="58"/>
      <c r="C22" s="22"/>
      <c r="D22" s="94" t="s">
        <v>3</v>
      </c>
      <c r="E22" s="29">
        <v>0</v>
      </c>
      <c r="F22" s="29">
        <f t="shared" ref="F22:F25" si="12">G22+H22+I22+J22+K22</f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65"/>
      <c r="M22" s="22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23" spans="1:28" s="92" customFormat="1" ht="66.75" customHeight="1" x14ac:dyDescent="0.2">
      <c r="A23" s="93"/>
      <c r="B23" s="58"/>
      <c r="C23" s="22"/>
      <c r="D23" s="94" t="s">
        <v>2</v>
      </c>
      <c r="E23" s="29">
        <v>0</v>
      </c>
      <c r="F23" s="29">
        <f t="shared" si="12"/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65"/>
      <c r="M23" s="22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</row>
    <row r="24" spans="1:28" s="92" customFormat="1" ht="77.25" customHeight="1" x14ac:dyDescent="0.2">
      <c r="A24" s="93"/>
      <c r="B24" s="58"/>
      <c r="C24" s="22"/>
      <c r="D24" s="94" t="s">
        <v>1</v>
      </c>
      <c r="E24" s="29">
        <v>0</v>
      </c>
      <c r="F24" s="29">
        <f t="shared" si="12"/>
        <v>215</v>
      </c>
      <c r="G24" s="29">
        <v>25</v>
      </c>
      <c r="H24" s="29">
        <v>0</v>
      </c>
      <c r="I24" s="29">
        <v>80</v>
      </c>
      <c r="J24" s="29">
        <v>80</v>
      </c>
      <c r="K24" s="29">
        <v>30</v>
      </c>
      <c r="L24" s="65"/>
      <c r="M24" s="22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</row>
    <row r="25" spans="1:28" s="92" customFormat="1" ht="36.75" customHeight="1" x14ac:dyDescent="0.2">
      <c r="A25" s="93"/>
      <c r="B25" s="58"/>
      <c r="C25" s="22"/>
      <c r="D25" s="94" t="s">
        <v>0</v>
      </c>
      <c r="E25" s="29">
        <v>0</v>
      </c>
      <c r="F25" s="29">
        <f t="shared" si="12"/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35"/>
      <c r="M25" s="22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</row>
    <row r="26" spans="1:28" s="92" customFormat="1" ht="21.75" customHeight="1" x14ac:dyDescent="0.2">
      <c r="A26" s="93" t="s">
        <v>59</v>
      </c>
      <c r="B26" s="58" t="s">
        <v>267</v>
      </c>
      <c r="C26" s="22" t="s">
        <v>65</v>
      </c>
      <c r="D26" s="94" t="s">
        <v>4</v>
      </c>
      <c r="E26" s="29">
        <f t="shared" ref="E26:F26" si="13">E27+E28+E29+E30</f>
        <v>3446.9</v>
      </c>
      <c r="F26" s="29">
        <f t="shared" si="13"/>
        <v>9306.6</v>
      </c>
      <c r="G26" s="29">
        <f>G27+G28+G29+G30</f>
        <v>861.6</v>
      </c>
      <c r="H26" s="29">
        <f t="shared" ref="H26:K26" si="14">H27+H28+H29+H30</f>
        <v>1500</v>
      </c>
      <c r="I26" s="29">
        <f t="shared" si="14"/>
        <v>1500</v>
      </c>
      <c r="J26" s="29">
        <f t="shared" si="14"/>
        <v>1500</v>
      </c>
      <c r="K26" s="29">
        <f t="shared" si="14"/>
        <v>3945</v>
      </c>
      <c r="L26" s="22" t="s">
        <v>134</v>
      </c>
      <c r="M26" s="22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</row>
    <row r="27" spans="1:28" s="92" customFormat="1" ht="43.5" customHeight="1" x14ac:dyDescent="0.2">
      <c r="A27" s="93"/>
      <c r="B27" s="58"/>
      <c r="C27" s="22"/>
      <c r="D27" s="94" t="s">
        <v>3</v>
      </c>
      <c r="E27" s="29">
        <v>0</v>
      </c>
      <c r="F27" s="29">
        <f t="shared" ref="F27:F28" si="15">G27+H27+I27+J27+K27</f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2"/>
      <c r="M27" s="22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</row>
    <row r="28" spans="1:28" s="92" customFormat="1" ht="60" customHeight="1" x14ac:dyDescent="0.2">
      <c r="A28" s="93"/>
      <c r="B28" s="58"/>
      <c r="C28" s="22"/>
      <c r="D28" s="94" t="s">
        <v>2</v>
      </c>
      <c r="E28" s="29">
        <v>0</v>
      </c>
      <c r="F28" s="29">
        <f t="shared" si="15"/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2"/>
      <c r="M28" s="22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1:28" s="92" customFormat="1" ht="76.5" customHeight="1" x14ac:dyDescent="0.2">
      <c r="A29" s="93"/>
      <c r="B29" s="58"/>
      <c r="C29" s="22"/>
      <c r="D29" s="94" t="s">
        <v>1</v>
      </c>
      <c r="E29" s="29">
        <v>3446.9</v>
      </c>
      <c r="F29" s="29">
        <f>SUM(G29:K29)</f>
        <v>9306.6</v>
      </c>
      <c r="G29" s="29">
        <v>861.6</v>
      </c>
      <c r="H29" s="29">
        <v>1500</v>
      </c>
      <c r="I29" s="29">
        <v>1500</v>
      </c>
      <c r="J29" s="29">
        <v>1500</v>
      </c>
      <c r="K29" s="29">
        <v>3945</v>
      </c>
      <c r="L29" s="22"/>
      <c r="M29" s="22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</row>
    <row r="30" spans="1:28" s="92" customFormat="1" ht="40.5" customHeight="1" x14ac:dyDescent="0.2">
      <c r="A30" s="93"/>
      <c r="B30" s="58"/>
      <c r="C30" s="22"/>
      <c r="D30" s="94" t="s">
        <v>0</v>
      </c>
      <c r="E30" s="29">
        <v>0</v>
      </c>
      <c r="F30" s="29">
        <f t="shared" ref="F30" si="16">G30+H30+I30+J30+K30</f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2"/>
      <c r="M30" s="22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</row>
    <row r="31" spans="1:28" s="92" customFormat="1" ht="23.25" customHeight="1" x14ac:dyDescent="0.2">
      <c r="A31" s="93" t="s">
        <v>14</v>
      </c>
      <c r="B31" s="58" t="s">
        <v>268</v>
      </c>
      <c r="C31" s="22" t="s">
        <v>65</v>
      </c>
      <c r="D31" s="94" t="s">
        <v>4</v>
      </c>
      <c r="E31" s="29">
        <f>SUM(E32:E35)</f>
        <v>2900.5</v>
      </c>
      <c r="F31" s="29">
        <f>SUM(F32:F35)</f>
        <v>44751.5</v>
      </c>
      <c r="G31" s="29">
        <f>SUM(G32:G35)</f>
        <v>12087.5</v>
      </c>
      <c r="H31" s="29">
        <f>SUM(H32:H35)</f>
        <v>8166</v>
      </c>
      <c r="I31" s="29">
        <f t="shared" ref="I31:K31" si="17">SUM(I32:I35)</f>
        <v>8166</v>
      </c>
      <c r="J31" s="29">
        <f t="shared" si="17"/>
        <v>8166</v>
      </c>
      <c r="K31" s="29">
        <f t="shared" si="17"/>
        <v>8166</v>
      </c>
      <c r="L31" s="22"/>
      <c r="M31" s="22" t="s">
        <v>96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</row>
    <row r="32" spans="1:28" s="92" customFormat="1" ht="50.25" customHeight="1" x14ac:dyDescent="0.2">
      <c r="A32" s="93"/>
      <c r="B32" s="58"/>
      <c r="C32" s="22"/>
      <c r="D32" s="94" t="s">
        <v>3</v>
      </c>
      <c r="E32" s="29">
        <f>E37+E42+E47+E52+E57</f>
        <v>0</v>
      </c>
      <c r="F32" s="29">
        <v>0</v>
      </c>
      <c r="G32" s="29">
        <f t="shared" ref="G32:H35" si="18">G37+G42+G47+G52+G57</f>
        <v>0</v>
      </c>
      <c r="H32" s="29">
        <f t="shared" si="18"/>
        <v>0</v>
      </c>
      <c r="I32" s="29">
        <f t="shared" ref="I32:K32" si="19">I37+I42+I47+I52+I57</f>
        <v>0</v>
      </c>
      <c r="J32" s="29">
        <f t="shared" si="19"/>
        <v>0</v>
      </c>
      <c r="K32" s="29">
        <f t="shared" si="19"/>
        <v>0</v>
      </c>
      <c r="L32" s="22"/>
      <c r="M32" s="22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</row>
    <row r="33" spans="1:28" s="92" customFormat="1" ht="60.75" customHeight="1" x14ac:dyDescent="0.2">
      <c r="A33" s="93"/>
      <c r="B33" s="58"/>
      <c r="C33" s="22"/>
      <c r="D33" s="94" t="s">
        <v>2</v>
      </c>
      <c r="E33" s="29">
        <f>E38+E43+E48+E53+E58</f>
        <v>0</v>
      </c>
      <c r="F33" s="29">
        <v>0</v>
      </c>
      <c r="G33" s="29">
        <f t="shared" si="18"/>
        <v>0</v>
      </c>
      <c r="H33" s="29">
        <f t="shared" si="18"/>
        <v>0</v>
      </c>
      <c r="I33" s="29">
        <f t="shared" ref="I33:K33" si="20">I38+I43+I48+I53+I58</f>
        <v>0</v>
      </c>
      <c r="J33" s="29">
        <f t="shared" si="20"/>
        <v>0</v>
      </c>
      <c r="K33" s="29">
        <f t="shared" si="20"/>
        <v>0</v>
      </c>
      <c r="L33" s="22"/>
      <c r="M33" s="22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</row>
    <row r="34" spans="1:28" s="92" customFormat="1" ht="75" customHeight="1" x14ac:dyDescent="0.2">
      <c r="A34" s="93"/>
      <c r="B34" s="58"/>
      <c r="C34" s="22"/>
      <c r="D34" s="94" t="s">
        <v>1</v>
      </c>
      <c r="E34" s="29">
        <f>E39+E44+E49+E54+E59</f>
        <v>2900.5</v>
      </c>
      <c r="F34" s="29">
        <f>SUM(G34:K34)</f>
        <v>44751.5</v>
      </c>
      <c r="G34" s="29">
        <f t="shared" si="18"/>
        <v>12087.5</v>
      </c>
      <c r="H34" s="29">
        <f t="shared" si="18"/>
        <v>8166</v>
      </c>
      <c r="I34" s="29">
        <f t="shared" ref="I34:K34" si="21">I39+I44+I49+I54+I59</f>
        <v>8166</v>
      </c>
      <c r="J34" s="29">
        <f t="shared" si="21"/>
        <v>8166</v>
      </c>
      <c r="K34" s="29">
        <f t="shared" si="21"/>
        <v>8166</v>
      </c>
      <c r="L34" s="22"/>
      <c r="M34" s="22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1:28" s="92" customFormat="1" ht="35.25" customHeight="1" x14ac:dyDescent="0.2">
      <c r="A35" s="93"/>
      <c r="B35" s="58"/>
      <c r="C35" s="22"/>
      <c r="D35" s="94" t="s">
        <v>0</v>
      </c>
      <c r="E35" s="29">
        <f>E40+E45+E50+E55+E60</f>
        <v>0</v>
      </c>
      <c r="F35" s="29">
        <v>0</v>
      </c>
      <c r="G35" s="29">
        <f t="shared" si="18"/>
        <v>0</v>
      </c>
      <c r="H35" s="29">
        <f t="shared" si="18"/>
        <v>0</v>
      </c>
      <c r="I35" s="29">
        <f t="shared" ref="I35:K35" si="22">I40+I45+I50+I55+I60</f>
        <v>0</v>
      </c>
      <c r="J35" s="29">
        <f t="shared" si="22"/>
        <v>0</v>
      </c>
      <c r="K35" s="29">
        <f t="shared" si="22"/>
        <v>0</v>
      </c>
      <c r="L35" s="22"/>
      <c r="M35" s="22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</row>
    <row r="36" spans="1:28" s="92" customFormat="1" ht="19.5" customHeight="1" x14ac:dyDescent="0.2">
      <c r="A36" s="93" t="s">
        <v>22</v>
      </c>
      <c r="B36" s="58" t="s">
        <v>269</v>
      </c>
      <c r="C36" s="22" t="s">
        <v>65</v>
      </c>
      <c r="D36" s="94" t="s">
        <v>4</v>
      </c>
      <c r="E36" s="29">
        <f t="shared" ref="E36" si="23">SUM(E37:E40)</f>
        <v>0</v>
      </c>
      <c r="F36" s="29">
        <f t="shared" ref="F36:K36" si="24">F37+F38+F39+F40</f>
        <v>0</v>
      </c>
      <c r="G36" s="29">
        <f t="shared" si="24"/>
        <v>0</v>
      </c>
      <c r="H36" s="29">
        <f t="shared" si="24"/>
        <v>0</v>
      </c>
      <c r="I36" s="29">
        <f t="shared" si="24"/>
        <v>0</v>
      </c>
      <c r="J36" s="29">
        <f t="shared" si="24"/>
        <v>0</v>
      </c>
      <c r="K36" s="29">
        <f t="shared" si="24"/>
        <v>0</v>
      </c>
      <c r="L36" s="22" t="s">
        <v>7</v>
      </c>
      <c r="M36" s="22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</row>
    <row r="37" spans="1:28" s="92" customFormat="1" ht="43.5" customHeight="1" x14ac:dyDescent="0.2">
      <c r="A37" s="93"/>
      <c r="B37" s="58"/>
      <c r="C37" s="22"/>
      <c r="D37" s="94" t="s">
        <v>3</v>
      </c>
      <c r="E37" s="29">
        <v>0</v>
      </c>
      <c r="F37" s="29">
        <f t="shared" ref="F37:F40" si="25">G37+H37+I37+J37+K37</f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2"/>
      <c r="M37" s="22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</row>
    <row r="38" spans="1:28" s="92" customFormat="1" ht="63.75" customHeight="1" x14ac:dyDescent="0.2">
      <c r="A38" s="93"/>
      <c r="B38" s="58"/>
      <c r="C38" s="22"/>
      <c r="D38" s="94" t="s">
        <v>2</v>
      </c>
      <c r="E38" s="29">
        <v>0</v>
      </c>
      <c r="F38" s="29">
        <f t="shared" si="25"/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2"/>
      <c r="M38" s="22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</row>
    <row r="39" spans="1:28" s="92" customFormat="1" ht="77.25" customHeight="1" x14ac:dyDescent="0.2">
      <c r="A39" s="93"/>
      <c r="B39" s="58"/>
      <c r="C39" s="22"/>
      <c r="D39" s="94" t="s">
        <v>1</v>
      </c>
      <c r="E39" s="29">
        <v>0</v>
      </c>
      <c r="F39" s="29">
        <f t="shared" si="25"/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2"/>
      <c r="M39" s="22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</row>
    <row r="40" spans="1:28" s="92" customFormat="1" ht="32.25" customHeight="1" x14ac:dyDescent="0.2">
      <c r="A40" s="93"/>
      <c r="B40" s="58"/>
      <c r="C40" s="22"/>
      <c r="D40" s="94" t="s">
        <v>0</v>
      </c>
      <c r="E40" s="29">
        <v>0</v>
      </c>
      <c r="F40" s="29">
        <f t="shared" si="25"/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2"/>
      <c r="M40" s="22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</row>
    <row r="41" spans="1:28" s="92" customFormat="1" ht="19.5" customHeight="1" x14ac:dyDescent="0.2">
      <c r="A41" s="93" t="s">
        <v>21</v>
      </c>
      <c r="B41" s="58" t="s">
        <v>270</v>
      </c>
      <c r="C41" s="22" t="s">
        <v>65</v>
      </c>
      <c r="D41" s="94" t="s">
        <v>4</v>
      </c>
      <c r="E41" s="29">
        <f t="shared" ref="E41" si="26">SUM(E42:E45)</f>
        <v>2900.5</v>
      </c>
      <c r="F41" s="29">
        <f t="shared" ref="F41:K41" si="27">F42+F43+F44+F45</f>
        <v>44696.5</v>
      </c>
      <c r="G41" s="29">
        <f t="shared" si="27"/>
        <v>12032.5</v>
      </c>
      <c r="H41" s="29">
        <f t="shared" si="27"/>
        <v>8166</v>
      </c>
      <c r="I41" s="29">
        <f t="shared" si="27"/>
        <v>8166</v>
      </c>
      <c r="J41" s="29">
        <f t="shared" si="27"/>
        <v>8166</v>
      </c>
      <c r="K41" s="29">
        <f t="shared" si="27"/>
        <v>8166</v>
      </c>
      <c r="L41" s="22" t="s">
        <v>7</v>
      </c>
      <c r="M41" s="22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</row>
    <row r="42" spans="1:28" s="92" customFormat="1" ht="51" customHeight="1" x14ac:dyDescent="0.2">
      <c r="A42" s="93"/>
      <c r="B42" s="58"/>
      <c r="C42" s="22"/>
      <c r="D42" s="94" t="s">
        <v>3</v>
      </c>
      <c r="E42" s="29">
        <v>0</v>
      </c>
      <c r="F42" s="29">
        <f t="shared" ref="F42:F45" si="28">G42+H42+I42+J42+K42</f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2"/>
      <c r="M42" s="22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</row>
    <row r="43" spans="1:28" s="92" customFormat="1" ht="63.75" customHeight="1" x14ac:dyDescent="0.2">
      <c r="A43" s="93"/>
      <c r="B43" s="58"/>
      <c r="C43" s="22"/>
      <c r="D43" s="94" t="s">
        <v>2</v>
      </c>
      <c r="E43" s="29">
        <v>0</v>
      </c>
      <c r="F43" s="29">
        <f t="shared" si="28"/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2"/>
      <c r="M43" s="22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</row>
    <row r="44" spans="1:28" s="92" customFormat="1" ht="78" customHeight="1" x14ac:dyDescent="0.2">
      <c r="A44" s="93"/>
      <c r="B44" s="58"/>
      <c r="C44" s="22"/>
      <c r="D44" s="94" t="s">
        <v>1</v>
      </c>
      <c r="E44" s="29">
        <v>2900.5</v>
      </c>
      <c r="F44" s="29">
        <f t="shared" si="28"/>
        <v>44696.5</v>
      </c>
      <c r="G44" s="29">
        <v>12032.5</v>
      </c>
      <c r="H44" s="29">
        <v>8166</v>
      </c>
      <c r="I44" s="29">
        <v>8166</v>
      </c>
      <c r="J44" s="29">
        <v>8166</v>
      </c>
      <c r="K44" s="29">
        <v>8166</v>
      </c>
      <c r="L44" s="22"/>
      <c r="M44" s="22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</row>
    <row r="45" spans="1:28" s="92" customFormat="1" ht="33" customHeight="1" x14ac:dyDescent="0.2">
      <c r="A45" s="93"/>
      <c r="B45" s="58"/>
      <c r="C45" s="22"/>
      <c r="D45" s="94" t="s">
        <v>0</v>
      </c>
      <c r="E45" s="29">
        <v>0</v>
      </c>
      <c r="F45" s="29">
        <f t="shared" si="28"/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2"/>
      <c r="M45" s="22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</row>
    <row r="46" spans="1:28" s="92" customFormat="1" ht="15" customHeight="1" x14ac:dyDescent="0.2">
      <c r="A46" s="93" t="s">
        <v>20</v>
      </c>
      <c r="B46" s="73" t="s">
        <v>271</v>
      </c>
      <c r="C46" s="22" t="s">
        <v>65</v>
      </c>
      <c r="D46" s="94" t="s">
        <v>4</v>
      </c>
      <c r="E46" s="29">
        <f t="shared" ref="E46" si="29">SUM(E47:E50)</f>
        <v>0</v>
      </c>
      <c r="F46" s="29">
        <f t="shared" ref="F46:K46" si="30">F47+F48+F49+F50</f>
        <v>55</v>
      </c>
      <c r="G46" s="29">
        <f t="shared" si="30"/>
        <v>55</v>
      </c>
      <c r="H46" s="29">
        <f t="shared" si="30"/>
        <v>0</v>
      </c>
      <c r="I46" s="29">
        <f t="shared" si="30"/>
        <v>0</v>
      </c>
      <c r="J46" s="29">
        <f t="shared" si="30"/>
        <v>0</v>
      </c>
      <c r="K46" s="29">
        <f t="shared" si="30"/>
        <v>0</v>
      </c>
      <c r="L46" s="22" t="s">
        <v>7</v>
      </c>
      <c r="M46" s="22" t="s">
        <v>9</v>
      </c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</row>
    <row r="47" spans="1:28" s="92" customFormat="1" ht="45" x14ac:dyDescent="0.2">
      <c r="A47" s="93"/>
      <c r="B47" s="58"/>
      <c r="C47" s="22"/>
      <c r="D47" s="94" t="s">
        <v>3</v>
      </c>
      <c r="E47" s="29">
        <v>0</v>
      </c>
      <c r="F47" s="29">
        <f t="shared" ref="F47:F50" si="31">G47+H47+I47+J47+K47</f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2"/>
      <c r="M47" s="22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</row>
    <row r="48" spans="1:28" s="92" customFormat="1" ht="60" x14ac:dyDescent="0.2">
      <c r="A48" s="93"/>
      <c r="B48" s="58"/>
      <c r="C48" s="22"/>
      <c r="D48" s="94" t="s">
        <v>2</v>
      </c>
      <c r="E48" s="29">
        <v>0</v>
      </c>
      <c r="F48" s="29">
        <f t="shared" si="31"/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2"/>
      <c r="M48" s="22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</row>
    <row r="49" spans="1:28" s="92" customFormat="1" ht="75.75" customHeight="1" x14ac:dyDescent="0.2">
      <c r="A49" s="93"/>
      <c r="B49" s="58"/>
      <c r="C49" s="22"/>
      <c r="D49" s="94" t="s">
        <v>1</v>
      </c>
      <c r="E49" s="29">
        <v>0</v>
      </c>
      <c r="F49" s="29">
        <f t="shared" si="31"/>
        <v>55</v>
      </c>
      <c r="G49" s="29">
        <v>55</v>
      </c>
      <c r="H49" s="29">
        <v>0</v>
      </c>
      <c r="I49" s="29">
        <v>0</v>
      </c>
      <c r="J49" s="29">
        <v>0</v>
      </c>
      <c r="K49" s="29">
        <v>0</v>
      </c>
      <c r="L49" s="22"/>
      <c r="M49" s="22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</row>
    <row r="50" spans="1:28" s="92" customFormat="1" ht="39.75" customHeight="1" x14ac:dyDescent="0.2">
      <c r="A50" s="93"/>
      <c r="B50" s="58"/>
      <c r="C50" s="22"/>
      <c r="D50" s="94" t="s">
        <v>0</v>
      </c>
      <c r="E50" s="29">
        <v>0</v>
      </c>
      <c r="F50" s="29">
        <f t="shared" si="31"/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2"/>
      <c r="M50" s="22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  <row r="51" spans="1:28" s="92" customFormat="1" ht="21" customHeight="1" x14ac:dyDescent="0.2">
      <c r="A51" s="93" t="s">
        <v>151</v>
      </c>
      <c r="B51" s="62" t="s">
        <v>272</v>
      </c>
      <c r="C51" s="22" t="s">
        <v>65</v>
      </c>
      <c r="D51" s="94" t="s">
        <v>4</v>
      </c>
      <c r="E51" s="29">
        <f t="shared" ref="E51" si="32">SUM(E52:E55)</f>
        <v>0</v>
      </c>
      <c r="F51" s="29">
        <f t="shared" ref="F51:K51" si="33">F52+F53+F54+F55</f>
        <v>0</v>
      </c>
      <c r="G51" s="29">
        <f t="shared" si="33"/>
        <v>0</v>
      </c>
      <c r="H51" s="29">
        <f t="shared" si="33"/>
        <v>0</v>
      </c>
      <c r="I51" s="29">
        <f t="shared" si="33"/>
        <v>0</v>
      </c>
      <c r="J51" s="29">
        <f t="shared" si="33"/>
        <v>0</v>
      </c>
      <c r="K51" s="29">
        <f t="shared" si="33"/>
        <v>0</v>
      </c>
      <c r="L51" s="22" t="s">
        <v>89</v>
      </c>
      <c r="M51" s="3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</row>
    <row r="52" spans="1:28" s="92" customFormat="1" ht="47.25" customHeight="1" x14ac:dyDescent="0.2">
      <c r="A52" s="93"/>
      <c r="B52" s="64"/>
      <c r="C52" s="22"/>
      <c r="D52" s="94" t="s">
        <v>3</v>
      </c>
      <c r="E52" s="29">
        <v>0</v>
      </c>
      <c r="F52" s="29">
        <f t="shared" ref="F52:F55" si="34">G52+H52+I52+J52+K52</f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2"/>
      <c r="M52" s="65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</row>
    <row r="53" spans="1:28" s="92" customFormat="1" ht="61.5" customHeight="1" x14ac:dyDescent="0.2">
      <c r="A53" s="93"/>
      <c r="B53" s="64"/>
      <c r="C53" s="22"/>
      <c r="D53" s="94" t="s">
        <v>2</v>
      </c>
      <c r="E53" s="29">
        <v>0</v>
      </c>
      <c r="F53" s="29">
        <f t="shared" si="34"/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2"/>
      <c r="M53" s="65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</row>
    <row r="54" spans="1:28" s="92" customFormat="1" ht="78.75" customHeight="1" x14ac:dyDescent="0.2">
      <c r="A54" s="93"/>
      <c r="B54" s="64"/>
      <c r="C54" s="22"/>
      <c r="D54" s="94" t="s">
        <v>1</v>
      </c>
      <c r="E54" s="29">
        <v>0</v>
      </c>
      <c r="F54" s="29">
        <f t="shared" si="34"/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2"/>
      <c r="M54" s="65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</row>
    <row r="55" spans="1:28" s="92" customFormat="1" ht="32.25" customHeight="1" x14ac:dyDescent="0.2">
      <c r="A55" s="93"/>
      <c r="B55" s="67"/>
      <c r="C55" s="22"/>
      <c r="D55" s="94" t="s">
        <v>0</v>
      </c>
      <c r="E55" s="29">
        <v>0</v>
      </c>
      <c r="F55" s="29">
        <f t="shared" si="34"/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2"/>
      <c r="M55" s="35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</row>
    <row r="56" spans="1:28" s="92" customFormat="1" ht="16.5" customHeight="1" x14ac:dyDescent="0.2">
      <c r="A56" s="93" t="s">
        <v>152</v>
      </c>
      <c r="B56" s="62" t="s">
        <v>273</v>
      </c>
      <c r="C56" s="22" t="s">
        <v>65</v>
      </c>
      <c r="D56" s="94" t="s">
        <v>4</v>
      </c>
      <c r="E56" s="29">
        <f t="shared" ref="E56" si="35">SUM(E57:E60)</f>
        <v>0</v>
      </c>
      <c r="F56" s="29">
        <f t="shared" ref="F56:K56" si="36">F57+F58+F59+F60</f>
        <v>0</v>
      </c>
      <c r="G56" s="29">
        <f t="shared" si="36"/>
        <v>0</v>
      </c>
      <c r="H56" s="29">
        <f t="shared" si="36"/>
        <v>0</v>
      </c>
      <c r="I56" s="29">
        <f t="shared" si="36"/>
        <v>0</v>
      </c>
      <c r="J56" s="29">
        <f t="shared" si="36"/>
        <v>0</v>
      </c>
      <c r="K56" s="29">
        <f t="shared" si="36"/>
        <v>0</v>
      </c>
      <c r="L56" s="22" t="s">
        <v>89</v>
      </c>
      <c r="M56" s="22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</row>
    <row r="57" spans="1:28" s="92" customFormat="1" ht="48" customHeight="1" x14ac:dyDescent="0.2">
      <c r="A57" s="93"/>
      <c r="B57" s="64"/>
      <c r="C57" s="22"/>
      <c r="D57" s="94" t="s">
        <v>3</v>
      </c>
      <c r="E57" s="29">
        <v>0</v>
      </c>
      <c r="F57" s="29">
        <f t="shared" ref="F57:F60" si="37">G57+H57+I57+J57+K57</f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2"/>
      <c r="M57" s="22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</row>
    <row r="58" spans="1:28" s="92" customFormat="1" ht="60.75" customHeight="1" x14ac:dyDescent="0.2">
      <c r="A58" s="93"/>
      <c r="B58" s="64"/>
      <c r="C58" s="22"/>
      <c r="D58" s="94" t="s">
        <v>2</v>
      </c>
      <c r="E58" s="29">
        <v>0</v>
      </c>
      <c r="F58" s="29">
        <f t="shared" si="37"/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2"/>
      <c r="M58" s="22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</row>
    <row r="59" spans="1:28" s="92" customFormat="1" ht="75" customHeight="1" x14ac:dyDescent="0.2">
      <c r="A59" s="93"/>
      <c r="B59" s="64"/>
      <c r="C59" s="22"/>
      <c r="D59" s="94" t="s">
        <v>1</v>
      </c>
      <c r="E59" s="29">
        <v>0</v>
      </c>
      <c r="F59" s="29">
        <f t="shared" si="37"/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2"/>
      <c r="M59" s="22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</row>
    <row r="60" spans="1:28" s="92" customFormat="1" ht="32.25" customHeight="1" x14ac:dyDescent="0.2">
      <c r="A60" s="93"/>
      <c r="B60" s="67"/>
      <c r="C60" s="22"/>
      <c r="D60" s="94" t="s">
        <v>0</v>
      </c>
      <c r="E60" s="29">
        <v>0</v>
      </c>
      <c r="F60" s="29">
        <f t="shared" si="37"/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2"/>
      <c r="M60" s="22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</row>
    <row r="61" spans="1:28" s="92" customFormat="1" ht="18" customHeight="1" x14ac:dyDescent="0.2">
      <c r="A61" s="93" t="s">
        <v>12</v>
      </c>
      <c r="B61" s="58" t="s">
        <v>274</v>
      </c>
      <c r="C61" s="22" t="s">
        <v>65</v>
      </c>
      <c r="D61" s="94" t="s">
        <v>4</v>
      </c>
      <c r="E61" s="29">
        <f t="shared" ref="E61:G61" si="38">E62+E63+E64+E65</f>
        <v>50</v>
      </c>
      <c r="F61" s="29">
        <f t="shared" si="38"/>
        <v>125</v>
      </c>
      <c r="G61" s="29">
        <f t="shared" si="38"/>
        <v>25</v>
      </c>
      <c r="H61" s="29">
        <f t="shared" ref="H61:K61" si="39">H62+H63+H64+H65</f>
        <v>25</v>
      </c>
      <c r="I61" s="29">
        <f t="shared" si="39"/>
        <v>25</v>
      </c>
      <c r="J61" s="29">
        <f t="shared" si="39"/>
        <v>25</v>
      </c>
      <c r="K61" s="29">
        <f t="shared" si="39"/>
        <v>25</v>
      </c>
      <c r="L61" s="22"/>
      <c r="M61" s="62" t="s">
        <v>107</v>
      </c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</row>
    <row r="62" spans="1:28" s="92" customFormat="1" ht="47.25" customHeight="1" x14ac:dyDescent="0.2">
      <c r="A62" s="93"/>
      <c r="B62" s="58"/>
      <c r="C62" s="22"/>
      <c r="D62" s="94" t="s">
        <v>3</v>
      </c>
      <c r="E62" s="29">
        <f t="shared" ref="E62:F62" si="40">E67+E72+E77+E82+E87+E92+E97</f>
        <v>0</v>
      </c>
      <c r="F62" s="29">
        <f t="shared" si="40"/>
        <v>0</v>
      </c>
      <c r="G62" s="29">
        <f>G67+G72+G77+G82+G87+G92+G97</f>
        <v>0</v>
      </c>
      <c r="H62" s="29">
        <f t="shared" ref="H62:K62" si="41">H67+H72+H77+H82+H87+H92+H97</f>
        <v>0</v>
      </c>
      <c r="I62" s="29">
        <f t="shared" si="41"/>
        <v>0</v>
      </c>
      <c r="J62" s="29">
        <f t="shared" si="41"/>
        <v>0</v>
      </c>
      <c r="K62" s="29">
        <f t="shared" si="41"/>
        <v>0</v>
      </c>
      <c r="L62" s="22"/>
      <c r="M62" s="6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</row>
    <row r="63" spans="1:28" s="92" customFormat="1" ht="62.25" customHeight="1" x14ac:dyDescent="0.2">
      <c r="A63" s="93"/>
      <c r="B63" s="58"/>
      <c r="C63" s="22"/>
      <c r="D63" s="94" t="s">
        <v>2</v>
      </c>
      <c r="E63" s="29">
        <f t="shared" ref="E63:F63" si="42">E68+E73+E78+E83+E88+E93+E98</f>
        <v>0</v>
      </c>
      <c r="F63" s="29">
        <f t="shared" si="42"/>
        <v>0</v>
      </c>
      <c r="G63" s="29">
        <f>G68+G73+G78+G83+G88+G93+G98</f>
        <v>0</v>
      </c>
      <c r="H63" s="29">
        <f t="shared" ref="H63:K63" si="43">H68+H73+H78+H83+H88+H93+H98</f>
        <v>0</v>
      </c>
      <c r="I63" s="29">
        <f t="shared" si="43"/>
        <v>0</v>
      </c>
      <c r="J63" s="29">
        <f t="shared" si="43"/>
        <v>0</v>
      </c>
      <c r="K63" s="29">
        <f t="shared" si="43"/>
        <v>0</v>
      </c>
      <c r="L63" s="22"/>
      <c r="M63" s="6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</row>
    <row r="64" spans="1:28" s="92" customFormat="1" ht="73.5" customHeight="1" x14ac:dyDescent="0.2">
      <c r="A64" s="93"/>
      <c r="B64" s="58"/>
      <c r="C64" s="22"/>
      <c r="D64" s="94" t="s">
        <v>1</v>
      </c>
      <c r="E64" s="29">
        <f t="shared" ref="E64:F64" si="44">E69+E74+E79+E84+E89+E94+E99</f>
        <v>50</v>
      </c>
      <c r="F64" s="29">
        <f t="shared" si="44"/>
        <v>125</v>
      </c>
      <c r="G64" s="29">
        <f>G69+G74+G79+G84+G89+G94+G99</f>
        <v>25</v>
      </c>
      <c r="H64" s="29">
        <f t="shared" ref="H64:K64" si="45">H69+H74+H79+H84+H89+H94+H99</f>
        <v>25</v>
      </c>
      <c r="I64" s="29">
        <f t="shared" si="45"/>
        <v>25</v>
      </c>
      <c r="J64" s="29">
        <f t="shared" si="45"/>
        <v>25</v>
      </c>
      <c r="K64" s="29">
        <f t="shared" si="45"/>
        <v>25</v>
      </c>
      <c r="L64" s="22"/>
      <c r="M64" s="6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</row>
    <row r="65" spans="1:28" s="92" customFormat="1" ht="31.5" customHeight="1" x14ac:dyDescent="0.2">
      <c r="A65" s="93"/>
      <c r="B65" s="58"/>
      <c r="C65" s="22"/>
      <c r="D65" s="94" t="s">
        <v>0</v>
      </c>
      <c r="E65" s="29">
        <f t="shared" ref="E65:F65" si="46">E70+E75+E80+E85+E90+E95+E100</f>
        <v>0</v>
      </c>
      <c r="F65" s="29">
        <f t="shared" si="46"/>
        <v>0</v>
      </c>
      <c r="G65" s="29">
        <f>G70+G75+G80+G85+G90+G95+G100</f>
        <v>0</v>
      </c>
      <c r="H65" s="29">
        <f t="shared" ref="H65:K65" si="47">H70+H75+H80+H85+H90+H95+H100</f>
        <v>0</v>
      </c>
      <c r="I65" s="29">
        <f t="shared" si="47"/>
        <v>0</v>
      </c>
      <c r="J65" s="29">
        <f t="shared" si="47"/>
        <v>0</v>
      </c>
      <c r="K65" s="29">
        <f t="shared" si="47"/>
        <v>0</v>
      </c>
      <c r="L65" s="22"/>
      <c r="M65" s="67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</row>
    <row r="66" spans="1:28" s="92" customFormat="1" ht="30.75" customHeight="1" x14ac:dyDescent="0.2">
      <c r="A66" s="95" t="s">
        <v>24</v>
      </c>
      <c r="B66" s="58" t="s">
        <v>275</v>
      </c>
      <c r="C66" s="22" t="s">
        <v>65</v>
      </c>
      <c r="D66" s="94" t="s">
        <v>4</v>
      </c>
      <c r="E66" s="29">
        <v>0</v>
      </c>
      <c r="F66" s="29">
        <f t="shared" ref="F66" si="48">F67+F68+F69+F70</f>
        <v>0</v>
      </c>
      <c r="G66" s="29">
        <f t="shared" ref="G66" si="49">G67+G68+G69+G70</f>
        <v>0</v>
      </c>
      <c r="H66" s="29">
        <f t="shared" ref="H66" si="50">H67+H68+H69+H70</f>
        <v>0</v>
      </c>
      <c r="I66" s="29">
        <f t="shared" ref="I66" si="51">I67+I68+I69+I70</f>
        <v>0</v>
      </c>
      <c r="J66" s="29">
        <f t="shared" ref="J66" si="52">J67+J68+J69+J70</f>
        <v>0</v>
      </c>
      <c r="K66" s="29">
        <f t="shared" ref="K66" si="53">K67+K68+K69+K70</f>
        <v>0</v>
      </c>
      <c r="L66" s="22" t="s">
        <v>90</v>
      </c>
      <c r="M66" s="22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</row>
    <row r="67" spans="1:28" s="92" customFormat="1" ht="55.5" customHeight="1" x14ac:dyDescent="0.2">
      <c r="A67" s="96"/>
      <c r="B67" s="58"/>
      <c r="C67" s="22"/>
      <c r="D67" s="94" t="s">
        <v>3</v>
      </c>
      <c r="E67" s="29">
        <v>0</v>
      </c>
      <c r="F67" s="29">
        <f t="shared" ref="F67:F70" si="54">G67+H67+I67+J67+K67</f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2"/>
      <c r="M67" s="22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</row>
    <row r="68" spans="1:28" s="92" customFormat="1" ht="72.75" customHeight="1" x14ac:dyDescent="0.2">
      <c r="A68" s="96"/>
      <c r="B68" s="58"/>
      <c r="C68" s="22"/>
      <c r="D68" s="94" t="s">
        <v>2</v>
      </c>
      <c r="E68" s="29">
        <v>0</v>
      </c>
      <c r="F68" s="29">
        <f t="shared" si="54"/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2"/>
      <c r="M68" s="22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</row>
    <row r="69" spans="1:28" s="92" customFormat="1" ht="90" customHeight="1" x14ac:dyDescent="0.2">
      <c r="A69" s="96"/>
      <c r="B69" s="58"/>
      <c r="C69" s="22"/>
      <c r="D69" s="94" t="s">
        <v>1</v>
      </c>
      <c r="E69" s="29">
        <v>25</v>
      </c>
      <c r="F69" s="29">
        <f t="shared" si="54"/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2"/>
      <c r="M69" s="22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</row>
    <row r="70" spans="1:28" s="92" customFormat="1" ht="96.75" customHeight="1" x14ac:dyDescent="0.2">
      <c r="A70" s="97"/>
      <c r="B70" s="58"/>
      <c r="C70" s="22"/>
      <c r="D70" s="94" t="s">
        <v>0</v>
      </c>
      <c r="E70" s="29">
        <v>0</v>
      </c>
      <c r="F70" s="29">
        <f t="shared" si="54"/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2"/>
      <c r="M70" s="22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</row>
    <row r="71" spans="1:28" s="92" customFormat="1" ht="38.25" customHeight="1" x14ac:dyDescent="0.2">
      <c r="A71" s="93" t="s">
        <v>153</v>
      </c>
      <c r="B71" s="58" t="s">
        <v>276</v>
      </c>
      <c r="C71" s="22" t="s">
        <v>65</v>
      </c>
      <c r="D71" s="94" t="s">
        <v>4</v>
      </c>
      <c r="E71" s="29">
        <f t="shared" ref="E71" si="55">SUM(E72:E75)</f>
        <v>0</v>
      </c>
      <c r="F71" s="29">
        <f t="shared" ref="F71" si="56">F72+F73+F74+F75</f>
        <v>0</v>
      </c>
      <c r="G71" s="29">
        <f t="shared" ref="G71" si="57">G72+G73+G74+G75</f>
        <v>0</v>
      </c>
      <c r="H71" s="29">
        <f t="shared" ref="H71" si="58">H72+H73+H74+H75</f>
        <v>0</v>
      </c>
      <c r="I71" s="29">
        <f t="shared" ref="I71" si="59">I72+I73+I74+I75</f>
        <v>0</v>
      </c>
      <c r="J71" s="29">
        <f t="shared" ref="J71" si="60">J72+J73+J74+J75</f>
        <v>0</v>
      </c>
      <c r="K71" s="29">
        <f t="shared" ref="K71" si="61">K72+K73+K74+K75</f>
        <v>0</v>
      </c>
      <c r="L71" s="22" t="s">
        <v>91</v>
      </c>
      <c r="M71" s="62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</row>
    <row r="72" spans="1:28" s="92" customFormat="1" ht="57.75" customHeight="1" x14ac:dyDescent="0.2">
      <c r="A72" s="93"/>
      <c r="B72" s="58"/>
      <c r="C72" s="22"/>
      <c r="D72" s="94" t="s">
        <v>3</v>
      </c>
      <c r="E72" s="29">
        <v>0</v>
      </c>
      <c r="F72" s="29">
        <f t="shared" ref="F72:F75" si="62">G72+H72+I72+J72+K72</f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/>
      <c r="M72" s="6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</row>
    <row r="73" spans="1:28" s="92" customFormat="1" ht="67.150000000000006" customHeight="1" x14ac:dyDescent="0.2">
      <c r="A73" s="93"/>
      <c r="B73" s="58"/>
      <c r="C73" s="22"/>
      <c r="D73" s="94" t="s">
        <v>2</v>
      </c>
      <c r="E73" s="29">
        <v>0</v>
      </c>
      <c r="F73" s="29">
        <f t="shared" si="62"/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2"/>
      <c r="M73" s="6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</row>
    <row r="74" spans="1:28" s="92" customFormat="1" ht="79.900000000000006" customHeight="1" x14ac:dyDescent="0.2">
      <c r="A74" s="93"/>
      <c r="B74" s="58"/>
      <c r="C74" s="22"/>
      <c r="D74" s="94" t="s">
        <v>1</v>
      </c>
      <c r="E74" s="29">
        <v>0</v>
      </c>
      <c r="F74" s="29">
        <f t="shared" si="62"/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2"/>
      <c r="M74" s="6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</row>
    <row r="75" spans="1:28" s="92" customFormat="1" ht="62.25" customHeight="1" x14ac:dyDescent="0.2">
      <c r="A75" s="93"/>
      <c r="B75" s="58"/>
      <c r="C75" s="22"/>
      <c r="D75" s="94" t="s">
        <v>0</v>
      </c>
      <c r="E75" s="29">
        <v>0</v>
      </c>
      <c r="F75" s="29">
        <f t="shared" si="62"/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2"/>
      <c r="M75" s="67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</row>
    <row r="76" spans="1:28" s="92" customFormat="1" ht="19.5" customHeight="1" x14ac:dyDescent="0.2">
      <c r="A76" s="95" t="s">
        <v>154</v>
      </c>
      <c r="B76" s="101" t="s">
        <v>277</v>
      </c>
      <c r="C76" s="34" t="s">
        <v>65</v>
      </c>
      <c r="D76" s="94" t="s">
        <v>4</v>
      </c>
      <c r="E76" s="29">
        <f t="shared" ref="E76" si="63">SUM(E77:E80)</f>
        <v>25</v>
      </c>
      <c r="F76" s="29">
        <f t="shared" ref="F76:K76" si="64">F77+F78+F79+F80</f>
        <v>125</v>
      </c>
      <c r="G76" s="29">
        <f t="shared" si="64"/>
        <v>25</v>
      </c>
      <c r="H76" s="29">
        <f t="shared" si="64"/>
        <v>25</v>
      </c>
      <c r="I76" s="29">
        <f t="shared" si="64"/>
        <v>25</v>
      </c>
      <c r="J76" s="29">
        <f t="shared" si="64"/>
        <v>25</v>
      </c>
      <c r="K76" s="29">
        <f t="shared" si="64"/>
        <v>25</v>
      </c>
      <c r="L76" s="34" t="s">
        <v>89</v>
      </c>
      <c r="M76" s="3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</row>
    <row r="77" spans="1:28" s="92" customFormat="1" ht="45" customHeight="1" x14ac:dyDescent="0.2">
      <c r="A77" s="96"/>
      <c r="B77" s="102"/>
      <c r="C77" s="65"/>
      <c r="D77" s="94" t="s">
        <v>3</v>
      </c>
      <c r="E77" s="29">
        <v>0</v>
      </c>
      <c r="F77" s="29">
        <f t="shared" ref="F77:F80" si="65">G77+H77+I77+J77+K77</f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65"/>
      <c r="M77" s="65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</row>
    <row r="78" spans="1:28" s="92" customFormat="1" ht="59.25" customHeight="1" x14ac:dyDescent="0.2">
      <c r="A78" s="96"/>
      <c r="B78" s="102"/>
      <c r="C78" s="65"/>
      <c r="D78" s="94" t="s">
        <v>2</v>
      </c>
      <c r="E78" s="29">
        <v>0</v>
      </c>
      <c r="F78" s="29">
        <f t="shared" si="65"/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65"/>
      <c r="M78" s="65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</row>
    <row r="79" spans="1:28" s="92" customFormat="1" ht="78" customHeight="1" x14ac:dyDescent="0.2">
      <c r="A79" s="96"/>
      <c r="B79" s="102"/>
      <c r="C79" s="65"/>
      <c r="D79" s="94" t="s">
        <v>1</v>
      </c>
      <c r="E79" s="29">
        <v>25</v>
      </c>
      <c r="F79" s="29">
        <f t="shared" si="65"/>
        <v>125</v>
      </c>
      <c r="G79" s="29">
        <v>25</v>
      </c>
      <c r="H79" s="29">
        <v>25</v>
      </c>
      <c r="I79" s="29">
        <v>25</v>
      </c>
      <c r="J79" s="29">
        <v>25</v>
      </c>
      <c r="K79" s="29">
        <v>25</v>
      </c>
      <c r="L79" s="65"/>
      <c r="M79" s="65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</row>
    <row r="80" spans="1:28" s="92" customFormat="1" ht="36.75" customHeight="1" x14ac:dyDescent="0.2">
      <c r="A80" s="97"/>
      <c r="B80" s="103"/>
      <c r="C80" s="35"/>
      <c r="D80" s="94" t="s">
        <v>0</v>
      </c>
      <c r="E80" s="29">
        <v>0</v>
      </c>
      <c r="F80" s="29">
        <f t="shared" si="65"/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35"/>
      <c r="M80" s="35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</row>
    <row r="81" spans="1:28" s="92" customFormat="1" ht="16.5" customHeight="1" x14ac:dyDescent="0.2">
      <c r="A81" s="93" t="s">
        <v>155</v>
      </c>
      <c r="B81" s="62" t="s">
        <v>278</v>
      </c>
      <c r="C81" s="22" t="s">
        <v>65</v>
      </c>
      <c r="D81" s="94" t="s">
        <v>4</v>
      </c>
      <c r="E81" s="29">
        <f t="shared" ref="E81" si="66">SUM(E82:E85)</f>
        <v>0</v>
      </c>
      <c r="F81" s="29">
        <f t="shared" ref="F81" si="67">F82+F83+F84+F85</f>
        <v>0</v>
      </c>
      <c r="G81" s="29">
        <f t="shared" ref="G81" si="68">G82+G83+G84+G85</f>
        <v>0</v>
      </c>
      <c r="H81" s="29">
        <f t="shared" ref="H81" si="69">H82+H83+H84+H85</f>
        <v>0</v>
      </c>
      <c r="I81" s="29">
        <f t="shared" ref="I81" si="70">I82+I83+I84+I85</f>
        <v>0</v>
      </c>
      <c r="J81" s="29">
        <f t="shared" ref="J81" si="71">J82+J83+J84+J85</f>
        <v>0</v>
      </c>
      <c r="K81" s="29">
        <f t="shared" ref="K81" si="72">K82+K83+K84+K85</f>
        <v>0</v>
      </c>
      <c r="L81" s="22" t="s">
        <v>143</v>
      </c>
      <c r="M81" s="34" t="s">
        <v>9</v>
      </c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</row>
    <row r="82" spans="1:28" s="92" customFormat="1" ht="45.75" customHeight="1" x14ac:dyDescent="0.2">
      <c r="A82" s="93"/>
      <c r="B82" s="64"/>
      <c r="C82" s="22"/>
      <c r="D82" s="94" t="s">
        <v>3</v>
      </c>
      <c r="E82" s="29">
        <v>0</v>
      </c>
      <c r="F82" s="29">
        <f t="shared" ref="F82:F85" si="73">G82+H82+I82+J82+K82</f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2"/>
      <c r="M82" s="65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</row>
    <row r="83" spans="1:28" s="92" customFormat="1" ht="59.25" customHeight="1" x14ac:dyDescent="0.2">
      <c r="A83" s="93"/>
      <c r="B83" s="64"/>
      <c r="C83" s="22"/>
      <c r="D83" s="94" t="s">
        <v>2</v>
      </c>
      <c r="E83" s="29">
        <v>0</v>
      </c>
      <c r="F83" s="29">
        <f t="shared" si="73"/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2"/>
      <c r="M83" s="65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</row>
    <row r="84" spans="1:28" s="92" customFormat="1" ht="76.5" customHeight="1" x14ac:dyDescent="0.2">
      <c r="A84" s="93"/>
      <c r="B84" s="64"/>
      <c r="C84" s="22"/>
      <c r="D84" s="94" t="s">
        <v>1</v>
      </c>
      <c r="E84" s="29">
        <v>0</v>
      </c>
      <c r="F84" s="29">
        <f t="shared" si="73"/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2"/>
      <c r="M84" s="65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</row>
    <row r="85" spans="1:28" s="92" customFormat="1" ht="36.75" customHeight="1" x14ac:dyDescent="0.2">
      <c r="A85" s="93"/>
      <c r="B85" s="67"/>
      <c r="C85" s="22"/>
      <c r="D85" s="94" t="s">
        <v>0</v>
      </c>
      <c r="E85" s="29">
        <v>0</v>
      </c>
      <c r="F85" s="29">
        <f t="shared" si="73"/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2"/>
      <c r="M85" s="35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</row>
    <row r="86" spans="1:28" s="92" customFormat="1" ht="24.75" customHeight="1" x14ac:dyDescent="0.2">
      <c r="A86" s="93" t="s">
        <v>156</v>
      </c>
      <c r="B86" s="62" t="s">
        <v>279</v>
      </c>
      <c r="C86" s="22" t="s">
        <v>65</v>
      </c>
      <c r="D86" s="94" t="s">
        <v>4</v>
      </c>
      <c r="E86" s="29">
        <f t="shared" ref="E86" si="74">SUM(E87:E90)</f>
        <v>0</v>
      </c>
      <c r="F86" s="29">
        <f t="shared" ref="F86" si="75">F87+F88+F89+F90</f>
        <v>0</v>
      </c>
      <c r="G86" s="29">
        <f t="shared" ref="G86" si="76">G87+G88+G89+G90</f>
        <v>0</v>
      </c>
      <c r="H86" s="29">
        <f t="shared" ref="H86" si="77">H87+H88+H89+H90</f>
        <v>0</v>
      </c>
      <c r="I86" s="29">
        <f t="shared" ref="I86" si="78">I87+I88+I89+I90</f>
        <v>0</v>
      </c>
      <c r="J86" s="29">
        <f t="shared" ref="J86" si="79">J87+J88+J89+J90</f>
        <v>0</v>
      </c>
      <c r="K86" s="29">
        <f t="shared" ref="K86" si="80">K87+K88+K89+K90</f>
        <v>0</v>
      </c>
      <c r="L86" s="34" t="s">
        <v>143</v>
      </c>
      <c r="M86" s="3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</row>
    <row r="87" spans="1:28" s="92" customFormat="1" ht="46.5" customHeight="1" x14ac:dyDescent="0.2">
      <c r="A87" s="93"/>
      <c r="B87" s="64"/>
      <c r="C87" s="22"/>
      <c r="D87" s="94" t="s">
        <v>3</v>
      </c>
      <c r="E87" s="29">
        <v>0</v>
      </c>
      <c r="F87" s="29">
        <f t="shared" ref="F87:F90" si="81">G87+H87+I87+J87+K87</f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65"/>
      <c r="M87" s="65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</row>
    <row r="88" spans="1:28" s="92" customFormat="1" ht="67.5" customHeight="1" x14ac:dyDescent="0.2">
      <c r="A88" s="93"/>
      <c r="B88" s="64"/>
      <c r="C88" s="22"/>
      <c r="D88" s="94" t="s">
        <v>2</v>
      </c>
      <c r="E88" s="29">
        <v>0</v>
      </c>
      <c r="F88" s="29">
        <f t="shared" si="81"/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65"/>
      <c r="M88" s="65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</row>
    <row r="89" spans="1:28" s="92" customFormat="1" ht="77.25" customHeight="1" x14ac:dyDescent="0.2">
      <c r="A89" s="93"/>
      <c r="B89" s="64"/>
      <c r="C89" s="22"/>
      <c r="D89" s="94" t="s">
        <v>1</v>
      </c>
      <c r="E89" s="29">
        <v>0</v>
      </c>
      <c r="F89" s="29">
        <f t="shared" si="81"/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65"/>
      <c r="M89" s="65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</row>
    <row r="90" spans="1:28" s="92" customFormat="1" ht="38.25" customHeight="1" x14ac:dyDescent="0.2">
      <c r="A90" s="93"/>
      <c r="B90" s="67"/>
      <c r="C90" s="22"/>
      <c r="D90" s="94" t="s">
        <v>0</v>
      </c>
      <c r="E90" s="29">
        <v>0</v>
      </c>
      <c r="F90" s="29">
        <f t="shared" si="81"/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35"/>
      <c r="M90" s="35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</row>
    <row r="91" spans="1:28" s="54" customFormat="1" ht="24" customHeight="1" x14ac:dyDescent="0.2">
      <c r="A91" s="95" t="s">
        <v>157</v>
      </c>
      <c r="B91" s="62" t="s">
        <v>280</v>
      </c>
      <c r="C91" s="34" t="s">
        <v>65</v>
      </c>
      <c r="D91" s="94" t="s">
        <v>4</v>
      </c>
      <c r="E91" s="29">
        <f t="shared" ref="E91" si="82">SUM(E92:E95)</f>
        <v>0</v>
      </c>
      <c r="F91" s="29">
        <f t="shared" ref="F91:K91" si="83">F92+F93+F94+F95</f>
        <v>0</v>
      </c>
      <c r="G91" s="29">
        <f t="shared" si="83"/>
        <v>0</v>
      </c>
      <c r="H91" s="29">
        <f t="shared" si="83"/>
        <v>0</v>
      </c>
      <c r="I91" s="29">
        <f t="shared" si="83"/>
        <v>0</v>
      </c>
      <c r="J91" s="29">
        <f t="shared" si="83"/>
        <v>0</v>
      </c>
      <c r="K91" s="29">
        <f t="shared" si="83"/>
        <v>0</v>
      </c>
      <c r="L91" s="34" t="s">
        <v>142</v>
      </c>
      <c r="M91" s="34"/>
    </row>
    <row r="92" spans="1:28" s="54" customFormat="1" ht="48.75" customHeight="1" x14ac:dyDescent="0.2">
      <c r="A92" s="96"/>
      <c r="B92" s="64"/>
      <c r="C92" s="65"/>
      <c r="D92" s="94" t="s">
        <v>3</v>
      </c>
      <c r="E92" s="29">
        <v>0</v>
      </c>
      <c r="F92" s="29">
        <f t="shared" ref="F92:F95" si="84">G92+H92+I92+J92+K92</f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65"/>
      <c r="M92" s="65"/>
    </row>
    <row r="93" spans="1:28" s="54" customFormat="1" ht="61.5" customHeight="1" x14ac:dyDescent="0.2">
      <c r="A93" s="96"/>
      <c r="B93" s="64"/>
      <c r="C93" s="65"/>
      <c r="D93" s="94" t="s">
        <v>2</v>
      </c>
      <c r="E93" s="29">
        <v>0</v>
      </c>
      <c r="F93" s="29">
        <f t="shared" si="84"/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65"/>
      <c r="M93" s="65"/>
    </row>
    <row r="94" spans="1:28" s="54" customFormat="1" ht="78.75" customHeight="1" x14ac:dyDescent="0.2">
      <c r="A94" s="96"/>
      <c r="B94" s="64"/>
      <c r="C94" s="65"/>
      <c r="D94" s="94" t="s">
        <v>1</v>
      </c>
      <c r="E94" s="29">
        <v>0</v>
      </c>
      <c r="F94" s="29">
        <f t="shared" si="84"/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65"/>
      <c r="M94" s="65"/>
    </row>
    <row r="95" spans="1:28" s="54" customFormat="1" ht="34.5" customHeight="1" x14ac:dyDescent="0.2">
      <c r="A95" s="97"/>
      <c r="B95" s="67"/>
      <c r="C95" s="35"/>
      <c r="D95" s="94" t="s">
        <v>0</v>
      </c>
      <c r="E95" s="29">
        <v>0</v>
      </c>
      <c r="F95" s="29">
        <f t="shared" si="84"/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35"/>
      <c r="M95" s="65"/>
    </row>
    <row r="96" spans="1:28" s="54" customFormat="1" ht="26.25" customHeight="1" x14ac:dyDescent="0.2">
      <c r="A96" s="95" t="s">
        <v>158</v>
      </c>
      <c r="B96" s="62" t="s">
        <v>281</v>
      </c>
      <c r="C96" s="34" t="s">
        <v>65</v>
      </c>
      <c r="D96" s="94" t="s">
        <v>4</v>
      </c>
      <c r="E96" s="29">
        <f t="shared" ref="E96" si="85">SUM(E97:E100)</f>
        <v>0</v>
      </c>
      <c r="F96" s="29">
        <f t="shared" ref="F96:K96" si="86">F97+F98+F99+F100</f>
        <v>0</v>
      </c>
      <c r="G96" s="29">
        <f t="shared" si="86"/>
        <v>0</v>
      </c>
      <c r="H96" s="29">
        <f t="shared" si="86"/>
        <v>0</v>
      </c>
      <c r="I96" s="29">
        <f t="shared" si="86"/>
        <v>0</v>
      </c>
      <c r="J96" s="29">
        <f t="shared" si="86"/>
        <v>0</v>
      </c>
      <c r="K96" s="29">
        <f t="shared" si="86"/>
        <v>0</v>
      </c>
      <c r="L96" s="34" t="s">
        <v>141</v>
      </c>
      <c r="M96" s="65"/>
    </row>
    <row r="97" spans="1:13" s="54" customFormat="1" ht="44.25" customHeight="1" x14ac:dyDescent="0.2">
      <c r="A97" s="96"/>
      <c r="B97" s="64"/>
      <c r="C97" s="65"/>
      <c r="D97" s="94" t="s">
        <v>3</v>
      </c>
      <c r="E97" s="29">
        <v>0</v>
      </c>
      <c r="F97" s="29">
        <f t="shared" ref="F97:F100" si="87">G97+H97+I97+J97+K97</f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65"/>
      <c r="M97" s="65"/>
    </row>
    <row r="98" spans="1:13" s="54" customFormat="1" ht="65.25" customHeight="1" x14ac:dyDescent="0.2">
      <c r="A98" s="96"/>
      <c r="B98" s="64"/>
      <c r="C98" s="65"/>
      <c r="D98" s="94" t="s">
        <v>2</v>
      </c>
      <c r="E98" s="29">
        <v>0</v>
      </c>
      <c r="F98" s="29">
        <f t="shared" si="87"/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65"/>
      <c r="M98" s="65"/>
    </row>
    <row r="99" spans="1:13" s="54" customFormat="1" ht="75.75" customHeight="1" x14ac:dyDescent="0.2">
      <c r="A99" s="96"/>
      <c r="B99" s="64"/>
      <c r="C99" s="65"/>
      <c r="D99" s="94" t="s">
        <v>1</v>
      </c>
      <c r="E99" s="29">
        <v>0</v>
      </c>
      <c r="F99" s="29">
        <f t="shared" si="87"/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65"/>
      <c r="M99" s="65"/>
    </row>
    <row r="100" spans="1:13" s="54" customFormat="1" ht="33.75" customHeight="1" x14ac:dyDescent="0.2">
      <c r="A100" s="97"/>
      <c r="B100" s="67"/>
      <c r="C100" s="35"/>
      <c r="D100" s="94" t="s">
        <v>0</v>
      </c>
      <c r="E100" s="29">
        <v>0</v>
      </c>
      <c r="F100" s="29">
        <f t="shared" si="87"/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35"/>
      <c r="M100" s="35"/>
    </row>
    <row r="101" spans="1:13" ht="15" x14ac:dyDescent="0.2">
      <c r="A101" s="143" t="s">
        <v>11</v>
      </c>
      <c r="B101" s="101" t="s">
        <v>282</v>
      </c>
      <c r="C101" s="22" t="s">
        <v>65</v>
      </c>
      <c r="D101" s="94" t="s">
        <v>4</v>
      </c>
      <c r="E101" s="29">
        <f t="shared" ref="E101:F101" si="88">E102+E103+E104+E105</f>
        <v>16736.5</v>
      </c>
      <c r="F101" s="29">
        <f t="shared" si="88"/>
        <v>226518.3</v>
      </c>
      <c r="G101" s="29">
        <f t="shared" ref="G101" si="89">G102+G103+G104+G105</f>
        <v>39131.300000000003</v>
      </c>
      <c r="H101" s="29">
        <f t="shared" ref="H101:K101" si="90">H102+H103+H104+H105</f>
        <v>45130</v>
      </c>
      <c r="I101" s="29">
        <f t="shared" si="90"/>
        <v>45130</v>
      </c>
      <c r="J101" s="29">
        <f t="shared" si="90"/>
        <v>45130</v>
      </c>
      <c r="K101" s="29">
        <f t="shared" si="90"/>
        <v>51997</v>
      </c>
      <c r="L101" s="34"/>
      <c r="M101" s="34" t="s">
        <v>108</v>
      </c>
    </row>
    <row r="102" spans="1:13" ht="45" x14ac:dyDescent="0.2">
      <c r="A102" s="143"/>
      <c r="B102" s="64"/>
      <c r="C102" s="22"/>
      <c r="D102" s="94" t="s">
        <v>3</v>
      </c>
      <c r="E102" s="29">
        <f t="shared" ref="E102:F102" si="91">E107+E112+E117+E122</f>
        <v>0</v>
      </c>
      <c r="F102" s="29">
        <f t="shared" si="91"/>
        <v>0</v>
      </c>
      <c r="G102" s="29">
        <f>G107+G112+G117+G122</f>
        <v>0</v>
      </c>
      <c r="H102" s="29">
        <f t="shared" ref="H102:K102" si="92">H107+H112+H117+H122</f>
        <v>0</v>
      </c>
      <c r="I102" s="29">
        <f t="shared" si="92"/>
        <v>0</v>
      </c>
      <c r="J102" s="29">
        <f t="shared" si="92"/>
        <v>0</v>
      </c>
      <c r="K102" s="29">
        <f t="shared" si="92"/>
        <v>0</v>
      </c>
      <c r="L102" s="65"/>
      <c r="M102" s="65"/>
    </row>
    <row r="103" spans="1:13" ht="60" x14ac:dyDescent="0.2">
      <c r="A103" s="143"/>
      <c r="B103" s="64"/>
      <c r="C103" s="22"/>
      <c r="D103" s="94" t="s">
        <v>2</v>
      </c>
      <c r="E103" s="29">
        <f t="shared" ref="E103:F103" si="93">E108+E113+E118+E123</f>
        <v>0</v>
      </c>
      <c r="F103" s="29">
        <f t="shared" si="93"/>
        <v>0</v>
      </c>
      <c r="G103" s="29">
        <f>G108+G113+G118+G123</f>
        <v>0</v>
      </c>
      <c r="H103" s="29">
        <f t="shared" ref="H103:K103" si="94">H108+H113+H118+H123</f>
        <v>0</v>
      </c>
      <c r="I103" s="29">
        <f t="shared" si="94"/>
        <v>0</v>
      </c>
      <c r="J103" s="29">
        <f t="shared" si="94"/>
        <v>0</v>
      </c>
      <c r="K103" s="29">
        <f t="shared" si="94"/>
        <v>0</v>
      </c>
      <c r="L103" s="65"/>
      <c r="M103" s="65"/>
    </row>
    <row r="104" spans="1:13" ht="75" x14ac:dyDescent="0.2">
      <c r="A104" s="143"/>
      <c r="B104" s="64"/>
      <c r="C104" s="22"/>
      <c r="D104" s="94" t="s">
        <v>1</v>
      </c>
      <c r="E104" s="29">
        <f t="shared" ref="E104:F104" si="95">E109+E114+E119+E124</f>
        <v>16736.5</v>
      </c>
      <c r="F104" s="29">
        <f t="shared" si="95"/>
        <v>226518.3</v>
      </c>
      <c r="G104" s="29">
        <f>G109+G114+G119+G124</f>
        <v>39131.300000000003</v>
      </c>
      <c r="H104" s="29">
        <f t="shared" ref="H104:K104" si="96">H109+H114+H119+H124</f>
        <v>45130</v>
      </c>
      <c r="I104" s="29">
        <f t="shared" si="96"/>
        <v>45130</v>
      </c>
      <c r="J104" s="29">
        <f t="shared" si="96"/>
        <v>45130</v>
      </c>
      <c r="K104" s="29">
        <f t="shared" si="96"/>
        <v>51997</v>
      </c>
      <c r="L104" s="65"/>
      <c r="M104" s="65"/>
    </row>
    <row r="105" spans="1:13" ht="30" x14ac:dyDescent="0.2">
      <c r="A105" s="143"/>
      <c r="B105" s="67"/>
      <c r="C105" s="22"/>
      <c r="D105" s="94" t="s">
        <v>0</v>
      </c>
      <c r="E105" s="29">
        <f t="shared" ref="E105:F105" si="97">E110+E115+E120+E125</f>
        <v>0</v>
      </c>
      <c r="F105" s="29">
        <f t="shared" si="97"/>
        <v>0</v>
      </c>
      <c r="G105" s="29">
        <f>G110+G115+G120+G125</f>
        <v>0</v>
      </c>
      <c r="H105" s="29">
        <f t="shared" ref="H105:K105" si="98">H110+H115+H120+H125</f>
        <v>0</v>
      </c>
      <c r="I105" s="29">
        <f t="shared" si="98"/>
        <v>0</v>
      </c>
      <c r="J105" s="29">
        <f t="shared" si="98"/>
        <v>0</v>
      </c>
      <c r="K105" s="29">
        <f t="shared" si="98"/>
        <v>0</v>
      </c>
      <c r="L105" s="35"/>
      <c r="M105" s="35"/>
    </row>
    <row r="106" spans="1:13" ht="15" x14ac:dyDescent="0.2">
      <c r="A106" s="143" t="s">
        <v>159</v>
      </c>
      <c r="B106" s="101" t="s">
        <v>283</v>
      </c>
      <c r="C106" s="22" t="s">
        <v>65</v>
      </c>
      <c r="D106" s="94" t="s">
        <v>4</v>
      </c>
      <c r="E106" s="29">
        <f t="shared" ref="E106" si="99">SUM(E107:E110)</f>
        <v>5088.3999999999996</v>
      </c>
      <c r="F106" s="29">
        <f t="shared" ref="F106:K106" si="100">F107+F108+F109+F110</f>
        <v>212511.4</v>
      </c>
      <c r="G106" s="29">
        <f t="shared" si="100"/>
        <v>37124.400000000001</v>
      </c>
      <c r="H106" s="29">
        <f t="shared" si="100"/>
        <v>42130</v>
      </c>
      <c r="I106" s="29">
        <f t="shared" si="100"/>
        <v>42130</v>
      </c>
      <c r="J106" s="29">
        <f t="shared" si="100"/>
        <v>42130</v>
      </c>
      <c r="K106" s="29">
        <f t="shared" si="100"/>
        <v>48997</v>
      </c>
      <c r="L106" s="34" t="s">
        <v>92</v>
      </c>
      <c r="M106" s="62"/>
    </row>
    <row r="107" spans="1:13" ht="45" x14ac:dyDescent="0.2">
      <c r="A107" s="143"/>
      <c r="B107" s="64"/>
      <c r="C107" s="22"/>
      <c r="D107" s="94" t="s">
        <v>3</v>
      </c>
      <c r="E107" s="29">
        <v>0</v>
      </c>
      <c r="F107" s="29">
        <f t="shared" ref="F107:F110" si="101">G107+H107+I107+J107+K107</f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65"/>
      <c r="M107" s="64"/>
    </row>
    <row r="108" spans="1:13" ht="60" x14ac:dyDescent="0.2">
      <c r="A108" s="143"/>
      <c r="B108" s="64"/>
      <c r="C108" s="22"/>
      <c r="D108" s="94" t="s">
        <v>2</v>
      </c>
      <c r="E108" s="29">
        <v>0</v>
      </c>
      <c r="F108" s="29">
        <f t="shared" si="101"/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65"/>
      <c r="M108" s="64"/>
    </row>
    <row r="109" spans="1:13" ht="75" x14ac:dyDescent="0.2">
      <c r="A109" s="143"/>
      <c r="B109" s="64"/>
      <c r="C109" s="22"/>
      <c r="D109" s="94" t="s">
        <v>1</v>
      </c>
      <c r="E109" s="29">
        <v>5088.3999999999996</v>
      </c>
      <c r="F109" s="29">
        <f t="shared" si="101"/>
        <v>212511.4</v>
      </c>
      <c r="G109" s="29">
        <v>37124.400000000001</v>
      </c>
      <c r="H109" s="29">
        <v>42130</v>
      </c>
      <c r="I109" s="29">
        <v>42130</v>
      </c>
      <c r="J109" s="29">
        <v>42130</v>
      </c>
      <c r="K109" s="29">
        <v>48997</v>
      </c>
      <c r="L109" s="65"/>
      <c r="M109" s="64"/>
    </row>
    <row r="110" spans="1:13" ht="30" x14ac:dyDescent="0.2">
      <c r="A110" s="143"/>
      <c r="B110" s="67"/>
      <c r="C110" s="22"/>
      <c r="D110" s="94" t="s">
        <v>0</v>
      </c>
      <c r="E110" s="29">
        <v>0</v>
      </c>
      <c r="F110" s="29">
        <f t="shared" si="101"/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35"/>
      <c r="M110" s="67"/>
    </row>
    <row r="111" spans="1:13" ht="15" x14ac:dyDescent="0.2">
      <c r="A111" s="143" t="s">
        <v>160</v>
      </c>
      <c r="B111" s="101" t="s">
        <v>284</v>
      </c>
      <c r="C111" s="22" t="s">
        <v>65</v>
      </c>
      <c r="D111" s="94" t="s">
        <v>4</v>
      </c>
      <c r="E111" s="29">
        <f t="shared" ref="E111" si="102">SUM(E112:E115)</f>
        <v>0</v>
      </c>
      <c r="F111" s="29">
        <f t="shared" ref="F111" si="103">F112+F113+F114+F115</f>
        <v>0</v>
      </c>
      <c r="G111" s="29">
        <f t="shared" ref="G111" si="104">G112+G113+G114+G115</f>
        <v>0</v>
      </c>
      <c r="H111" s="29">
        <f t="shared" ref="H111" si="105">H112+H113+H114+H115</f>
        <v>0</v>
      </c>
      <c r="I111" s="29">
        <f t="shared" ref="I111" si="106">I112+I113+I114+I115</f>
        <v>0</v>
      </c>
      <c r="J111" s="29">
        <f t="shared" ref="J111" si="107">J112+J113+J114+J115</f>
        <v>0</v>
      </c>
      <c r="K111" s="29">
        <f t="shared" ref="K111" si="108">K112+K113+K114+K115</f>
        <v>0</v>
      </c>
      <c r="L111" s="34" t="s">
        <v>92</v>
      </c>
      <c r="M111" s="34"/>
    </row>
    <row r="112" spans="1:13" ht="40.9" customHeight="1" x14ac:dyDescent="0.2">
      <c r="A112" s="143"/>
      <c r="B112" s="64"/>
      <c r="C112" s="22"/>
      <c r="D112" s="94" t="s">
        <v>3</v>
      </c>
      <c r="E112" s="29">
        <v>0</v>
      </c>
      <c r="F112" s="29">
        <f t="shared" ref="F112:F115" si="109">G112+H112+I112+J112+K112</f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65"/>
      <c r="M112" s="65"/>
    </row>
    <row r="113" spans="1:13" ht="57.6" customHeight="1" x14ac:dyDescent="0.2">
      <c r="A113" s="143"/>
      <c r="B113" s="64"/>
      <c r="C113" s="22"/>
      <c r="D113" s="94" t="s">
        <v>2</v>
      </c>
      <c r="E113" s="29">
        <v>0</v>
      </c>
      <c r="F113" s="29">
        <f t="shared" si="109"/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65"/>
      <c r="M113" s="65"/>
    </row>
    <row r="114" spans="1:13" ht="68.45" customHeight="1" x14ac:dyDescent="0.2">
      <c r="A114" s="143"/>
      <c r="B114" s="64"/>
      <c r="C114" s="22"/>
      <c r="D114" s="94" t="s">
        <v>1</v>
      </c>
      <c r="E114" s="29">
        <v>0</v>
      </c>
      <c r="F114" s="29">
        <f t="shared" si="109"/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65"/>
      <c r="M114" s="65"/>
    </row>
    <row r="115" spans="1:13" ht="36.75" customHeight="1" x14ac:dyDescent="0.2">
      <c r="A115" s="143"/>
      <c r="B115" s="67"/>
      <c r="C115" s="22"/>
      <c r="D115" s="94" t="s">
        <v>0</v>
      </c>
      <c r="E115" s="29">
        <v>0</v>
      </c>
      <c r="F115" s="29">
        <f t="shared" si="109"/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35"/>
      <c r="M115" s="35"/>
    </row>
    <row r="116" spans="1:13" ht="15" x14ac:dyDescent="0.2">
      <c r="A116" s="143" t="s">
        <v>161</v>
      </c>
      <c r="B116" s="101" t="s">
        <v>285</v>
      </c>
      <c r="C116" s="22" t="s">
        <v>65</v>
      </c>
      <c r="D116" s="94" t="s">
        <v>4</v>
      </c>
      <c r="E116" s="29">
        <f t="shared" ref="E116" si="110">SUM(E117:E120)</f>
        <v>10588.1</v>
      </c>
      <c r="F116" s="29">
        <f t="shared" ref="F116" si="111">F117+F118+F119+F120</f>
        <v>14006.9</v>
      </c>
      <c r="G116" s="29">
        <f t="shared" ref="G116" si="112">G117+G118+G119+G120</f>
        <v>2006.9</v>
      </c>
      <c r="H116" s="29">
        <f t="shared" ref="H116" si="113">H117+H118+H119+H120</f>
        <v>3000</v>
      </c>
      <c r="I116" s="29">
        <f t="shared" ref="I116" si="114">I117+I118+I119+I120</f>
        <v>3000</v>
      </c>
      <c r="J116" s="29">
        <f t="shared" ref="J116" si="115">J117+J118+J119+J120</f>
        <v>3000</v>
      </c>
      <c r="K116" s="29">
        <f t="shared" ref="K116" si="116">K117+K118+K119+K120</f>
        <v>3000</v>
      </c>
      <c r="L116" s="34" t="s">
        <v>7</v>
      </c>
      <c r="M116" s="34"/>
    </row>
    <row r="117" spans="1:13" ht="45" x14ac:dyDescent="0.2">
      <c r="A117" s="143"/>
      <c r="B117" s="64"/>
      <c r="C117" s="22"/>
      <c r="D117" s="94" t="s">
        <v>3</v>
      </c>
      <c r="E117" s="29">
        <v>0</v>
      </c>
      <c r="F117" s="29">
        <f t="shared" ref="F117:F120" si="117">G117+H117+I117+J117+K117</f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65"/>
      <c r="M117" s="65"/>
    </row>
    <row r="118" spans="1:13" ht="60" x14ac:dyDescent="0.2">
      <c r="A118" s="143"/>
      <c r="B118" s="64"/>
      <c r="C118" s="22"/>
      <c r="D118" s="94" t="s">
        <v>2</v>
      </c>
      <c r="E118" s="29">
        <v>0</v>
      </c>
      <c r="F118" s="29">
        <f t="shared" si="117"/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65"/>
      <c r="M118" s="65"/>
    </row>
    <row r="119" spans="1:13" ht="75" x14ac:dyDescent="0.2">
      <c r="A119" s="143"/>
      <c r="B119" s="64"/>
      <c r="C119" s="22"/>
      <c r="D119" s="94" t="s">
        <v>1</v>
      </c>
      <c r="E119" s="29">
        <v>10588.1</v>
      </c>
      <c r="F119" s="29">
        <f t="shared" si="117"/>
        <v>14006.9</v>
      </c>
      <c r="G119" s="29">
        <v>2006.9</v>
      </c>
      <c r="H119" s="29">
        <v>3000</v>
      </c>
      <c r="I119" s="29">
        <v>3000</v>
      </c>
      <c r="J119" s="29">
        <v>3000</v>
      </c>
      <c r="K119" s="29">
        <v>3000</v>
      </c>
      <c r="L119" s="65"/>
      <c r="M119" s="65"/>
    </row>
    <row r="120" spans="1:13" ht="32.25" customHeight="1" x14ac:dyDescent="0.2">
      <c r="A120" s="143"/>
      <c r="B120" s="67"/>
      <c r="C120" s="22"/>
      <c r="D120" s="94" t="s">
        <v>0</v>
      </c>
      <c r="E120" s="29">
        <v>0</v>
      </c>
      <c r="F120" s="29">
        <f t="shared" si="117"/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35"/>
      <c r="M120" s="35"/>
    </row>
    <row r="121" spans="1:13" ht="15" x14ac:dyDescent="0.2">
      <c r="A121" s="98" t="s">
        <v>162</v>
      </c>
      <c r="B121" s="101" t="s">
        <v>286</v>
      </c>
      <c r="C121" s="22" t="s">
        <v>65</v>
      </c>
      <c r="D121" s="94" t="s">
        <v>4</v>
      </c>
      <c r="E121" s="29">
        <f t="shared" ref="E121" si="118">SUM(E122:E125)</f>
        <v>1060</v>
      </c>
      <c r="F121" s="29">
        <f t="shared" ref="F121" si="119">F122+F123+F124+F125</f>
        <v>0</v>
      </c>
      <c r="G121" s="29">
        <f t="shared" ref="G121" si="120">G122+G123+G124+G125</f>
        <v>0</v>
      </c>
      <c r="H121" s="29">
        <f t="shared" ref="H121" si="121">H122+H123+H124+H125</f>
        <v>0</v>
      </c>
      <c r="I121" s="29">
        <f t="shared" ref="I121" si="122">I122+I123+I124+I125</f>
        <v>0</v>
      </c>
      <c r="J121" s="29">
        <f t="shared" ref="J121" si="123">J122+J123+J124+J125</f>
        <v>0</v>
      </c>
      <c r="K121" s="29">
        <f t="shared" ref="K121" si="124">K122+K123+K124+K125</f>
        <v>0</v>
      </c>
      <c r="L121" s="34" t="s">
        <v>7</v>
      </c>
      <c r="M121" s="34"/>
    </row>
    <row r="122" spans="1:13" ht="45" x14ac:dyDescent="0.2">
      <c r="A122" s="99"/>
      <c r="B122" s="64"/>
      <c r="C122" s="22"/>
      <c r="D122" s="94" t="s">
        <v>3</v>
      </c>
      <c r="E122" s="29">
        <v>0</v>
      </c>
      <c r="F122" s="29">
        <f t="shared" ref="F122:F125" si="125">G122+H122+I122+J122+K122</f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65"/>
      <c r="M122" s="65"/>
    </row>
    <row r="123" spans="1:13" ht="60" x14ac:dyDescent="0.2">
      <c r="A123" s="99"/>
      <c r="B123" s="64"/>
      <c r="C123" s="22"/>
      <c r="D123" s="94" t="s">
        <v>2</v>
      </c>
      <c r="E123" s="29">
        <v>0</v>
      </c>
      <c r="F123" s="29">
        <f t="shared" si="125"/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65"/>
      <c r="M123" s="65"/>
    </row>
    <row r="124" spans="1:13" ht="75" x14ac:dyDescent="0.2">
      <c r="A124" s="99"/>
      <c r="B124" s="64"/>
      <c r="C124" s="22"/>
      <c r="D124" s="94" t="s">
        <v>1</v>
      </c>
      <c r="E124" s="29">
        <v>1060</v>
      </c>
      <c r="F124" s="29">
        <f t="shared" si="125"/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65"/>
      <c r="M124" s="65"/>
    </row>
    <row r="125" spans="1:13" ht="28.5" customHeight="1" x14ac:dyDescent="0.2">
      <c r="A125" s="100"/>
      <c r="B125" s="67"/>
      <c r="C125" s="22"/>
      <c r="D125" s="94" t="s">
        <v>0</v>
      </c>
      <c r="E125" s="29">
        <v>0</v>
      </c>
      <c r="F125" s="29">
        <f t="shared" si="125"/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35"/>
      <c r="M125" s="35"/>
    </row>
    <row r="126" spans="1:13" ht="15" x14ac:dyDescent="0.2">
      <c r="A126" s="98" t="s">
        <v>10</v>
      </c>
      <c r="B126" s="62" t="s">
        <v>287</v>
      </c>
      <c r="C126" s="22" t="s">
        <v>65</v>
      </c>
      <c r="D126" s="94" t="s">
        <v>4</v>
      </c>
      <c r="E126" s="29">
        <f t="shared" ref="E126:F126" si="126">E127+E128+E129+E130</f>
        <v>125</v>
      </c>
      <c r="F126" s="29">
        <f t="shared" si="126"/>
        <v>2195</v>
      </c>
      <c r="G126" s="29">
        <f>G127+G128+G129+G130</f>
        <v>395</v>
      </c>
      <c r="H126" s="29">
        <f t="shared" ref="H126:K126" si="127">H127+H128+H129+H130</f>
        <v>450</v>
      </c>
      <c r="I126" s="29">
        <f t="shared" si="127"/>
        <v>450</v>
      </c>
      <c r="J126" s="29">
        <f t="shared" si="127"/>
        <v>450</v>
      </c>
      <c r="K126" s="29">
        <f t="shared" si="127"/>
        <v>450</v>
      </c>
      <c r="L126" s="34"/>
      <c r="M126" s="34" t="s">
        <v>109</v>
      </c>
    </row>
    <row r="127" spans="1:13" ht="45" x14ac:dyDescent="0.2">
      <c r="A127" s="99"/>
      <c r="B127" s="64"/>
      <c r="C127" s="22"/>
      <c r="D127" s="94" t="s">
        <v>3</v>
      </c>
      <c r="E127" s="29">
        <f t="shared" ref="E127:F127" si="128">E132+E137+E142+E147</f>
        <v>0</v>
      </c>
      <c r="F127" s="29">
        <f t="shared" si="128"/>
        <v>0</v>
      </c>
      <c r="G127" s="29">
        <f t="shared" ref="G127:K128" si="129">G132+G137+G142+G147</f>
        <v>0</v>
      </c>
      <c r="H127" s="29">
        <f t="shared" si="129"/>
        <v>0</v>
      </c>
      <c r="I127" s="29">
        <f t="shared" si="129"/>
        <v>0</v>
      </c>
      <c r="J127" s="29">
        <f t="shared" si="129"/>
        <v>0</v>
      </c>
      <c r="K127" s="29">
        <f t="shared" si="129"/>
        <v>0</v>
      </c>
      <c r="L127" s="65"/>
      <c r="M127" s="65"/>
    </row>
    <row r="128" spans="1:13" ht="60" x14ac:dyDescent="0.2">
      <c r="A128" s="99"/>
      <c r="B128" s="64"/>
      <c r="C128" s="22"/>
      <c r="D128" s="94" t="s">
        <v>2</v>
      </c>
      <c r="E128" s="29">
        <f t="shared" ref="E128:F128" si="130">E133+E138+E143+E148</f>
        <v>0</v>
      </c>
      <c r="F128" s="29">
        <f t="shared" si="130"/>
        <v>0</v>
      </c>
      <c r="G128" s="29">
        <f t="shared" si="129"/>
        <v>0</v>
      </c>
      <c r="H128" s="29">
        <f t="shared" si="129"/>
        <v>0</v>
      </c>
      <c r="I128" s="29">
        <f t="shared" si="129"/>
        <v>0</v>
      </c>
      <c r="J128" s="29">
        <f t="shared" si="129"/>
        <v>0</v>
      </c>
      <c r="K128" s="29">
        <f t="shared" si="129"/>
        <v>0</v>
      </c>
      <c r="L128" s="65"/>
      <c r="M128" s="65"/>
    </row>
    <row r="129" spans="1:13" ht="75" x14ac:dyDescent="0.2">
      <c r="A129" s="99"/>
      <c r="B129" s="64"/>
      <c r="C129" s="22"/>
      <c r="D129" s="94" t="s">
        <v>1</v>
      </c>
      <c r="E129" s="29">
        <f t="shared" ref="E129:F129" si="131">E134+E139+E144+E149</f>
        <v>125</v>
      </c>
      <c r="F129" s="29">
        <f t="shared" si="131"/>
        <v>2195</v>
      </c>
      <c r="G129" s="29">
        <f>G134+G139+G144+G149</f>
        <v>395</v>
      </c>
      <c r="H129" s="29">
        <f t="shared" ref="H129:K129" si="132">H134+H139+H144+H149</f>
        <v>450</v>
      </c>
      <c r="I129" s="29">
        <f t="shared" si="132"/>
        <v>450</v>
      </c>
      <c r="J129" s="29">
        <f t="shared" si="132"/>
        <v>450</v>
      </c>
      <c r="K129" s="29">
        <f t="shared" si="132"/>
        <v>450</v>
      </c>
      <c r="L129" s="65"/>
      <c r="M129" s="65"/>
    </row>
    <row r="130" spans="1:13" ht="43.9" customHeight="1" x14ac:dyDescent="0.2">
      <c r="A130" s="100"/>
      <c r="B130" s="67"/>
      <c r="C130" s="22"/>
      <c r="D130" s="94" t="s">
        <v>0</v>
      </c>
      <c r="E130" s="29">
        <f t="shared" ref="E130:F130" si="133">E135+E140+E145+E150</f>
        <v>0</v>
      </c>
      <c r="F130" s="29">
        <f t="shared" si="133"/>
        <v>0</v>
      </c>
      <c r="G130" s="29">
        <f>G135+G140+G145+G150</f>
        <v>0</v>
      </c>
      <c r="H130" s="29">
        <f t="shared" ref="H130:K130" si="134">H135+H140+H145+H150</f>
        <v>0</v>
      </c>
      <c r="I130" s="29">
        <f t="shared" si="134"/>
        <v>0</v>
      </c>
      <c r="J130" s="29">
        <f t="shared" si="134"/>
        <v>0</v>
      </c>
      <c r="K130" s="29">
        <f t="shared" si="134"/>
        <v>0</v>
      </c>
      <c r="L130" s="35"/>
      <c r="M130" s="35"/>
    </row>
    <row r="131" spans="1:13" ht="43.9" customHeight="1" x14ac:dyDescent="0.2">
      <c r="A131" s="98" t="s">
        <v>163</v>
      </c>
      <c r="B131" s="62" t="s">
        <v>288</v>
      </c>
      <c r="C131" s="34" t="s">
        <v>65</v>
      </c>
      <c r="D131" s="94" t="s">
        <v>4</v>
      </c>
      <c r="E131" s="29">
        <f t="shared" ref="E131" si="135">SUM(E132:E135)</f>
        <v>100</v>
      </c>
      <c r="F131" s="29">
        <f t="shared" ref="F131:K131" si="136">F132+F133+F134+F135</f>
        <v>1545</v>
      </c>
      <c r="G131" s="29">
        <f t="shared" si="136"/>
        <v>345</v>
      </c>
      <c r="H131" s="29">
        <f t="shared" si="136"/>
        <v>0</v>
      </c>
      <c r="I131" s="29">
        <f t="shared" si="136"/>
        <v>400</v>
      </c>
      <c r="J131" s="29">
        <f t="shared" si="136"/>
        <v>400</v>
      </c>
      <c r="K131" s="29">
        <f t="shared" si="136"/>
        <v>400</v>
      </c>
      <c r="L131" s="34" t="s">
        <v>94</v>
      </c>
      <c r="M131" s="110"/>
    </row>
    <row r="132" spans="1:13" ht="43.9" customHeight="1" x14ac:dyDescent="0.2">
      <c r="A132" s="99"/>
      <c r="B132" s="64"/>
      <c r="C132" s="65"/>
      <c r="D132" s="94" t="s">
        <v>3</v>
      </c>
      <c r="E132" s="29">
        <v>0</v>
      </c>
      <c r="F132" s="29">
        <f t="shared" ref="F132:F135" si="137">G132+H132+I132+J132+K132</f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65"/>
      <c r="M132" s="110"/>
    </row>
    <row r="133" spans="1:13" ht="43.9" customHeight="1" x14ac:dyDescent="0.2">
      <c r="A133" s="99"/>
      <c r="B133" s="64"/>
      <c r="C133" s="65"/>
      <c r="D133" s="94" t="s">
        <v>2</v>
      </c>
      <c r="E133" s="29">
        <v>0</v>
      </c>
      <c r="F133" s="29">
        <f t="shared" si="137"/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65"/>
      <c r="M133" s="110"/>
    </row>
    <row r="134" spans="1:13" ht="43.9" customHeight="1" x14ac:dyDescent="0.2">
      <c r="A134" s="99"/>
      <c r="B134" s="64"/>
      <c r="C134" s="65"/>
      <c r="D134" s="94" t="s">
        <v>1</v>
      </c>
      <c r="E134" s="29">
        <v>100</v>
      </c>
      <c r="F134" s="29">
        <f t="shared" si="137"/>
        <v>1545</v>
      </c>
      <c r="G134" s="29">
        <v>345</v>
      </c>
      <c r="H134" s="29">
        <v>0</v>
      </c>
      <c r="I134" s="29">
        <v>400</v>
      </c>
      <c r="J134" s="29">
        <v>400</v>
      </c>
      <c r="K134" s="29">
        <v>400</v>
      </c>
      <c r="L134" s="65"/>
      <c r="M134" s="110"/>
    </row>
    <row r="135" spans="1:13" ht="43.9" customHeight="1" x14ac:dyDescent="0.2">
      <c r="A135" s="100"/>
      <c r="B135" s="67"/>
      <c r="C135" s="35"/>
      <c r="D135" s="94" t="s">
        <v>0</v>
      </c>
      <c r="E135" s="29">
        <v>0</v>
      </c>
      <c r="F135" s="29">
        <f t="shared" si="137"/>
        <v>0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35"/>
      <c r="M135" s="110"/>
    </row>
    <row r="136" spans="1:13" ht="15" x14ac:dyDescent="0.2">
      <c r="A136" s="98" t="s">
        <v>164</v>
      </c>
      <c r="B136" s="62" t="s">
        <v>289</v>
      </c>
      <c r="C136" s="22" t="s">
        <v>65</v>
      </c>
      <c r="D136" s="94" t="s">
        <v>4</v>
      </c>
      <c r="E136" s="29">
        <v>0</v>
      </c>
      <c r="F136" s="29">
        <f>SUM(G136:K136)</f>
        <v>250</v>
      </c>
      <c r="G136" s="29">
        <f>SUM(G137:G140)</f>
        <v>0</v>
      </c>
      <c r="H136" s="29">
        <f t="shared" ref="H136:K136" si="138">SUM(H137:H140)</f>
        <v>250</v>
      </c>
      <c r="I136" s="29">
        <f t="shared" si="138"/>
        <v>0</v>
      </c>
      <c r="J136" s="29">
        <f t="shared" si="138"/>
        <v>0</v>
      </c>
      <c r="K136" s="29">
        <f t="shared" si="138"/>
        <v>0</v>
      </c>
      <c r="L136" s="34" t="s">
        <v>93</v>
      </c>
      <c r="M136" s="34"/>
    </row>
    <row r="137" spans="1:13" ht="45" x14ac:dyDescent="0.2">
      <c r="A137" s="99"/>
      <c r="B137" s="64"/>
      <c r="C137" s="22"/>
      <c r="D137" s="94" t="s">
        <v>3</v>
      </c>
      <c r="E137" s="29">
        <f t="shared" ref="E137:E138" si="139">F137+G137+H137+I137+J137</f>
        <v>0</v>
      </c>
      <c r="F137" s="29">
        <f t="shared" ref="F137:F138" si="140">G137+H137+I137+J137+K137</f>
        <v>0</v>
      </c>
      <c r="G137" s="29">
        <f t="shared" ref="G137:G138" si="141">H137+I137+J137+K137+L137</f>
        <v>0</v>
      </c>
      <c r="H137" s="29">
        <f t="shared" ref="H137:H138" si="142">I137+J137+K137+L137+M137</f>
        <v>0</v>
      </c>
      <c r="I137" s="29">
        <f t="shared" ref="I137:I138" si="143">J137+K137+L137+M137+N137</f>
        <v>0</v>
      </c>
      <c r="J137" s="29">
        <f t="shared" ref="J137:J138" si="144">K137+L137+M137+N137+O137</f>
        <v>0</v>
      </c>
      <c r="K137" s="29">
        <f t="shared" ref="K137:K138" si="145">L137+M137+N137+O137+P137</f>
        <v>0</v>
      </c>
      <c r="L137" s="65"/>
      <c r="M137" s="65"/>
    </row>
    <row r="138" spans="1:13" ht="60" x14ac:dyDescent="0.2">
      <c r="A138" s="99"/>
      <c r="B138" s="64"/>
      <c r="C138" s="22"/>
      <c r="D138" s="94" t="s">
        <v>2</v>
      </c>
      <c r="E138" s="29">
        <f t="shared" si="139"/>
        <v>0</v>
      </c>
      <c r="F138" s="29">
        <f t="shared" si="140"/>
        <v>0</v>
      </c>
      <c r="G138" s="29">
        <f t="shared" si="141"/>
        <v>0</v>
      </c>
      <c r="H138" s="29">
        <f t="shared" si="142"/>
        <v>0</v>
      </c>
      <c r="I138" s="29">
        <f t="shared" si="143"/>
        <v>0</v>
      </c>
      <c r="J138" s="29">
        <f t="shared" si="144"/>
        <v>0</v>
      </c>
      <c r="K138" s="29">
        <f t="shared" si="145"/>
        <v>0</v>
      </c>
      <c r="L138" s="65"/>
      <c r="M138" s="65"/>
    </row>
    <row r="139" spans="1:13" ht="75" x14ac:dyDescent="0.2">
      <c r="A139" s="99"/>
      <c r="B139" s="64"/>
      <c r="C139" s="22"/>
      <c r="D139" s="94" t="s">
        <v>1</v>
      </c>
      <c r="E139" s="29">
        <v>0</v>
      </c>
      <c r="F139" s="29">
        <f>SUM(G139:K139)</f>
        <v>250</v>
      </c>
      <c r="G139" s="29">
        <v>0</v>
      </c>
      <c r="H139" s="29">
        <v>250</v>
      </c>
      <c r="I139" s="29">
        <v>0</v>
      </c>
      <c r="J139" s="29">
        <v>0</v>
      </c>
      <c r="K139" s="29">
        <v>0</v>
      </c>
      <c r="L139" s="65"/>
      <c r="M139" s="65"/>
    </row>
    <row r="140" spans="1:13" ht="30" x14ac:dyDescent="0.2">
      <c r="A140" s="100"/>
      <c r="B140" s="67"/>
      <c r="C140" s="22"/>
      <c r="D140" s="94" t="s">
        <v>0</v>
      </c>
      <c r="E140" s="29">
        <f t="shared" ref="E140" si="146">F140+G140+H140+I140+J140</f>
        <v>0</v>
      </c>
      <c r="F140" s="29">
        <f t="shared" ref="F140" si="147">G140+H140+I140+J140+K140</f>
        <v>0</v>
      </c>
      <c r="G140" s="29">
        <f t="shared" ref="G140" si="148">H140+I140+J140+K140+L140</f>
        <v>0</v>
      </c>
      <c r="H140" s="29">
        <f t="shared" ref="H140" si="149">I140+J140+K140+L140+M140</f>
        <v>0</v>
      </c>
      <c r="I140" s="29">
        <f t="shared" ref="I140" si="150">J140+K140+L140+M140+N140</f>
        <v>0</v>
      </c>
      <c r="J140" s="29">
        <f t="shared" ref="J140" si="151">K140+L140+M140+N140+O140</f>
        <v>0</v>
      </c>
      <c r="K140" s="29">
        <f t="shared" ref="K140" si="152">L140+M140+N140+O140+P140</f>
        <v>0</v>
      </c>
      <c r="L140" s="35"/>
      <c r="M140" s="35"/>
    </row>
    <row r="141" spans="1:13" ht="19.5" customHeight="1" x14ac:dyDescent="0.2">
      <c r="A141" s="98" t="s">
        <v>165</v>
      </c>
      <c r="B141" s="62" t="s">
        <v>290</v>
      </c>
      <c r="C141" s="22" t="s">
        <v>65</v>
      </c>
      <c r="D141" s="94" t="s">
        <v>4</v>
      </c>
      <c r="E141" s="29">
        <f t="shared" ref="E141" si="153">SUM(E142:E145)</f>
        <v>0</v>
      </c>
      <c r="F141" s="29">
        <f t="shared" ref="F141:K141" si="154">F142+F143+F144+F145</f>
        <v>100</v>
      </c>
      <c r="G141" s="29">
        <f t="shared" si="154"/>
        <v>0</v>
      </c>
      <c r="H141" s="29">
        <f t="shared" si="154"/>
        <v>100</v>
      </c>
      <c r="I141" s="29">
        <f t="shared" si="154"/>
        <v>0</v>
      </c>
      <c r="J141" s="29">
        <f t="shared" si="154"/>
        <v>0</v>
      </c>
      <c r="K141" s="29">
        <f t="shared" si="154"/>
        <v>0</v>
      </c>
      <c r="L141" s="34" t="s">
        <v>135</v>
      </c>
      <c r="M141" s="34"/>
    </row>
    <row r="142" spans="1:13" ht="46.5" customHeight="1" x14ac:dyDescent="0.2">
      <c r="A142" s="99"/>
      <c r="B142" s="64"/>
      <c r="C142" s="22"/>
      <c r="D142" s="94" t="s">
        <v>3</v>
      </c>
      <c r="E142" s="29">
        <v>0</v>
      </c>
      <c r="F142" s="29">
        <f t="shared" ref="F142:F145" si="155">G142+H142+I142+J142+K142</f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65"/>
      <c r="M142" s="65"/>
    </row>
    <row r="143" spans="1:13" ht="60.75" customHeight="1" x14ac:dyDescent="0.2">
      <c r="A143" s="99"/>
      <c r="B143" s="64"/>
      <c r="C143" s="22"/>
      <c r="D143" s="94" t="s">
        <v>2</v>
      </c>
      <c r="E143" s="29">
        <v>0</v>
      </c>
      <c r="F143" s="29">
        <f t="shared" si="155"/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65"/>
      <c r="M143" s="65"/>
    </row>
    <row r="144" spans="1:13" ht="76.5" customHeight="1" x14ac:dyDescent="0.2">
      <c r="A144" s="99"/>
      <c r="B144" s="64"/>
      <c r="C144" s="22"/>
      <c r="D144" s="94" t="s">
        <v>1</v>
      </c>
      <c r="E144" s="29">
        <v>0</v>
      </c>
      <c r="F144" s="29">
        <f t="shared" si="155"/>
        <v>100</v>
      </c>
      <c r="G144" s="29">
        <v>0</v>
      </c>
      <c r="H144" s="29">
        <v>100</v>
      </c>
      <c r="I144" s="29">
        <v>0</v>
      </c>
      <c r="J144" s="29">
        <v>0</v>
      </c>
      <c r="K144" s="29">
        <v>0</v>
      </c>
      <c r="L144" s="65"/>
      <c r="M144" s="65"/>
    </row>
    <row r="145" spans="1:13" ht="35.25" customHeight="1" x14ac:dyDescent="0.2">
      <c r="A145" s="100"/>
      <c r="B145" s="67"/>
      <c r="C145" s="22"/>
      <c r="D145" s="94" t="s">
        <v>0</v>
      </c>
      <c r="E145" s="29">
        <v>0</v>
      </c>
      <c r="F145" s="29">
        <f t="shared" si="155"/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35"/>
      <c r="M145" s="35"/>
    </row>
    <row r="146" spans="1:13" ht="15" x14ac:dyDescent="0.2">
      <c r="A146" s="98" t="s">
        <v>166</v>
      </c>
      <c r="B146" s="62" t="s">
        <v>291</v>
      </c>
      <c r="C146" s="22" t="s">
        <v>65</v>
      </c>
      <c r="D146" s="94" t="s">
        <v>4</v>
      </c>
      <c r="E146" s="29">
        <f>E147+E148+E149+E150</f>
        <v>25</v>
      </c>
      <c r="F146" s="29">
        <f>F147+F148+F149+F150</f>
        <v>300</v>
      </c>
      <c r="G146" s="29">
        <f>G147+G148+G149+G150</f>
        <v>50</v>
      </c>
      <c r="H146" s="29">
        <f t="shared" ref="H146:K146" si="156">H147+H148+H149+H150</f>
        <v>100</v>
      </c>
      <c r="I146" s="29">
        <f t="shared" si="156"/>
        <v>50</v>
      </c>
      <c r="J146" s="29">
        <f t="shared" si="156"/>
        <v>50</v>
      </c>
      <c r="K146" s="29">
        <f t="shared" si="156"/>
        <v>50</v>
      </c>
      <c r="L146" s="34" t="s">
        <v>7</v>
      </c>
      <c r="M146" s="34"/>
    </row>
    <row r="147" spans="1:13" ht="45" x14ac:dyDescent="0.2">
      <c r="A147" s="99"/>
      <c r="B147" s="64"/>
      <c r="C147" s="22"/>
      <c r="D147" s="94" t="s">
        <v>3</v>
      </c>
      <c r="E147" s="29">
        <f t="shared" ref="E147:E148" si="157">F147+G147+H147+I147+J147</f>
        <v>0</v>
      </c>
      <c r="F147" s="29">
        <f t="shared" ref="F147:F148" si="158">G147+H147+I147+J147+K147</f>
        <v>0</v>
      </c>
      <c r="G147" s="29">
        <f t="shared" ref="G147:G148" si="159">H147+I147+J147+K147+L147</f>
        <v>0</v>
      </c>
      <c r="H147" s="29">
        <f t="shared" ref="H147:H148" si="160">I147+J147+K147+L147+M147</f>
        <v>0</v>
      </c>
      <c r="I147" s="29">
        <f t="shared" ref="I147:I148" si="161">J147+K147+L147+M147+N147</f>
        <v>0</v>
      </c>
      <c r="J147" s="29">
        <f t="shared" ref="J147:J148" si="162">K147+L147+M147+N147+O147</f>
        <v>0</v>
      </c>
      <c r="K147" s="29">
        <f t="shared" ref="K147:K148" si="163">L147+M147+N147+O147+P147</f>
        <v>0</v>
      </c>
      <c r="L147" s="65"/>
      <c r="M147" s="65"/>
    </row>
    <row r="148" spans="1:13" ht="60" x14ac:dyDescent="0.2">
      <c r="A148" s="99"/>
      <c r="B148" s="64"/>
      <c r="C148" s="22"/>
      <c r="D148" s="94" t="s">
        <v>2</v>
      </c>
      <c r="E148" s="29">
        <f t="shared" si="157"/>
        <v>0</v>
      </c>
      <c r="F148" s="29">
        <f t="shared" si="158"/>
        <v>0</v>
      </c>
      <c r="G148" s="29">
        <f t="shared" si="159"/>
        <v>0</v>
      </c>
      <c r="H148" s="29">
        <f t="shared" si="160"/>
        <v>0</v>
      </c>
      <c r="I148" s="29">
        <f t="shared" si="161"/>
        <v>0</v>
      </c>
      <c r="J148" s="29">
        <f t="shared" si="162"/>
        <v>0</v>
      </c>
      <c r="K148" s="29">
        <f t="shared" si="163"/>
        <v>0</v>
      </c>
      <c r="L148" s="65"/>
      <c r="M148" s="65"/>
    </row>
    <row r="149" spans="1:13" ht="75" x14ac:dyDescent="0.2">
      <c r="A149" s="99"/>
      <c r="B149" s="64"/>
      <c r="C149" s="22"/>
      <c r="D149" s="94" t="s">
        <v>1</v>
      </c>
      <c r="E149" s="29">
        <v>25</v>
      </c>
      <c r="F149" s="29">
        <f>SUM(G149:K149)</f>
        <v>300</v>
      </c>
      <c r="G149" s="29">
        <v>50</v>
      </c>
      <c r="H149" s="29">
        <v>100</v>
      </c>
      <c r="I149" s="29">
        <v>50</v>
      </c>
      <c r="J149" s="29">
        <v>50</v>
      </c>
      <c r="K149" s="29">
        <v>50</v>
      </c>
      <c r="L149" s="65"/>
      <c r="M149" s="65"/>
    </row>
    <row r="150" spans="1:13" ht="208.5" customHeight="1" x14ac:dyDescent="0.2">
      <c r="A150" s="100"/>
      <c r="B150" s="67"/>
      <c r="C150" s="22"/>
      <c r="D150" s="94" t="s">
        <v>0</v>
      </c>
      <c r="E150" s="29">
        <f t="shared" ref="E150" si="164">F150+G150+H150+I150+J150</f>
        <v>0</v>
      </c>
      <c r="F150" s="29">
        <f t="shared" ref="F150" si="165">G150+H150+I150+J150+K150</f>
        <v>0</v>
      </c>
      <c r="G150" s="29">
        <f t="shared" ref="G150" si="166">H150+I150+J150+K150+L150</f>
        <v>0</v>
      </c>
      <c r="H150" s="29">
        <f t="shared" ref="H150" si="167">I150+J150+K150+L150+M150</f>
        <v>0</v>
      </c>
      <c r="I150" s="29">
        <f t="shared" ref="I150" si="168">J150+K150+L150+M150+N150</f>
        <v>0</v>
      </c>
      <c r="J150" s="29">
        <f t="shared" ref="J150" si="169">K150+L150+M150+N150+O150</f>
        <v>0</v>
      </c>
      <c r="K150" s="29">
        <f t="shared" ref="K150" si="170">L150+M150+N150+O150+P150</f>
        <v>0</v>
      </c>
      <c r="L150" s="35"/>
      <c r="M150" s="35"/>
    </row>
    <row r="151" spans="1:13" ht="16.149999999999999" customHeight="1" x14ac:dyDescent="0.2">
      <c r="A151" s="98" t="s">
        <v>6</v>
      </c>
      <c r="B151" s="58" t="s">
        <v>292</v>
      </c>
      <c r="C151" s="22" t="s">
        <v>65</v>
      </c>
      <c r="D151" s="94" t="s">
        <v>4</v>
      </c>
      <c r="E151" s="29">
        <f t="shared" ref="E151:F151" si="171">SUM(E152:E155)</f>
        <v>66806</v>
      </c>
      <c r="F151" s="29">
        <f t="shared" si="171"/>
        <v>345921</v>
      </c>
      <c r="G151" s="29">
        <f t="shared" ref="G151" si="172">SUM(G152:G155)</f>
        <v>66908</v>
      </c>
      <c r="H151" s="29">
        <f t="shared" ref="H151:K151" si="173">SUM(H152:H155)</f>
        <v>68632</v>
      </c>
      <c r="I151" s="29">
        <f t="shared" si="173"/>
        <v>71395</v>
      </c>
      <c r="J151" s="29">
        <f t="shared" si="173"/>
        <v>71395</v>
      </c>
      <c r="K151" s="29">
        <f t="shared" si="173"/>
        <v>67591</v>
      </c>
      <c r="L151" s="22"/>
      <c r="M151" s="22" t="s">
        <v>148</v>
      </c>
    </row>
    <row r="152" spans="1:13" ht="44.45" customHeight="1" x14ac:dyDescent="0.2">
      <c r="A152" s="99"/>
      <c r="B152" s="58"/>
      <c r="C152" s="22"/>
      <c r="D152" s="94" t="s">
        <v>3</v>
      </c>
      <c r="E152" s="29">
        <f t="shared" ref="E152" si="174">E157+E162+E167+E172+E177+E182+E187+E197</f>
        <v>0</v>
      </c>
      <c r="F152" s="29">
        <f>F157+F162+F167+F172+F177+F182+F187+F197+F202</f>
        <v>0</v>
      </c>
      <c r="G152" s="29">
        <f>G157+G162+G167+G172+G177+G182+G187+G197+G202</f>
        <v>0</v>
      </c>
      <c r="H152" s="29">
        <f t="shared" ref="H152:K153" si="175">H157+H162+H167+H172+H177+H182+H187+H197</f>
        <v>0</v>
      </c>
      <c r="I152" s="29">
        <f t="shared" si="175"/>
        <v>0</v>
      </c>
      <c r="J152" s="29">
        <f t="shared" si="175"/>
        <v>0</v>
      </c>
      <c r="K152" s="29">
        <f t="shared" si="175"/>
        <v>0</v>
      </c>
      <c r="L152" s="22"/>
      <c r="M152" s="22"/>
    </row>
    <row r="153" spans="1:13" ht="55.9" customHeight="1" x14ac:dyDescent="0.2">
      <c r="A153" s="99"/>
      <c r="B153" s="58"/>
      <c r="C153" s="22"/>
      <c r="D153" s="94" t="s">
        <v>2</v>
      </c>
      <c r="E153" s="29">
        <f t="shared" ref="E153" si="176">E158+E163+E168+E173+E178+E183+E188+E198</f>
        <v>0</v>
      </c>
      <c r="F153" s="29">
        <f>F158+F163+F168+F173+F178+F183+F188+F198+F204</f>
        <v>11122</v>
      </c>
      <c r="G153" s="29">
        <f>G158+G163+G168+G173+G178+G183+G188+G198+G202</f>
        <v>1742</v>
      </c>
      <c r="H153" s="29">
        <f t="shared" si="175"/>
        <v>2546</v>
      </c>
      <c r="I153" s="29">
        <f t="shared" si="175"/>
        <v>2546</v>
      </c>
      <c r="J153" s="29">
        <f t="shared" si="175"/>
        <v>2546</v>
      </c>
      <c r="K153" s="29">
        <f t="shared" si="175"/>
        <v>1742</v>
      </c>
      <c r="L153" s="22"/>
      <c r="M153" s="22"/>
    </row>
    <row r="154" spans="1:13" ht="72.75" customHeight="1" x14ac:dyDescent="0.2">
      <c r="A154" s="99"/>
      <c r="B154" s="58"/>
      <c r="C154" s="22"/>
      <c r="D154" s="94" t="s">
        <v>1</v>
      </c>
      <c r="E154" s="29">
        <f t="shared" ref="E154" si="177">E159+E164+E169+E174+E179+E184+E189+E199</f>
        <v>66806</v>
      </c>
      <c r="F154" s="29">
        <f>SUM(F159+F164+F169+F174+F179+F184+F189+F194+F199+F204)</f>
        <v>334799</v>
      </c>
      <c r="G154" s="29">
        <f>G159+G164+G169+G174+G179+G184+G189+G194+G199+G204</f>
        <v>65166</v>
      </c>
      <c r="H154" s="29">
        <f t="shared" ref="H154:K154" si="178">H159+H164+H169+H174+H179+H184+H189+H199</f>
        <v>66086</v>
      </c>
      <c r="I154" s="29">
        <f t="shared" si="178"/>
        <v>68849</v>
      </c>
      <c r="J154" s="29">
        <f t="shared" si="178"/>
        <v>68849</v>
      </c>
      <c r="K154" s="29">
        <f t="shared" si="178"/>
        <v>65849</v>
      </c>
      <c r="L154" s="22"/>
      <c r="M154" s="22"/>
    </row>
    <row r="155" spans="1:13" ht="30.6" customHeight="1" x14ac:dyDescent="0.2">
      <c r="A155" s="100"/>
      <c r="B155" s="58"/>
      <c r="C155" s="22"/>
      <c r="D155" s="94" t="s">
        <v>0</v>
      </c>
      <c r="E155" s="29">
        <f t="shared" ref="E155" si="179">E160+E165+E170+E175+E180+E185+E190+E200</f>
        <v>0</v>
      </c>
      <c r="F155" s="29">
        <f>F160+F165+F170+F175+F180+F185+F190+F200+F205</f>
        <v>0</v>
      </c>
      <c r="G155" s="29">
        <f>G160+G165+G170+G175+G180+G185+G190+G200+G205</f>
        <v>0</v>
      </c>
      <c r="H155" s="29">
        <f t="shared" ref="H155:K155" si="180">H160+H165+H170+H175+H180+H185+H190+H200</f>
        <v>0</v>
      </c>
      <c r="I155" s="29">
        <f t="shared" si="180"/>
        <v>0</v>
      </c>
      <c r="J155" s="29">
        <f t="shared" si="180"/>
        <v>0</v>
      </c>
      <c r="K155" s="29">
        <f t="shared" si="180"/>
        <v>0</v>
      </c>
      <c r="L155" s="22"/>
      <c r="M155" s="22"/>
    </row>
    <row r="156" spans="1:13" ht="15" customHeight="1" x14ac:dyDescent="0.2">
      <c r="A156" s="98" t="s">
        <v>167</v>
      </c>
      <c r="B156" s="73" t="s">
        <v>293</v>
      </c>
      <c r="C156" s="22" t="s">
        <v>65</v>
      </c>
      <c r="D156" s="94" t="s">
        <v>4</v>
      </c>
      <c r="E156" s="29">
        <f t="shared" ref="E156:K156" si="181">SUM(E157:E160)</f>
        <v>0</v>
      </c>
      <c r="F156" s="29">
        <f t="shared" si="181"/>
        <v>0</v>
      </c>
      <c r="G156" s="29">
        <f t="shared" si="181"/>
        <v>0</v>
      </c>
      <c r="H156" s="29">
        <f t="shared" si="181"/>
        <v>0</v>
      </c>
      <c r="I156" s="29">
        <f t="shared" si="181"/>
        <v>0</v>
      </c>
      <c r="J156" s="29">
        <f t="shared" si="181"/>
        <v>0</v>
      </c>
      <c r="K156" s="29">
        <f t="shared" si="181"/>
        <v>0</v>
      </c>
      <c r="L156" s="22" t="s">
        <v>95</v>
      </c>
      <c r="M156" s="22"/>
    </row>
    <row r="157" spans="1:13" ht="45" x14ac:dyDescent="0.2">
      <c r="A157" s="99"/>
      <c r="B157" s="73"/>
      <c r="C157" s="22"/>
      <c r="D157" s="94" t="s">
        <v>3</v>
      </c>
      <c r="E157" s="29">
        <v>0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2"/>
      <c r="M157" s="22"/>
    </row>
    <row r="158" spans="1:13" ht="60" x14ac:dyDescent="0.2">
      <c r="A158" s="99"/>
      <c r="B158" s="73"/>
      <c r="C158" s="22"/>
      <c r="D158" s="94" t="s">
        <v>2</v>
      </c>
      <c r="E158" s="29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2"/>
      <c r="M158" s="22"/>
    </row>
    <row r="159" spans="1:13" ht="75" x14ac:dyDescent="0.2">
      <c r="A159" s="99"/>
      <c r="B159" s="73"/>
      <c r="C159" s="22"/>
      <c r="D159" s="94" t="s">
        <v>1</v>
      </c>
      <c r="E159" s="29">
        <v>0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2"/>
      <c r="M159" s="22"/>
    </row>
    <row r="160" spans="1:13" ht="30" x14ac:dyDescent="0.2">
      <c r="A160" s="100"/>
      <c r="B160" s="73"/>
      <c r="C160" s="22"/>
      <c r="D160" s="94" t="s">
        <v>0</v>
      </c>
      <c r="E160" s="29">
        <v>0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2"/>
      <c r="M160" s="22"/>
    </row>
    <row r="161" spans="1:13" ht="15" x14ac:dyDescent="0.2">
      <c r="A161" s="98" t="s">
        <v>168</v>
      </c>
      <c r="B161" s="62" t="s">
        <v>294</v>
      </c>
      <c r="C161" s="22" t="s">
        <v>65</v>
      </c>
      <c r="D161" s="94" t="s">
        <v>4</v>
      </c>
      <c r="E161" s="29">
        <f t="shared" ref="E161:K161" si="182">SUM(E162:E165)</f>
        <v>60236</v>
      </c>
      <c r="F161" s="29">
        <f t="shared" si="182"/>
        <v>306245</v>
      </c>
      <c r="G161" s="29">
        <f t="shared" si="182"/>
        <v>59358</v>
      </c>
      <c r="H161" s="29">
        <f t="shared" si="182"/>
        <v>61076</v>
      </c>
      <c r="I161" s="29">
        <f t="shared" si="182"/>
        <v>63035</v>
      </c>
      <c r="J161" s="29">
        <f t="shared" si="182"/>
        <v>63035</v>
      </c>
      <c r="K161" s="29">
        <f t="shared" si="182"/>
        <v>59741</v>
      </c>
      <c r="L161" s="22" t="s">
        <v>95</v>
      </c>
      <c r="M161" s="62"/>
    </row>
    <row r="162" spans="1:13" ht="45" x14ac:dyDescent="0.2">
      <c r="A162" s="99"/>
      <c r="B162" s="64"/>
      <c r="C162" s="22"/>
      <c r="D162" s="94" t="s">
        <v>3</v>
      </c>
      <c r="E162" s="29">
        <v>0</v>
      </c>
      <c r="F162" s="29">
        <f>G162+H162+I162+J162+K162</f>
        <v>0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22"/>
      <c r="M162" s="64"/>
    </row>
    <row r="163" spans="1:13" ht="60" x14ac:dyDescent="0.2">
      <c r="A163" s="99"/>
      <c r="B163" s="64"/>
      <c r="C163" s="22"/>
      <c r="D163" s="94" t="s">
        <v>2</v>
      </c>
      <c r="E163" s="29">
        <v>0</v>
      </c>
      <c r="F163" s="29">
        <f>G163+H163+I163+J163+K163</f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2"/>
      <c r="M163" s="64"/>
    </row>
    <row r="164" spans="1:13" ht="75" x14ac:dyDescent="0.2">
      <c r="A164" s="99"/>
      <c r="B164" s="64"/>
      <c r="C164" s="22"/>
      <c r="D164" s="94" t="s">
        <v>1</v>
      </c>
      <c r="E164" s="29">
        <v>60236</v>
      </c>
      <c r="F164" s="29">
        <f>G164+H164+I164+J164+K164</f>
        <v>306245</v>
      </c>
      <c r="G164" s="29">
        <v>59358</v>
      </c>
      <c r="H164" s="29">
        <v>61076</v>
      </c>
      <c r="I164" s="29">
        <v>63035</v>
      </c>
      <c r="J164" s="29">
        <v>63035</v>
      </c>
      <c r="K164" s="29">
        <v>59741</v>
      </c>
      <c r="L164" s="22"/>
      <c r="M164" s="64"/>
    </row>
    <row r="165" spans="1:13" ht="36" customHeight="1" x14ac:dyDescent="0.2">
      <c r="A165" s="100"/>
      <c r="B165" s="67"/>
      <c r="C165" s="22"/>
      <c r="D165" s="94" t="s">
        <v>0</v>
      </c>
      <c r="E165" s="29">
        <v>0</v>
      </c>
      <c r="F165" s="29">
        <f>G165+H165+I165+J165+K165</f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2"/>
      <c r="M165" s="67"/>
    </row>
    <row r="166" spans="1:13" ht="15" customHeight="1" x14ac:dyDescent="0.2">
      <c r="A166" s="98" t="s">
        <v>169</v>
      </c>
      <c r="B166" s="58" t="s">
        <v>295</v>
      </c>
      <c r="C166" s="22" t="s">
        <v>65</v>
      </c>
      <c r="D166" s="94" t="s">
        <v>4</v>
      </c>
      <c r="E166" s="29">
        <f t="shared" ref="E166" si="183">SUM(E167:E170)</f>
        <v>0</v>
      </c>
      <c r="F166" s="29">
        <f t="shared" ref="F166:K166" si="184">F167+F168+F169+F170</f>
        <v>0</v>
      </c>
      <c r="G166" s="29">
        <f t="shared" si="184"/>
        <v>0</v>
      </c>
      <c r="H166" s="29">
        <f t="shared" si="184"/>
        <v>0</v>
      </c>
      <c r="I166" s="29">
        <f t="shared" si="184"/>
        <v>0</v>
      </c>
      <c r="J166" s="29">
        <f t="shared" si="184"/>
        <v>0</v>
      </c>
      <c r="K166" s="29">
        <f t="shared" si="184"/>
        <v>0</v>
      </c>
      <c r="L166" s="22" t="s">
        <v>95</v>
      </c>
      <c r="M166" s="22"/>
    </row>
    <row r="167" spans="1:13" ht="45" x14ac:dyDescent="0.2">
      <c r="A167" s="99"/>
      <c r="B167" s="58"/>
      <c r="C167" s="22"/>
      <c r="D167" s="94" t="s">
        <v>3</v>
      </c>
      <c r="E167" s="29">
        <v>0</v>
      </c>
      <c r="F167" s="29">
        <f t="shared" ref="F167:F170" si="185">G167+H167+I167+J167+K167</f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2"/>
      <c r="M167" s="22"/>
    </row>
    <row r="168" spans="1:13" ht="60" x14ac:dyDescent="0.2">
      <c r="A168" s="99"/>
      <c r="B168" s="58"/>
      <c r="C168" s="22"/>
      <c r="D168" s="94" t="s">
        <v>2</v>
      </c>
      <c r="E168" s="29">
        <v>0</v>
      </c>
      <c r="F168" s="29">
        <f t="shared" si="185"/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2"/>
      <c r="M168" s="22"/>
    </row>
    <row r="169" spans="1:13" ht="75" x14ac:dyDescent="0.2">
      <c r="A169" s="99"/>
      <c r="B169" s="58"/>
      <c r="C169" s="22"/>
      <c r="D169" s="94" t="s">
        <v>1</v>
      </c>
      <c r="E169" s="29">
        <v>0</v>
      </c>
      <c r="F169" s="29">
        <f t="shared" si="185"/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2"/>
      <c r="M169" s="22"/>
    </row>
    <row r="170" spans="1:13" ht="30" x14ac:dyDescent="0.2">
      <c r="A170" s="100"/>
      <c r="B170" s="58"/>
      <c r="C170" s="22"/>
      <c r="D170" s="94" t="s">
        <v>0</v>
      </c>
      <c r="E170" s="29">
        <v>0</v>
      </c>
      <c r="F170" s="29">
        <f t="shared" si="185"/>
        <v>0</v>
      </c>
      <c r="G170" s="29">
        <v>0</v>
      </c>
      <c r="H170" s="29">
        <v>0</v>
      </c>
      <c r="I170" s="29">
        <v>0</v>
      </c>
      <c r="J170" s="29">
        <v>0</v>
      </c>
      <c r="K170" s="29">
        <v>0</v>
      </c>
      <c r="L170" s="22"/>
      <c r="M170" s="22"/>
    </row>
    <row r="171" spans="1:13" ht="15" customHeight="1" x14ac:dyDescent="0.2">
      <c r="A171" s="98" t="s">
        <v>170</v>
      </c>
      <c r="B171" s="58" t="s">
        <v>296</v>
      </c>
      <c r="C171" s="22" t="s">
        <v>65</v>
      </c>
      <c r="D171" s="94" t="s">
        <v>4</v>
      </c>
      <c r="E171" s="29">
        <f t="shared" ref="E171" si="186">SUM(E172:E175)</f>
        <v>0</v>
      </c>
      <c r="F171" s="29">
        <f t="shared" ref="F171:K171" si="187">F172+F173+F174+F175</f>
        <v>0</v>
      </c>
      <c r="G171" s="29">
        <f t="shared" si="187"/>
        <v>0</v>
      </c>
      <c r="H171" s="29">
        <f t="shared" si="187"/>
        <v>0</v>
      </c>
      <c r="I171" s="29">
        <f t="shared" si="187"/>
        <v>0</v>
      </c>
      <c r="J171" s="29">
        <f t="shared" si="187"/>
        <v>0</v>
      </c>
      <c r="K171" s="29">
        <f t="shared" si="187"/>
        <v>0</v>
      </c>
      <c r="L171" s="22" t="s">
        <v>95</v>
      </c>
      <c r="M171" s="22"/>
    </row>
    <row r="172" spans="1:13" ht="45" x14ac:dyDescent="0.2">
      <c r="A172" s="99"/>
      <c r="B172" s="58"/>
      <c r="C172" s="22"/>
      <c r="D172" s="94" t="s">
        <v>3</v>
      </c>
      <c r="E172" s="29">
        <v>0</v>
      </c>
      <c r="F172" s="29">
        <f t="shared" ref="F172:F175" si="188">G172+H172+I172+J172+K172</f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2"/>
      <c r="M172" s="22"/>
    </row>
    <row r="173" spans="1:13" ht="60" x14ac:dyDescent="0.2">
      <c r="A173" s="99"/>
      <c r="B173" s="58"/>
      <c r="C173" s="22"/>
      <c r="D173" s="94" t="s">
        <v>2</v>
      </c>
      <c r="E173" s="29">
        <v>0</v>
      </c>
      <c r="F173" s="29">
        <f t="shared" si="188"/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2"/>
      <c r="M173" s="22"/>
    </row>
    <row r="174" spans="1:13" ht="75" x14ac:dyDescent="0.2">
      <c r="A174" s="99"/>
      <c r="B174" s="58"/>
      <c r="C174" s="22"/>
      <c r="D174" s="94" t="s">
        <v>1</v>
      </c>
      <c r="E174" s="29">
        <v>0</v>
      </c>
      <c r="F174" s="29">
        <f t="shared" si="188"/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2"/>
      <c r="M174" s="22"/>
    </row>
    <row r="175" spans="1:13" ht="30" x14ac:dyDescent="0.2">
      <c r="A175" s="100"/>
      <c r="B175" s="58"/>
      <c r="C175" s="22"/>
      <c r="D175" s="94" t="s">
        <v>0</v>
      </c>
      <c r="E175" s="29">
        <v>0</v>
      </c>
      <c r="F175" s="29">
        <f t="shared" si="188"/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2"/>
      <c r="M175" s="22"/>
    </row>
    <row r="176" spans="1:13" ht="15" customHeight="1" x14ac:dyDescent="0.2">
      <c r="A176" s="98" t="s">
        <v>171</v>
      </c>
      <c r="B176" s="58" t="s">
        <v>297</v>
      </c>
      <c r="C176" s="22" t="s">
        <v>65</v>
      </c>
      <c r="D176" s="94" t="s">
        <v>4</v>
      </c>
      <c r="E176" s="29">
        <f t="shared" ref="E176" si="189">SUM(E177:E180)</f>
        <v>0</v>
      </c>
      <c r="F176" s="29">
        <f t="shared" ref="F176:K176" si="190">F177+F178+F179+F180</f>
        <v>0</v>
      </c>
      <c r="G176" s="29">
        <f t="shared" si="190"/>
        <v>0</v>
      </c>
      <c r="H176" s="29">
        <f t="shared" si="190"/>
        <v>0</v>
      </c>
      <c r="I176" s="29">
        <f t="shared" si="190"/>
        <v>0</v>
      </c>
      <c r="J176" s="29">
        <f t="shared" si="190"/>
        <v>0</v>
      </c>
      <c r="K176" s="29">
        <f t="shared" si="190"/>
        <v>0</v>
      </c>
      <c r="L176" s="22" t="s">
        <v>95</v>
      </c>
      <c r="M176" s="22"/>
    </row>
    <row r="177" spans="1:13" ht="45" x14ac:dyDescent="0.2">
      <c r="A177" s="99"/>
      <c r="B177" s="58"/>
      <c r="C177" s="22"/>
      <c r="D177" s="94" t="s">
        <v>3</v>
      </c>
      <c r="E177" s="29">
        <v>0</v>
      </c>
      <c r="F177" s="29">
        <f t="shared" ref="F177:F180" si="191">G177+H177+I177+J177+K177</f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2"/>
      <c r="M177" s="22"/>
    </row>
    <row r="178" spans="1:13" ht="60" x14ac:dyDescent="0.2">
      <c r="A178" s="99"/>
      <c r="B178" s="58"/>
      <c r="C178" s="22"/>
      <c r="D178" s="94" t="s">
        <v>2</v>
      </c>
      <c r="E178" s="29">
        <v>0</v>
      </c>
      <c r="F178" s="29">
        <f t="shared" si="191"/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2"/>
      <c r="M178" s="22"/>
    </row>
    <row r="179" spans="1:13" ht="75" x14ac:dyDescent="0.2">
      <c r="A179" s="99"/>
      <c r="B179" s="58"/>
      <c r="C179" s="22"/>
      <c r="D179" s="94" t="s">
        <v>1</v>
      </c>
      <c r="E179" s="29">
        <v>0</v>
      </c>
      <c r="F179" s="29">
        <f t="shared" si="191"/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2"/>
      <c r="M179" s="22"/>
    </row>
    <row r="180" spans="1:13" ht="30" x14ac:dyDescent="0.2">
      <c r="A180" s="100"/>
      <c r="B180" s="58"/>
      <c r="C180" s="22"/>
      <c r="D180" s="94" t="s">
        <v>0</v>
      </c>
      <c r="E180" s="29">
        <v>0</v>
      </c>
      <c r="F180" s="29">
        <f t="shared" si="191"/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2"/>
      <c r="M180" s="22"/>
    </row>
    <row r="181" spans="1:13" ht="17.45" customHeight="1" x14ac:dyDescent="0.2">
      <c r="A181" s="98" t="s">
        <v>172</v>
      </c>
      <c r="B181" s="62" t="s">
        <v>220</v>
      </c>
      <c r="C181" s="22" t="s">
        <v>65</v>
      </c>
      <c r="D181" s="94" t="s">
        <v>4</v>
      </c>
      <c r="E181" s="29">
        <f t="shared" ref="E181" si="192">SUM(E182:E185)</f>
        <v>0</v>
      </c>
      <c r="F181" s="29">
        <f t="shared" ref="F181:K181" si="193">F182+F183+F184+F185</f>
        <v>0</v>
      </c>
      <c r="G181" s="29">
        <f t="shared" si="193"/>
        <v>0</v>
      </c>
      <c r="H181" s="29">
        <f t="shared" si="193"/>
        <v>0</v>
      </c>
      <c r="I181" s="29">
        <f t="shared" si="193"/>
        <v>0</v>
      </c>
      <c r="J181" s="29">
        <f t="shared" si="193"/>
        <v>0</v>
      </c>
      <c r="K181" s="29">
        <f t="shared" si="193"/>
        <v>0</v>
      </c>
      <c r="L181" s="22" t="s">
        <v>95</v>
      </c>
      <c r="M181" s="62"/>
    </row>
    <row r="182" spans="1:13" ht="44.45" customHeight="1" x14ac:dyDescent="0.2">
      <c r="A182" s="99"/>
      <c r="B182" s="64"/>
      <c r="C182" s="22"/>
      <c r="D182" s="94" t="s">
        <v>3</v>
      </c>
      <c r="E182" s="29">
        <f t="shared" ref="E182" si="194">E187</f>
        <v>0</v>
      </c>
      <c r="F182" s="29">
        <f>G182+H182+I182+J182+K182</f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22"/>
      <c r="M182" s="64"/>
    </row>
    <row r="183" spans="1:13" ht="60" x14ac:dyDescent="0.2">
      <c r="A183" s="99"/>
      <c r="B183" s="64"/>
      <c r="C183" s="22"/>
      <c r="D183" s="94" t="s">
        <v>2</v>
      </c>
      <c r="E183" s="29">
        <f t="shared" ref="E183" si="195">E188</f>
        <v>0</v>
      </c>
      <c r="F183" s="29">
        <f>G183+H183+I183+J183+K183</f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2"/>
      <c r="M183" s="64"/>
    </row>
    <row r="184" spans="1:13" ht="75" x14ac:dyDescent="0.2">
      <c r="A184" s="99"/>
      <c r="B184" s="64"/>
      <c r="C184" s="22"/>
      <c r="D184" s="94" t="s">
        <v>1</v>
      </c>
      <c r="E184" s="29">
        <v>0</v>
      </c>
      <c r="F184" s="29">
        <f>G184+H184+I184+J184+K184</f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2"/>
      <c r="M184" s="64"/>
    </row>
    <row r="185" spans="1:13" ht="29.45" customHeight="1" x14ac:dyDescent="0.2">
      <c r="A185" s="100"/>
      <c r="B185" s="67"/>
      <c r="C185" s="22"/>
      <c r="D185" s="94" t="s">
        <v>0</v>
      </c>
      <c r="E185" s="29">
        <f t="shared" ref="E185" si="196">E190</f>
        <v>0</v>
      </c>
      <c r="F185" s="29">
        <f>G185+H185+I185+J185+K185</f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2"/>
      <c r="M185" s="67"/>
    </row>
    <row r="186" spans="1:13" ht="15" customHeight="1" x14ac:dyDescent="0.2">
      <c r="A186" s="98" t="s">
        <v>173</v>
      </c>
      <c r="B186" s="58" t="s">
        <v>298</v>
      </c>
      <c r="C186" s="22" t="s">
        <v>65</v>
      </c>
      <c r="D186" s="94" t="s">
        <v>4</v>
      </c>
      <c r="E186" s="29">
        <f>SUM(E187:E190)</f>
        <v>6570</v>
      </c>
      <c r="F186" s="29">
        <f t="shared" ref="F186:K186" si="197">F187+F188+F189+F190</f>
        <v>0</v>
      </c>
      <c r="G186" s="29">
        <f t="shared" si="197"/>
        <v>0</v>
      </c>
      <c r="H186" s="29">
        <f t="shared" si="197"/>
        <v>0</v>
      </c>
      <c r="I186" s="29">
        <f t="shared" si="197"/>
        <v>0</v>
      </c>
      <c r="J186" s="29">
        <f t="shared" si="197"/>
        <v>0</v>
      </c>
      <c r="K186" s="29">
        <f t="shared" si="197"/>
        <v>0</v>
      </c>
      <c r="L186" s="22" t="s">
        <v>95</v>
      </c>
      <c r="M186" s="22"/>
    </row>
    <row r="187" spans="1:13" ht="45" x14ac:dyDescent="0.2">
      <c r="A187" s="99"/>
      <c r="B187" s="58"/>
      <c r="C187" s="22"/>
      <c r="D187" s="94" t="s">
        <v>3</v>
      </c>
      <c r="E187" s="29">
        <v>0</v>
      </c>
      <c r="F187" s="29">
        <f>G187+H187+I187+J187+K187</f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2"/>
      <c r="M187" s="22"/>
    </row>
    <row r="188" spans="1:13" ht="60" x14ac:dyDescent="0.2">
      <c r="A188" s="99"/>
      <c r="B188" s="58"/>
      <c r="C188" s="22"/>
      <c r="D188" s="94" t="s">
        <v>2</v>
      </c>
      <c r="E188" s="29">
        <v>0</v>
      </c>
      <c r="F188" s="29">
        <f>G188+H188+I188+J188+K188</f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2"/>
      <c r="M188" s="22"/>
    </row>
    <row r="189" spans="1:13" ht="75" x14ac:dyDescent="0.2">
      <c r="A189" s="99"/>
      <c r="B189" s="58"/>
      <c r="C189" s="22"/>
      <c r="D189" s="94" t="s">
        <v>1</v>
      </c>
      <c r="E189" s="29">
        <v>6570</v>
      </c>
      <c r="F189" s="29">
        <f>G189+H189+I189+J189+K189</f>
        <v>0</v>
      </c>
      <c r="G189" s="29">
        <v>0</v>
      </c>
      <c r="H189" s="29">
        <v>0</v>
      </c>
      <c r="I189" s="29">
        <v>0</v>
      </c>
      <c r="J189" s="29">
        <v>0</v>
      </c>
      <c r="K189" s="29">
        <v>0</v>
      </c>
      <c r="L189" s="22"/>
      <c r="M189" s="22"/>
    </row>
    <row r="190" spans="1:13" ht="33" customHeight="1" x14ac:dyDescent="0.2">
      <c r="A190" s="100"/>
      <c r="B190" s="58"/>
      <c r="C190" s="22"/>
      <c r="D190" s="94" t="s">
        <v>0</v>
      </c>
      <c r="E190" s="29">
        <v>0</v>
      </c>
      <c r="F190" s="29">
        <f>G190+H190+I190+J190+K190</f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2"/>
      <c r="M190" s="22"/>
    </row>
    <row r="191" spans="1:13" ht="21" customHeight="1" x14ac:dyDescent="0.2">
      <c r="A191" s="98" t="s">
        <v>174</v>
      </c>
      <c r="B191" s="62" t="s">
        <v>299</v>
      </c>
      <c r="C191" s="34" t="s">
        <v>65</v>
      </c>
      <c r="D191" s="94" t="s">
        <v>4</v>
      </c>
      <c r="E191" s="29">
        <f t="shared" ref="E191:K191" si="198">E192+E193+E194+E195</f>
        <v>0</v>
      </c>
      <c r="F191" s="29">
        <f t="shared" si="198"/>
        <v>0</v>
      </c>
      <c r="G191" s="29">
        <f t="shared" si="198"/>
        <v>0</v>
      </c>
      <c r="H191" s="29">
        <f t="shared" si="198"/>
        <v>0</v>
      </c>
      <c r="I191" s="29">
        <f t="shared" si="198"/>
        <v>0</v>
      </c>
      <c r="J191" s="29">
        <f t="shared" si="198"/>
        <v>0</v>
      </c>
      <c r="K191" s="29">
        <f t="shared" si="198"/>
        <v>0</v>
      </c>
      <c r="L191" s="34" t="s">
        <v>95</v>
      </c>
      <c r="M191" s="34"/>
    </row>
    <row r="192" spans="1:13" ht="48" customHeight="1" x14ac:dyDescent="0.2">
      <c r="A192" s="99"/>
      <c r="B192" s="64"/>
      <c r="C192" s="65"/>
      <c r="D192" s="94" t="s">
        <v>3</v>
      </c>
      <c r="E192" s="29">
        <v>0</v>
      </c>
      <c r="F192" s="29">
        <f>G192+H192+I192+J192+K192</f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65"/>
      <c r="M192" s="65"/>
    </row>
    <row r="193" spans="1:28" ht="60.75" customHeight="1" x14ac:dyDescent="0.2">
      <c r="A193" s="99"/>
      <c r="B193" s="64"/>
      <c r="C193" s="65"/>
      <c r="D193" s="94" t="s">
        <v>2</v>
      </c>
      <c r="E193" s="29">
        <v>0</v>
      </c>
      <c r="F193" s="29">
        <f>G193+H193+I193+J193+K193</f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65"/>
      <c r="M193" s="65"/>
    </row>
    <row r="194" spans="1:28" ht="76.5" customHeight="1" x14ac:dyDescent="0.2">
      <c r="A194" s="99"/>
      <c r="B194" s="64"/>
      <c r="C194" s="65"/>
      <c r="D194" s="94" t="s">
        <v>1</v>
      </c>
      <c r="E194" s="29">
        <v>0</v>
      </c>
      <c r="F194" s="29">
        <f>G194+H194+I194+J194+K194</f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65"/>
      <c r="M194" s="65"/>
    </row>
    <row r="195" spans="1:28" ht="33" customHeight="1" x14ac:dyDescent="0.2">
      <c r="A195" s="100"/>
      <c r="B195" s="67"/>
      <c r="C195" s="35"/>
      <c r="D195" s="94" t="s">
        <v>0</v>
      </c>
      <c r="E195" s="29">
        <v>0</v>
      </c>
      <c r="F195" s="29">
        <f>G195+H195+I195+J195+K195</f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35"/>
      <c r="M195" s="35"/>
    </row>
    <row r="196" spans="1:28" ht="14.45" customHeight="1" x14ac:dyDescent="0.2">
      <c r="A196" s="98" t="s">
        <v>175</v>
      </c>
      <c r="B196" s="73" t="s">
        <v>300</v>
      </c>
      <c r="C196" s="22" t="s">
        <v>65</v>
      </c>
      <c r="D196" s="94" t="s">
        <v>4</v>
      </c>
      <c r="E196" s="29">
        <f t="shared" ref="E196:K196" si="199">SUM(E197:E200)</f>
        <v>0</v>
      </c>
      <c r="F196" s="29">
        <f t="shared" si="199"/>
        <v>39676</v>
      </c>
      <c r="G196" s="29">
        <f t="shared" si="199"/>
        <v>7550</v>
      </c>
      <c r="H196" s="29">
        <f t="shared" si="199"/>
        <v>7556</v>
      </c>
      <c r="I196" s="29">
        <f t="shared" si="199"/>
        <v>8360</v>
      </c>
      <c r="J196" s="29">
        <f t="shared" si="199"/>
        <v>8360</v>
      </c>
      <c r="K196" s="29">
        <f t="shared" si="199"/>
        <v>7850</v>
      </c>
      <c r="L196" s="22" t="s">
        <v>95</v>
      </c>
      <c r="M196" s="34"/>
    </row>
    <row r="197" spans="1:28" ht="43.5" customHeight="1" x14ac:dyDescent="0.2">
      <c r="A197" s="99"/>
      <c r="B197" s="73"/>
      <c r="C197" s="22"/>
      <c r="D197" s="94" t="s">
        <v>3</v>
      </c>
      <c r="E197" s="29">
        <v>0</v>
      </c>
      <c r="F197" s="29">
        <v>0</v>
      </c>
      <c r="G197" s="29">
        <v>0</v>
      </c>
      <c r="H197" s="29">
        <v>0</v>
      </c>
      <c r="I197" s="29">
        <v>0</v>
      </c>
      <c r="J197" s="29">
        <v>0</v>
      </c>
      <c r="K197" s="29">
        <v>0</v>
      </c>
      <c r="L197" s="22"/>
      <c r="M197" s="65"/>
    </row>
    <row r="198" spans="1:28" ht="58.5" customHeight="1" x14ac:dyDescent="0.2">
      <c r="A198" s="99"/>
      <c r="B198" s="73"/>
      <c r="C198" s="22"/>
      <c r="D198" s="94" t="s">
        <v>2</v>
      </c>
      <c r="E198" s="29">
        <v>0</v>
      </c>
      <c r="F198" s="29">
        <f>G198+H198+I198+J198+K198</f>
        <v>11122</v>
      </c>
      <c r="G198" s="29">
        <v>1742</v>
      </c>
      <c r="H198" s="29">
        <v>2546</v>
      </c>
      <c r="I198" s="29">
        <v>2546</v>
      </c>
      <c r="J198" s="29">
        <v>2546</v>
      </c>
      <c r="K198" s="29">
        <v>1742</v>
      </c>
      <c r="L198" s="22"/>
      <c r="M198" s="65"/>
    </row>
    <row r="199" spans="1:28" ht="77.25" customHeight="1" x14ac:dyDescent="0.2">
      <c r="A199" s="99"/>
      <c r="B199" s="73"/>
      <c r="C199" s="22"/>
      <c r="D199" s="94" t="s">
        <v>1</v>
      </c>
      <c r="E199" s="29">
        <v>0</v>
      </c>
      <c r="F199" s="29">
        <f>G199+H199+I199+J199+K199</f>
        <v>28554</v>
      </c>
      <c r="G199" s="29">
        <v>5808</v>
      </c>
      <c r="H199" s="29">
        <v>5010</v>
      </c>
      <c r="I199" s="29">
        <v>5814</v>
      </c>
      <c r="J199" s="29">
        <v>5814</v>
      </c>
      <c r="K199" s="29">
        <v>6108</v>
      </c>
      <c r="L199" s="22"/>
      <c r="M199" s="65"/>
    </row>
    <row r="200" spans="1:28" ht="30" customHeight="1" x14ac:dyDescent="0.2">
      <c r="A200" s="100"/>
      <c r="B200" s="73"/>
      <c r="C200" s="22"/>
      <c r="D200" s="94" t="s">
        <v>0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2"/>
      <c r="M200" s="35"/>
    </row>
    <row r="201" spans="1:28" ht="30" customHeight="1" x14ac:dyDescent="0.2">
      <c r="A201" s="98" t="s">
        <v>176</v>
      </c>
      <c r="B201" s="101" t="s">
        <v>301</v>
      </c>
      <c r="C201" s="34"/>
      <c r="D201" s="94" t="s">
        <v>4</v>
      </c>
      <c r="E201" s="29">
        <v>0</v>
      </c>
      <c r="F201" s="29">
        <f t="shared" ref="F201:K201" si="200">SUM(F202+F203+F204+F205)</f>
        <v>0</v>
      </c>
      <c r="G201" s="29">
        <f t="shared" si="200"/>
        <v>0</v>
      </c>
      <c r="H201" s="29">
        <f t="shared" si="200"/>
        <v>0</v>
      </c>
      <c r="I201" s="29">
        <f t="shared" si="200"/>
        <v>0</v>
      </c>
      <c r="J201" s="29">
        <f t="shared" si="200"/>
        <v>0</v>
      </c>
      <c r="K201" s="29">
        <f t="shared" si="200"/>
        <v>0</v>
      </c>
      <c r="L201" s="34" t="s">
        <v>95</v>
      </c>
      <c r="M201" s="34"/>
    </row>
    <row r="202" spans="1:28" ht="51" customHeight="1" x14ac:dyDescent="0.2">
      <c r="A202" s="99"/>
      <c r="B202" s="102"/>
      <c r="C202" s="65"/>
      <c r="D202" s="94" t="s">
        <v>3</v>
      </c>
      <c r="E202" s="29">
        <v>0</v>
      </c>
      <c r="F202" s="29">
        <f>SUM(G202+H202+I202+J202+K202)</f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65"/>
      <c r="M202" s="65"/>
    </row>
    <row r="203" spans="1:28" ht="57.75" customHeight="1" x14ac:dyDescent="0.2">
      <c r="A203" s="99"/>
      <c r="B203" s="102"/>
      <c r="C203" s="65"/>
      <c r="D203" s="94" t="s">
        <v>2</v>
      </c>
      <c r="E203" s="29">
        <v>0</v>
      </c>
      <c r="F203" s="29">
        <f>SUM(G203+H203+I203+J203+K203)</f>
        <v>0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65"/>
      <c r="M203" s="65"/>
    </row>
    <row r="204" spans="1:28" ht="77.25" customHeight="1" x14ac:dyDescent="0.2">
      <c r="A204" s="99"/>
      <c r="B204" s="102"/>
      <c r="C204" s="65"/>
      <c r="D204" s="94" t="s">
        <v>1</v>
      </c>
      <c r="E204" s="29">
        <v>0</v>
      </c>
      <c r="F204" s="29">
        <f>SUM(G204+H204+I204+J204+K204)</f>
        <v>0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65"/>
      <c r="M204" s="65"/>
    </row>
    <row r="205" spans="1:28" ht="30" customHeight="1" x14ac:dyDescent="0.2">
      <c r="A205" s="100"/>
      <c r="B205" s="103"/>
      <c r="C205" s="35"/>
      <c r="D205" s="94" t="s">
        <v>0</v>
      </c>
      <c r="E205" s="29">
        <v>0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35"/>
      <c r="M205" s="35"/>
    </row>
    <row r="206" spans="1:28" s="92" customFormat="1" ht="15" customHeight="1" x14ac:dyDescent="0.2">
      <c r="A206" s="93"/>
      <c r="B206" s="86" t="s">
        <v>110</v>
      </c>
      <c r="C206" s="86" t="s">
        <v>65</v>
      </c>
      <c r="D206" s="144" t="s">
        <v>4</v>
      </c>
      <c r="E206" s="29">
        <f>E207+E208+E209+E210</f>
        <v>90064.9</v>
      </c>
      <c r="F206" s="29">
        <f>G206+H206+I206+J206+K206</f>
        <v>629032.4</v>
      </c>
      <c r="G206" s="29">
        <f>G207+G208+G209+G210</f>
        <v>119433.4</v>
      </c>
      <c r="H206" s="29">
        <f t="shared" ref="H206:K206" si="201">H207+H208+H209+H210</f>
        <v>123903</v>
      </c>
      <c r="I206" s="29">
        <f t="shared" si="201"/>
        <v>126746</v>
      </c>
      <c r="J206" s="29">
        <f t="shared" si="201"/>
        <v>126746</v>
      </c>
      <c r="K206" s="29">
        <f t="shared" si="201"/>
        <v>132204</v>
      </c>
      <c r="L206" s="22"/>
      <c r="M206" s="22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</row>
    <row r="207" spans="1:28" s="92" customFormat="1" ht="42.75" customHeight="1" x14ac:dyDescent="0.2">
      <c r="A207" s="93"/>
      <c r="B207" s="86"/>
      <c r="C207" s="86"/>
      <c r="D207" s="144" t="s">
        <v>3</v>
      </c>
      <c r="E207" s="29">
        <f>E12+E32+E62+E102+E127+E152</f>
        <v>0</v>
      </c>
      <c r="F207" s="29">
        <v>0</v>
      </c>
      <c r="G207" s="29">
        <f>G12+G32+G62+G102+G127+G152</f>
        <v>0</v>
      </c>
      <c r="H207" s="29">
        <f t="shared" ref="H207:K207" si="202">H12+H32+H62+H102+H127+H152</f>
        <v>0</v>
      </c>
      <c r="I207" s="29">
        <f t="shared" si="202"/>
        <v>0</v>
      </c>
      <c r="J207" s="29">
        <f t="shared" si="202"/>
        <v>0</v>
      </c>
      <c r="K207" s="29">
        <f t="shared" si="202"/>
        <v>0</v>
      </c>
      <c r="L207" s="22"/>
      <c r="M207" s="22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</row>
    <row r="208" spans="1:28" s="92" customFormat="1" ht="58.5" customHeight="1" x14ac:dyDescent="0.2">
      <c r="A208" s="93"/>
      <c r="B208" s="86"/>
      <c r="C208" s="86"/>
      <c r="D208" s="144" t="s">
        <v>2</v>
      </c>
      <c r="E208" s="29">
        <f>E13+E33+E63+E103+E128+E153</f>
        <v>0</v>
      </c>
      <c r="F208" s="29">
        <f>G208+H208+I208+J208+K208</f>
        <v>11122</v>
      </c>
      <c r="G208" s="29">
        <f>G13+G33+G63+G103+G128+G153</f>
        <v>1742</v>
      </c>
      <c r="H208" s="29">
        <f t="shared" ref="H208:K208" si="203">H13+H33+H63+H103+H128+H153</f>
        <v>2546</v>
      </c>
      <c r="I208" s="29">
        <f t="shared" si="203"/>
        <v>2546</v>
      </c>
      <c r="J208" s="29">
        <f t="shared" si="203"/>
        <v>2546</v>
      </c>
      <c r="K208" s="29">
        <f t="shared" si="203"/>
        <v>1742</v>
      </c>
      <c r="L208" s="22"/>
      <c r="M208" s="22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</row>
    <row r="209" spans="1:28" s="92" customFormat="1" ht="71.25" customHeight="1" x14ac:dyDescent="0.2">
      <c r="A209" s="93"/>
      <c r="B209" s="86"/>
      <c r="C209" s="86"/>
      <c r="D209" s="144" t="s">
        <v>1</v>
      </c>
      <c r="E209" s="29">
        <f>E14+E34+E64+E104+E129+E154</f>
        <v>90064.9</v>
      </c>
      <c r="F209" s="29">
        <f>G209+H209+I209+J209+K209</f>
        <v>617910.4</v>
      </c>
      <c r="G209" s="29">
        <f>G14+G34+G64+G104+G129+G154</f>
        <v>117691.4</v>
      </c>
      <c r="H209" s="29">
        <f t="shared" ref="H209:K209" si="204">H14+H34+H64+H104+H129+H154</f>
        <v>121357</v>
      </c>
      <c r="I209" s="29">
        <f t="shared" si="204"/>
        <v>124200</v>
      </c>
      <c r="J209" s="29">
        <f t="shared" si="204"/>
        <v>124200</v>
      </c>
      <c r="K209" s="29">
        <f t="shared" si="204"/>
        <v>130462</v>
      </c>
      <c r="L209" s="22"/>
      <c r="M209" s="22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</row>
    <row r="210" spans="1:28" s="92" customFormat="1" ht="30" customHeight="1" x14ac:dyDescent="0.2">
      <c r="A210" s="93"/>
      <c r="B210" s="86"/>
      <c r="C210" s="86"/>
      <c r="D210" s="144" t="s">
        <v>0</v>
      </c>
      <c r="E210" s="29">
        <f>E15+E35+E65+E105+E130+E155</f>
        <v>0</v>
      </c>
      <c r="F210" s="29">
        <f>G210+H210+I210+J210+K210</f>
        <v>0</v>
      </c>
      <c r="G210" s="29">
        <f>G15+G35+G65+G105+G130+G155</f>
        <v>0</v>
      </c>
      <c r="H210" s="29">
        <f t="shared" ref="H210:K210" si="205">H15+H35+H65+H105+H130+H155</f>
        <v>0</v>
      </c>
      <c r="I210" s="29">
        <f t="shared" si="205"/>
        <v>0</v>
      </c>
      <c r="J210" s="29">
        <f t="shared" si="205"/>
        <v>0</v>
      </c>
      <c r="K210" s="29">
        <f t="shared" si="205"/>
        <v>0</v>
      </c>
      <c r="L210" s="22"/>
      <c r="M210" s="22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</row>
    <row r="211" spans="1:28" ht="37.5" customHeight="1" x14ac:dyDescent="0.2">
      <c r="A211" s="22" t="s">
        <v>302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</row>
    <row r="212" spans="1:28" ht="21" customHeight="1" x14ac:dyDescent="0.2">
      <c r="A212" s="93" t="s">
        <v>18</v>
      </c>
      <c r="B212" s="58" t="s">
        <v>303</v>
      </c>
      <c r="C212" s="22" t="s">
        <v>65</v>
      </c>
      <c r="D212" s="94" t="s">
        <v>4</v>
      </c>
      <c r="E212" s="104">
        <f t="shared" ref="E212:F212" si="206">E213+E214+E215+E216</f>
        <v>490</v>
      </c>
      <c r="F212" s="104">
        <f t="shared" si="206"/>
        <v>3447.1</v>
      </c>
      <c r="G212" s="104">
        <f>G213+G214+G215+G216</f>
        <v>297.10000000000002</v>
      </c>
      <c r="H212" s="104">
        <f t="shared" ref="H212:K212" si="207">H213+H214+H215+H216</f>
        <v>750</v>
      </c>
      <c r="I212" s="104">
        <f t="shared" si="207"/>
        <v>800</v>
      </c>
      <c r="J212" s="104">
        <f t="shared" si="207"/>
        <v>800</v>
      </c>
      <c r="K212" s="104">
        <f t="shared" si="207"/>
        <v>800</v>
      </c>
      <c r="L212" s="86"/>
      <c r="M212" s="22" t="s">
        <v>66</v>
      </c>
    </row>
    <row r="213" spans="1:28" ht="51.75" customHeight="1" x14ac:dyDescent="0.2">
      <c r="A213" s="93"/>
      <c r="B213" s="58"/>
      <c r="C213" s="22"/>
      <c r="D213" s="94" t="s">
        <v>3</v>
      </c>
      <c r="E213" s="104">
        <f t="shared" ref="E213:F213" si="208">E218+E228+E233+E238+E243+E248+E253+E258+E263</f>
        <v>0</v>
      </c>
      <c r="F213" s="104">
        <f t="shared" si="208"/>
        <v>0</v>
      </c>
      <c r="G213" s="104">
        <f t="shared" ref="G213:K214" si="209">G218+G228+G233+G238+G243+G248+G253+G258+G263</f>
        <v>0</v>
      </c>
      <c r="H213" s="104">
        <f t="shared" si="209"/>
        <v>0</v>
      </c>
      <c r="I213" s="104">
        <f t="shared" si="209"/>
        <v>0</v>
      </c>
      <c r="J213" s="104">
        <f t="shared" si="209"/>
        <v>0</v>
      </c>
      <c r="K213" s="104">
        <f t="shared" si="209"/>
        <v>0</v>
      </c>
      <c r="L213" s="86"/>
      <c r="M213" s="22"/>
    </row>
    <row r="214" spans="1:28" ht="58.5" customHeight="1" x14ac:dyDescent="0.2">
      <c r="A214" s="93"/>
      <c r="B214" s="58"/>
      <c r="C214" s="22"/>
      <c r="D214" s="94" t="s">
        <v>2</v>
      </c>
      <c r="E214" s="104">
        <f t="shared" ref="E214:F214" si="210">E219+E229+E234+E239+E244+E249+E254+E259+E264</f>
        <v>0</v>
      </c>
      <c r="F214" s="104">
        <f t="shared" si="210"/>
        <v>0</v>
      </c>
      <c r="G214" s="104">
        <f t="shared" si="209"/>
        <v>0</v>
      </c>
      <c r="H214" s="104">
        <f t="shared" si="209"/>
        <v>0</v>
      </c>
      <c r="I214" s="104">
        <f t="shared" si="209"/>
        <v>0</v>
      </c>
      <c r="J214" s="104">
        <f t="shared" si="209"/>
        <v>0</v>
      </c>
      <c r="K214" s="104">
        <f t="shared" si="209"/>
        <v>0</v>
      </c>
      <c r="L214" s="86"/>
      <c r="M214" s="22"/>
    </row>
    <row r="215" spans="1:28" ht="81" customHeight="1" x14ac:dyDescent="0.2">
      <c r="A215" s="93"/>
      <c r="B215" s="58"/>
      <c r="C215" s="22"/>
      <c r="D215" s="94" t="s">
        <v>19</v>
      </c>
      <c r="E215" s="104">
        <f t="shared" ref="E215:F215" si="211">E220+E230+E235+E240+E245+E250+E255+E260+E265</f>
        <v>490</v>
      </c>
      <c r="F215" s="104">
        <f t="shared" si="211"/>
        <v>3447.1</v>
      </c>
      <c r="G215" s="104">
        <f>G220+G230+G235+G240+G245+G250+G255+G260+G265</f>
        <v>297.10000000000002</v>
      </c>
      <c r="H215" s="104">
        <f t="shared" ref="H215:K215" si="212">H220+H230+H235+H240+H245+H250+H255+H260+H265</f>
        <v>750</v>
      </c>
      <c r="I215" s="104">
        <f t="shared" si="212"/>
        <v>800</v>
      </c>
      <c r="J215" s="104">
        <f t="shared" si="212"/>
        <v>800</v>
      </c>
      <c r="K215" s="104">
        <f t="shared" si="212"/>
        <v>800</v>
      </c>
      <c r="L215" s="86"/>
      <c r="M215" s="22"/>
    </row>
    <row r="216" spans="1:28" ht="93" customHeight="1" x14ac:dyDescent="0.2">
      <c r="A216" s="93"/>
      <c r="B216" s="58"/>
      <c r="C216" s="22"/>
      <c r="D216" s="94" t="s">
        <v>0</v>
      </c>
      <c r="E216" s="104">
        <f t="shared" ref="E216:F216" si="213">E221+E231+E236+E241+E246+E251+E256+E261+E266</f>
        <v>0</v>
      </c>
      <c r="F216" s="104">
        <f t="shared" si="213"/>
        <v>0</v>
      </c>
      <c r="G216" s="104">
        <f>G221+G231+G236+G241+G246+G251+G256+G261+G266</f>
        <v>0</v>
      </c>
      <c r="H216" s="104">
        <f t="shared" ref="H216:K216" si="214">H221+H231+H236+H241+H246+H251+H256+H261+H266</f>
        <v>0</v>
      </c>
      <c r="I216" s="104">
        <f t="shared" si="214"/>
        <v>0</v>
      </c>
      <c r="J216" s="104">
        <f t="shared" si="214"/>
        <v>0</v>
      </c>
      <c r="K216" s="104">
        <f t="shared" si="214"/>
        <v>0</v>
      </c>
      <c r="L216" s="86"/>
      <c r="M216" s="22"/>
    </row>
    <row r="217" spans="1:28" ht="27" customHeight="1" x14ac:dyDescent="0.2">
      <c r="A217" s="93" t="s">
        <v>23</v>
      </c>
      <c r="B217" s="58" t="s">
        <v>304</v>
      </c>
      <c r="C217" s="22" t="s">
        <v>65</v>
      </c>
      <c r="D217" s="94" t="s">
        <v>4</v>
      </c>
      <c r="E217" s="104">
        <f>E218+E219+E220+E221</f>
        <v>0</v>
      </c>
      <c r="F217" s="104">
        <f>F218+F219+F220+F221</f>
        <v>0</v>
      </c>
      <c r="G217" s="104">
        <f>G218+G219+G220+G221</f>
        <v>0</v>
      </c>
      <c r="H217" s="104">
        <f t="shared" ref="H217:K217" si="215">H218+H219+H220+H221</f>
        <v>0</v>
      </c>
      <c r="I217" s="104">
        <f t="shared" si="215"/>
        <v>0</v>
      </c>
      <c r="J217" s="104">
        <f t="shared" si="215"/>
        <v>0</v>
      </c>
      <c r="K217" s="104">
        <f t="shared" si="215"/>
        <v>0</v>
      </c>
      <c r="L217" s="22" t="s">
        <v>92</v>
      </c>
      <c r="M217" s="22"/>
    </row>
    <row r="218" spans="1:28" ht="45.75" customHeight="1" x14ac:dyDescent="0.2">
      <c r="A218" s="93"/>
      <c r="B218" s="58"/>
      <c r="C218" s="22"/>
      <c r="D218" s="94" t="s">
        <v>3</v>
      </c>
      <c r="E218" s="104">
        <v>0</v>
      </c>
      <c r="F218" s="104">
        <f>G218+H218+I218+J218+K218</f>
        <v>0</v>
      </c>
      <c r="G218" s="104">
        <v>0</v>
      </c>
      <c r="H218" s="104">
        <v>0</v>
      </c>
      <c r="I218" s="104">
        <v>0</v>
      </c>
      <c r="J218" s="104">
        <v>0</v>
      </c>
      <c r="K218" s="104">
        <v>0</v>
      </c>
      <c r="L218" s="22"/>
      <c r="M218" s="22"/>
    </row>
    <row r="219" spans="1:28" ht="65.25" customHeight="1" x14ac:dyDescent="0.2">
      <c r="A219" s="93"/>
      <c r="B219" s="58"/>
      <c r="C219" s="22"/>
      <c r="D219" s="94" t="s">
        <v>2</v>
      </c>
      <c r="E219" s="104">
        <v>0</v>
      </c>
      <c r="F219" s="104">
        <f>G219+H219+I219+J219+K219</f>
        <v>0</v>
      </c>
      <c r="G219" s="104">
        <v>0</v>
      </c>
      <c r="H219" s="104">
        <v>0</v>
      </c>
      <c r="I219" s="104">
        <v>0</v>
      </c>
      <c r="J219" s="104">
        <v>0</v>
      </c>
      <c r="K219" s="104">
        <v>0</v>
      </c>
      <c r="L219" s="22"/>
      <c r="M219" s="22"/>
    </row>
    <row r="220" spans="1:28" ht="86.25" customHeight="1" x14ac:dyDescent="0.2">
      <c r="A220" s="93"/>
      <c r="B220" s="58"/>
      <c r="C220" s="22"/>
      <c r="D220" s="94" t="s">
        <v>19</v>
      </c>
      <c r="E220" s="104">
        <v>0</v>
      </c>
      <c r="F220" s="104">
        <f>G220+H220+I220+J220+K220</f>
        <v>0</v>
      </c>
      <c r="G220" s="105">
        <v>0</v>
      </c>
      <c r="H220" s="105">
        <v>0</v>
      </c>
      <c r="I220" s="105">
        <v>0</v>
      </c>
      <c r="J220" s="105">
        <v>0</v>
      </c>
      <c r="K220" s="105">
        <v>0</v>
      </c>
      <c r="L220" s="22"/>
      <c r="M220" s="22"/>
    </row>
    <row r="221" spans="1:28" ht="27.75" customHeight="1" x14ac:dyDescent="0.2">
      <c r="A221" s="93"/>
      <c r="B221" s="58"/>
      <c r="C221" s="22"/>
      <c r="D221" s="94" t="s">
        <v>0</v>
      </c>
      <c r="E221" s="104">
        <v>0</v>
      </c>
      <c r="F221" s="104">
        <f>G221+H221+I221+J221+K221</f>
        <v>0</v>
      </c>
      <c r="G221" s="104">
        <v>0</v>
      </c>
      <c r="H221" s="104">
        <v>0</v>
      </c>
      <c r="I221" s="104">
        <v>0</v>
      </c>
      <c r="J221" s="104">
        <v>0</v>
      </c>
      <c r="K221" s="104">
        <v>0</v>
      </c>
      <c r="L221" s="22"/>
      <c r="M221" s="22"/>
    </row>
    <row r="222" spans="1:28" ht="20.25" customHeight="1" x14ac:dyDescent="0.2">
      <c r="A222" s="93" t="s">
        <v>49</v>
      </c>
      <c r="B222" s="73" t="s">
        <v>305</v>
      </c>
      <c r="C222" s="22" t="s">
        <v>65</v>
      </c>
      <c r="D222" s="94" t="s">
        <v>4</v>
      </c>
      <c r="E222" s="104">
        <f>E223+E224+E226</f>
        <v>0</v>
      </c>
      <c r="F222" s="104">
        <f t="shared" ref="F222:K222" si="216">F223+F224+F225+F226</f>
        <v>0</v>
      </c>
      <c r="G222" s="104">
        <f t="shared" si="216"/>
        <v>0</v>
      </c>
      <c r="H222" s="104">
        <f t="shared" si="216"/>
        <v>0</v>
      </c>
      <c r="I222" s="104">
        <f t="shared" si="216"/>
        <v>0</v>
      </c>
      <c r="J222" s="104">
        <f t="shared" si="216"/>
        <v>0</v>
      </c>
      <c r="K222" s="104">
        <f t="shared" si="216"/>
        <v>0</v>
      </c>
      <c r="L222" s="22" t="s">
        <v>126</v>
      </c>
      <c r="M222" s="22"/>
    </row>
    <row r="223" spans="1:28" ht="51.75" customHeight="1" x14ac:dyDescent="0.2">
      <c r="A223" s="93"/>
      <c r="B223" s="73"/>
      <c r="C223" s="22"/>
      <c r="D223" s="94" t="s">
        <v>3</v>
      </c>
      <c r="E223" s="104">
        <v>0</v>
      </c>
      <c r="F223" s="104">
        <f t="shared" ref="F223:F224" si="217">G223+H223+I223+J223+K223</f>
        <v>0</v>
      </c>
      <c r="G223" s="104">
        <v>0</v>
      </c>
      <c r="H223" s="104">
        <v>0</v>
      </c>
      <c r="I223" s="104">
        <v>0</v>
      </c>
      <c r="J223" s="104">
        <v>0</v>
      </c>
      <c r="K223" s="104">
        <v>0</v>
      </c>
      <c r="L223" s="22"/>
      <c r="M223" s="22"/>
    </row>
    <row r="224" spans="1:28" ht="60" customHeight="1" x14ac:dyDescent="0.2">
      <c r="A224" s="93"/>
      <c r="B224" s="73"/>
      <c r="C224" s="22"/>
      <c r="D224" s="94" t="s">
        <v>2</v>
      </c>
      <c r="E224" s="104">
        <v>0</v>
      </c>
      <c r="F224" s="104">
        <f t="shared" si="217"/>
        <v>0</v>
      </c>
      <c r="G224" s="104">
        <v>0</v>
      </c>
      <c r="H224" s="104">
        <v>0</v>
      </c>
      <c r="I224" s="104">
        <v>0</v>
      </c>
      <c r="J224" s="104">
        <v>0</v>
      </c>
      <c r="K224" s="104">
        <v>0</v>
      </c>
      <c r="L224" s="22"/>
      <c r="M224" s="22"/>
    </row>
    <row r="225" spans="1:13" ht="77.25" customHeight="1" x14ac:dyDescent="0.2">
      <c r="A225" s="93"/>
      <c r="B225" s="73"/>
      <c r="C225" s="22"/>
      <c r="D225" s="94" t="s">
        <v>19</v>
      </c>
      <c r="E225" s="106" t="s">
        <v>117</v>
      </c>
      <c r="F225" s="107"/>
      <c r="G225" s="107"/>
      <c r="H225" s="107"/>
      <c r="I225" s="107"/>
      <c r="J225" s="107"/>
      <c r="K225" s="108"/>
      <c r="L225" s="22"/>
      <c r="M225" s="22"/>
    </row>
    <row r="226" spans="1:13" ht="36" customHeight="1" x14ac:dyDescent="0.2">
      <c r="A226" s="93"/>
      <c r="B226" s="73"/>
      <c r="C226" s="22"/>
      <c r="D226" s="94" t="s">
        <v>0</v>
      </c>
      <c r="E226" s="104">
        <v>0</v>
      </c>
      <c r="F226" s="104">
        <f t="shared" ref="F226" si="218">G226+H226+I226+J226+K226</f>
        <v>0</v>
      </c>
      <c r="G226" s="104">
        <v>0</v>
      </c>
      <c r="H226" s="104">
        <v>0</v>
      </c>
      <c r="I226" s="104">
        <v>0</v>
      </c>
      <c r="J226" s="104">
        <v>0</v>
      </c>
      <c r="K226" s="104">
        <v>0</v>
      </c>
      <c r="L226" s="22"/>
      <c r="M226" s="22"/>
    </row>
    <row r="227" spans="1:13" ht="18.75" customHeight="1" x14ac:dyDescent="0.2">
      <c r="A227" s="93" t="s">
        <v>59</v>
      </c>
      <c r="B227" s="73" t="s">
        <v>306</v>
      </c>
      <c r="C227" s="22" t="s">
        <v>65</v>
      </c>
      <c r="D227" s="94" t="s">
        <v>4</v>
      </c>
      <c r="E227" s="104">
        <f t="shared" ref="E227:K227" si="219">E228+E229+E230+E231</f>
        <v>0</v>
      </c>
      <c r="F227" s="104">
        <f t="shared" si="219"/>
        <v>175</v>
      </c>
      <c r="G227" s="104">
        <f t="shared" si="219"/>
        <v>35</v>
      </c>
      <c r="H227" s="104">
        <f t="shared" si="219"/>
        <v>35</v>
      </c>
      <c r="I227" s="104">
        <f t="shared" si="219"/>
        <v>35</v>
      </c>
      <c r="J227" s="104">
        <f t="shared" si="219"/>
        <v>35</v>
      </c>
      <c r="K227" s="104">
        <f t="shared" si="219"/>
        <v>35</v>
      </c>
      <c r="L227" s="34" t="s">
        <v>118</v>
      </c>
      <c r="M227" s="22"/>
    </row>
    <row r="228" spans="1:13" ht="48" customHeight="1" x14ac:dyDescent="0.2">
      <c r="A228" s="93"/>
      <c r="B228" s="58"/>
      <c r="C228" s="22"/>
      <c r="D228" s="94" t="s">
        <v>3</v>
      </c>
      <c r="E228" s="104">
        <v>0</v>
      </c>
      <c r="F228" s="104">
        <f t="shared" ref="F228:F231" si="220">G228+H228+I228+J228+K228</f>
        <v>0</v>
      </c>
      <c r="G228" s="104">
        <v>0</v>
      </c>
      <c r="H228" s="104">
        <v>0</v>
      </c>
      <c r="I228" s="104">
        <v>0</v>
      </c>
      <c r="J228" s="104">
        <v>0</v>
      </c>
      <c r="K228" s="104">
        <v>0</v>
      </c>
      <c r="L228" s="65"/>
      <c r="M228" s="22"/>
    </row>
    <row r="229" spans="1:13" ht="61.5" customHeight="1" x14ac:dyDescent="0.2">
      <c r="A229" s="93"/>
      <c r="B229" s="58"/>
      <c r="C229" s="22"/>
      <c r="D229" s="94" t="s">
        <v>2</v>
      </c>
      <c r="E229" s="104">
        <v>0</v>
      </c>
      <c r="F229" s="104">
        <f t="shared" si="220"/>
        <v>0</v>
      </c>
      <c r="G229" s="104">
        <v>0</v>
      </c>
      <c r="H229" s="104">
        <v>0</v>
      </c>
      <c r="I229" s="104">
        <v>0</v>
      </c>
      <c r="J229" s="104">
        <v>0</v>
      </c>
      <c r="K229" s="104">
        <v>0</v>
      </c>
      <c r="L229" s="65"/>
      <c r="M229" s="22"/>
    </row>
    <row r="230" spans="1:13" ht="75.75" customHeight="1" x14ac:dyDescent="0.2">
      <c r="A230" s="93"/>
      <c r="B230" s="58"/>
      <c r="C230" s="22"/>
      <c r="D230" s="94" t="s">
        <v>19</v>
      </c>
      <c r="E230" s="104">
        <v>0</v>
      </c>
      <c r="F230" s="104">
        <f t="shared" si="220"/>
        <v>175</v>
      </c>
      <c r="G230" s="105">
        <v>35</v>
      </c>
      <c r="H230" s="105">
        <v>35</v>
      </c>
      <c r="I230" s="105">
        <v>35</v>
      </c>
      <c r="J230" s="105">
        <v>35</v>
      </c>
      <c r="K230" s="105">
        <v>35</v>
      </c>
      <c r="L230" s="65"/>
      <c r="M230" s="22"/>
    </row>
    <row r="231" spans="1:13" ht="32.25" customHeight="1" x14ac:dyDescent="0.2">
      <c r="A231" s="93"/>
      <c r="B231" s="58"/>
      <c r="C231" s="22"/>
      <c r="D231" s="94" t="s">
        <v>0</v>
      </c>
      <c r="E231" s="104">
        <v>0</v>
      </c>
      <c r="F231" s="104">
        <f t="shared" si="220"/>
        <v>0</v>
      </c>
      <c r="G231" s="104">
        <v>0</v>
      </c>
      <c r="H231" s="104">
        <v>0</v>
      </c>
      <c r="I231" s="104">
        <v>0</v>
      </c>
      <c r="J231" s="104">
        <v>0</v>
      </c>
      <c r="K231" s="104">
        <v>0</v>
      </c>
      <c r="L231" s="35"/>
      <c r="M231" s="22"/>
    </row>
    <row r="232" spans="1:13" ht="20.25" customHeight="1" x14ac:dyDescent="0.2">
      <c r="A232" s="93" t="s">
        <v>57</v>
      </c>
      <c r="B232" s="109" t="s">
        <v>307</v>
      </c>
      <c r="C232" s="22" t="s">
        <v>65</v>
      </c>
      <c r="D232" s="94" t="s">
        <v>4</v>
      </c>
      <c r="E232" s="104">
        <f t="shared" ref="E232:K232" si="221">E233+E234+E235+E236</f>
        <v>0</v>
      </c>
      <c r="F232" s="104">
        <f t="shared" si="221"/>
        <v>60</v>
      </c>
      <c r="G232" s="104">
        <f t="shared" si="221"/>
        <v>0</v>
      </c>
      <c r="H232" s="104">
        <f t="shared" si="221"/>
        <v>15</v>
      </c>
      <c r="I232" s="104">
        <f t="shared" si="221"/>
        <v>15</v>
      </c>
      <c r="J232" s="104">
        <f t="shared" si="221"/>
        <v>15</v>
      </c>
      <c r="K232" s="104">
        <f t="shared" si="221"/>
        <v>15</v>
      </c>
      <c r="L232" s="22" t="s">
        <v>92</v>
      </c>
      <c r="M232" s="22"/>
    </row>
    <row r="233" spans="1:13" ht="44.25" customHeight="1" x14ac:dyDescent="0.2">
      <c r="A233" s="93"/>
      <c r="B233" s="109"/>
      <c r="C233" s="22"/>
      <c r="D233" s="94" t="s">
        <v>3</v>
      </c>
      <c r="E233" s="104">
        <v>0</v>
      </c>
      <c r="F233" s="104">
        <f t="shared" ref="F233:F236" si="222">G233+H233+I233+J233+K233</f>
        <v>0</v>
      </c>
      <c r="G233" s="104">
        <v>0</v>
      </c>
      <c r="H233" s="104">
        <v>0</v>
      </c>
      <c r="I233" s="104">
        <v>0</v>
      </c>
      <c r="J233" s="104">
        <v>0</v>
      </c>
      <c r="K233" s="104">
        <v>0</v>
      </c>
      <c r="L233" s="22"/>
      <c r="M233" s="22"/>
    </row>
    <row r="234" spans="1:13" ht="57.75" customHeight="1" x14ac:dyDescent="0.2">
      <c r="A234" s="93"/>
      <c r="B234" s="109"/>
      <c r="C234" s="22"/>
      <c r="D234" s="94" t="s">
        <v>2</v>
      </c>
      <c r="E234" s="104">
        <v>0</v>
      </c>
      <c r="F234" s="104">
        <f t="shared" si="222"/>
        <v>0</v>
      </c>
      <c r="G234" s="104">
        <v>0</v>
      </c>
      <c r="H234" s="104">
        <v>0</v>
      </c>
      <c r="I234" s="104">
        <v>0</v>
      </c>
      <c r="J234" s="104">
        <v>0</v>
      </c>
      <c r="K234" s="104">
        <v>0</v>
      </c>
      <c r="L234" s="22"/>
      <c r="M234" s="22"/>
    </row>
    <row r="235" spans="1:13" ht="75.75" customHeight="1" x14ac:dyDescent="0.2">
      <c r="A235" s="93"/>
      <c r="B235" s="109"/>
      <c r="C235" s="22"/>
      <c r="D235" s="94" t="s">
        <v>19</v>
      </c>
      <c r="E235" s="104">
        <v>0</v>
      </c>
      <c r="F235" s="104">
        <f t="shared" si="222"/>
        <v>60</v>
      </c>
      <c r="G235" s="105">
        <v>0</v>
      </c>
      <c r="H235" s="105">
        <v>15</v>
      </c>
      <c r="I235" s="105">
        <v>15</v>
      </c>
      <c r="J235" s="105">
        <v>15</v>
      </c>
      <c r="K235" s="105">
        <v>15</v>
      </c>
      <c r="L235" s="22"/>
      <c r="M235" s="22"/>
    </row>
    <row r="236" spans="1:13" ht="37.5" customHeight="1" x14ac:dyDescent="0.2">
      <c r="A236" s="93"/>
      <c r="B236" s="109"/>
      <c r="C236" s="22"/>
      <c r="D236" s="94" t="s">
        <v>0</v>
      </c>
      <c r="E236" s="104">
        <v>0</v>
      </c>
      <c r="F236" s="104">
        <f t="shared" si="222"/>
        <v>0</v>
      </c>
      <c r="G236" s="104">
        <v>0</v>
      </c>
      <c r="H236" s="104">
        <v>0</v>
      </c>
      <c r="I236" s="104">
        <v>0</v>
      </c>
      <c r="J236" s="104">
        <v>0</v>
      </c>
      <c r="K236" s="104">
        <v>0</v>
      </c>
      <c r="L236" s="22"/>
      <c r="M236" s="22"/>
    </row>
    <row r="237" spans="1:13" ht="20.25" customHeight="1" x14ac:dyDescent="0.2">
      <c r="A237" s="93" t="s">
        <v>60</v>
      </c>
      <c r="B237" s="73" t="s">
        <v>308</v>
      </c>
      <c r="C237" s="22" t="s">
        <v>65</v>
      </c>
      <c r="D237" s="94" t="s">
        <v>4</v>
      </c>
      <c r="E237" s="104">
        <f>E238+E239+E240+E241</f>
        <v>490</v>
      </c>
      <c r="F237" s="104">
        <f>F238+F239+F240+F241</f>
        <v>2025.1</v>
      </c>
      <c r="G237" s="104">
        <f>G238+G239+G240+G241</f>
        <v>225.1</v>
      </c>
      <c r="H237" s="104">
        <f t="shared" ref="H237:K237" si="223">H238+H239+H240+H241</f>
        <v>450</v>
      </c>
      <c r="I237" s="104">
        <f t="shared" si="223"/>
        <v>450</v>
      </c>
      <c r="J237" s="104">
        <f t="shared" si="223"/>
        <v>450</v>
      </c>
      <c r="K237" s="104">
        <f t="shared" si="223"/>
        <v>450</v>
      </c>
      <c r="L237" s="22" t="s">
        <v>92</v>
      </c>
      <c r="M237" s="22"/>
    </row>
    <row r="238" spans="1:13" ht="45.75" customHeight="1" x14ac:dyDescent="0.2">
      <c r="A238" s="93"/>
      <c r="B238" s="73"/>
      <c r="C238" s="22"/>
      <c r="D238" s="94" t="s">
        <v>3</v>
      </c>
      <c r="E238" s="104">
        <v>0</v>
      </c>
      <c r="F238" s="104">
        <f>G238+H238+I238+J238+K238</f>
        <v>0</v>
      </c>
      <c r="G238" s="104">
        <v>0</v>
      </c>
      <c r="H238" s="104">
        <v>0</v>
      </c>
      <c r="I238" s="104">
        <v>0</v>
      </c>
      <c r="J238" s="104">
        <v>0</v>
      </c>
      <c r="K238" s="104">
        <v>0</v>
      </c>
      <c r="L238" s="22"/>
      <c r="M238" s="22"/>
    </row>
    <row r="239" spans="1:13" ht="57.75" customHeight="1" x14ac:dyDescent="0.2">
      <c r="A239" s="93"/>
      <c r="B239" s="73"/>
      <c r="C239" s="22"/>
      <c r="D239" s="94" t="s">
        <v>2</v>
      </c>
      <c r="E239" s="104">
        <v>0</v>
      </c>
      <c r="F239" s="104">
        <f>G239+H239+I239+J239+K239</f>
        <v>0</v>
      </c>
      <c r="G239" s="104">
        <v>0</v>
      </c>
      <c r="H239" s="104">
        <v>0</v>
      </c>
      <c r="I239" s="104">
        <v>0</v>
      </c>
      <c r="J239" s="104">
        <v>0</v>
      </c>
      <c r="K239" s="104">
        <v>0</v>
      </c>
      <c r="L239" s="22"/>
      <c r="M239" s="22"/>
    </row>
    <row r="240" spans="1:13" ht="74.25" customHeight="1" x14ac:dyDescent="0.2">
      <c r="A240" s="93"/>
      <c r="B240" s="73"/>
      <c r="C240" s="22"/>
      <c r="D240" s="94" t="s">
        <v>19</v>
      </c>
      <c r="E240" s="104">
        <v>490</v>
      </c>
      <c r="F240" s="104">
        <f>G240+H240+I240+J240+K240</f>
        <v>2025.1</v>
      </c>
      <c r="G240" s="104">
        <v>225.1</v>
      </c>
      <c r="H240" s="104">
        <v>450</v>
      </c>
      <c r="I240" s="104">
        <v>450</v>
      </c>
      <c r="J240" s="104">
        <v>450</v>
      </c>
      <c r="K240" s="104">
        <v>450</v>
      </c>
      <c r="L240" s="22"/>
      <c r="M240" s="22"/>
    </row>
    <row r="241" spans="1:13" ht="31.5" customHeight="1" x14ac:dyDescent="0.2">
      <c r="A241" s="93"/>
      <c r="B241" s="73"/>
      <c r="C241" s="22"/>
      <c r="D241" s="94" t="s">
        <v>0</v>
      </c>
      <c r="E241" s="104">
        <v>0</v>
      </c>
      <c r="F241" s="104">
        <f>G241+H241+I241+J241+K241</f>
        <v>0</v>
      </c>
      <c r="G241" s="104">
        <v>0</v>
      </c>
      <c r="H241" s="104">
        <v>0</v>
      </c>
      <c r="I241" s="104">
        <v>0</v>
      </c>
      <c r="J241" s="104">
        <v>0</v>
      </c>
      <c r="K241" s="104">
        <v>0</v>
      </c>
      <c r="L241" s="22"/>
      <c r="M241" s="22"/>
    </row>
    <row r="242" spans="1:13" ht="20.25" customHeight="1" x14ac:dyDescent="0.2">
      <c r="A242" s="93" t="s">
        <v>61</v>
      </c>
      <c r="B242" s="58" t="s">
        <v>309</v>
      </c>
      <c r="C242" s="22" t="s">
        <v>65</v>
      </c>
      <c r="D242" s="94" t="s">
        <v>4</v>
      </c>
      <c r="E242" s="104">
        <f>E243+E244+E245+E246</f>
        <v>0</v>
      </c>
      <c r="F242" s="104">
        <f>F243+F244+F245+F246</f>
        <v>1037</v>
      </c>
      <c r="G242" s="104">
        <f>G243+G244+G245+G246</f>
        <v>37</v>
      </c>
      <c r="H242" s="104">
        <f t="shared" ref="H242:K242" si="224">H243+H244+H245+H246</f>
        <v>100</v>
      </c>
      <c r="I242" s="104">
        <f t="shared" si="224"/>
        <v>300</v>
      </c>
      <c r="J242" s="104">
        <f t="shared" si="224"/>
        <v>300</v>
      </c>
      <c r="K242" s="104">
        <f t="shared" si="224"/>
        <v>300</v>
      </c>
      <c r="L242" s="22" t="s">
        <v>92</v>
      </c>
      <c r="M242" s="22"/>
    </row>
    <row r="243" spans="1:13" ht="49.5" customHeight="1" x14ac:dyDescent="0.2">
      <c r="A243" s="93"/>
      <c r="B243" s="58"/>
      <c r="C243" s="22"/>
      <c r="D243" s="94" t="s">
        <v>3</v>
      </c>
      <c r="E243" s="104">
        <v>0</v>
      </c>
      <c r="F243" s="104">
        <f>G243+H243+I243+J243+K243</f>
        <v>0</v>
      </c>
      <c r="G243" s="104">
        <v>0</v>
      </c>
      <c r="H243" s="104">
        <v>0</v>
      </c>
      <c r="I243" s="104">
        <v>0</v>
      </c>
      <c r="J243" s="104">
        <v>0</v>
      </c>
      <c r="K243" s="104">
        <v>0</v>
      </c>
      <c r="L243" s="22"/>
      <c r="M243" s="22"/>
    </row>
    <row r="244" spans="1:13" ht="62.25" customHeight="1" x14ac:dyDescent="0.2">
      <c r="A244" s="93"/>
      <c r="B244" s="58"/>
      <c r="C244" s="22"/>
      <c r="D244" s="94" t="s">
        <v>2</v>
      </c>
      <c r="E244" s="104">
        <v>0</v>
      </c>
      <c r="F244" s="104">
        <f>G244+H244+I244+J244+K244</f>
        <v>0</v>
      </c>
      <c r="G244" s="104">
        <v>0</v>
      </c>
      <c r="H244" s="104">
        <v>0</v>
      </c>
      <c r="I244" s="104">
        <v>0</v>
      </c>
      <c r="J244" s="104">
        <v>0</v>
      </c>
      <c r="K244" s="104">
        <v>0</v>
      </c>
      <c r="L244" s="22"/>
      <c r="M244" s="22"/>
    </row>
    <row r="245" spans="1:13" ht="82.5" customHeight="1" x14ac:dyDescent="0.2">
      <c r="A245" s="93"/>
      <c r="B245" s="58"/>
      <c r="C245" s="22"/>
      <c r="D245" s="94" t="s">
        <v>19</v>
      </c>
      <c r="E245" s="104">
        <v>0</v>
      </c>
      <c r="F245" s="104">
        <f>G245+H245+I245+J245+K245</f>
        <v>1037</v>
      </c>
      <c r="G245" s="104">
        <v>37</v>
      </c>
      <c r="H245" s="104">
        <v>100</v>
      </c>
      <c r="I245" s="104">
        <v>300</v>
      </c>
      <c r="J245" s="104">
        <v>300</v>
      </c>
      <c r="K245" s="104">
        <v>300</v>
      </c>
      <c r="L245" s="22"/>
      <c r="M245" s="22"/>
    </row>
    <row r="246" spans="1:13" ht="33" customHeight="1" x14ac:dyDescent="0.2">
      <c r="A246" s="93"/>
      <c r="B246" s="58"/>
      <c r="C246" s="22"/>
      <c r="D246" s="94" t="s">
        <v>0</v>
      </c>
      <c r="E246" s="104">
        <v>0</v>
      </c>
      <c r="F246" s="104">
        <f>G246+H246+I246+J246+K246</f>
        <v>0</v>
      </c>
      <c r="G246" s="104">
        <v>0</v>
      </c>
      <c r="H246" s="104">
        <v>0</v>
      </c>
      <c r="I246" s="104">
        <v>0</v>
      </c>
      <c r="J246" s="104">
        <v>0</v>
      </c>
      <c r="K246" s="104">
        <v>0</v>
      </c>
      <c r="L246" s="22"/>
      <c r="M246" s="22"/>
    </row>
    <row r="247" spans="1:13" ht="21" customHeight="1" x14ac:dyDescent="0.2">
      <c r="A247" s="95" t="s">
        <v>72</v>
      </c>
      <c r="B247" s="58" t="s">
        <v>310</v>
      </c>
      <c r="C247" s="22" t="s">
        <v>65</v>
      </c>
      <c r="D247" s="94" t="s">
        <v>4</v>
      </c>
      <c r="E247" s="104">
        <f>E248+E249+E250+E251</f>
        <v>0</v>
      </c>
      <c r="F247" s="104">
        <f>F248+F249+F250+F251</f>
        <v>150</v>
      </c>
      <c r="G247" s="104">
        <f>G248+G249+G250+G251</f>
        <v>0</v>
      </c>
      <c r="H247" s="104">
        <f t="shared" ref="H247:K247" si="225">H248+H249+H250+H251</f>
        <v>150</v>
      </c>
      <c r="I247" s="104">
        <f t="shared" si="225"/>
        <v>0</v>
      </c>
      <c r="J247" s="104">
        <f t="shared" si="225"/>
        <v>0</v>
      </c>
      <c r="K247" s="104">
        <f t="shared" si="225"/>
        <v>0</v>
      </c>
      <c r="L247" s="34" t="s">
        <v>7</v>
      </c>
      <c r="M247" s="34"/>
    </row>
    <row r="248" spans="1:13" ht="48" customHeight="1" x14ac:dyDescent="0.2">
      <c r="A248" s="96"/>
      <c r="B248" s="58"/>
      <c r="C248" s="22"/>
      <c r="D248" s="94" t="s">
        <v>3</v>
      </c>
      <c r="E248" s="104">
        <v>0</v>
      </c>
      <c r="F248" s="104">
        <f>G248+H248+I248+J248+K248</f>
        <v>0</v>
      </c>
      <c r="G248" s="104">
        <v>0</v>
      </c>
      <c r="H248" s="104">
        <v>0</v>
      </c>
      <c r="I248" s="104">
        <v>0</v>
      </c>
      <c r="J248" s="104">
        <v>0</v>
      </c>
      <c r="K248" s="104">
        <v>0</v>
      </c>
      <c r="L248" s="65"/>
      <c r="M248" s="65"/>
    </row>
    <row r="249" spans="1:13" ht="60.75" customHeight="1" x14ac:dyDescent="0.2">
      <c r="A249" s="96"/>
      <c r="B249" s="58"/>
      <c r="C249" s="22"/>
      <c r="D249" s="94" t="s">
        <v>2</v>
      </c>
      <c r="E249" s="104">
        <v>0</v>
      </c>
      <c r="F249" s="104">
        <f>G249+H249+I249+J249+K249</f>
        <v>0</v>
      </c>
      <c r="G249" s="104">
        <v>0</v>
      </c>
      <c r="H249" s="104">
        <v>0</v>
      </c>
      <c r="I249" s="104">
        <v>0</v>
      </c>
      <c r="J249" s="104">
        <v>0</v>
      </c>
      <c r="K249" s="104">
        <v>0</v>
      </c>
      <c r="L249" s="65"/>
      <c r="M249" s="65"/>
    </row>
    <row r="250" spans="1:13" ht="74.25" customHeight="1" x14ac:dyDescent="0.2">
      <c r="A250" s="96"/>
      <c r="B250" s="58"/>
      <c r="C250" s="22"/>
      <c r="D250" s="94" t="s">
        <v>19</v>
      </c>
      <c r="E250" s="104">
        <v>0</v>
      </c>
      <c r="F250" s="104">
        <f>G250+H250+I250+J250+K250</f>
        <v>150</v>
      </c>
      <c r="G250" s="105">
        <v>0</v>
      </c>
      <c r="H250" s="105">
        <v>150</v>
      </c>
      <c r="I250" s="105">
        <v>0</v>
      </c>
      <c r="J250" s="105">
        <v>0</v>
      </c>
      <c r="K250" s="105">
        <v>0</v>
      </c>
      <c r="L250" s="65"/>
      <c r="M250" s="65"/>
    </row>
    <row r="251" spans="1:13" ht="33" customHeight="1" x14ac:dyDescent="0.2">
      <c r="A251" s="97"/>
      <c r="B251" s="58"/>
      <c r="C251" s="22"/>
      <c r="D251" s="94" t="s">
        <v>0</v>
      </c>
      <c r="E251" s="104">
        <v>0</v>
      </c>
      <c r="F251" s="104">
        <f>G251+H251+I251+J251+K251</f>
        <v>0</v>
      </c>
      <c r="G251" s="104">
        <v>0</v>
      </c>
      <c r="H251" s="104">
        <v>0</v>
      </c>
      <c r="I251" s="104">
        <v>0</v>
      </c>
      <c r="J251" s="104">
        <v>0</v>
      </c>
      <c r="K251" s="104">
        <v>0</v>
      </c>
      <c r="L251" s="35"/>
      <c r="M251" s="35"/>
    </row>
    <row r="252" spans="1:13" ht="21" customHeight="1" x14ac:dyDescent="0.2">
      <c r="A252" s="95" t="s">
        <v>73</v>
      </c>
      <c r="B252" s="73" t="s">
        <v>311</v>
      </c>
      <c r="C252" s="22" t="s">
        <v>65</v>
      </c>
      <c r="D252" s="94" t="s">
        <v>4</v>
      </c>
      <c r="E252" s="104">
        <f>E253+E254+E255+E256</f>
        <v>0</v>
      </c>
      <c r="F252" s="104">
        <f>F253+F254+F255+F256</f>
        <v>0</v>
      </c>
      <c r="G252" s="104">
        <f>G253+G254+G255+G256</f>
        <v>0</v>
      </c>
      <c r="H252" s="104">
        <f t="shared" ref="H252:K252" si="226">H253+H254+H255+H256</f>
        <v>0</v>
      </c>
      <c r="I252" s="104">
        <f t="shared" si="226"/>
        <v>0</v>
      </c>
      <c r="J252" s="104">
        <f t="shared" si="226"/>
        <v>0</v>
      </c>
      <c r="K252" s="104">
        <f t="shared" si="226"/>
        <v>0</v>
      </c>
      <c r="L252" s="34" t="s">
        <v>7</v>
      </c>
      <c r="M252" s="34"/>
    </row>
    <row r="253" spans="1:13" ht="48.75" customHeight="1" x14ac:dyDescent="0.2">
      <c r="A253" s="96"/>
      <c r="B253" s="58"/>
      <c r="C253" s="22"/>
      <c r="D253" s="94" t="s">
        <v>3</v>
      </c>
      <c r="E253" s="104">
        <v>0</v>
      </c>
      <c r="F253" s="104">
        <f>G253+H253+I253+J253+K253</f>
        <v>0</v>
      </c>
      <c r="G253" s="104">
        <v>0</v>
      </c>
      <c r="H253" s="104">
        <v>0</v>
      </c>
      <c r="I253" s="104">
        <v>0</v>
      </c>
      <c r="J253" s="104">
        <v>0</v>
      </c>
      <c r="K253" s="104">
        <v>0</v>
      </c>
      <c r="L253" s="65"/>
      <c r="M253" s="65"/>
    </row>
    <row r="254" spans="1:13" ht="63.75" customHeight="1" x14ac:dyDescent="0.2">
      <c r="A254" s="96"/>
      <c r="B254" s="58"/>
      <c r="C254" s="22"/>
      <c r="D254" s="94" t="s">
        <v>2</v>
      </c>
      <c r="E254" s="104">
        <v>0</v>
      </c>
      <c r="F254" s="104">
        <f>G254+H254+I254+J254+K254</f>
        <v>0</v>
      </c>
      <c r="G254" s="104">
        <v>0</v>
      </c>
      <c r="H254" s="104">
        <v>0</v>
      </c>
      <c r="I254" s="104">
        <v>0</v>
      </c>
      <c r="J254" s="104">
        <v>0</v>
      </c>
      <c r="K254" s="104">
        <v>0</v>
      </c>
      <c r="L254" s="65"/>
      <c r="M254" s="65"/>
    </row>
    <row r="255" spans="1:13" ht="75" customHeight="1" x14ac:dyDescent="0.2">
      <c r="A255" s="96"/>
      <c r="B255" s="58"/>
      <c r="C255" s="22"/>
      <c r="D255" s="94" t="s">
        <v>19</v>
      </c>
      <c r="E255" s="104">
        <v>0</v>
      </c>
      <c r="F255" s="104">
        <f>G255+H255+I255+J255+K255</f>
        <v>0</v>
      </c>
      <c r="G255" s="105">
        <v>0</v>
      </c>
      <c r="H255" s="105">
        <v>0</v>
      </c>
      <c r="I255" s="105">
        <v>0</v>
      </c>
      <c r="J255" s="105">
        <v>0</v>
      </c>
      <c r="K255" s="105">
        <v>0</v>
      </c>
      <c r="L255" s="65"/>
      <c r="M255" s="65"/>
    </row>
    <row r="256" spans="1:13" ht="33" customHeight="1" x14ac:dyDescent="0.2">
      <c r="A256" s="97"/>
      <c r="B256" s="58"/>
      <c r="C256" s="22"/>
      <c r="D256" s="94" t="s">
        <v>0</v>
      </c>
      <c r="E256" s="104">
        <v>0</v>
      </c>
      <c r="F256" s="104">
        <f>G256+H256+I256+J256+K256</f>
        <v>0</v>
      </c>
      <c r="G256" s="104">
        <v>0</v>
      </c>
      <c r="H256" s="104">
        <v>0</v>
      </c>
      <c r="I256" s="104">
        <v>0</v>
      </c>
      <c r="J256" s="104">
        <v>0</v>
      </c>
      <c r="K256" s="104">
        <v>0</v>
      </c>
      <c r="L256" s="35"/>
      <c r="M256" s="35"/>
    </row>
    <row r="257" spans="1:13" ht="19.5" customHeight="1" x14ac:dyDescent="0.2">
      <c r="A257" s="95" t="s">
        <v>74</v>
      </c>
      <c r="B257" s="58" t="s">
        <v>312</v>
      </c>
      <c r="C257" s="22" t="s">
        <v>65</v>
      </c>
      <c r="D257" s="94" t="s">
        <v>4</v>
      </c>
      <c r="E257" s="104">
        <f t="shared" ref="E257" si="227">E258+E259+E260+E261</f>
        <v>0</v>
      </c>
      <c r="F257" s="104">
        <f>F258+F259+F260+F261</f>
        <v>0</v>
      </c>
      <c r="G257" s="104">
        <f>G258+G259+G260+G261</f>
        <v>0</v>
      </c>
      <c r="H257" s="104">
        <f t="shared" ref="H257:K257" si="228">H258+H259+H260+H261</f>
        <v>0</v>
      </c>
      <c r="I257" s="104">
        <f t="shared" si="228"/>
        <v>0</v>
      </c>
      <c r="J257" s="104">
        <f t="shared" si="228"/>
        <v>0</v>
      </c>
      <c r="K257" s="104">
        <f t="shared" si="228"/>
        <v>0</v>
      </c>
      <c r="L257" s="34" t="s">
        <v>7</v>
      </c>
      <c r="M257" s="34"/>
    </row>
    <row r="258" spans="1:13" ht="45" customHeight="1" x14ac:dyDescent="0.2">
      <c r="A258" s="96"/>
      <c r="B258" s="58"/>
      <c r="C258" s="22"/>
      <c r="D258" s="94" t="s">
        <v>3</v>
      </c>
      <c r="E258" s="104">
        <v>0</v>
      </c>
      <c r="F258" s="104">
        <f>G258+H258+I258+J258+K258</f>
        <v>0</v>
      </c>
      <c r="G258" s="104">
        <v>0</v>
      </c>
      <c r="H258" s="104">
        <v>0</v>
      </c>
      <c r="I258" s="104">
        <v>0</v>
      </c>
      <c r="J258" s="104">
        <v>0</v>
      </c>
      <c r="K258" s="104">
        <v>0</v>
      </c>
      <c r="L258" s="65"/>
      <c r="M258" s="65"/>
    </row>
    <row r="259" spans="1:13" ht="65.25" customHeight="1" x14ac:dyDescent="0.2">
      <c r="A259" s="96"/>
      <c r="B259" s="58"/>
      <c r="C259" s="22"/>
      <c r="D259" s="94" t="s">
        <v>2</v>
      </c>
      <c r="E259" s="104">
        <v>0</v>
      </c>
      <c r="F259" s="104">
        <f>G259+H259+I259+J259+K259</f>
        <v>0</v>
      </c>
      <c r="G259" s="104">
        <v>0</v>
      </c>
      <c r="H259" s="104">
        <v>0</v>
      </c>
      <c r="I259" s="104">
        <v>0</v>
      </c>
      <c r="J259" s="104">
        <v>0</v>
      </c>
      <c r="K259" s="104">
        <v>0</v>
      </c>
      <c r="L259" s="65"/>
      <c r="M259" s="65"/>
    </row>
    <row r="260" spans="1:13" ht="74.25" customHeight="1" x14ac:dyDescent="0.2">
      <c r="A260" s="96"/>
      <c r="B260" s="58"/>
      <c r="C260" s="22"/>
      <c r="D260" s="94" t="s">
        <v>19</v>
      </c>
      <c r="E260" s="104">
        <v>0</v>
      </c>
      <c r="F260" s="104">
        <f>G260+H260+I260+J260+K260</f>
        <v>0</v>
      </c>
      <c r="G260" s="105">
        <v>0</v>
      </c>
      <c r="H260" s="105">
        <v>0</v>
      </c>
      <c r="I260" s="105">
        <v>0</v>
      </c>
      <c r="J260" s="105">
        <v>0</v>
      </c>
      <c r="K260" s="105">
        <v>0</v>
      </c>
      <c r="L260" s="65"/>
      <c r="M260" s="65"/>
    </row>
    <row r="261" spans="1:13" ht="33" customHeight="1" x14ac:dyDescent="0.2">
      <c r="A261" s="97"/>
      <c r="B261" s="58"/>
      <c r="C261" s="22"/>
      <c r="D261" s="94" t="s">
        <v>0</v>
      </c>
      <c r="E261" s="104">
        <v>0</v>
      </c>
      <c r="F261" s="104">
        <f>G261+H261+I261+J261+K261</f>
        <v>0</v>
      </c>
      <c r="G261" s="104">
        <v>0</v>
      </c>
      <c r="H261" s="104">
        <v>0</v>
      </c>
      <c r="I261" s="104">
        <v>0</v>
      </c>
      <c r="J261" s="104">
        <v>0</v>
      </c>
      <c r="K261" s="104">
        <v>0</v>
      </c>
      <c r="L261" s="35"/>
      <c r="M261" s="35"/>
    </row>
    <row r="262" spans="1:13" ht="23.25" customHeight="1" x14ac:dyDescent="0.2">
      <c r="A262" s="95" t="s">
        <v>102</v>
      </c>
      <c r="B262" s="62" t="s">
        <v>313</v>
      </c>
      <c r="C262" s="22" t="s">
        <v>65</v>
      </c>
      <c r="D262" s="94" t="s">
        <v>4</v>
      </c>
      <c r="E262" s="104">
        <f t="shared" ref="E262" si="229">E263+E264+E265+E266</f>
        <v>0</v>
      </c>
      <c r="F262" s="104">
        <f>F263+F264+F265+F266</f>
        <v>0</v>
      </c>
      <c r="G262" s="104">
        <f>G263+G264+G265+G266</f>
        <v>0</v>
      </c>
      <c r="H262" s="104">
        <f t="shared" ref="H262:K262" si="230">H263+H264+H265+H266</f>
        <v>0</v>
      </c>
      <c r="I262" s="104">
        <f t="shared" si="230"/>
        <v>0</v>
      </c>
      <c r="J262" s="104">
        <f t="shared" si="230"/>
        <v>0</v>
      </c>
      <c r="K262" s="104">
        <f t="shared" si="230"/>
        <v>0</v>
      </c>
      <c r="L262" s="34" t="s">
        <v>7</v>
      </c>
      <c r="M262" s="110"/>
    </row>
    <row r="263" spans="1:13" ht="47.25" customHeight="1" x14ac:dyDescent="0.2">
      <c r="A263" s="96"/>
      <c r="B263" s="64"/>
      <c r="C263" s="22"/>
      <c r="D263" s="94" t="s">
        <v>3</v>
      </c>
      <c r="E263" s="104">
        <v>0</v>
      </c>
      <c r="F263" s="104">
        <f>G263+H263+I263+J263+K263</f>
        <v>0</v>
      </c>
      <c r="G263" s="104">
        <v>0</v>
      </c>
      <c r="H263" s="104">
        <v>0</v>
      </c>
      <c r="I263" s="104">
        <v>0</v>
      </c>
      <c r="J263" s="104">
        <v>0</v>
      </c>
      <c r="K263" s="104">
        <v>0</v>
      </c>
      <c r="L263" s="65"/>
      <c r="M263" s="110"/>
    </row>
    <row r="264" spans="1:13" ht="67.5" customHeight="1" x14ac:dyDescent="0.2">
      <c r="A264" s="96"/>
      <c r="B264" s="64"/>
      <c r="C264" s="22"/>
      <c r="D264" s="94" t="s">
        <v>2</v>
      </c>
      <c r="E264" s="104">
        <v>0</v>
      </c>
      <c r="F264" s="104">
        <f>G264+H264+I264+J264+K264</f>
        <v>0</v>
      </c>
      <c r="G264" s="104">
        <v>0</v>
      </c>
      <c r="H264" s="104">
        <v>0</v>
      </c>
      <c r="I264" s="104">
        <v>0</v>
      </c>
      <c r="J264" s="104">
        <v>0</v>
      </c>
      <c r="K264" s="104">
        <v>0</v>
      </c>
      <c r="L264" s="65"/>
      <c r="M264" s="110"/>
    </row>
    <row r="265" spans="1:13" ht="78" customHeight="1" x14ac:dyDescent="0.2">
      <c r="A265" s="96"/>
      <c r="B265" s="64"/>
      <c r="C265" s="22"/>
      <c r="D265" s="94" t="s">
        <v>19</v>
      </c>
      <c r="E265" s="104">
        <v>0</v>
      </c>
      <c r="F265" s="104">
        <f>G265+H265+I265+J265+K265</f>
        <v>0</v>
      </c>
      <c r="G265" s="105">
        <v>0</v>
      </c>
      <c r="H265" s="105">
        <v>0</v>
      </c>
      <c r="I265" s="105">
        <v>0</v>
      </c>
      <c r="J265" s="105">
        <v>0</v>
      </c>
      <c r="K265" s="105">
        <v>0</v>
      </c>
      <c r="L265" s="65"/>
      <c r="M265" s="110"/>
    </row>
    <row r="266" spans="1:13" ht="36" customHeight="1" x14ac:dyDescent="0.2">
      <c r="A266" s="97"/>
      <c r="B266" s="67"/>
      <c r="C266" s="22"/>
      <c r="D266" s="94" t="s">
        <v>0</v>
      </c>
      <c r="E266" s="104">
        <v>0</v>
      </c>
      <c r="F266" s="104">
        <f>G266+H266+I266+J266+K266</f>
        <v>0</v>
      </c>
      <c r="G266" s="104">
        <v>0</v>
      </c>
      <c r="H266" s="104">
        <v>0</v>
      </c>
      <c r="I266" s="104">
        <v>0</v>
      </c>
      <c r="J266" s="104">
        <v>0</v>
      </c>
      <c r="K266" s="104">
        <v>0</v>
      </c>
      <c r="L266" s="35"/>
      <c r="M266" s="110"/>
    </row>
    <row r="267" spans="1:13" ht="21" customHeight="1" x14ac:dyDescent="0.2">
      <c r="A267" s="93" t="s">
        <v>14</v>
      </c>
      <c r="B267" s="62" t="s">
        <v>314</v>
      </c>
      <c r="C267" s="22" t="s">
        <v>65</v>
      </c>
      <c r="D267" s="94" t="s">
        <v>4</v>
      </c>
      <c r="E267" s="104">
        <f>E268+E269+E270+E271</f>
        <v>143</v>
      </c>
      <c r="F267" s="104">
        <f>F268+F269+F270+F271</f>
        <v>2000</v>
      </c>
      <c r="G267" s="104">
        <f>G268+G269+G270+G271</f>
        <v>0</v>
      </c>
      <c r="H267" s="104">
        <f t="shared" ref="H267:K267" si="231">H268+H269+H270+H271</f>
        <v>500</v>
      </c>
      <c r="I267" s="104">
        <f t="shared" si="231"/>
        <v>500</v>
      </c>
      <c r="J267" s="104">
        <f t="shared" si="231"/>
        <v>500</v>
      </c>
      <c r="K267" s="104">
        <f t="shared" si="231"/>
        <v>500</v>
      </c>
      <c r="L267" s="22"/>
      <c r="M267" s="34" t="s">
        <v>67</v>
      </c>
    </row>
    <row r="268" spans="1:13" ht="45" customHeight="1" x14ac:dyDescent="0.2">
      <c r="A268" s="93"/>
      <c r="B268" s="64"/>
      <c r="C268" s="22"/>
      <c r="D268" s="94" t="s">
        <v>3</v>
      </c>
      <c r="E268" s="104">
        <f>E273+E278+E283</f>
        <v>0</v>
      </c>
      <c r="F268" s="104">
        <f>G268+H268+I268+J268+K268</f>
        <v>0</v>
      </c>
      <c r="G268" s="104">
        <f>G273+G278</f>
        <v>0</v>
      </c>
      <c r="H268" s="104">
        <f t="shared" ref="H268:K268" si="232">H273+H278</f>
        <v>0</v>
      </c>
      <c r="I268" s="104">
        <f t="shared" si="232"/>
        <v>0</v>
      </c>
      <c r="J268" s="104">
        <f t="shared" si="232"/>
        <v>0</v>
      </c>
      <c r="K268" s="104">
        <f t="shared" si="232"/>
        <v>0</v>
      </c>
      <c r="L268" s="22"/>
      <c r="M268" s="65"/>
    </row>
    <row r="269" spans="1:13" ht="60.75" customHeight="1" x14ac:dyDescent="0.2">
      <c r="A269" s="93"/>
      <c r="B269" s="64"/>
      <c r="C269" s="22"/>
      <c r="D269" s="94" t="s">
        <v>2</v>
      </c>
      <c r="E269" s="104">
        <f>E274+E279+E284</f>
        <v>0</v>
      </c>
      <c r="F269" s="104">
        <f>G269+H269+I269+J269+K269</f>
        <v>0</v>
      </c>
      <c r="G269" s="104">
        <f>G274+G279</f>
        <v>0</v>
      </c>
      <c r="H269" s="104">
        <f t="shared" ref="H269:K269" si="233">H274+H279</f>
        <v>0</v>
      </c>
      <c r="I269" s="104">
        <f t="shared" si="233"/>
        <v>0</v>
      </c>
      <c r="J269" s="104">
        <f t="shared" si="233"/>
        <v>0</v>
      </c>
      <c r="K269" s="104">
        <f t="shared" si="233"/>
        <v>0</v>
      </c>
      <c r="L269" s="22"/>
      <c r="M269" s="65"/>
    </row>
    <row r="270" spans="1:13" ht="78.75" customHeight="1" x14ac:dyDescent="0.2">
      <c r="A270" s="93"/>
      <c r="B270" s="64"/>
      <c r="C270" s="22"/>
      <c r="D270" s="94" t="s">
        <v>19</v>
      </c>
      <c r="E270" s="104">
        <f>E275+E280+E285</f>
        <v>143</v>
      </c>
      <c r="F270" s="104">
        <f>G270+H270+I270+J270+K270</f>
        <v>2000</v>
      </c>
      <c r="G270" s="104">
        <f>G275+G280</f>
        <v>0</v>
      </c>
      <c r="H270" s="104">
        <f t="shared" ref="H270:K270" si="234">H275+H280</f>
        <v>500</v>
      </c>
      <c r="I270" s="104">
        <f t="shared" si="234"/>
        <v>500</v>
      </c>
      <c r="J270" s="104">
        <f t="shared" si="234"/>
        <v>500</v>
      </c>
      <c r="K270" s="104">
        <f t="shared" si="234"/>
        <v>500</v>
      </c>
      <c r="L270" s="22"/>
      <c r="M270" s="65"/>
    </row>
    <row r="271" spans="1:13" ht="39" customHeight="1" x14ac:dyDescent="0.2">
      <c r="A271" s="93"/>
      <c r="B271" s="67"/>
      <c r="C271" s="22"/>
      <c r="D271" s="94" t="s">
        <v>0</v>
      </c>
      <c r="E271" s="104">
        <f>E276+E281+E286</f>
        <v>0</v>
      </c>
      <c r="F271" s="104">
        <f>G271+H271+I271+J271+K271</f>
        <v>0</v>
      </c>
      <c r="G271" s="104">
        <f>G276+G281</f>
        <v>0</v>
      </c>
      <c r="H271" s="104">
        <f t="shared" ref="H271:K271" si="235">H276+H281</f>
        <v>0</v>
      </c>
      <c r="I271" s="104">
        <f t="shared" si="235"/>
        <v>0</v>
      </c>
      <c r="J271" s="104">
        <f t="shared" si="235"/>
        <v>0</v>
      </c>
      <c r="K271" s="104">
        <f t="shared" si="235"/>
        <v>0</v>
      </c>
      <c r="L271" s="22"/>
      <c r="M271" s="35"/>
    </row>
    <row r="272" spans="1:13" ht="24" customHeight="1" x14ac:dyDescent="0.2">
      <c r="A272" s="93" t="s">
        <v>22</v>
      </c>
      <c r="B272" s="58" t="s">
        <v>315</v>
      </c>
      <c r="C272" s="22" t="s">
        <v>65</v>
      </c>
      <c r="D272" s="94" t="s">
        <v>4</v>
      </c>
      <c r="E272" s="104">
        <f>E273+E274+E275+E276</f>
        <v>143</v>
      </c>
      <c r="F272" s="104">
        <f>F273+F274+F275+F276</f>
        <v>1600</v>
      </c>
      <c r="G272" s="104">
        <f>G273+G274+G275+G276</f>
        <v>0</v>
      </c>
      <c r="H272" s="104">
        <f t="shared" ref="H272:K272" si="236">H273+H274+H275+H276</f>
        <v>400</v>
      </c>
      <c r="I272" s="104">
        <f t="shared" si="236"/>
        <v>400</v>
      </c>
      <c r="J272" s="104">
        <f t="shared" si="236"/>
        <v>400</v>
      </c>
      <c r="K272" s="104">
        <f t="shared" si="236"/>
        <v>400</v>
      </c>
      <c r="L272" s="22" t="s">
        <v>92</v>
      </c>
      <c r="M272" s="18"/>
    </row>
    <row r="273" spans="1:13" ht="45.75" customHeight="1" x14ac:dyDescent="0.2">
      <c r="A273" s="93"/>
      <c r="B273" s="58"/>
      <c r="C273" s="22"/>
      <c r="D273" s="94" t="s">
        <v>3</v>
      </c>
      <c r="E273" s="104">
        <v>0</v>
      </c>
      <c r="F273" s="104">
        <f>G273+H273+I273+J273+K273</f>
        <v>0</v>
      </c>
      <c r="G273" s="104">
        <v>0</v>
      </c>
      <c r="H273" s="104">
        <v>0</v>
      </c>
      <c r="I273" s="104">
        <v>0</v>
      </c>
      <c r="J273" s="104">
        <v>0</v>
      </c>
      <c r="K273" s="104">
        <v>0</v>
      </c>
      <c r="L273" s="22"/>
      <c r="M273" s="18"/>
    </row>
    <row r="274" spans="1:13" ht="64.5" customHeight="1" x14ac:dyDescent="0.2">
      <c r="A274" s="93"/>
      <c r="B274" s="58"/>
      <c r="C274" s="22"/>
      <c r="D274" s="94" t="s">
        <v>2</v>
      </c>
      <c r="E274" s="104">
        <v>0</v>
      </c>
      <c r="F274" s="104">
        <f>G274+H274+I274+J274+K274</f>
        <v>0</v>
      </c>
      <c r="G274" s="104">
        <v>0</v>
      </c>
      <c r="H274" s="104">
        <v>0</v>
      </c>
      <c r="I274" s="104">
        <v>0</v>
      </c>
      <c r="J274" s="104">
        <v>0</v>
      </c>
      <c r="K274" s="104">
        <v>0</v>
      </c>
      <c r="L274" s="22"/>
      <c r="M274" s="18"/>
    </row>
    <row r="275" spans="1:13" ht="76.5" customHeight="1" x14ac:dyDescent="0.2">
      <c r="A275" s="93"/>
      <c r="B275" s="58"/>
      <c r="C275" s="22"/>
      <c r="D275" s="94" t="s">
        <v>19</v>
      </c>
      <c r="E275" s="104">
        <v>143</v>
      </c>
      <c r="F275" s="104">
        <f>G275+H275+I275+J275+K275</f>
        <v>1600</v>
      </c>
      <c r="G275" s="105">
        <v>0</v>
      </c>
      <c r="H275" s="105">
        <v>400</v>
      </c>
      <c r="I275" s="105">
        <v>400</v>
      </c>
      <c r="J275" s="105">
        <v>400</v>
      </c>
      <c r="K275" s="105">
        <v>400</v>
      </c>
      <c r="L275" s="22"/>
      <c r="M275" s="18"/>
    </row>
    <row r="276" spans="1:13" ht="36" customHeight="1" x14ac:dyDescent="0.2">
      <c r="A276" s="93"/>
      <c r="B276" s="58"/>
      <c r="C276" s="22"/>
      <c r="D276" s="94" t="s">
        <v>0</v>
      </c>
      <c r="E276" s="104">
        <v>0</v>
      </c>
      <c r="F276" s="104">
        <f>G276+H276+I276+J276+K276</f>
        <v>0</v>
      </c>
      <c r="G276" s="104">
        <v>0</v>
      </c>
      <c r="H276" s="104">
        <v>0</v>
      </c>
      <c r="I276" s="104">
        <v>0</v>
      </c>
      <c r="J276" s="104">
        <v>0</v>
      </c>
      <c r="K276" s="104">
        <v>0</v>
      </c>
      <c r="L276" s="22"/>
      <c r="M276" s="18"/>
    </row>
    <row r="277" spans="1:13" ht="19.5" customHeight="1" x14ac:dyDescent="0.2">
      <c r="A277" s="95" t="s">
        <v>21</v>
      </c>
      <c r="B277" s="62" t="s">
        <v>316</v>
      </c>
      <c r="C277" s="22" t="s">
        <v>65</v>
      </c>
      <c r="D277" s="94" t="s">
        <v>4</v>
      </c>
      <c r="E277" s="104">
        <f>E278+E279+E280+E281</f>
        <v>0</v>
      </c>
      <c r="F277" s="104">
        <f>F278+F279+F280+F281</f>
        <v>400</v>
      </c>
      <c r="G277" s="104">
        <f>G278+G279+G280+G281</f>
        <v>0</v>
      </c>
      <c r="H277" s="104">
        <f t="shared" ref="H277:K277" si="237">H278+H279+H280+H281</f>
        <v>100</v>
      </c>
      <c r="I277" s="104">
        <f t="shared" si="237"/>
        <v>100</v>
      </c>
      <c r="J277" s="104">
        <f t="shared" si="237"/>
        <v>100</v>
      </c>
      <c r="K277" s="104">
        <f t="shared" si="237"/>
        <v>100</v>
      </c>
      <c r="L277" s="22" t="s">
        <v>92</v>
      </c>
      <c r="M277" s="34"/>
    </row>
    <row r="278" spans="1:13" ht="46.5" customHeight="1" x14ac:dyDescent="0.2">
      <c r="A278" s="96"/>
      <c r="B278" s="64"/>
      <c r="C278" s="22"/>
      <c r="D278" s="94" t="s">
        <v>3</v>
      </c>
      <c r="E278" s="104">
        <v>0</v>
      </c>
      <c r="F278" s="104">
        <f>G278+H278+I278+J278+K278</f>
        <v>0</v>
      </c>
      <c r="G278" s="104">
        <v>0</v>
      </c>
      <c r="H278" s="104">
        <v>0</v>
      </c>
      <c r="I278" s="104">
        <v>0</v>
      </c>
      <c r="J278" s="104">
        <v>0</v>
      </c>
      <c r="K278" s="104">
        <v>0</v>
      </c>
      <c r="L278" s="22"/>
      <c r="M278" s="65"/>
    </row>
    <row r="279" spans="1:13" ht="62.25" customHeight="1" x14ac:dyDescent="0.2">
      <c r="A279" s="96"/>
      <c r="B279" s="64"/>
      <c r="C279" s="22"/>
      <c r="D279" s="94" t="s">
        <v>2</v>
      </c>
      <c r="E279" s="104">
        <v>0</v>
      </c>
      <c r="F279" s="104">
        <f>G279+H279+I279+J279+K279</f>
        <v>0</v>
      </c>
      <c r="G279" s="104">
        <v>0</v>
      </c>
      <c r="H279" s="104">
        <v>0</v>
      </c>
      <c r="I279" s="104">
        <v>0</v>
      </c>
      <c r="J279" s="104">
        <v>0</v>
      </c>
      <c r="K279" s="104">
        <v>0</v>
      </c>
      <c r="L279" s="22"/>
      <c r="M279" s="65"/>
    </row>
    <row r="280" spans="1:13" ht="73.5" customHeight="1" x14ac:dyDescent="0.2">
      <c r="A280" s="96"/>
      <c r="B280" s="64"/>
      <c r="C280" s="22"/>
      <c r="D280" s="94" t="s">
        <v>19</v>
      </c>
      <c r="E280" s="104">
        <v>0</v>
      </c>
      <c r="F280" s="104">
        <f>G280+H280+I280+J280+K280</f>
        <v>400</v>
      </c>
      <c r="G280" s="104">
        <v>0</v>
      </c>
      <c r="H280" s="104">
        <v>100</v>
      </c>
      <c r="I280" s="104">
        <v>100</v>
      </c>
      <c r="J280" s="104">
        <v>100</v>
      </c>
      <c r="K280" s="104">
        <v>100</v>
      </c>
      <c r="L280" s="22"/>
      <c r="M280" s="65"/>
    </row>
    <row r="281" spans="1:13" ht="36" customHeight="1" x14ac:dyDescent="0.2">
      <c r="A281" s="97"/>
      <c r="B281" s="67"/>
      <c r="C281" s="22"/>
      <c r="D281" s="94" t="s">
        <v>0</v>
      </c>
      <c r="E281" s="104">
        <v>0</v>
      </c>
      <c r="F281" s="104">
        <f>G281+H281+I281+J281+K281</f>
        <v>0</v>
      </c>
      <c r="G281" s="104">
        <v>0</v>
      </c>
      <c r="H281" s="104">
        <v>0</v>
      </c>
      <c r="I281" s="104">
        <v>0</v>
      </c>
      <c r="J281" s="104">
        <v>0</v>
      </c>
      <c r="K281" s="104">
        <v>0</v>
      </c>
      <c r="L281" s="22"/>
      <c r="M281" s="35"/>
    </row>
    <row r="282" spans="1:13" ht="15" customHeight="1" x14ac:dyDescent="0.2">
      <c r="A282" s="93" t="s">
        <v>12</v>
      </c>
      <c r="B282" s="62" t="s">
        <v>317</v>
      </c>
      <c r="C282" s="22" t="s">
        <v>65</v>
      </c>
      <c r="D282" s="94" t="s">
        <v>4</v>
      </c>
      <c r="E282" s="104">
        <f>E283+E284+E285+E286</f>
        <v>0</v>
      </c>
      <c r="F282" s="104">
        <f>F283+F284+F285+F286</f>
        <v>0</v>
      </c>
      <c r="G282" s="104">
        <f>G283+G284+G285+G286</f>
        <v>0</v>
      </c>
      <c r="H282" s="104">
        <f t="shared" ref="H282:K282" si="238">H283+H284+H285+H286</f>
        <v>0</v>
      </c>
      <c r="I282" s="104">
        <f t="shared" si="238"/>
        <v>0</v>
      </c>
      <c r="J282" s="104">
        <f t="shared" si="238"/>
        <v>0</v>
      </c>
      <c r="K282" s="104">
        <f t="shared" si="238"/>
        <v>0</v>
      </c>
      <c r="L282" s="145"/>
      <c r="M282" s="34" t="s">
        <v>68</v>
      </c>
    </row>
    <row r="283" spans="1:13" ht="45.75" customHeight="1" x14ac:dyDescent="0.2">
      <c r="A283" s="93"/>
      <c r="B283" s="64"/>
      <c r="C283" s="22"/>
      <c r="D283" s="94" t="s">
        <v>3</v>
      </c>
      <c r="E283" s="104">
        <f>E288</f>
        <v>0</v>
      </c>
      <c r="F283" s="104">
        <f>G283+H283+I283+J283+K283</f>
        <v>0</v>
      </c>
      <c r="G283" s="104">
        <f>G288</f>
        <v>0</v>
      </c>
      <c r="H283" s="104">
        <f t="shared" ref="H283:K283" si="239">H288</f>
        <v>0</v>
      </c>
      <c r="I283" s="104">
        <f t="shared" si="239"/>
        <v>0</v>
      </c>
      <c r="J283" s="104">
        <f t="shared" si="239"/>
        <v>0</v>
      </c>
      <c r="K283" s="104">
        <f t="shared" si="239"/>
        <v>0</v>
      </c>
      <c r="L283" s="146"/>
      <c r="M283" s="65"/>
    </row>
    <row r="284" spans="1:13" ht="63" customHeight="1" x14ac:dyDescent="0.2">
      <c r="A284" s="93"/>
      <c r="B284" s="64"/>
      <c r="C284" s="22"/>
      <c r="D284" s="94" t="s">
        <v>2</v>
      </c>
      <c r="E284" s="104">
        <f>E289</f>
        <v>0</v>
      </c>
      <c r="F284" s="104">
        <f>G284+H284+I284+J284+K284</f>
        <v>0</v>
      </c>
      <c r="G284" s="104">
        <f>G289</f>
        <v>0</v>
      </c>
      <c r="H284" s="104">
        <f t="shared" ref="H284:K284" si="240">H289</f>
        <v>0</v>
      </c>
      <c r="I284" s="104">
        <f t="shared" si="240"/>
        <v>0</v>
      </c>
      <c r="J284" s="104">
        <f t="shared" si="240"/>
        <v>0</v>
      </c>
      <c r="K284" s="104">
        <f t="shared" si="240"/>
        <v>0</v>
      </c>
      <c r="L284" s="146"/>
      <c r="M284" s="65"/>
    </row>
    <row r="285" spans="1:13" ht="78.75" customHeight="1" x14ac:dyDescent="0.2">
      <c r="A285" s="93"/>
      <c r="B285" s="64"/>
      <c r="C285" s="22"/>
      <c r="D285" s="94" t="s">
        <v>19</v>
      </c>
      <c r="E285" s="105">
        <f>E290</f>
        <v>0</v>
      </c>
      <c r="F285" s="104">
        <f>G285+H285+I285+J285+K285</f>
        <v>0</v>
      </c>
      <c r="G285" s="105">
        <f>G290</f>
        <v>0</v>
      </c>
      <c r="H285" s="105">
        <f t="shared" ref="H285:K285" si="241">H290</f>
        <v>0</v>
      </c>
      <c r="I285" s="105">
        <f t="shared" si="241"/>
        <v>0</v>
      </c>
      <c r="J285" s="105">
        <f t="shared" si="241"/>
        <v>0</v>
      </c>
      <c r="K285" s="105">
        <f t="shared" si="241"/>
        <v>0</v>
      </c>
      <c r="L285" s="146"/>
      <c r="M285" s="65"/>
    </row>
    <row r="286" spans="1:13" ht="34.5" customHeight="1" x14ac:dyDescent="0.2">
      <c r="A286" s="93"/>
      <c r="B286" s="67"/>
      <c r="C286" s="22"/>
      <c r="D286" s="94" t="s">
        <v>0</v>
      </c>
      <c r="E286" s="104">
        <f>E291</f>
        <v>0</v>
      </c>
      <c r="F286" s="104">
        <f>G286+H286+I286+J286+K286</f>
        <v>0</v>
      </c>
      <c r="G286" s="104">
        <f>G291</f>
        <v>0</v>
      </c>
      <c r="H286" s="104">
        <f t="shared" ref="H286:K286" si="242">H291</f>
        <v>0</v>
      </c>
      <c r="I286" s="104">
        <f t="shared" si="242"/>
        <v>0</v>
      </c>
      <c r="J286" s="104">
        <f t="shared" si="242"/>
        <v>0</v>
      </c>
      <c r="K286" s="104">
        <f t="shared" si="242"/>
        <v>0</v>
      </c>
      <c r="L286" s="147"/>
      <c r="M286" s="65"/>
    </row>
    <row r="287" spans="1:13" ht="15.75" customHeight="1" x14ac:dyDescent="0.2">
      <c r="A287" s="93" t="s">
        <v>24</v>
      </c>
      <c r="B287" s="58" t="s">
        <v>318</v>
      </c>
      <c r="C287" s="22" t="s">
        <v>65</v>
      </c>
      <c r="D287" s="94" t="s">
        <v>4</v>
      </c>
      <c r="E287" s="104">
        <f>E288+E289+E290+E291</f>
        <v>0</v>
      </c>
      <c r="F287" s="104">
        <f>F288+F289+F290+F291</f>
        <v>0</v>
      </c>
      <c r="G287" s="104">
        <f>G288+G289+G290+G291</f>
        <v>0</v>
      </c>
      <c r="H287" s="104">
        <f t="shared" ref="H287" si="243">H288+H289+H290+H291</f>
        <v>0</v>
      </c>
      <c r="I287" s="104">
        <f t="shared" ref="I287" si="244">I288+I289+I290+I291</f>
        <v>0</v>
      </c>
      <c r="J287" s="104">
        <f t="shared" ref="J287" si="245">J288+J289+J290+J291</f>
        <v>0</v>
      </c>
      <c r="K287" s="104">
        <f t="shared" ref="K287" si="246">K288+K289+K290+K291</f>
        <v>0</v>
      </c>
      <c r="L287" s="22" t="s">
        <v>92</v>
      </c>
      <c r="M287" s="34"/>
    </row>
    <row r="288" spans="1:13" ht="50.25" customHeight="1" x14ac:dyDescent="0.2">
      <c r="A288" s="93"/>
      <c r="B288" s="58"/>
      <c r="C288" s="22"/>
      <c r="D288" s="94" t="s">
        <v>3</v>
      </c>
      <c r="E288" s="104">
        <v>0</v>
      </c>
      <c r="F288" s="104">
        <f>G288+H288+I288+J288+K288</f>
        <v>0</v>
      </c>
      <c r="G288" s="104">
        <v>0</v>
      </c>
      <c r="H288" s="104">
        <v>0</v>
      </c>
      <c r="I288" s="104">
        <v>0</v>
      </c>
      <c r="J288" s="104">
        <v>0</v>
      </c>
      <c r="K288" s="104">
        <v>0</v>
      </c>
      <c r="L288" s="22"/>
      <c r="M288" s="65"/>
    </row>
    <row r="289" spans="1:13" ht="60.75" customHeight="1" x14ac:dyDescent="0.2">
      <c r="A289" s="93"/>
      <c r="B289" s="58"/>
      <c r="C289" s="22"/>
      <c r="D289" s="94" t="s">
        <v>2</v>
      </c>
      <c r="E289" s="104">
        <v>0</v>
      </c>
      <c r="F289" s="104">
        <f>G289+H289+I289+J289+K289</f>
        <v>0</v>
      </c>
      <c r="G289" s="104">
        <v>0</v>
      </c>
      <c r="H289" s="104">
        <v>0</v>
      </c>
      <c r="I289" s="104">
        <v>0</v>
      </c>
      <c r="J289" s="104">
        <v>0</v>
      </c>
      <c r="K289" s="104">
        <v>0</v>
      </c>
      <c r="L289" s="22"/>
      <c r="M289" s="65"/>
    </row>
    <row r="290" spans="1:13" ht="78.75" customHeight="1" x14ac:dyDescent="0.2">
      <c r="A290" s="93"/>
      <c r="B290" s="58"/>
      <c r="C290" s="22"/>
      <c r="D290" s="94" t="s">
        <v>19</v>
      </c>
      <c r="E290" s="105">
        <v>0</v>
      </c>
      <c r="F290" s="104">
        <f>G290+H290+I290+J290+K290</f>
        <v>0</v>
      </c>
      <c r="G290" s="105">
        <v>0</v>
      </c>
      <c r="H290" s="105">
        <v>0</v>
      </c>
      <c r="I290" s="105">
        <v>0</v>
      </c>
      <c r="J290" s="105">
        <v>0</v>
      </c>
      <c r="K290" s="105">
        <v>0</v>
      </c>
      <c r="L290" s="22"/>
      <c r="M290" s="65"/>
    </row>
    <row r="291" spans="1:13" ht="37.5" customHeight="1" x14ac:dyDescent="0.2">
      <c r="A291" s="93"/>
      <c r="B291" s="58"/>
      <c r="C291" s="22"/>
      <c r="D291" s="94" t="s">
        <v>0</v>
      </c>
      <c r="E291" s="104">
        <v>0</v>
      </c>
      <c r="F291" s="104">
        <f>G291+H291+I291+J291+K291</f>
        <v>0</v>
      </c>
      <c r="G291" s="104">
        <v>0</v>
      </c>
      <c r="H291" s="104">
        <v>0</v>
      </c>
      <c r="I291" s="104">
        <v>0</v>
      </c>
      <c r="J291" s="104">
        <v>0</v>
      </c>
      <c r="K291" s="104">
        <v>0</v>
      </c>
      <c r="L291" s="22"/>
      <c r="M291" s="65"/>
    </row>
    <row r="292" spans="1:13" ht="15" x14ac:dyDescent="0.2">
      <c r="A292" s="93"/>
      <c r="B292" s="86" t="s">
        <v>111</v>
      </c>
      <c r="C292" s="22" t="s">
        <v>65</v>
      </c>
      <c r="D292" s="14" t="s">
        <v>4</v>
      </c>
      <c r="E292" s="104">
        <f>E293+E294+E295+E296</f>
        <v>633</v>
      </c>
      <c r="F292" s="104">
        <f>F293+F294+F295+F296</f>
        <v>5447.1</v>
      </c>
      <c r="G292" s="104">
        <f>G293+G294+G295+G296</f>
        <v>297.10000000000002</v>
      </c>
      <c r="H292" s="104">
        <f t="shared" ref="H292:K292" si="247">H293+H294+H295+H296</f>
        <v>1250</v>
      </c>
      <c r="I292" s="104">
        <f t="shared" si="247"/>
        <v>1300</v>
      </c>
      <c r="J292" s="104">
        <f t="shared" si="247"/>
        <v>1300</v>
      </c>
      <c r="K292" s="104">
        <f t="shared" si="247"/>
        <v>1300</v>
      </c>
      <c r="L292" s="111"/>
      <c r="M292" s="112"/>
    </row>
    <row r="293" spans="1:13" ht="51.75" customHeight="1" x14ac:dyDescent="0.2">
      <c r="A293" s="113"/>
      <c r="B293" s="86"/>
      <c r="C293" s="22"/>
      <c r="D293" s="14" t="s">
        <v>3</v>
      </c>
      <c r="E293" s="104">
        <f>E213+E268+E283</f>
        <v>0</v>
      </c>
      <c r="F293" s="104">
        <f>G293+H293+I293+J293+K293</f>
        <v>0</v>
      </c>
      <c r="G293" s="104">
        <f t="shared" ref="G293:K296" si="248">G213+G268+G283</f>
        <v>0</v>
      </c>
      <c r="H293" s="104">
        <f t="shared" si="248"/>
        <v>0</v>
      </c>
      <c r="I293" s="104">
        <f t="shared" si="248"/>
        <v>0</v>
      </c>
      <c r="J293" s="104">
        <f t="shared" si="248"/>
        <v>0</v>
      </c>
      <c r="K293" s="104">
        <f t="shared" si="248"/>
        <v>0</v>
      </c>
      <c r="L293" s="114"/>
      <c r="M293" s="115"/>
    </row>
    <row r="294" spans="1:13" ht="61.5" customHeight="1" x14ac:dyDescent="0.2">
      <c r="A294" s="113"/>
      <c r="B294" s="86"/>
      <c r="C294" s="22"/>
      <c r="D294" s="14" t="s">
        <v>2</v>
      </c>
      <c r="E294" s="104">
        <f>E214+E269+E284</f>
        <v>0</v>
      </c>
      <c r="F294" s="104">
        <f>G294+H294+I294+J294+K294</f>
        <v>0</v>
      </c>
      <c r="G294" s="104">
        <f t="shared" si="248"/>
        <v>0</v>
      </c>
      <c r="H294" s="104">
        <f t="shared" si="248"/>
        <v>0</v>
      </c>
      <c r="I294" s="104">
        <f t="shared" si="248"/>
        <v>0</v>
      </c>
      <c r="J294" s="104">
        <f t="shared" si="248"/>
        <v>0</v>
      </c>
      <c r="K294" s="104">
        <f t="shared" si="248"/>
        <v>0</v>
      </c>
      <c r="L294" s="114"/>
      <c r="M294" s="115"/>
    </row>
    <row r="295" spans="1:13" ht="77.25" customHeight="1" x14ac:dyDescent="0.2">
      <c r="A295" s="113"/>
      <c r="B295" s="86"/>
      <c r="C295" s="22"/>
      <c r="D295" s="14" t="s">
        <v>19</v>
      </c>
      <c r="E295" s="104">
        <f>E215+E270+E285</f>
        <v>633</v>
      </c>
      <c r="F295" s="104">
        <f>G295+H295+I295+J295+K295</f>
        <v>5447.1</v>
      </c>
      <c r="G295" s="104">
        <f t="shared" si="248"/>
        <v>297.10000000000002</v>
      </c>
      <c r="H295" s="104">
        <f t="shared" si="248"/>
        <v>1250</v>
      </c>
      <c r="I295" s="104">
        <f t="shared" si="248"/>
        <v>1300</v>
      </c>
      <c r="J295" s="104">
        <f t="shared" si="248"/>
        <v>1300</v>
      </c>
      <c r="K295" s="104">
        <f t="shared" si="248"/>
        <v>1300</v>
      </c>
      <c r="L295" s="114"/>
      <c r="M295" s="115"/>
    </row>
    <row r="296" spans="1:13" ht="30" x14ac:dyDescent="0.2">
      <c r="A296" s="113"/>
      <c r="B296" s="86"/>
      <c r="C296" s="22"/>
      <c r="D296" s="14" t="s">
        <v>0</v>
      </c>
      <c r="E296" s="104">
        <f>E216+E271+E286</f>
        <v>0</v>
      </c>
      <c r="F296" s="104">
        <f>G296+H296+I296+J296+K296</f>
        <v>0</v>
      </c>
      <c r="G296" s="104">
        <f t="shared" si="248"/>
        <v>0</v>
      </c>
      <c r="H296" s="104">
        <f t="shared" si="248"/>
        <v>0</v>
      </c>
      <c r="I296" s="104">
        <f t="shared" si="248"/>
        <v>0</v>
      </c>
      <c r="J296" s="104">
        <f t="shared" si="248"/>
        <v>0</v>
      </c>
      <c r="K296" s="104">
        <f t="shared" si="248"/>
        <v>0</v>
      </c>
      <c r="L296" s="116"/>
      <c r="M296" s="117"/>
    </row>
    <row r="297" spans="1:13" ht="36.75" customHeight="1" x14ac:dyDescent="0.2">
      <c r="A297" s="22" t="s">
        <v>319</v>
      </c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</row>
    <row r="298" spans="1:13" ht="25.5" customHeight="1" x14ac:dyDescent="0.2">
      <c r="A298" s="93" t="s">
        <v>18</v>
      </c>
      <c r="B298" s="62" t="s">
        <v>320</v>
      </c>
      <c r="C298" s="34" t="s">
        <v>65</v>
      </c>
      <c r="D298" s="74" t="s">
        <v>4</v>
      </c>
      <c r="E298" s="118">
        <f>E300+E301+E302+E303</f>
        <v>3200</v>
      </c>
      <c r="F298" s="118">
        <f>F300+F301+F302+F303</f>
        <v>15290</v>
      </c>
      <c r="G298" s="118">
        <f>G300+G301+G302+G303</f>
        <v>2110</v>
      </c>
      <c r="H298" s="118">
        <f t="shared" ref="H298:K298" si="249">H300+H301+H302+H303</f>
        <v>2890</v>
      </c>
      <c r="I298" s="118">
        <f t="shared" si="249"/>
        <v>3200</v>
      </c>
      <c r="J298" s="118">
        <f t="shared" si="249"/>
        <v>3200</v>
      </c>
      <c r="K298" s="118">
        <f t="shared" si="249"/>
        <v>3890</v>
      </c>
      <c r="L298" s="22"/>
      <c r="M298" s="22" t="s">
        <v>69</v>
      </c>
    </row>
    <row r="299" spans="1:13" ht="0.75" hidden="1" customHeight="1" x14ac:dyDescent="0.2">
      <c r="A299" s="93"/>
      <c r="B299" s="64"/>
      <c r="C299" s="65"/>
      <c r="D299" s="76"/>
      <c r="E299" s="119"/>
      <c r="F299" s="119"/>
      <c r="G299" s="119"/>
      <c r="H299" s="119"/>
      <c r="I299" s="119"/>
      <c r="J299" s="119"/>
      <c r="K299" s="119"/>
      <c r="L299" s="22"/>
      <c r="M299" s="22"/>
    </row>
    <row r="300" spans="1:13" ht="51" customHeight="1" x14ac:dyDescent="0.2">
      <c r="A300" s="93"/>
      <c r="B300" s="64"/>
      <c r="C300" s="65"/>
      <c r="D300" s="94" t="s">
        <v>3</v>
      </c>
      <c r="E300" s="29">
        <f>E305</f>
        <v>0</v>
      </c>
      <c r="F300" s="29">
        <f>G300+H300+I300+J300+K300</f>
        <v>0</v>
      </c>
      <c r="G300" s="29">
        <f>G305</f>
        <v>0</v>
      </c>
      <c r="H300" s="29">
        <f t="shared" ref="H300:K300" si="250">H305</f>
        <v>0</v>
      </c>
      <c r="I300" s="29">
        <f t="shared" si="250"/>
        <v>0</v>
      </c>
      <c r="J300" s="29">
        <f t="shared" si="250"/>
        <v>0</v>
      </c>
      <c r="K300" s="29">
        <f t="shared" si="250"/>
        <v>0</v>
      </c>
      <c r="L300" s="22"/>
      <c r="M300" s="22"/>
    </row>
    <row r="301" spans="1:13" ht="61.5" customHeight="1" x14ac:dyDescent="0.2">
      <c r="A301" s="93"/>
      <c r="B301" s="64"/>
      <c r="C301" s="65"/>
      <c r="D301" s="94" t="s">
        <v>2</v>
      </c>
      <c r="E301" s="29">
        <f>E306</f>
        <v>0</v>
      </c>
      <c r="F301" s="29">
        <f>G301+H301+I301+J301+K301</f>
        <v>0</v>
      </c>
      <c r="G301" s="29">
        <f>G306</f>
        <v>0</v>
      </c>
      <c r="H301" s="29">
        <f t="shared" ref="H301:K301" si="251">H306</f>
        <v>0</v>
      </c>
      <c r="I301" s="29">
        <f t="shared" si="251"/>
        <v>0</v>
      </c>
      <c r="J301" s="29">
        <f t="shared" si="251"/>
        <v>0</v>
      </c>
      <c r="K301" s="29">
        <f t="shared" si="251"/>
        <v>0</v>
      </c>
      <c r="L301" s="22"/>
      <c r="M301" s="22"/>
    </row>
    <row r="302" spans="1:13" ht="81" customHeight="1" x14ac:dyDescent="0.2">
      <c r="A302" s="93"/>
      <c r="B302" s="64"/>
      <c r="C302" s="65"/>
      <c r="D302" s="94" t="s">
        <v>19</v>
      </c>
      <c r="E302" s="29">
        <f>E307</f>
        <v>3200</v>
      </c>
      <c r="F302" s="29">
        <f>G302+H302+I302+J302+K302</f>
        <v>15290</v>
      </c>
      <c r="G302" s="29">
        <f>G307</f>
        <v>2110</v>
      </c>
      <c r="H302" s="29">
        <f t="shared" ref="H302:K302" si="252">H307</f>
        <v>2890</v>
      </c>
      <c r="I302" s="29">
        <f t="shared" si="252"/>
        <v>3200</v>
      </c>
      <c r="J302" s="29">
        <f t="shared" si="252"/>
        <v>3200</v>
      </c>
      <c r="K302" s="29">
        <f t="shared" si="252"/>
        <v>3890</v>
      </c>
      <c r="L302" s="22"/>
      <c r="M302" s="22"/>
    </row>
    <row r="303" spans="1:13" ht="39" customHeight="1" x14ac:dyDescent="0.2">
      <c r="A303" s="93"/>
      <c r="B303" s="67"/>
      <c r="C303" s="35"/>
      <c r="D303" s="94" t="s">
        <v>0</v>
      </c>
      <c r="E303" s="29">
        <f>E308</f>
        <v>0</v>
      </c>
      <c r="F303" s="29">
        <f>G303+H303+I303+J303+K303</f>
        <v>0</v>
      </c>
      <c r="G303" s="29">
        <f>G308</f>
        <v>0</v>
      </c>
      <c r="H303" s="29">
        <f t="shared" ref="H303:K303" si="253">H308</f>
        <v>0</v>
      </c>
      <c r="I303" s="29">
        <f t="shared" si="253"/>
        <v>0</v>
      </c>
      <c r="J303" s="29">
        <f t="shared" si="253"/>
        <v>0</v>
      </c>
      <c r="K303" s="29">
        <f t="shared" si="253"/>
        <v>0</v>
      </c>
      <c r="L303" s="22"/>
      <c r="M303" s="22"/>
    </row>
    <row r="304" spans="1:13" ht="23.25" customHeight="1" x14ac:dyDescent="0.2">
      <c r="A304" s="93" t="s">
        <v>23</v>
      </c>
      <c r="B304" s="58" t="s">
        <v>321</v>
      </c>
      <c r="C304" s="22" t="s">
        <v>65</v>
      </c>
      <c r="D304" s="94" t="s">
        <v>4</v>
      </c>
      <c r="E304" s="29">
        <f>E305+E306+E307+E308</f>
        <v>3200</v>
      </c>
      <c r="F304" s="29">
        <f>F305+F306+F307+F308</f>
        <v>15290</v>
      </c>
      <c r="G304" s="29">
        <f>G305+G306+G307+G308</f>
        <v>2110</v>
      </c>
      <c r="H304" s="29">
        <f t="shared" ref="H304:K304" si="254">H305+H306+H307+H308</f>
        <v>2890</v>
      </c>
      <c r="I304" s="29">
        <f t="shared" si="254"/>
        <v>3200</v>
      </c>
      <c r="J304" s="29">
        <f t="shared" si="254"/>
        <v>3200</v>
      </c>
      <c r="K304" s="29">
        <f t="shared" si="254"/>
        <v>3890</v>
      </c>
      <c r="L304" s="22" t="s">
        <v>92</v>
      </c>
      <c r="M304" s="22"/>
    </row>
    <row r="305" spans="1:28" ht="43.5" customHeight="1" x14ac:dyDescent="0.2">
      <c r="A305" s="93"/>
      <c r="B305" s="58"/>
      <c r="C305" s="22"/>
      <c r="D305" s="94" t="s">
        <v>3</v>
      </c>
      <c r="E305" s="29">
        <v>0</v>
      </c>
      <c r="F305" s="29">
        <f>G305+H305+I305+J305+K305</f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2"/>
      <c r="M305" s="22"/>
    </row>
    <row r="306" spans="1:28" ht="63" customHeight="1" x14ac:dyDescent="0.2">
      <c r="A306" s="93"/>
      <c r="B306" s="58"/>
      <c r="C306" s="22"/>
      <c r="D306" s="94" t="s">
        <v>2</v>
      </c>
      <c r="E306" s="29">
        <v>0</v>
      </c>
      <c r="F306" s="29">
        <f>G306+H306+I306+J306+K306</f>
        <v>0</v>
      </c>
      <c r="G306" s="29">
        <v>0</v>
      </c>
      <c r="H306" s="29">
        <v>0</v>
      </c>
      <c r="I306" s="29">
        <v>0</v>
      </c>
      <c r="J306" s="29">
        <v>0</v>
      </c>
      <c r="K306" s="29">
        <v>0</v>
      </c>
      <c r="L306" s="22"/>
      <c r="M306" s="22"/>
    </row>
    <row r="307" spans="1:28" ht="77.25" customHeight="1" x14ac:dyDescent="0.2">
      <c r="A307" s="93"/>
      <c r="B307" s="58"/>
      <c r="C307" s="22"/>
      <c r="D307" s="94" t="s">
        <v>19</v>
      </c>
      <c r="E307" s="29">
        <v>3200</v>
      </c>
      <c r="F307" s="29">
        <f>G307+H307+I307+J307+K307</f>
        <v>15290</v>
      </c>
      <c r="G307" s="29">
        <v>2110</v>
      </c>
      <c r="H307" s="29">
        <v>2890</v>
      </c>
      <c r="I307" s="29">
        <v>3200</v>
      </c>
      <c r="J307" s="29">
        <v>3200</v>
      </c>
      <c r="K307" s="29">
        <v>3890</v>
      </c>
      <c r="L307" s="22"/>
      <c r="M307" s="22"/>
    </row>
    <row r="308" spans="1:28" ht="38.25" customHeight="1" x14ac:dyDescent="0.2">
      <c r="A308" s="93"/>
      <c r="B308" s="58"/>
      <c r="C308" s="22"/>
      <c r="D308" s="94" t="s">
        <v>0</v>
      </c>
      <c r="E308" s="29">
        <v>0</v>
      </c>
      <c r="F308" s="29">
        <f>G308+H308+I308+J308+K308</f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2"/>
      <c r="M308" s="22"/>
    </row>
    <row r="309" spans="1:28" ht="23.25" customHeight="1" x14ac:dyDescent="0.2">
      <c r="A309" s="93"/>
      <c r="B309" s="86" t="s">
        <v>112</v>
      </c>
      <c r="C309" s="22" t="s">
        <v>65</v>
      </c>
      <c r="D309" s="94" t="s">
        <v>4</v>
      </c>
      <c r="E309" s="104">
        <f>E310+E311+E312+E313</f>
        <v>3200</v>
      </c>
      <c r="F309" s="104">
        <f>F310+F311+F312+F313</f>
        <v>15290</v>
      </c>
      <c r="G309" s="104">
        <f>G310+G311+G312+G313</f>
        <v>2110</v>
      </c>
      <c r="H309" s="104">
        <f t="shared" ref="H309:K309" si="255">H310+H311+H312+H313</f>
        <v>2890</v>
      </c>
      <c r="I309" s="104">
        <f t="shared" si="255"/>
        <v>3200</v>
      </c>
      <c r="J309" s="104">
        <f t="shared" si="255"/>
        <v>3200</v>
      </c>
      <c r="K309" s="104">
        <f t="shared" si="255"/>
        <v>3890</v>
      </c>
      <c r="L309" s="34"/>
      <c r="M309" s="18"/>
    </row>
    <row r="310" spans="1:28" ht="45" customHeight="1" x14ac:dyDescent="0.2">
      <c r="A310" s="93"/>
      <c r="B310" s="22"/>
      <c r="C310" s="22"/>
      <c r="D310" s="94" t="s">
        <v>3</v>
      </c>
      <c r="E310" s="104">
        <f>E300</f>
        <v>0</v>
      </c>
      <c r="F310" s="104">
        <f>G310+H310+I310+J310+K310</f>
        <v>0</v>
      </c>
      <c r="G310" s="104">
        <f>G300</f>
        <v>0</v>
      </c>
      <c r="H310" s="104">
        <f t="shared" ref="H310:K310" si="256">H300</f>
        <v>0</v>
      </c>
      <c r="I310" s="104">
        <f t="shared" si="256"/>
        <v>0</v>
      </c>
      <c r="J310" s="104">
        <f t="shared" si="256"/>
        <v>0</v>
      </c>
      <c r="K310" s="104">
        <f t="shared" si="256"/>
        <v>0</v>
      </c>
      <c r="L310" s="65"/>
      <c r="M310" s="18"/>
    </row>
    <row r="311" spans="1:28" ht="61.5" customHeight="1" x14ac:dyDescent="0.2">
      <c r="A311" s="93"/>
      <c r="B311" s="22"/>
      <c r="C311" s="22"/>
      <c r="D311" s="94" t="s">
        <v>2</v>
      </c>
      <c r="E311" s="104">
        <f>E301</f>
        <v>0</v>
      </c>
      <c r="F311" s="104">
        <f>G311+H311+I311+J311+K311</f>
        <v>0</v>
      </c>
      <c r="G311" s="104">
        <f>G301</f>
        <v>0</v>
      </c>
      <c r="H311" s="104">
        <f t="shared" ref="H311:K311" si="257">H301</f>
        <v>0</v>
      </c>
      <c r="I311" s="104">
        <f t="shared" si="257"/>
        <v>0</v>
      </c>
      <c r="J311" s="104">
        <f t="shared" si="257"/>
        <v>0</v>
      </c>
      <c r="K311" s="104">
        <f t="shared" si="257"/>
        <v>0</v>
      </c>
      <c r="L311" s="65"/>
      <c r="M311" s="18"/>
    </row>
    <row r="312" spans="1:28" s="92" customFormat="1" ht="76.5" customHeight="1" x14ac:dyDescent="0.2">
      <c r="A312" s="93"/>
      <c r="B312" s="22"/>
      <c r="C312" s="22"/>
      <c r="D312" s="94" t="s">
        <v>19</v>
      </c>
      <c r="E312" s="104">
        <f>E302</f>
        <v>3200</v>
      </c>
      <c r="F312" s="104">
        <f>G312+H312+I312+J312+K312</f>
        <v>15290</v>
      </c>
      <c r="G312" s="104">
        <f>G302</f>
        <v>2110</v>
      </c>
      <c r="H312" s="104">
        <f t="shared" ref="H312:K312" si="258">H302</f>
        <v>2890</v>
      </c>
      <c r="I312" s="104">
        <f t="shared" si="258"/>
        <v>3200</v>
      </c>
      <c r="J312" s="104">
        <f t="shared" si="258"/>
        <v>3200</v>
      </c>
      <c r="K312" s="104">
        <f t="shared" si="258"/>
        <v>3890</v>
      </c>
      <c r="L312" s="65"/>
      <c r="M312" s="18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</row>
    <row r="313" spans="1:28" ht="33.75" customHeight="1" x14ac:dyDescent="0.2">
      <c r="A313" s="93"/>
      <c r="B313" s="22"/>
      <c r="C313" s="22"/>
      <c r="D313" s="94" t="s">
        <v>0</v>
      </c>
      <c r="E313" s="104">
        <f>E303</f>
        <v>0</v>
      </c>
      <c r="F313" s="104">
        <f>G313+H313+I313+J313+K313</f>
        <v>0</v>
      </c>
      <c r="G313" s="104">
        <f>G303</f>
        <v>0</v>
      </c>
      <c r="H313" s="104">
        <f t="shared" ref="H313:K313" si="259">H303</f>
        <v>0</v>
      </c>
      <c r="I313" s="104">
        <f t="shared" si="259"/>
        <v>0</v>
      </c>
      <c r="J313" s="104">
        <f t="shared" si="259"/>
        <v>0</v>
      </c>
      <c r="K313" s="104">
        <f t="shared" si="259"/>
        <v>0</v>
      </c>
      <c r="L313" s="35"/>
      <c r="M313" s="18"/>
    </row>
    <row r="314" spans="1:28" ht="32.25" customHeight="1" x14ac:dyDescent="0.2">
      <c r="A314" s="22" t="s">
        <v>322</v>
      </c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</row>
    <row r="315" spans="1:28" s="92" customFormat="1" ht="23.25" customHeight="1" x14ac:dyDescent="0.2">
      <c r="A315" s="93" t="s">
        <v>18</v>
      </c>
      <c r="B315" s="62" t="s">
        <v>323</v>
      </c>
      <c r="C315" s="22" t="s">
        <v>65</v>
      </c>
      <c r="D315" s="94" t="s">
        <v>4</v>
      </c>
      <c r="E315" s="104">
        <f>E316+E317+E318+E319</f>
        <v>500</v>
      </c>
      <c r="F315" s="104">
        <f>F316+F317+F318+F319</f>
        <v>13660</v>
      </c>
      <c r="G315" s="104">
        <f>G316+G317+G318+G319</f>
        <v>1280</v>
      </c>
      <c r="H315" s="104">
        <f>H316+H317+H318+H319</f>
        <v>3040</v>
      </c>
      <c r="I315" s="104">
        <f t="shared" ref="I315:K315" si="260">I316+I317+I318+I319</f>
        <v>3150</v>
      </c>
      <c r="J315" s="104">
        <f t="shared" si="260"/>
        <v>3150</v>
      </c>
      <c r="K315" s="104">
        <f t="shared" si="260"/>
        <v>3040</v>
      </c>
      <c r="L315" s="18"/>
      <c r="M315" s="34" t="s">
        <v>145</v>
      </c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</row>
    <row r="316" spans="1:28" s="92" customFormat="1" ht="47.25" customHeight="1" x14ac:dyDescent="0.2">
      <c r="A316" s="93"/>
      <c r="B316" s="64"/>
      <c r="C316" s="22"/>
      <c r="D316" s="94" t="s">
        <v>3</v>
      </c>
      <c r="E316" s="104">
        <f>E321+E326+E331</f>
        <v>0</v>
      </c>
      <c r="F316" s="104">
        <f>G316+H316+I316+J316+K316</f>
        <v>0</v>
      </c>
      <c r="G316" s="104">
        <f>G321+G326+G331</f>
        <v>0</v>
      </c>
      <c r="H316" s="104">
        <f>H321+H326+H331</f>
        <v>0</v>
      </c>
      <c r="I316" s="104">
        <f t="shared" ref="I316:K316" si="261">I321+I326+I331</f>
        <v>0</v>
      </c>
      <c r="J316" s="104">
        <f t="shared" si="261"/>
        <v>0</v>
      </c>
      <c r="K316" s="104">
        <f t="shared" si="261"/>
        <v>0</v>
      </c>
      <c r="L316" s="18"/>
      <c r="M316" s="65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</row>
    <row r="317" spans="1:28" s="92" customFormat="1" ht="64.5" customHeight="1" x14ac:dyDescent="0.2">
      <c r="A317" s="93"/>
      <c r="B317" s="64"/>
      <c r="C317" s="22"/>
      <c r="D317" s="94" t="s">
        <v>2</v>
      </c>
      <c r="E317" s="104">
        <f>E322+E327+E332</f>
        <v>0</v>
      </c>
      <c r="F317" s="104">
        <f>G317+H317+I317+J317+K317</f>
        <v>0</v>
      </c>
      <c r="G317" s="104">
        <f>G322+G327+G332</f>
        <v>0</v>
      </c>
      <c r="H317" s="104">
        <f>H322+H327+H332</f>
        <v>0</v>
      </c>
      <c r="I317" s="104">
        <f t="shared" ref="I317:K317" si="262">I322+I327+I332</f>
        <v>0</v>
      </c>
      <c r="J317" s="104">
        <f t="shared" si="262"/>
        <v>0</v>
      </c>
      <c r="K317" s="104">
        <f t="shared" si="262"/>
        <v>0</v>
      </c>
      <c r="L317" s="18"/>
      <c r="M317" s="65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</row>
    <row r="318" spans="1:28" s="92" customFormat="1" ht="77.25" customHeight="1" x14ac:dyDescent="0.2">
      <c r="A318" s="93"/>
      <c r="B318" s="64"/>
      <c r="C318" s="22"/>
      <c r="D318" s="94" t="s">
        <v>19</v>
      </c>
      <c r="E318" s="104">
        <f>E323+E328+E333</f>
        <v>500</v>
      </c>
      <c r="F318" s="104">
        <f>F323+F328+F333+F338+F348+F353+F358+F363</f>
        <v>13660</v>
      </c>
      <c r="G318" s="104">
        <f>G323+G328+G333+G338+G348+G353+G358</f>
        <v>1280</v>
      </c>
      <c r="H318" s="104">
        <f t="shared" ref="H318:K318" si="263">H323+H328+H333+H338+H348+H353+H358+H363</f>
        <v>3040</v>
      </c>
      <c r="I318" s="104">
        <f t="shared" si="263"/>
        <v>3150</v>
      </c>
      <c r="J318" s="104">
        <f t="shared" si="263"/>
        <v>3150</v>
      </c>
      <c r="K318" s="104">
        <f t="shared" si="263"/>
        <v>3040</v>
      </c>
      <c r="L318" s="18"/>
      <c r="M318" s="65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</row>
    <row r="319" spans="1:28" s="54" customFormat="1" ht="60" customHeight="1" x14ac:dyDescent="0.2">
      <c r="A319" s="120"/>
      <c r="B319" s="121"/>
      <c r="C319" s="22"/>
      <c r="D319" s="94" t="s">
        <v>0</v>
      </c>
      <c r="E319" s="104">
        <f>E324+E334+E339+E344+E349+E354+E364</f>
        <v>0</v>
      </c>
      <c r="F319" s="104">
        <f>G319+H319+I319+J319+K319</f>
        <v>0</v>
      </c>
      <c r="G319" s="104">
        <f>G324+G329+G334</f>
        <v>0</v>
      </c>
      <c r="H319" s="104">
        <f>H324+H329+H334</f>
        <v>0</v>
      </c>
      <c r="I319" s="104">
        <f t="shared" ref="I319:K319" si="264">I324+I329+I334</f>
        <v>0</v>
      </c>
      <c r="J319" s="104">
        <f t="shared" si="264"/>
        <v>0</v>
      </c>
      <c r="K319" s="104">
        <f t="shared" si="264"/>
        <v>0</v>
      </c>
      <c r="L319" s="51"/>
      <c r="M319" s="122"/>
    </row>
    <row r="320" spans="1:28" s="92" customFormat="1" ht="19.5" customHeight="1" x14ac:dyDescent="0.2">
      <c r="A320" s="93" t="s">
        <v>17</v>
      </c>
      <c r="B320" s="58" t="s">
        <v>324</v>
      </c>
      <c r="C320" s="22" t="s">
        <v>65</v>
      </c>
      <c r="D320" s="94" t="s">
        <v>4</v>
      </c>
      <c r="E320" s="29">
        <f t="shared" ref="E320" si="265">E321+E322+E323+E324</f>
        <v>500</v>
      </c>
      <c r="F320" s="29">
        <f>F321+F322+F323+F324</f>
        <v>4950</v>
      </c>
      <c r="G320" s="29">
        <f>G321+G322+G323+G324</f>
        <v>810</v>
      </c>
      <c r="H320" s="29">
        <f t="shared" ref="H320:K320" si="266">H321+H322+H323+H324</f>
        <v>980</v>
      </c>
      <c r="I320" s="29">
        <f t="shared" si="266"/>
        <v>1090</v>
      </c>
      <c r="J320" s="29">
        <f t="shared" si="266"/>
        <v>1090</v>
      </c>
      <c r="K320" s="29">
        <f t="shared" si="266"/>
        <v>980</v>
      </c>
      <c r="L320" s="22" t="s">
        <v>92</v>
      </c>
      <c r="M320" s="18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</row>
    <row r="321" spans="1:28" s="92" customFormat="1" ht="50.25" customHeight="1" x14ac:dyDescent="0.2">
      <c r="A321" s="93"/>
      <c r="B321" s="58"/>
      <c r="C321" s="22"/>
      <c r="D321" s="94" t="s">
        <v>3</v>
      </c>
      <c r="E321" s="29">
        <v>0</v>
      </c>
      <c r="F321" s="29">
        <f>G321+H321+I321+J321+K321</f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2"/>
      <c r="M321" s="18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</row>
    <row r="322" spans="1:28" s="92" customFormat="1" ht="61.5" customHeight="1" x14ac:dyDescent="0.2">
      <c r="A322" s="93"/>
      <c r="B322" s="58"/>
      <c r="C322" s="22"/>
      <c r="D322" s="94" t="s">
        <v>2</v>
      </c>
      <c r="E322" s="29">
        <v>0</v>
      </c>
      <c r="F322" s="29">
        <f>G322+H322+I322+J322+K322</f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2"/>
      <c r="M322" s="18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</row>
    <row r="323" spans="1:28" s="92" customFormat="1" ht="76.5" customHeight="1" x14ac:dyDescent="0.2">
      <c r="A323" s="93"/>
      <c r="B323" s="58"/>
      <c r="C323" s="22"/>
      <c r="D323" s="94" t="s">
        <v>19</v>
      </c>
      <c r="E323" s="29">
        <v>500</v>
      </c>
      <c r="F323" s="29">
        <f>G323+H323+I323+J323+K323</f>
        <v>4950</v>
      </c>
      <c r="G323" s="29">
        <v>810</v>
      </c>
      <c r="H323" s="29">
        <v>980</v>
      </c>
      <c r="I323" s="29">
        <v>1090</v>
      </c>
      <c r="J323" s="29">
        <v>1090</v>
      </c>
      <c r="K323" s="29">
        <v>980</v>
      </c>
      <c r="L323" s="22"/>
      <c r="M323" s="18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</row>
    <row r="324" spans="1:28" s="54" customFormat="1" ht="36.75" customHeight="1" x14ac:dyDescent="0.2">
      <c r="A324" s="93"/>
      <c r="B324" s="58"/>
      <c r="C324" s="22"/>
      <c r="D324" s="94" t="s">
        <v>0</v>
      </c>
      <c r="E324" s="29">
        <v>0</v>
      </c>
      <c r="F324" s="29">
        <f>G324+H324+I324+J324+K324</f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2"/>
      <c r="M324" s="51"/>
    </row>
    <row r="325" spans="1:28" ht="15" customHeight="1" x14ac:dyDescent="0.2">
      <c r="A325" s="93" t="s">
        <v>16</v>
      </c>
      <c r="B325" s="58" t="s">
        <v>325</v>
      </c>
      <c r="C325" s="22" t="s">
        <v>65</v>
      </c>
      <c r="D325" s="94" t="s">
        <v>4</v>
      </c>
      <c r="E325" s="104">
        <f>E326+E327+E328</f>
        <v>0</v>
      </c>
      <c r="F325" s="104">
        <f>F326+F327+F328+F329</f>
        <v>0</v>
      </c>
      <c r="G325" s="104">
        <f>G326+G327+G328+G329</f>
        <v>0</v>
      </c>
      <c r="H325" s="104">
        <f t="shared" ref="H325:K325" si="267">H326+H327+H328+H329</f>
        <v>0</v>
      </c>
      <c r="I325" s="104">
        <f t="shared" si="267"/>
        <v>0</v>
      </c>
      <c r="J325" s="104">
        <f t="shared" si="267"/>
        <v>0</v>
      </c>
      <c r="K325" s="104">
        <f t="shared" si="267"/>
        <v>0</v>
      </c>
      <c r="L325" s="22" t="s">
        <v>125</v>
      </c>
      <c r="M325" s="18"/>
    </row>
    <row r="326" spans="1:28" ht="45" x14ac:dyDescent="0.2">
      <c r="A326" s="93"/>
      <c r="B326" s="58"/>
      <c r="C326" s="22"/>
      <c r="D326" s="94" t="s">
        <v>3</v>
      </c>
      <c r="E326" s="104">
        <v>0</v>
      </c>
      <c r="F326" s="104">
        <f>G326+H326+I326+J326+K326</f>
        <v>0</v>
      </c>
      <c r="G326" s="104">
        <v>0</v>
      </c>
      <c r="H326" s="104">
        <v>0</v>
      </c>
      <c r="I326" s="104">
        <v>0</v>
      </c>
      <c r="J326" s="104">
        <v>0</v>
      </c>
      <c r="K326" s="104">
        <v>0</v>
      </c>
      <c r="L326" s="22"/>
      <c r="M326" s="18"/>
    </row>
    <row r="327" spans="1:28" s="92" customFormat="1" ht="66.75" customHeight="1" x14ac:dyDescent="0.2">
      <c r="A327" s="93"/>
      <c r="B327" s="58"/>
      <c r="C327" s="22"/>
      <c r="D327" s="94" t="s">
        <v>2</v>
      </c>
      <c r="E327" s="104">
        <v>0</v>
      </c>
      <c r="F327" s="104">
        <f>G327+H327+I327+J327+K327</f>
        <v>0</v>
      </c>
      <c r="G327" s="104">
        <v>0</v>
      </c>
      <c r="H327" s="104">
        <v>0</v>
      </c>
      <c r="I327" s="104">
        <v>0</v>
      </c>
      <c r="J327" s="104">
        <v>0</v>
      </c>
      <c r="K327" s="104">
        <v>0</v>
      </c>
      <c r="L327" s="22"/>
      <c r="M327" s="18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</row>
    <row r="328" spans="1:28" ht="76.5" customHeight="1" x14ac:dyDescent="0.2">
      <c r="A328" s="93"/>
      <c r="B328" s="58"/>
      <c r="C328" s="22"/>
      <c r="D328" s="94" t="s">
        <v>19</v>
      </c>
      <c r="E328" s="105">
        <v>0</v>
      </c>
      <c r="F328" s="104">
        <f>G328+H328+I328+J328+K328</f>
        <v>0</v>
      </c>
      <c r="G328" s="105">
        <v>0</v>
      </c>
      <c r="H328" s="105">
        <v>0</v>
      </c>
      <c r="I328" s="105">
        <v>0</v>
      </c>
      <c r="J328" s="105">
        <v>0</v>
      </c>
      <c r="K328" s="105">
        <v>0</v>
      </c>
      <c r="L328" s="22"/>
      <c r="M328" s="18"/>
    </row>
    <row r="329" spans="1:28" ht="34.5" customHeight="1" x14ac:dyDescent="0.2">
      <c r="A329" s="93"/>
      <c r="B329" s="58"/>
      <c r="C329" s="22"/>
      <c r="D329" s="94" t="s">
        <v>0</v>
      </c>
      <c r="E329" s="123" t="s">
        <v>58</v>
      </c>
      <c r="F329" s="124"/>
      <c r="G329" s="124"/>
      <c r="H329" s="124"/>
      <c r="I329" s="124"/>
      <c r="J329" s="124"/>
      <c r="K329" s="125"/>
      <c r="L329" s="22"/>
      <c r="M329" s="51"/>
    </row>
    <row r="330" spans="1:28" ht="21" customHeight="1" x14ac:dyDescent="0.2">
      <c r="A330" s="95" t="s">
        <v>59</v>
      </c>
      <c r="B330" s="101" t="s">
        <v>326</v>
      </c>
      <c r="C330" s="34" t="s">
        <v>65</v>
      </c>
      <c r="D330" s="94" t="s">
        <v>4</v>
      </c>
      <c r="E330" s="29">
        <f>E331+E332+E333+E334</f>
        <v>0</v>
      </c>
      <c r="F330" s="29">
        <f>F331+F332+F333+F334</f>
        <v>7360</v>
      </c>
      <c r="G330" s="29">
        <f>G331+G332+G333+G334</f>
        <v>320</v>
      </c>
      <c r="H330" s="29">
        <f t="shared" ref="H330:K330" si="268">H331+H332+H333+H334</f>
        <v>1760</v>
      </c>
      <c r="I330" s="29">
        <f t="shared" si="268"/>
        <v>1760</v>
      </c>
      <c r="J330" s="29">
        <f t="shared" si="268"/>
        <v>1760</v>
      </c>
      <c r="K330" s="29">
        <f t="shared" si="268"/>
        <v>1760</v>
      </c>
      <c r="L330" s="22" t="s">
        <v>92</v>
      </c>
      <c r="M330" s="70"/>
    </row>
    <row r="331" spans="1:28" ht="48.75" customHeight="1" x14ac:dyDescent="0.2">
      <c r="A331" s="96"/>
      <c r="B331" s="102"/>
      <c r="C331" s="65"/>
      <c r="D331" s="94" t="s">
        <v>3</v>
      </c>
      <c r="E331" s="29">
        <v>0</v>
      </c>
      <c r="F331" s="29">
        <f>G331+H331+I331+J331+K331</f>
        <v>0</v>
      </c>
      <c r="G331" s="29">
        <v>0</v>
      </c>
      <c r="H331" s="29">
        <v>0</v>
      </c>
      <c r="I331" s="29">
        <v>0</v>
      </c>
      <c r="J331" s="29">
        <v>0</v>
      </c>
      <c r="K331" s="29">
        <v>0</v>
      </c>
      <c r="L331" s="22"/>
      <c r="M331" s="71"/>
    </row>
    <row r="332" spans="1:28" ht="60.75" customHeight="1" x14ac:dyDescent="0.2">
      <c r="A332" s="96"/>
      <c r="B332" s="102"/>
      <c r="C332" s="65"/>
      <c r="D332" s="94" t="s">
        <v>2</v>
      </c>
      <c r="E332" s="104">
        <v>0</v>
      </c>
      <c r="F332" s="29">
        <f>G332+H332+I332+J332+K332</f>
        <v>0</v>
      </c>
      <c r="G332" s="104">
        <v>0</v>
      </c>
      <c r="H332" s="104">
        <v>0</v>
      </c>
      <c r="I332" s="104">
        <v>0</v>
      </c>
      <c r="J332" s="104">
        <v>0</v>
      </c>
      <c r="K332" s="104">
        <v>0</v>
      </c>
      <c r="L332" s="22"/>
      <c r="M332" s="71"/>
    </row>
    <row r="333" spans="1:28" ht="73.5" customHeight="1" x14ac:dyDescent="0.2">
      <c r="A333" s="96"/>
      <c r="B333" s="102"/>
      <c r="C333" s="65"/>
      <c r="D333" s="94" t="s">
        <v>19</v>
      </c>
      <c r="E333" s="29">
        <v>0</v>
      </c>
      <c r="F333" s="29">
        <f>G333+H333+I333+J333+K333</f>
        <v>7360</v>
      </c>
      <c r="G333" s="29">
        <v>320</v>
      </c>
      <c r="H333" s="29">
        <v>1760</v>
      </c>
      <c r="I333" s="29">
        <v>1760</v>
      </c>
      <c r="J333" s="29">
        <v>1760</v>
      </c>
      <c r="K333" s="29">
        <v>1760</v>
      </c>
      <c r="L333" s="22"/>
      <c r="M333" s="71"/>
    </row>
    <row r="334" spans="1:28" ht="34.5" customHeight="1" x14ac:dyDescent="0.2">
      <c r="A334" s="97"/>
      <c r="B334" s="103"/>
      <c r="C334" s="35"/>
      <c r="D334" s="94" t="s">
        <v>0</v>
      </c>
      <c r="E334" s="29">
        <v>0</v>
      </c>
      <c r="F334" s="29">
        <f>G334+H334+I334+J334+K334</f>
        <v>0</v>
      </c>
      <c r="G334" s="29">
        <v>0</v>
      </c>
      <c r="H334" s="29">
        <v>0</v>
      </c>
      <c r="I334" s="29">
        <v>0</v>
      </c>
      <c r="J334" s="29">
        <v>0</v>
      </c>
      <c r="K334" s="29">
        <v>0</v>
      </c>
      <c r="L334" s="22"/>
      <c r="M334" s="72"/>
    </row>
    <row r="335" spans="1:28" ht="20.25" customHeight="1" x14ac:dyDescent="0.2">
      <c r="A335" s="95" t="s">
        <v>57</v>
      </c>
      <c r="B335" s="62" t="s">
        <v>327</v>
      </c>
      <c r="C335" s="22" t="s">
        <v>65</v>
      </c>
      <c r="D335" s="94" t="s">
        <v>4</v>
      </c>
      <c r="E335" s="104">
        <f t="shared" ref="E335" si="269">E336+E337+E338+E339</f>
        <v>0</v>
      </c>
      <c r="F335" s="104">
        <f>F336+F337+F338+F339</f>
        <v>400</v>
      </c>
      <c r="G335" s="104">
        <f>G336+G337+G338+G339</f>
        <v>0</v>
      </c>
      <c r="H335" s="104">
        <f t="shared" ref="H335:K335" si="270">H336+H337+H338+H339</f>
        <v>100</v>
      </c>
      <c r="I335" s="104">
        <f t="shared" si="270"/>
        <v>100</v>
      </c>
      <c r="J335" s="104">
        <f t="shared" si="270"/>
        <v>100</v>
      </c>
      <c r="K335" s="104">
        <f t="shared" si="270"/>
        <v>100</v>
      </c>
      <c r="L335" s="22" t="s">
        <v>92</v>
      </c>
      <c r="M335" s="51"/>
    </row>
    <row r="336" spans="1:28" ht="45" customHeight="1" x14ac:dyDescent="0.2">
      <c r="A336" s="96"/>
      <c r="B336" s="64"/>
      <c r="C336" s="22"/>
      <c r="D336" s="94" t="s">
        <v>3</v>
      </c>
      <c r="E336" s="104">
        <v>0</v>
      </c>
      <c r="F336" s="104">
        <f>G336+H336+I336+J336+K336</f>
        <v>0</v>
      </c>
      <c r="G336" s="104">
        <v>0</v>
      </c>
      <c r="H336" s="104">
        <v>0</v>
      </c>
      <c r="I336" s="104">
        <v>0</v>
      </c>
      <c r="J336" s="104">
        <v>0</v>
      </c>
      <c r="K336" s="104">
        <v>0</v>
      </c>
      <c r="L336" s="22"/>
      <c r="M336" s="51"/>
    </row>
    <row r="337" spans="1:13" ht="57" customHeight="1" x14ac:dyDescent="0.2">
      <c r="A337" s="96"/>
      <c r="B337" s="64"/>
      <c r="C337" s="22"/>
      <c r="D337" s="94" t="s">
        <v>2</v>
      </c>
      <c r="E337" s="104">
        <v>0</v>
      </c>
      <c r="F337" s="104">
        <f>G337+H337+I337+J337+K337</f>
        <v>0</v>
      </c>
      <c r="G337" s="104">
        <v>0</v>
      </c>
      <c r="H337" s="104">
        <v>0</v>
      </c>
      <c r="I337" s="104">
        <v>0</v>
      </c>
      <c r="J337" s="104">
        <v>0</v>
      </c>
      <c r="K337" s="104">
        <v>0</v>
      </c>
      <c r="L337" s="22"/>
      <c r="M337" s="51"/>
    </row>
    <row r="338" spans="1:13" ht="75.75" customHeight="1" x14ac:dyDescent="0.2">
      <c r="A338" s="96"/>
      <c r="B338" s="64"/>
      <c r="C338" s="22"/>
      <c r="D338" s="94" t="s">
        <v>19</v>
      </c>
      <c r="E338" s="105">
        <v>0</v>
      </c>
      <c r="F338" s="104">
        <f>G338+H338+I338+J338+K338</f>
        <v>400</v>
      </c>
      <c r="G338" s="105">
        <v>0</v>
      </c>
      <c r="H338" s="105">
        <v>100</v>
      </c>
      <c r="I338" s="105">
        <v>100</v>
      </c>
      <c r="J338" s="105">
        <v>100</v>
      </c>
      <c r="K338" s="105">
        <v>100</v>
      </c>
      <c r="L338" s="22"/>
      <c r="M338" s="51"/>
    </row>
    <row r="339" spans="1:13" ht="34.5" customHeight="1" x14ac:dyDescent="0.2">
      <c r="A339" s="97"/>
      <c r="B339" s="67"/>
      <c r="C339" s="22"/>
      <c r="D339" s="94" t="s">
        <v>0</v>
      </c>
      <c r="E339" s="104">
        <v>0</v>
      </c>
      <c r="F339" s="104">
        <f>G339+H339+I339+J339+K339</f>
        <v>0</v>
      </c>
      <c r="G339" s="104">
        <v>0</v>
      </c>
      <c r="H339" s="104">
        <v>0</v>
      </c>
      <c r="I339" s="104">
        <v>0</v>
      </c>
      <c r="J339" s="104">
        <v>0</v>
      </c>
      <c r="K339" s="104">
        <v>0</v>
      </c>
      <c r="L339" s="22"/>
      <c r="M339" s="51"/>
    </row>
    <row r="340" spans="1:13" ht="21.75" customHeight="1" x14ac:dyDescent="0.2">
      <c r="A340" s="95" t="s">
        <v>60</v>
      </c>
      <c r="B340" s="62" t="s">
        <v>328</v>
      </c>
      <c r="C340" s="22" t="s">
        <v>65</v>
      </c>
      <c r="D340" s="94" t="s">
        <v>4</v>
      </c>
      <c r="E340" s="104">
        <f>E341+E342+E344</f>
        <v>0</v>
      </c>
      <c r="F340" s="104">
        <f>F341+F342+F343+F344</f>
        <v>0</v>
      </c>
      <c r="G340" s="104">
        <f>G341+G342+G343+G344</f>
        <v>0</v>
      </c>
      <c r="H340" s="104">
        <f t="shared" ref="H340:K340" si="271">H341+H342+H343+H344</f>
        <v>0</v>
      </c>
      <c r="I340" s="104">
        <f t="shared" si="271"/>
        <v>0</v>
      </c>
      <c r="J340" s="104">
        <f t="shared" si="271"/>
        <v>0</v>
      </c>
      <c r="K340" s="104">
        <f t="shared" si="271"/>
        <v>0</v>
      </c>
      <c r="L340" s="34" t="s">
        <v>119</v>
      </c>
      <c r="M340" s="51"/>
    </row>
    <row r="341" spans="1:13" ht="49.5" customHeight="1" x14ac:dyDescent="0.2">
      <c r="A341" s="96"/>
      <c r="B341" s="64"/>
      <c r="C341" s="22"/>
      <c r="D341" s="94" t="s">
        <v>3</v>
      </c>
      <c r="E341" s="104">
        <v>0</v>
      </c>
      <c r="F341" s="104">
        <f>G341+H341+I341+J341+K341</f>
        <v>0</v>
      </c>
      <c r="G341" s="104">
        <v>0</v>
      </c>
      <c r="H341" s="104">
        <v>0</v>
      </c>
      <c r="I341" s="104">
        <v>0</v>
      </c>
      <c r="J341" s="104">
        <v>0</v>
      </c>
      <c r="K341" s="104">
        <v>0</v>
      </c>
      <c r="L341" s="65"/>
      <c r="M341" s="51"/>
    </row>
    <row r="342" spans="1:13" ht="60" customHeight="1" x14ac:dyDescent="0.2">
      <c r="A342" s="96"/>
      <c r="B342" s="64"/>
      <c r="C342" s="22"/>
      <c r="D342" s="94" t="s">
        <v>2</v>
      </c>
      <c r="E342" s="104">
        <v>0</v>
      </c>
      <c r="F342" s="104">
        <f>G342+H342+I342+J342+K342</f>
        <v>0</v>
      </c>
      <c r="G342" s="104">
        <v>0</v>
      </c>
      <c r="H342" s="104">
        <v>0</v>
      </c>
      <c r="I342" s="104">
        <v>0</v>
      </c>
      <c r="J342" s="104">
        <v>0</v>
      </c>
      <c r="K342" s="104">
        <v>0</v>
      </c>
      <c r="L342" s="65"/>
      <c r="M342" s="51"/>
    </row>
    <row r="343" spans="1:13" ht="73.5" customHeight="1" x14ac:dyDescent="0.2">
      <c r="A343" s="96"/>
      <c r="B343" s="64"/>
      <c r="C343" s="22"/>
      <c r="D343" s="94" t="s">
        <v>19</v>
      </c>
      <c r="E343" s="123" t="s">
        <v>120</v>
      </c>
      <c r="F343" s="124"/>
      <c r="G343" s="124"/>
      <c r="H343" s="124"/>
      <c r="I343" s="124"/>
      <c r="J343" s="124"/>
      <c r="K343" s="125"/>
      <c r="L343" s="65"/>
      <c r="M343" s="51"/>
    </row>
    <row r="344" spans="1:13" ht="34.5" customHeight="1" x14ac:dyDescent="0.2">
      <c r="A344" s="97"/>
      <c r="B344" s="67"/>
      <c r="C344" s="22"/>
      <c r="D344" s="94" t="s">
        <v>0</v>
      </c>
      <c r="E344" s="104">
        <v>0</v>
      </c>
      <c r="F344" s="104">
        <f>G344+H344+I344+J344+K344</f>
        <v>0</v>
      </c>
      <c r="G344" s="104">
        <v>0</v>
      </c>
      <c r="H344" s="104">
        <v>0</v>
      </c>
      <c r="I344" s="104">
        <v>0</v>
      </c>
      <c r="J344" s="104">
        <v>0</v>
      </c>
      <c r="K344" s="104">
        <v>0</v>
      </c>
      <c r="L344" s="35"/>
      <c r="M344" s="51"/>
    </row>
    <row r="345" spans="1:13" ht="21.75" customHeight="1" x14ac:dyDescent="0.2">
      <c r="A345" s="95" t="s">
        <v>61</v>
      </c>
      <c r="B345" s="62" t="s">
        <v>329</v>
      </c>
      <c r="C345" s="22" t="s">
        <v>65</v>
      </c>
      <c r="D345" s="94" t="s">
        <v>4</v>
      </c>
      <c r="E345" s="104">
        <f t="shared" ref="E345" si="272">E346+E347+E348+E349</f>
        <v>0</v>
      </c>
      <c r="F345" s="104">
        <f>F346+F347+F348+F349</f>
        <v>500</v>
      </c>
      <c r="G345" s="104">
        <f>G346+G347+G348+G349</f>
        <v>100</v>
      </c>
      <c r="H345" s="104">
        <f t="shared" ref="H345:K345" si="273">H346+H347+H348+H349</f>
        <v>100</v>
      </c>
      <c r="I345" s="104">
        <f t="shared" si="273"/>
        <v>100</v>
      </c>
      <c r="J345" s="104">
        <f t="shared" si="273"/>
        <v>100</v>
      </c>
      <c r="K345" s="104">
        <f t="shared" si="273"/>
        <v>100</v>
      </c>
      <c r="L345" s="22" t="s">
        <v>92</v>
      </c>
      <c r="M345" s="51"/>
    </row>
    <row r="346" spans="1:13" ht="48" customHeight="1" x14ac:dyDescent="0.2">
      <c r="A346" s="96"/>
      <c r="B346" s="64"/>
      <c r="C346" s="22"/>
      <c r="D346" s="94" t="s">
        <v>3</v>
      </c>
      <c r="E346" s="104">
        <v>0</v>
      </c>
      <c r="F346" s="104">
        <f>G346+H346+I346+J346+K346</f>
        <v>0</v>
      </c>
      <c r="G346" s="104">
        <v>0</v>
      </c>
      <c r="H346" s="104">
        <v>0</v>
      </c>
      <c r="I346" s="104">
        <v>0</v>
      </c>
      <c r="J346" s="104">
        <v>0</v>
      </c>
      <c r="K346" s="104">
        <v>0</v>
      </c>
      <c r="L346" s="22"/>
      <c r="M346" s="51"/>
    </row>
    <row r="347" spans="1:13" ht="62.25" customHeight="1" x14ac:dyDescent="0.2">
      <c r="A347" s="96"/>
      <c r="B347" s="64"/>
      <c r="C347" s="22"/>
      <c r="D347" s="94" t="s">
        <v>2</v>
      </c>
      <c r="E347" s="104">
        <v>0</v>
      </c>
      <c r="F347" s="104">
        <f>G347+H347+I347+J347+K347</f>
        <v>0</v>
      </c>
      <c r="G347" s="104">
        <v>0</v>
      </c>
      <c r="H347" s="104">
        <v>0</v>
      </c>
      <c r="I347" s="104">
        <v>0</v>
      </c>
      <c r="J347" s="104">
        <v>0</v>
      </c>
      <c r="K347" s="104">
        <v>0</v>
      </c>
      <c r="L347" s="22"/>
      <c r="M347" s="51"/>
    </row>
    <row r="348" spans="1:13" ht="74.25" customHeight="1" x14ac:dyDescent="0.2">
      <c r="A348" s="96"/>
      <c r="B348" s="64"/>
      <c r="C348" s="22"/>
      <c r="D348" s="94" t="s">
        <v>19</v>
      </c>
      <c r="E348" s="105">
        <v>0</v>
      </c>
      <c r="F348" s="104">
        <f>G348+H348+I348+J348+K348</f>
        <v>500</v>
      </c>
      <c r="G348" s="105">
        <v>100</v>
      </c>
      <c r="H348" s="105">
        <v>100</v>
      </c>
      <c r="I348" s="105">
        <v>100</v>
      </c>
      <c r="J348" s="105">
        <v>100</v>
      </c>
      <c r="K348" s="105">
        <v>100</v>
      </c>
      <c r="L348" s="22"/>
      <c r="M348" s="51"/>
    </row>
    <row r="349" spans="1:13" ht="33.75" customHeight="1" x14ac:dyDescent="0.2">
      <c r="A349" s="97"/>
      <c r="B349" s="67"/>
      <c r="C349" s="22"/>
      <c r="D349" s="94" t="s">
        <v>0</v>
      </c>
      <c r="E349" s="104">
        <v>0</v>
      </c>
      <c r="F349" s="104">
        <f>G349+H349+I349+J349+K349</f>
        <v>0</v>
      </c>
      <c r="G349" s="104">
        <v>0</v>
      </c>
      <c r="H349" s="104">
        <v>0</v>
      </c>
      <c r="I349" s="104">
        <v>0</v>
      </c>
      <c r="J349" s="104">
        <v>0</v>
      </c>
      <c r="K349" s="104">
        <v>0</v>
      </c>
      <c r="L349" s="22"/>
      <c r="M349" s="51"/>
    </row>
    <row r="350" spans="1:13" ht="21" customHeight="1" x14ac:dyDescent="0.2">
      <c r="A350" s="95" t="s">
        <v>62</v>
      </c>
      <c r="B350" s="62" t="s">
        <v>330</v>
      </c>
      <c r="C350" s="22" t="s">
        <v>65</v>
      </c>
      <c r="D350" s="94" t="s">
        <v>4</v>
      </c>
      <c r="E350" s="104">
        <f t="shared" ref="E350" si="274">E351+E352+E353+E354</f>
        <v>0</v>
      </c>
      <c r="F350" s="104">
        <f>F351+F352+F353+F354</f>
        <v>200</v>
      </c>
      <c r="G350" s="104">
        <f>G351+G352+G353+G354</f>
        <v>0</v>
      </c>
      <c r="H350" s="104">
        <f t="shared" ref="H350:K350" si="275">H351+H352+H353+H354</f>
        <v>50</v>
      </c>
      <c r="I350" s="104">
        <f t="shared" si="275"/>
        <v>50</v>
      </c>
      <c r="J350" s="104">
        <f t="shared" si="275"/>
        <v>50</v>
      </c>
      <c r="K350" s="104">
        <f t="shared" si="275"/>
        <v>50</v>
      </c>
      <c r="L350" s="62" t="s">
        <v>92</v>
      </c>
      <c r="M350" s="51"/>
    </row>
    <row r="351" spans="1:13" ht="45.75" customHeight="1" x14ac:dyDescent="0.2">
      <c r="A351" s="96"/>
      <c r="B351" s="64"/>
      <c r="C351" s="22"/>
      <c r="D351" s="94" t="s">
        <v>3</v>
      </c>
      <c r="E351" s="104">
        <v>0</v>
      </c>
      <c r="F351" s="104">
        <f>G351+H351+I351+J351+K351</f>
        <v>0</v>
      </c>
      <c r="G351" s="104">
        <v>0</v>
      </c>
      <c r="H351" s="104">
        <v>0</v>
      </c>
      <c r="I351" s="104">
        <v>0</v>
      </c>
      <c r="J351" s="104">
        <v>0</v>
      </c>
      <c r="K351" s="104">
        <v>0</v>
      </c>
      <c r="L351" s="64"/>
      <c r="M351" s="51"/>
    </row>
    <row r="352" spans="1:13" ht="60" customHeight="1" x14ac:dyDescent="0.2">
      <c r="A352" s="96"/>
      <c r="B352" s="64"/>
      <c r="C352" s="22"/>
      <c r="D352" s="94" t="s">
        <v>2</v>
      </c>
      <c r="E352" s="104">
        <v>0</v>
      </c>
      <c r="F352" s="104">
        <f>G352+H352+I352+J352+K352</f>
        <v>0</v>
      </c>
      <c r="G352" s="104">
        <v>0</v>
      </c>
      <c r="H352" s="104">
        <v>0</v>
      </c>
      <c r="I352" s="104">
        <v>0</v>
      </c>
      <c r="J352" s="104">
        <v>0</v>
      </c>
      <c r="K352" s="104">
        <v>0</v>
      </c>
      <c r="L352" s="64"/>
      <c r="M352" s="51"/>
    </row>
    <row r="353" spans="1:13" ht="75" customHeight="1" x14ac:dyDescent="0.2">
      <c r="A353" s="96"/>
      <c r="B353" s="64"/>
      <c r="C353" s="22"/>
      <c r="D353" s="94" t="s">
        <v>19</v>
      </c>
      <c r="E353" s="105">
        <v>0</v>
      </c>
      <c r="F353" s="104">
        <f>G353+H353+I353+J353+K353</f>
        <v>200</v>
      </c>
      <c r="G353" s="105">
        <v>0</v>
      </c>
      <c r="H353" s="105">
        <v>50</v>
      </c>
      <c r="I353" s="105">
        <v>50</v>
      </c>
      <c r="J353" s="105">
        <v>50</v>
      </c>
      <c r="K353" s="105">
        <v>50</v>
      </c>
      <c r="L353" s="64"/>
      <c r="M353" s="51"/>
    </row>
    <row r="354" spans="1:13" ht="34.5" customHeight="1" x14ac:dyDescent="0.2">
      <c r="A354" s="97"/>
      <c r="B354" s="67"/>
      <c r="C354" s="22"/>
      <c r="D354" s="94" t="s">
        <v>0</v>
      </c>
      <c r="E354" s="104">
        <v>0</v>
      </c>
      <c r="F354" s="104">
        <f>G354+H354+I354+J354+K354</f>
        <v>0</v>
      </c>
      <c r="G354" s="104">
        <v>0</v>
      </c>
      <c r="H354" s="104">
        <v>0</v>
      </c>
      <c r="I354" s="104">
        <v>0</v>
      </c>
      <c r="J354" s="104">
        <v>0</v>
      </c>
      <c r="K354" s="104">
        <v>0</v>
      </c>
      <c r="L354" s="67"/>
      <c r="M354" s="51"/>
    </row>
    <row r="355" spans="1:13" ht="24" customHeight="1" x14ac:dyDescent="0.2">
      <c r="A355" s="95" t="s">
        <v>63</v>
      </c>
      <c r="B355" s="62" t="s">
        <v>331</v>
      </c>
      <c r="C355" s="22" t="s">
        <v>65</v>
      </c>
      <c r="D355" s="94" t="s">
        <v>4</v>
      </c>
      <c r="E355" s="104">
        <f t="shared" ref="E355" si="276">E356+E357+E358+E359</f>
        <v>0</v>
      </c>
      <c r="F355" s="104">
        <f>F356+F357+F358+F359</f>
        <v>250</v>
      </c>
      <c r="G355" s="104">
        <f>G356+G357+G358+G359</f>
        <v>50</v>
      </c>
      <c r="H355" s="104">
        <f t="shared" ref="H355:K355" si="277">H356+H357+H358+H359</f>
        <v>50</v>
      </c>
      <c r="I355" s="104">
        <f t="shared" si="277"/>
        <v>50</v>
      </c>
      <c r="J355" s="104">
        <f t="shared" si="277"/>
        <v>50</v>
      </c>
      <c r="K355" s="104">
        <f t="shared" si="277"/>
        <v>50</v>
      </c>
      <c r="L355" s="62" t="s">
        <v>92</v>
      </c>
      <c r="M355" s="70"/>
    </row>
    <row r="356" spans="1:13" ht="45" customHeight="1" x14ac:dyDescent="0.2">
      <c r="A356" s="96"/>
      <c r="B356" s="64"/>
      <c r="C356" s="22"/>
      <c r="D356" s="94" t="s">
        <v>3</v>
      </c>
      <c r="E356" s="104">
        <v>0</v>
      </c>
      <c r="F356" s="104">
        <f>G356+H356+I356+J356+K356</f>
        <v>0</v>
      </c>
      <c r="G356" s="104">
        <v>0</v>
      </c>
      <c r="H356" s="104">
        <v>0</v>
      </c>
      <c r="I356" s="104">
        <v>0</v>
      </c>
      <c r="J356" s="104">
        <v>0</v>
      </c>
      <c r="K356" s="104">
        <v>0</v>
      </c>
      <c r="L356" s="64"/>
      <c r="M356" s="71"/>
    </row>
    <row r="357" spans="1:13" ht="61.5" customHeight="1" x14ac:dyDescent="0.2">
      <c r="A357" s="96"/>
      <c r="B357" s="64"/>
      <c r="C357" s="22"/>
      <c r="D357" s="94" t="s">
        <v>2</v>
      </c>
      <c r="E357" s="104">
        <v>0</v>
      </c>
      <c r="F357" s="104">
        <f>G357+H357+I357+J357+K357</f>
        <v>0</v>
      </c>
      <c r="G357" s="104">
        <v>0</v>
      </c>
      <c r="H357" s="104">
        <v>0</v>
      </c>
      <c r="I357" s="104">
        <v>0</v>
      </c>
      <c r="J357" s="104">
        <v>0</v>
      </c>
      <c r="K357" s="104">
        <v>0</v>
      </c>
      <c r="L357" s="64"/>
      <c r="M357" s="71"/>
    </row>
    <row r="358" spans="1:13" ht="78" customHeight="1" x14ac:dyDescent="0.2">
      <c r="A358" s="96"/>
      <c r="B358" s="64"/>
      <c r="C358" s="22"/>
      <c r="D358" s="94" t="s">
        <v>19</v>
      </c>
      <c r="E358" s="105">
        <v>0</v>
      </c>
      <c r="F358" s="104">
        <f>G358+H358+I358+J358+K358</f>
        <v>250</v>
      </c>
      <c r="G358" s="105">
        <v>50</v>
      </c>
      <c r="H358" s="105">
        <v>50</v>
      </c>
      <c r="I358" s="105">
        <v>50</v>
      </c>
      <c r="J358" s="105">
        <v>50</v>
      </c>
      <c r="K358" s="105">
        <v>50</v>
      </c>
      <c r="L358" s="64"/>
      <c r="M358" s="71"/>
    </row>
    <row r="359" spans="1:13" ht="34.5" customHeight="1" x14ac:dyDescent="0.2">
      <c r="A359" s="97"/>
      <c r="B359" s="67"/>
      <c r="C359" s="22"/>
      <c r="D359" s="94" t="s">
        <v>0</v>
      </c>
      <c r="E359" s="104">
        <v>0</v>
      </c>
      <c r="F359" s="104">
        <f>G359+H359+I359+J359+K359</f>
        <v>0</v>
      </c>
      <c r="G359" s="104">
        <v>0</v>
      </c>
      <c r="H359" s="104">
        <v>0</v>
      </c>
      <c r="I359" s="104">
        <v>0</v>
      </c>
      <c r="J359" s="104">
        <v>0</v>
      </c>
      <c r="K359" s="104">
        <v>0</v>
      </c>
      <c r="L359" s="67"/>
      <c r="M359" s="72"/>
    </row>
    <row r="360" spans="1:13" ht="24" customHeight="1" x14ac:dyDescent="0.2">
      <c r="A360" s="95" t="s">
        <v>146</v>
      </c>
      <c r="B360" s="62" t="s">
        <v>332</v>
      </c>
      <c r="C360" s="22" t="s">
        <v>65</v>
      </c>
      <c r="D360" s="94" t="s">
        <v>4</v>
      </c>
      <c r="E360" s="104">
        <f t="shared" ref="E360" si="278">E361+E362+E363+E364</f>
        <v>0</v>
      </c>
      <c r="F360" s="104">
        <f>F361+F362+F363+F364</f>
        <v>0</v>
      </c>
      <c r="G360" s="104">
        <f>G361+G362+G363+G364</f>
        <v>0</v>
      </c>
      <c r="H360" s="104">
        <f t="shared" ref="H360:K360" si="279">H361+H362+H363+H364</f>
        <v>0</v>
      </c>
      <c r="I360" s="104">
        <f t="shared" si="279"/>
        <v>0</v>
      </c>
      <c r="J360" s="104">
        <f t="shared" si="279"/>
        <v>0</v>
      </c>
      <c r="K360" s="104">
        <f t="shared" si="279"/>
        <v>0</v>
      </c>
      <c r="L360" s="62" t="s">
        <v>92</v>
      </c>
      <c r="M360" s="70"/>
    </row>
    <row r="361" spans="1:13" ht="45" customHeight="1" x14ac:dyDescent="0.2">
      <c r="A361" s="96"/>
      <c r="B361" s="64"/>
      <c r="C361" s="22"/>
      <c r="D361" s="94" t="s">
        <v>3</v>
      </c>
      <c r="E361" s="104">
        <v>0</v>
      </c>
      <c r="F361" s="104">
        <f>G361+H361+I361+J361+K361</f>
        <v>0</v>
      </c>
      <c r="G361" s="104">
        <v>0</v>
      </c>
      <c r="H361" s="104">
        <v>0</v>
      </c>
      <c r="I361" s="104">
        <v>0</v>
      </c>
      <c r="J361" s="104">
        <v>0</v>
      </c>
      <c r="K361" s="104">
        <v>0</v>
      </c>
      <c r="L361" s="64"/>
      <c r="M361" s="71"/>
    </row>
    <row r="362" spans="1:13" ht="61.5" customHeight="1" x14ac:dyDescent="0.2">
      <c r="A362" s="96"/>
      <c r="B362" s="64"/>
      <c r="C362" s="22"/>
      <c r="D362" s="94" t="s">
        <v>2</v>
      </c>
      <c r="E362" s="104">
        <v>0</v>
      </c>
      <c r="F362" s="104">
        <f>G362+H362+I362+J362+K362</f>
        <v>0</v>
      </c>
      <c r="G362" s="104">
        <v>0</v>
      </c>
      <c r="H362" s="104">
        <v>0</v>
      </c>
      <c r="I362" s="104">
        <v>0</v>
      </c>
      <c r="J362" s="104">
        <v>0</v>
      </c>
      <c r="K362" s="104">
        <v>0</v>
      </c>
      <c r="L362" s="64"/>
      <c r="M362" s="71"/>
    </row>
    <row r="363" spans="1:13" ht="78" customHeight="1" x14ac:dyDescent="0.2">
      <c r="A363" s="96"/>
      <c r="B363" s="64"/>
      <c r="C363" s="22"/>
      <c r="D363" s="94" t="s">
        <v>19</v>
      </c>
      <c r="E363" s="105">
        <v>0</v>
      </c>
      <c r="F363" s="104">
        <f>G363+H363+I363+J363+K363</f>
        <v>0</v>
      </c>
      <c r="G363" s="105">
        <v>0</v>
      </c>
      <c r="H363" s="105">
        <v>0</v>
      </c>
      <c r="I363" s="105">
        <v>0</v>
      </c>
      <c r="J363" s="105">
        <v>0</v>
      </c>
      <c r="K363" s="105">
        <v>0</v>
      </c>
      <c r="L363" s="64"/>
      <c r="M363" s="71"/>
    </row>
    <row r="364" spans="1:13" ht="34.5" customHeight="1" x14ac:dyDescent="0.2">
      <c r="A364" s="97"/>
      <c r="B364" s="67"/>
      <c r="C364" s="22"/>
      <c r="D364" s="94" t="s">
        <v>0</v>
      </c>
      <c r="E364" s="104">
        <v>0</v>
      </c>
      <c r="F364" s="104">
        <f>G364+H364+I364+J364+K364</f>
        <v>0</v>
      </c>
      <c r="G364" s="104">
        <v>0</v>
      </c>
      <c r="H364" s="104">
        <v>0</v>
      </c>
      <c r="I364" s="104">
        <v>0</v>
      </c>
      <c r="J364" s="104">
        <v>0</v>
      </c>
      <c r="K364" s="104">
        <v>0</v>
      </c>
      <c r="L364" s="67"/>
      <c r="M364" s="72"/>
    </row>
    <row r="365" spans="1:13" ht="15" x14ac:dyDescent="0.2">
      <c r="A365" s="93"/>
      <c r="B365" s="101" t="s">
        <v>113</v>
      </c>
      <c r="C365" s="22" t="s">
        <v>65</v>
      </c>
      <c r="D365" s="94" t="s">
        <v>4</v>
      </c>
      <c r="E365" s="104">
        <f>E366+E367+E368+E369</f>
        <v>500</v>
      </c>
      <c r="F365" s="104">
        <f>F366+F367+F368+F369</f>
        <v>13660</v>
      </c>
      <c r="G365" s="104">
        <f>G366+G367+G368+G369</f>
        <v>1280</v>
      </c>
      <c r="H365" s="104">
        <f t="shared" ref="H365:K365" si="280">H366+H367+H368+H369</f>
        <v>3040</v>
      </c>
      <c r="I365" s="104">
        <f t="shared" si="280"/>
        <v>3150</v>
      </c>
      <c r="J365" s="104">
        <f t="shared" si="280"/>
        <v>3150</v>
      </c>
      <c r="K365" s="104">
        <f t="shared" si="280"/>
        <v>3040</v>
      </c>
      <c r="L365" s="41"/>
      <c r="M365" s="41"/>
    </row>
    <row r="366" spans="1:13" ht="45.75" customHeight="1" x14ac:dyDescent="0.2">
      <c r="A366" s="93"/>
      <c r="B366" s="102"/>
      <c r="C366" s="22"/>
      <c r="D366" s="94" t="s">
        <v>3</v>
      </c>
      <c r="E366" s="104">
        <f>E316</f>
        <v>0</v>
      </c>
      <c r="F366" s="104">
        <f>G366+H366+I366+J366+K366</f>
        <v>0</v>
      </c>
      <c r="G366" s="104">
        <f t="shared" ref="G366:K369" si="281">G316</f>
        <v>0</v>
      </c>
      <c r="H366" s="104">
        <f t="shared" si="281"/>
        <v>0</v>
      </c>
      <c r="I366" s="104">
        <f t="shared" si="281"/>
        <v>0</v>
      </c>
      <c r="J366" s="104">
        <f t="shared" si="281"/>
        <v>0</v>
      </c>
      <c r="K366" s="104">
        <f t="shared" si="281"/>
        <v>0</v>
      </c>
      <c r="L366" s="42"/>
      <c r="M366" s="42"/>
    </row>
    <row r="367" spans="1:13" ht="63" customHeight="1" x14ac:dyDescent="0.2">
      <c r="A367" s="93"/>
      <c r="B367" s="102"/>
      <c r="C367" s="22"/>
      <c r="D367" s="94" t="s">
        <v>2</v>
      </c>
      <c r="E367" s="104">
        <f>E317</f>
        <v>0</v>
      </c>
      <c r="F367" s="104">
        <f>G367+H367+I367+J367+K367</f>
        <v>0</v>
      </c>
      <c r="G367" s="104">
        <f t="shared" si="281"/>
        <v>0</v>
      </c>
      <c r="H367" s="104">
        <f t="shared" si="281"/>
        <v>0</v>
      </c>
      <c r="I367" s="104">
        <f t="shared" si="281"/>
        <v>0</v>
      </c>
      <c r="J367" s="104">
        <f t="shared" si="281"/>
        <v>0</v>
      </c>
      <c r="K367" s="104">
        <f t="shared" si="281"/>
        <v>0</v>
      </c>
      <c r="L367" s="42"/>
      <c r="M367" s="42"/>
    </row>
    <row r="368" spans="1:13" ht="81.75" customHeight="1" x14ac:dyDescent="0.2">
      <c r="A368" s="93"/>
      <c r="B368" s="102"/>
      <c r="C368" s="22"/>
      <c r="D368" s="94" t="s">
        <v>19</v>
      </c>
      <c r="E368" s="104">
        <f>E318</f>
        <v>500</v>
      </c>
      <c r="F368" s="104">
        <f>G368+H368+I368+J368+K368</f>
        <v>13660</v>
      </c>
      <c r="G368" s="104">
        <f t="shared" si="281"/>
        <v>1280</v>
      </c>
      <c r="H368" s="104">
        <f t="shared" si="281"/>
        <v>3040</v>
      </c>
      <c r="I368" s="104">
        <f t="shared" si="281"/>
        <v>3150</v>
      </c>
      <c r="J368" s="104">
        <f t="shared" si="281"/>
        <v>3150</v>
      </c>
      <c r="K368" s="104">
        <f t="shared" si="281"/>
        <v>3040</v>
      </c>
      <c r="L368" s="42"/>
      <c r="M368" s="42"/>
    </row>
    <row r="369" spans="1:13" ht="30" x14ac:dyDescent="0.2">
      <c r="A369" s="93"/>
      <c r="B369" s="103"/>
      <c r="C369" s="22"/>
      <c r="D369" s="94" t="s">
        <v>0</v>
      </c>
      <c r="E369" s="104">
        <f>E319</f>
        <v>0</v>
      </c>
      <c r="F369" s="104">
        <f>G369+H369+I369+J369+K369</f>
        <v>0</v>
      </c>
      <c r="G369" s="104">
        <f t="shared" si="281"/>
        <v>0</v>
      </c>
      <c r="H369" s="104">
        <f t="shared" si="281"/>
        <v>0</v>
      </c>
      <c r="I369" s="104">
        <f t="shared" si="281"/>
        <v>0</v>
      </c>
      <c r="J369" s="104">
        <f t="shared" si="281"/>
        <v>0</v>
      </c>
      <c r="K369" s="104">
        <f t="shared" si="281"/>
        <v>0</v>
      </c>
      <c r="L369" s="46"/>
      <c r="M369" s="46"/>
    </row>
    <row r="370" spans="1:13" ht="31.5" customHeight="1" x14ac:dyDescent="0.2">
      <c r="A370" s="22" t="s">
        <v>333</v>
      </c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</row>
    <row r="371" spans="1:13" ht="15" customHeight="1" x14ac:dyDescent="0.2">
      <c r="A371" s="93" t="s">
        <v>18</v>
      </c>
      <c r="B371" s="62" t="s">
        <v>334</v>
      </c>
      <c r="C371" s="22" t="s">
        <v>65</v>
      </c>
      <c r="D371" s="94" t="s">
        <v>4</v>
      </c>
      <c r="E371" s="104">
        <f>E372+E373+E374+E375</f>
        <v>0</v>
      </c>
      <c r="F371" s="104">
        <f>F372+F373+F374+F375</f>
        <v>4300</v>
      </c>
      <c r="G371" s="104">
        <f>G372+G373+G374+G375</f>
        <v>0</v>
      </c>
      <c r="H371" s="104">
        <f t="shared" ref="H371:K371" si="282">H372+H373+H374+H375</f>
        <v>1000</v>
      </c>
      <c r="I371" s="104">
        <f t="shared" si="282"/>
        <v>1000</v>
      </c>
      <c r="J371" s="104">
        <f t="shared" si="282"/>
        <v>1000</v>
      </c>
      <c r="K371" s="104">
        <f t="shared" si="282"/>
        <v>1300</v>
      </c>
      <c r="L371" s="22"/>
      <c r="M371" s="62" t="s">
        <v>70</v>
      </c>
    </row>
    <row r="372" spans="1:13" ht="45.75" customHeight="1" x14ac:dyDescent="0.2">
      <c r="A372" s="93"/>
      <c r="B372" s="64"/>
      <c r="C372" s="22"/>
      <c r="D372" s="94" t="s">
        <v>3</v>
      </c>
      <c r="E372" s="104">
        <f>E377</f>
        <v>0</v>
      </c>
      <c r="F372" s="104">
        <f>G372+H372+I372+J372+K372</f>
        <v>0</v>
      </c>
      <c r="G372" s="104">
        <f>G377</f>
        <v>0</v>
      </c>
      <c r="H372" s="104">
        <f t="shared" ref="H372:K372" si="283">H377</f>
        <v>0</v>
      </c>
      <c r="I372" s="104">
        <f t="shared" si="283"/>
        <v>0</v>
      </c>
      <c r="J372" s="104">
        <f t="shared" si="283"/>
        <v>0</v>
      </c>
      <c r="K372" s="104">
        <f t="shared" si="283"/>
        <v>0</v>
      </c>
      <c r="L372" s="22"/>
      <c r="M372" s="64"/>
    </row>
    <row r="373" spans="1:13" ht="65.25" customHeight="1" x14ac:dyDescent="0.2">
      <c r="A373" s="93"/>
      <c r="B373" s="64"/>
      <c r="C373" s="22"/>
      <c r="D373" s="94" t="s">
        <v>2</v>
      </c>
      <c r="E373" s="104">
        <f>E378</f>
        <v>0</v>
      </c>
      <c r="F373" s="104">
        <f>G373+H373+I373+J373+K373</f>
        <v>0</v>
      </c>
      <c r="G373" s="104">
        <f>G378</f>
        <v>0</v>
      </c>
      <c r="H373" s="104">
        <f t="shared" ref="H373:K373" si="284">H378</f>
        <v>0</v>
      </c>
      <c r="I373" s="104">
        <f t="shared" si="284"/>
        <v>0</v>
      </c>
      <c r="J373" s="104">
        <f t="shared" si="284"/>
        <v>0</v>
      </c>
      <c r="K373" s="104">
        <f t="shared" si="284"/>
        <v>0</v>
      </c>
      <c r="L373" s="22"/>
      <c r="M373" s="64"/>
    </row>
    <row r="374" spans="1:13" ht="77.25" customHeight="1" x14ac:dyDescent="0.2">
      <c r="A374" s="93"/>
      <c r="B374" s="64"/>
      <c r="C374" s="22"/>
      <c r="D374" s="94" t="s">
        <v>19</v>
      </c>
      <c r="E374" s="104">
        <f>E379</f>
        <v>0</v>
      </c>
      <c r="F374" s="104">
        <f>G374+H374+I374+J374+K374</f>
        <v>4300</v>
      </c>
      <c r="G374" s="104">
        <f>G379</f>
        <v>0</v>
      </c>
      <c r="H374" s="104">
        <f t="shared" ref="H374:K374" si="285">H379</f>
        <v>1000</v>
      </c>
      <c r="I374" s="104">
        <f t="shared" si="285"/>
        <v>1000</v>
      </c>
      <c r="J374" s="104">
        <f t="shared" si="285"/>
        <v>1000</v>
      </c>
      <c r="K374" s="104">
        <f t="shared" si="285"/>
        <v>1300</v>
      </c>
      <c r="L374" s="22"/>
      <c r="M374" s="64"/>
    </row>
    <row r="375" spans="1:13" ht="32.25" customHeight="1" x14ac:dyDescent="0.2">
      <c r="A375" s="93"/>
      <c r="B375" s="67"/>
      <c r="C375" s="22"/>
      <c r="D375" s="94" t="s">
        <v>0</v>
      </c>
      <c r="E375" s="104">
        <f>E380</f>
        <v>0</v>
      </c>
      <c r="F375" s="104">
        <f>G375+H375+I375+J375+K375</f>
        <v>0</v>
      </c>
      <c r="G375" s="104">
        <f>G380</f>
        <v>0</v>
      </c>
      <c r="H375" s="104">
        <f t="shared" ref="H375:K375" si="286">H380</f>
        <v>0</v>
      </c>
      <c r="I375" s="104">
        <f t="shared" si="286"/>
        <v>0</v>
      </c>
      <c r="J375" s="104">
        <f t="shared" si="286"/>
        <v>0</v>
      </c>
      <c r="K375" s="104">
        <f t="shared" si="286"/>
        <v>0</v>
      </c>
      <c r="L375" s="22"/>
      <c r="M375" s="67"/>
    </row>
    <row r="376" spans="1:13" ht="15" customHeight="1" x14ac:dyDescent="0.2">
      <c r="A376" s="93" t="s">
        <v>17</v>
      </c>
      <c r="B376" s="58" t="s">
        <v>335</v>
      </c>
      <c r="C376" s="22" t="s">
        <v>65</v>
      </c>
      <c r="D376" s="94" t="s">
        <v>4</v>
      </c>
      <c r="E376" s="104">
        <f>E377+E378+E379+E380</f>
        <v>0</v>
      </c>
      <c r="F376" s="104">
        <f>F377+F378+F379+F380</f>
        <v>4300</v>
      </c>
      <c r="G376" s="104">
        <f>G377+G378+G379+G380</f>
        <v>0</v>
      </c>
      <c r="H376" s="104">
        <f t="shared" ref="H376" si="287">H377+H378+H379+H380</f>
        <v>1000</v>
      </c>
      <c r="I376" s="104">
        <f t="shared" ref="I376" si="288">I377+I378+I379+I380</f>
        <v>1000</v>
      </c>
      <c r="J376" s="104">
        <f t="shared" ref="J376" si="289">J377+J378+J379+J380</f>
        <v>1000</v>
      </c>
      <c r="K376" s="104">
        <f t="shared" ref="K376" si="290">K377+K378+K379+K380</f>
        <v>1300</v>
      </c>
      <c r="L376" s="22" t="s">
        <v>92</v>
      </c>
      <c r="M376" s="22"/>
    </row>
    <row r="377" spans="1:13" ht="45" customHeight="1" x14ac:dyDescent="0.2">
      <c r="A377" s="93"/>
      <c r="B377" s="58"/>
      <c r="C377" s="22"/>
      <c r="D377" s="94" t="s">
        <v>3</v>
      </c>
      <c r="E377" s="104">
        <v>0</v>
      </c>
      <c r="F377" s="104">
        <f>G377+H377+I377+J377+K377</f>
        <v>0</v>
      </c>
      <c r="G377" s="104">
        <v>0</v>
      </c>
      <c r="H377" s="104">
        <v>0</v>
      </c>
      <c r="I377" s="104">
        <v>0</v>
      </c>
      <c r="J377" s="104">
        <v>0</v>
      </c>
      <c r="K377" s="104">
        <v>0</v>
      </c>
      <c r="L377" s="22"/>
      <c r="M377" s="22"/>
    </row>
    <row r="378" spans="1:13" ht="60.75" customHeight="1" x14ac:dyDescent="0.2">
      <c r="A378" s="93"/>
      <c r="B378" s="58"/>
      <c r="C378" s="22"/>
      <c r="D378" s="94" t="s">
        <v>2</v>
      </c>
      <c r="E378" s="104">
        <v>0</v>
      </c>
      <c r="F378" s="104">
        <f>G378+H378+I378+J378+K378</f>
        <v>0</v>
      </c>
      <c r="G378" s="104">
        <v>0</v>
      </c>
      <c r="H378" s="104">
        <v>0</v>
      </c>
      <c r="I378" s="104">
        <v>0</v>
      </c>
      <c r="J378" s="104">
        <v>0</v>
      </c>
      <c r="K378" s="104">
        <v>0</v>
      </c>
      <c r="L378" s="22"/>
      <c r="M378" s="22"/>
    </row>
    <row r="379" spans="1:13" ht="75.75" customHeight="1" x14ac:dyDescent="0.2">
      <c r="A379" s="93"/>
      <c r="B379" s="58"/>
      <c r="C379" s="22"/>
      <c r="D379" s="94" t="s">
        <v>19</v>
      </c>
      <c r="E379" s="105">
        <v>0</v>
      </c>
      <c r="F379" s="104">
        <f>G379+H379+I379+J379+K379</f>
        <v>4300</v>
      </c>
      <c r="G379" s="105">
        <v>0</v>
      </c>
      <c r="H379" s="105">
        <v>1000</v>
      </c>
      <c r="I379" s="105">
        <v>1000</v>
      </c>
      <c r="J379" s="105">
        <v>1000</v>
      </c>
      <c r="K379" s="105">
        <v>1300</v>
      </c>
      <c r="L379" s="22"/>
      <c r="M379" s="22"/>
    </row>
    <row r="380" spans="1:13" ht="30.75" customHeight="1" x14ac:dyDescent="0.2">
      <c r="A380" s="93"/>
      <c r="B380" s="58"/>
      <c r="C380" s="22"/>
      <c r="D380" s="94" t="s">
        <v>0</v>
      </c>
      <c r="E380" s="104">
        <v>0</v>
      </c>
      <c r="F380" s="104">
        <f>G380+H380+I380+J380+K380</f>
        <v>0</v>
      </c>
      <c r="G380" s="104">
        <v>0</v>
      </c>
      <c r="H380" s="104">
        <v>0</v>
      </c>
      <c r="I380" s="104">
        <v>0</v>
      </c>
      <c r="J380" s="104">
        <v>0</v>
      </c>
      <c r="K380" s="104">
        <v>0</v>
      </c>
      <c r="L380" s="22"/>
      <c r="M380" s="22"/>
    </row>
    <row r="381" spans="1:13" ht="18" customHeight="1" x14ac:dyDescent="0.2">
      <c r="A381" s="95" t="s">
        <v>14</v>
      </c>
      <c r="B381" s="62" t="s">
        <v>255</v>
      </c>
      <c r="C381" s="22" t="s">
        <v>65</v>
      </c>
      <c r="D381" s="94" t="s">
        <v>4</v>
      </c>
      <c r="E381" s="126">
        <f>E382+E383+E384+E385</f>
        <v>4330</v>
      </c>
      <c r="F381" s="126">
        <f>F382+F383+F384+F385</f>
        <v>4750</v>
      </c>
      <c r="G381" s="126">
        <f>G382+G383+G384+G385</f>
        <v>200</v>
      </c>
      <c r="H381" s="126">
        <f t="shared" ref="H381:K381" si="291">H382+H383+H384+H385</f>
        <v>500</v>
      </c>
      <c r="I381" s="126">
        <f t="shared" si="291"/>
        <v>1350</v>
      </c>
      <c r="J381" s="126">
        <f t="shared" si="291"/>
        <v>1350</v>
      </c>
      <c r="K381" s="126">
        <f t="shared" si="291"/>
        <v>1350</v>
      </c>
      <c r="L381" s="22"/>
      <c r="M381" s="62" t="s">
        <v>71</v>
      </c>
    </row>
    <row r="382" spans="1:13" ht="45" x14ac:dyDescent="0.2">
      <c r="A382" s="96"/>
      <c r="B382" s="64"/>
      <c r="C382" s="22"/>
      <c r="D382" s="94" t="s">
        <v>3</v>
      </c>
      <c r="E382" s="126">
        <f>E387+E392+E397</f>
        <v>0</v>
      </c>
      <c r="F382" s="126">
        <f>G382+H382+I382+J382+K382</f>
        <v>0</v>
      </c>
      <c r="G382" s="126">
        <f>G392+G397</f>
        <v>0</v>
      </c>
      <c r="H382" s="126">
        <f t="shared" ref="H382:K382" si="292">H392+H397</f>
        <v>0</v>
      </c>
      <c r="I382" s="126">
        <f t="shared" si="292"/>
        <v>0</v>
      </c>
      <c r="J382" s="126">
        <f t="shared" si="292"/>
        <v>0</v>
      </c>
      <c r="K382" s="126">
        <f t="shared" si="292"/>
        <v>0</v>
      </c>
      <c r="L382" s="22"/>
      <c r="M382" s="64"/>
    </row>
    <row r="383" spans="1:13" ht="61.5" customHeight="1" x14ac:dyDescent="0.2">
      <c r="A383" s="96"/>
      <c r="B383" s="64"/>
      <c r="C383" s="22"/>
      <c r="D383" s="94" t="s">
        <v>2</v>
      </c>
      <c r="E383" s="126">
        <f>E388+E393+E398</f>
        <v>0</v>
      </c>
      <c r="F383" s="126">
        <f>G383+H383+I383+J383+K383</f>
        <v>0</v>
      </c>
      <c r="G383" s="126">
        <f>G388+G393+G398</f>
        <v>0</v>
      </c>
      <c r="H383" s="126">
        <f t="shared" ref="H383:K383" si="293">H388+H393+H398</f>
        <v>0</v>
      </c>
      <c r="I383" s="126">
        <f t="shared" si="293"/>
        <v>0</v>
      </c>
      <c r="J383" s="126">
        <f t="shared" si="293"/>
        <v>0</v>
      </c>
      <c r="K383" s="126">
        <f t="shared" si="293"/>
        <v>0</v>
      </c>
      <c r="L383" s="22"/>
      <c r="M383" s="64"/>
    </row>
    <row r="384" spans="1:13" ht="79.5" customHeight="1" x14ac:dyDescent="0.2">
      <c r="A384" s="96"/>
      <c r="B384" s="64"/>
      <c r="C384" s="22"/>
      <c r="D384" s="94" t="s">
        <v>19</v>
      </c>
      <c r="E384" s="126">
        <f>E389+E394+E399</f>
        <v>4330</v>
      </c>
      <c r="F384" s="126">
        <f>G384+H384+I384+J384+K384</f>
        <v>4750</v>
      </c>
      <c r="G384" s="126">
        <f>G389+G394+G399</f>
        <v>200</v>
      </c>
      <c r="H384" s="126">
        <f t="shared" ref="H384:K384" si="294">H389+H394+H399</f>
        <v>500</v>
      </c>
      <c r="I384" s="126">
        <f t="shared" si="294"/>
        <v>1350</v>
      </c>
      <c r="J384" s="126">
        <f t="shared" si="294"/>
        <v>1350</v>
      </c>
      <c r="K384" s="126">
        <f t="shared" si="294"/>
        <v>1350</v>
      </c>
      <c r="L384" s="22"/>
      <c r="M384" s="64"/>
    </row>
    <row r="385" spans="1:13" ht="31.5" customHeight="1" x14ac:dyDescent="0.2">
      <c r="A385" s="97"/>
      <c r="B385" s="67"/>
      <c r="C385" s="22"/>
      <c r="D385" s="94" t="s">
        <v>0</v>
      </c>
      <c r="E385" s="126">
        <f>E390+E395+E400</f>
        <v>0</v>
      </c>
      <c r="F385" s="126">
        <f>G385+H385+I385+J385+K385</f>
        <v>0</v>
      </c>
      <c r="G385" s="126">
        <f>G390+G395+G400</f>
        <v>0</v>
      </c>
      <c r="H385" s="126">
        <f t="shared" ref="H385:K385" si="295">H390+H395+H400</f>
        <v>0</v>
      </c>
      <c r="I385" s="126">
        <f t="shared" si="295"/>
        <v>0</v>
      </c>
      <c r="J385" s="126">
        <f t="shared" si="295"/>
        <v>0</v>
      </c>
      <c r="K385" s="126">
        <f t="shared" si="295"/>
        <v>0</v>
      </c>
      <c r="L385" s="22"/>
      <c r="M385" s="67"/>
    </row>
    <row r="386" spans="1:13" ht="20.25" customHeight="1" x14ac:dyDescent="0.2">
      <c r="A386" s="93" t="s">
        <v>13</v>
      </c>
      <c r="B386" s="58" t="s">
        <v>336</v>
      </c>
      <c r="C386" s="22" t="s">
        <v>65</v>
      </c>
      <c r="D386" s="94" t="s">
        <v>4</v>
      </c>
      <c r="E386" s="104">
        <f t="shared" ref="E386" si="296">E387+E388+E389+E390</f>
        <v>0</v>
      </c>
      <c r="F386" s="104">
        <f>F387+F388+F389+F390</f>
        <v>0</v>
      </c>
      <c r="G386" s="104">
        <f>G387+G388+G389+G390</f>
        <v>0</v>
      </c>
      <c r="H386" s="104">
        <f t="shared" ref="H386" si="297">H387+H388+H389+H390</f>
        <v>0</v>
      </c>
      <c r="I386" s="104">
        <f t="shared" ref="I386" si="298">I387+I388+I389+I390</f>
        <v>0</v>
      </c>
      <c r="J386" s="104">
        <f t="shared" ref="J386" si="299">J387+J388+J389+J390</f>
        <v>0</v>
      </c>
      <c r="K386" s="104">
        <f t="shared" ref="K386" si="300">K387+K388+K389+K390</f>
        <v>0</v>
      </c>
      <c r="L386" s="22" t="s">
        <v>92</v>
      </c>
      <c r="M386" s="22"/>
    </row>
    <row r="387" spans="1:13" ht="48" customHeight="1" x14ac:dyDescent="0.2">
      <c r="A387" s="93"/>
      <c r="B387" s="58"/>
      <c r="C387" s="22"/>
      <c r="D387" s="94" t="s">
        <v>3</v>
      </c>
      <c r="E387" s="104">
        <v>0</v>
      </c>
      <c r="F387" s="104">
        <f>G387+H387+I387+J387+K387</f>
        <v>0</v>
      </c>
      <c r="G387" s="104">
        <v>0</v>
      </c>
      <c r="H387" s="104">
        <v>0</v>
      </c>
      <c r="I387" s="104">
        <v>0</v>
      </c>
      <c r="J387" s="104">
        <v>0</v>
      </c>
      <c r="K387" s="104">
        <v>0</v>
      </c>
      <c r="L387" s="22"/>
      <c r="M387" s="22"/>
    </row>
    <row r="388" spans="1:13" ht="67.5" customHeight="1" x14ac:dyDescent="0.2">
      <c r="A388" s="93"/>
      <c r="B388" s="58"/>
      <c r="C388" s="22"/>
      <c r="D388" s="94" t="s">
        <v>2</v>
      </c>
      <c r="E388" s="104">
        <v>0</v>
      </c>
      <c r="F388" s="104">
        <f>G388+H388+I388+J388+K388</f>
        <v>0</v>
      </c>
      <c r="G388" s="104">
        <v>0</v>
      </c>
      <c r="H388" s="104">
        <v>0</v>
      </c>
      <c r="I388" s="104">
        <v>0</v>
      </c>
      <c r="J388" s="104">
        <v>0</v>
      </c>
      <c r="K388" s="104">
        <v>0</v>
      </c>
      <c r="L388" s="22"/>
      <c r="M388" s="22"/>
    </row>
    <row r="389" spans="1:13" ht="73.5" customHeight="1" x14ac:dyDescent="0.2">
      <c r="A389" s="93"/>
      <c r="B389" s="58"/>
      <c r="C389" s="22"/>
      <c r="D389" s="94" t="s">
        <v>19</v>
      </c>
      <c r="E389" s="105">
        <v>0</v>
      </c>
      <c r="F389" s="104">
        <f>G389+H389+I389+J389+K389</f>
        <v>0</v>
      </c>
      <c r="G389" s="105">
        <v>0</v>
      </c>
      <c r="H389" s="105">
        <v>0</v>
      </c>
      <c r="I389" s="105">
        <v>0</v>
      </c>
      <c r="J389" s="105">
        <v>0</v>
      </c>
      <c r="K389" s="105">
        <v>0</v>
      </c>
      <c r="L389" s="22"/>
      <c r="M389" s="22"/>
    </row>
    <row r="390" spans="1:13" ht="39" customHeight="1" x14ac:dyDescent="0.2">
      <c r="A390" s="93"/>
      <c r="B390" s="58"/>
      <c r="C390" s="22"/>
      <c r="D390" s="94" t="s">
        <v>0</v>
      </c>
      <c r="E390" s="104">
        <v>0</v>
      </c>
      <c r="F390" s="104">
        <f>G390+H390+I390+J390+K390</f>
        <v>0</v>
      </c>
      <c r="G390" s="104">
        <v>0</v>
      </c>
      <c r="H390" s="104">
        <v>0</v>
      </c>
      <c r="I390" s="104">
        <v>0</v>
      </c>
      <c r="J390" s="104">
        <v>0</v>
      </c>
      <c r="K390" s="104">
        <v>0</v>
      </c>
      <c r="L390" s="22"/>
      <c r="M390" s="22"/>
    </row>
    <row r="391" spans="1:13" ht="23.25" customHeight="1" x14ac:dyDescent="0.2">
      <c r="A391" s="95" t="s">
        <v>21</v>
      </c>
      <c r="B391" s="58" t="s">
        <v>337</v>
      </c>
      <c r="C391" s="22" t="s">
        <v>65</v>
      </c>
      <c r="D391" s="94" t="s">
        <v>4</v>
      </c>
      <c r="E391" s="104">
        <f t="shared" ref="E391" si="301">E392+E393+E394+E395</f>
        <v>4330</v>
      </c>
      <c r="F391" s="104">
        <f>F392+F393+F394+F395</f>
        <v>4750</v>
      </c>
      <c r="G391" s="104">
        <f>G392+G393+G394+G395</f>
        <v>200</v>
      </c>
      <c r="H391" s="104">
        <f t="shared" ref="H391:K391" si="302">H392+H393+H394+H395</f>
        <v>500</v>
      </c>
      <c r="I391" s="104">
        <f t="shared" si="302"/>
        <v>1350</v>
      </c>
      <c r="J391" s="104">
        <f t="shared" si="302"/>
        <v>1350</v>
      </c>
      <c r="K391" s="104">
        <f t="shared" si="302"/>
        <v>1350</v>
      </c>
      <c r="L391" s="22" t="s">
        <v>92</v>
      </c>
      <c r="M391" s="34"/>
    </row>
    <row r="392" spans="1:13" ht="44.25" customHeight="1" x14ac:dyDescent="0.2">
      <c r="A392" s="96"/>
      <c r="B392" s="58"/>
      <c r="C392" s="22"/>
      <c r="D392" s="94" t="s">
        <v>3</v>
      </c>
      <c r="E392" s="104">
        <v>0</v>
      </c>
      <c r="F392" s="104">
        <f>G392+H392+I392+J392+K392</f>
        <v>0</v>
      </c>
      <c r="G392" s="104">
        <v>0</v>
      </c>
      <c r="H392" s="104">
        <v>0</v>
      </c>
      <c r="I392" s="104">
        <v>0</v>
      </c>
      <c r="J392" s="104">
        <v>0</v>
      </c>
      <c r="K392" s="104">
        <v>0</v>
      </c>
      <c r="L392" s="22"/>
      <c r="M392" s="65"/>
    </row>
    <row r="393" spans="1:13" ht="65.25" customHeight="1" x14ac:dyDescent="0.2">
      <c r="A393" s="96"/>
      <c r="B393" s="58"/>
      <c r="C393" s="22"/>
      <c r="D393" s="94" t="s">
        <v>2</v>
      </c>
      <c r="E393" s="104">
        <v>0</v>
      </c>
      <c r="F393" s="104">
        <f>G393+H393+I393+J393+K393</f>
        <v>0</v>
      </c>
      <c r="G393" s="104">
        <v>0</v>
      </c>
      <c r="H393" s="104">
        <v>0</v>
      </c>
      <c r="I393" s="104">
        <v>0</v>
      </c>
      <c r="J393" s="104">
        <v>0</v>
      </c>
      <c r="K393" s="104">
        <v>0</v>
      </c>
      <c r="L393" s="22"/>
      <c r="M393" s="65"/>
    </row>
    <row r="394" spans="1:13" ht="76.5" customHeight="1" x14ac:dyDescent="0.2">
      <c r="A394" s="96"/>
      <c r="B394" s="58"/>
      <c r="C394" s="22"/>
      <c r="D394" s="94" t="s">
        <v>19</v>
      </c>
      <c r="E394" s="105">
        <v>4330</v>
      </c>
      <c r="F394" s="104">
        <f>G394+H394+I394+J394+K394</f>
        <v>4750</v>
      </c>
      <c r="G394" s="104">
        <v>200</v>
      </c>
      <c r="H394" s="104">
        <v>500</v>
      </c>
      <c r="I394" s="104">
        <v>1350</v>
      </c>
      <c r="J394" s="104">
        <v>1350</v>
      </c>
      <c r="K394" s="104">
        <v>1350</v>
      </c>
      <c r="L394" s="22"/>
      <c r="M394" s="65"/>
    </row>
    <row r="395" spans="1:13" ht="36" customHeight="1" x14ac:dyDescent="0.2">
      <c r="A395" s="97"/>
      <c r="B395" s="58"/>
      <c r="C395" s="22"/>
      <c r="D395" s="94" t="s">
        <v>0</v>
      </c>
      <c r="E395" s="104">
        <v>0</v>
      </c>
      <c r="F395" s="104">
        <f>G395+H395+I395+J395+K395</f>
        <v>0</v>
      </c>
      <c r="G395" s="104">
        <v>0</v>
      </c>
      <c r="H395" s="104">
        <v>0</v>
      </c>
      <c r="I395" s="104">
        <v>0</v>
      </c>
      <c r="J395" s="104">
        <v>0</v>
      </c>
      <c r="K395" s="104">
        <v>0</v>
      </c>
      <c r="L395" s="22"/>
      <c r="M395" s="35"/>
    </row>
    <row r="396" spans="1:13" ht="20.25" customHeight="1" x14ac:dyDescent="0.2">
      <c r="A396" s="95" t="s">
        <v>20</v>
      </c>
      <c r="B396" s="58" t="s">
        <v>338</v>
      </c>
      <c r="C396" s="22" t="s">
        <v>65</v>
      </c>
      <c r="D396" s="94" t="s">
        <v>4</v>
      </c>
      <c r="E396" s="104">
        <f t="shared" ref="E396" si="303">E397+E398+E399+E400</f>
        <v>0</v>
      </c>
      <c r="F396" s="104">
        <f>F397+F398+F399+F400</f>
        <v>0</v>
      </c>
      <c r="G396" s="104">
        <f>G397+G398+G399+G400</f>
        <v>0</v>
      </c>
      <c r="H396" s="104">
        <f t="shared" ref="H396" si="304">H397+H398+H399+H400</f>
        <v>0</v>
      </c>
      <c r="I396" s="104">
        <f t="shared" ref="I396" si="305">I397+I398+I399+I400</f>
        <v>0</v>
      </c>
      <c r="J396" s="104">
        <f t="shared" ref="J396" si="306">J397+J398+J399+J400</f>
        <v>0</v>
      </c>
      <c r="K396" s="104">
        <f t="shared" ref="K396" si="307">K397+K398+K399+K400</f>
        <v>0</v>
      </c>
      <c r="L396" s="22" t="s">
        <v>92</v>
      </c>
      <c r="M396" s="34"/>
    </row>
    <row r="397" spans="1:13" ht="45" customHeight="1" x14ac:dyDescent="0.2">
      <c r="A397" s="96"/>
      <c r="B397" s="58"/>
      <c r="C397" s="22"/>
      <c r="D397" s="94" t="s">
        <v>3</v>
      </c>
      <c r="E397" s="104">
        <v>0</v>
      </c>
      <c r="F397" s="104">
        <f>G397+H397+I397+J397+K397</f>
        <v>0</v>
      </c>
      <c r="G397" s="104">
        <v>0</v>
      </c>
      <c r="H397" s="104">
        <v>0</v>
      </c>
      <c r="I397" s="104">
        <v>0</v>
      </c>
      <c r="J397" s="104">
        <v>0</v>
      </c>
      <c r="K397" s="104">
        <v>0</v>
      </c>
      <c r="L397" s="22"/>
      <c r="M397" s="65"/>
    </row>
    <row r="398" spans="1:13" ht="61.5" customHeight="1" x14ac:dyDescent="0.2">
      <c r="A398" s="96"/>
      <c r="B398" s="58"/>
      <c r="C398" s="22"/>
      <c r="D398" s="94" t="s">
        <v>2</v>
      </c>
      <c r="E398" s="104">
        <v>0</v>
      </c>
      <c r="F398" s="104">
        <f>G398+H398+I398+J398+K398</f>
        <v>0</v>
      </c>
      <c r="G398" s="104">
        <v>0</v>
      </c>
      <c r="H398" s="104">
        <v>0</v>
      </c>
      <c r="I398" s="104">
        <v>0</v>
      </c>
      <c r="J398" s="104">
        <v>0</v>
      </c>
      <c r="K398" s="104">
        <v>0</v>
      </c>
      <c r="L398" s="22"/>
      <c r="M398" s="65"/>
    </row>
    <row r="399" spans="1:13" ht="75.75" customHeight="1" x14ac:dyDescent="0.2">
      <c r="A399" s="96"/>
      <c r="B399" s="58"/>
      <c r="C399" s="22"/>
      <c r="D399" s="94" t="s">
        <v>19</v>
      </c>
      <c r="E399" s="105">
        <v>0</v>
      </c>
      <c r="F399" s="104">
        <f>G399+H399+I399+J399+K399</f>
        <v>0</v>
      </c>
      <c r="G399" s="105">
        <v>0</v>
      </c>
      <c r="H399" s="105">
        <v>0</v>
      </c>
      <c r="I399" s="105">
        <v>0</v>
      </c>
      <c r="J399" s="105">
        <v>0</v>
      </c>
      <c r="K399" s="105">
        <v>0</v>
      </c>
      <c r="L399" s="22"/>
      <c r="M399" s="65"/>
    </row>
    <row r="400" spans="1:13" ht="39" customHeight="1" x14ac:dyDescent="0.2">
      <c r="A400" s="97"/>
      <c r="B400" s="58"/>
      <c r="C400" s="22"/>
      <c r="D400" s="94" t="s">
        <v>0</v>
      </c>
      <c r="E400" s="104">
        <v>0</v>
      </c>
      <c r="F400" s="104">
        <f>G400+H400+I400+J400+K400</f>
        <v>0</v>
      </c>
      <c r="G400" s="104">
        <v>0</v>
      </c>
      <c r="H400" s="104">
        <v>0</v>
      </c>
      <c r="I400" s="104">
        <v>0</v>
      </c>
      <c r="J400" s="104">
        <v>0</v>
      </c>
      <c r="K400" s="104">
        <v>0</v>
      </c>
      <c r="L400" s="22"/>
      <c r="M400" s="35"/>
    </row>
    <row r="401" spans="1:28" ht="15" customHeight="1" x14ac:dyDescent="0.2">
      <c r="A401" s="95"/>
      <c r="B401" s="148" t="s">
        <v>114</v>
      </c>
      <c r="C401" s="22" t="s">
        <v>65</v>
      </c>
      <c r="D401" s="94" t="s">
        <v>4</v>
      </c>
      <c r="E401" s="104">
        <f>E402+E403+E404+E405</f>
        <v>4330</v>
      </c>
      <c r="F401" s="104">
        <f>F402+F403+F404+F405</f>
        <v>9050</v>
      </c>
      <c r="G401" s="104">
        <f>G402+G403+G404+G405</f>
        <v>200</v>
      </c>
      <c r="H401" s="104">
        <f t="shared" ref="H401:K401" si="308">H402+H403+H404+H405</f>
        <v>1500</v>
      </c>
      <c r="I401" s="104">
        <f t="shared" si="308"/>
        <v>2350</v>
      </c>
      <c r="J401" s="104">
        <f t="shared" si="308"/>
        <v>2350</v>
      </c>
      <c r="K401" s="104">
        <f t="shared" si="308"/>
        <v>2650</v>
      </c>
      <c r="L401" s="41"/>
      <c r="M401" s="41"/>
    </row>
    <row r="402" spans="1:28" s="92" customFormat="1" ht="44.25" customHeight="1" x14ac:dyDescent="0.2">
      <c r="A402" s="96"/>
      <c r="B402" s="149"/>
      <c r="C402" s="22"/>
      <c r="D402" s="94" t="s">
        <v>3</v>
      </c>
      <c r="E402" s="104">
        <f>E372+E382</f>
        <v>0</v>
      </c>
      <c r="F402" s="104">
        <f>G402+H402+I402+J402+K402</f>
        <v>0</v>
      </c>
      <c r="G402" s="104">
        <f>G372+G382</f>
        <v>0</v>
      </c>
      <c r="H402" s="104">
        <f t="shared" ref="H402:K402" si="309">H372+H382</f>
        <v>0</v>
      </c>
      <c r="I402" s="104">
        <f t="shared" si="309"/>
        <v>0</v>
      </c>
      <c r="J402" s="104">
        <f t="shared" si="309"/>
        <v>0</v>
      </c>
      <c r="K402" s="104">
        <f t="shared" si="309"/>
        <v>0</v>
      </c>
      <c r="L402" s="42"/>
      <c r="M402" s="42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</row>
    <row r="403" spans="1:28" s="92" customFormat="1" ht="66.75" customHeight="1" x14ac:dyDescent="0.2">
      <c r="A403" s="96"/>
      <c r="B403" s="149"/>
      <c r="C403" s="22"/>
      <c r="D403" s="94" t="s">
        <v>2</v>
      </c>
      <c r="E403" s="104">
        <f>E373+E383</f>
        <v>0</v>
      </c>
      <c r="F403" s="104">
        <f>G403+H403+I403+J403+K403</f>
        <v>0</v>
      </c>
      <c r="G403" s="104">
        <f>G373+G383</f>
        <v>0</v>
      </c>
      <c r="H403" s="104">
        <f t="shared" ref="H403:K403" si="310">H373+H383</f>
        <v>0</v>
      </c>
      <c r="I403" s="104">
        <f t="shared" si="310"/>
        <v>0</v>
      </c>
      <c r="J403" s="104">
        <f t="shared" si="310"/>
        <v>0</v>
      </c>
      <c r="K403" s="104">
        <f t="shared" si="310"/>
        <v>0</v>
      </c>
      <c r="L403" s="42"/>
      <c r="M403" s="42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</row>
    <row r="404" spans="1:28" s="92" customFormat="1" ht="80.25" customHeight="1" x14ac:dyDescent="0.2">
      <c r="A404" s="96"/>
      <c r="B404" s="149"/>
      <c r="C404" s="22"/>
      <c r="D404" s="94" t="s">
        <v>19</v>
      </c>
      <c r="E404" s="104">
        <f>E374+E384</f>
        <v>4330</v>
      </c>
      <c r="F404" s="104">
        <f>G404+H404+I404+J404+K404</f>
        <v>9050</v>
      </c>
      <c r="G404" s="104">
        <f>G374+G384</f>
        <v>200</v>
      </c>
      <c r="H404" s="104">
        <f t="shared" ref="H404:K404" si="311">H374+H384</f>
        <v>1500</v>
      </c>
      <c r="I404" s="104">
        <f t="shared" si="311"/>
        <v>2350</v>
      </c>
      <c r="J404" s="104">
        <f t="shared" si="311"/>
        <v>2350</v>
      </c>
      <c r="K404" s="104">
        <f t="shared" si="311"/>
        <v>2650</v>
      </c>
      <c r="L404" s="42"/>
      <c r="M404" s="42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</row>
    <row r="405" spans="1:28" s="92" customFormat="1" ht="30" x14ac:dyDescent="0.2">
      <c r="A405" s="97"/>
      <c r="B405" s="150"/>
      <c r="C405" s="22"/>
      <c r="D405" s="94" t="s">
        <v>0</v>
      </c>
      <c r="E405" s="104">
        <f>E375+E385</f>
        <v>0</v>
      </c>
      <c r="F405" s="104">
        <f>G405+H405+I405+J405+K405</f>
        <v>0</v>
      </c>
      <c r="G405" s="104">
        <f>G375+G385</f>
        <v>0</v>
      </c>
      <c r="H405" s="104">
        <f t="shared" ref="H405:K405" si="312">H375+H385</f>
        <v>0</v>
      </c>
      <c r="I405" s="104">
        <f t="shared" si="312"/>
        <v>0</v>
      </c>
      <c r="J405" s="104">
        <f t="shared" si="312"/>
        <v>0</v>
      </c>
      <c r="K405" s="104">
        <f t="shared" si="312"/>
        <v>0</v>
      </c>
      <c r="L405" s="46"/>
      <c r="M405" s="46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</row>
    <row r="406" spans="1:28" s="92" customFormat="1" ht="29.25" customHeight="1" x14ac:dyDescent="0.2">
      <c r="A406" s="151" t="s">
        <v>115</v>
      </c>
      <c r="B406" s="152"/>
      <c r="C406" s="152"/>
      <c r="D406" s="152"/>
      <c r="E406" s="152"/>
      <c r="F406" s="152"/>
      <c r="G406" s="152"/>
      <c r="H406" s="152"/>
      <c r="I406" s="152"/>
      <c r="J406" s="152"/>
      <c r="K406" s="152"/>
      <c r="L406" s="152"/>
      <c r="M406" s="153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</row>
    <row r="407" spans="1:28" s="92" customFormat="1" ht="18.75" customHeight="1" x14ac:dyDescent="0.2">
      <c r="A407" s="93" t="s">
        <v>18</v>
      </c>
      <c r="B407" s="62" t="s">
        <v>259</v>
      </c>
      <c r="C407" s="22" t="s">
        <v>65</v>
      </c>
      <c r="D407" s="94" t="s">
        <v>4</v>
      </c>
      <c r="E407" s="29">
        <f>E408+E409+E410+E411</f>
        <v>21188</v>
      </c>
      <c r="F407" s="29">
        <f>F408+F409+F410+F411</f>
        <v>123677.1</v>
      </c>
      <c r="G407" s="29">
        <f>G408+G409+G410+G411</f>
        <v>24429.599999999999</v>
      </c>
      <c r="H407" s="29">
        <f t="shared" ref="H407:K407" si="313">H408+H409+H410+H411</f>
        <v>24839.3</v>
      </c>
      <c r="I407" s="29">
        <f t="shared" si="313"/>
        <v>24839.3</v>
      </c>
      <c r="J407" s="29">
        <f t="shared" si="313"/>
        <v>24839.3</v>
      </c>
      <c r="K407" s="29">
        <f t="shared" si="313"/>
        <v>24729.599999999999</v>
      </c>
      <c r="L407" s="22"/>
      <c r="M407" s="22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</row>
    <row r="408" spans="1:28" s="92" customFormat="1" ht="48" customHeight="1" x14ac:dyDescent="0.2">
      <c r="A408" s="93"/>
      <c r="B408" s="64"/>
      <c r="C408" s="22"/>
      <c r="D408" s="94" t="s">
        <v>3</v>
      </c>
      <c r="E408" s="29">
        <f>E413+E418+E423</f>
        <v>0</v>
      </c>
      <c r="F408" s="29">
        <f>G408+H408+I408+J408+K408</f>
        <v>0</v>
      </c>
      <c r="G408" s="29">
        <f>G413+G418+G423</f>
        <v>0</v>
      </c>
      <c r="H408" s="29">
        <f t="shared" ref="H408:K408" si="314">H413+H418+H423</f>
        <v>0</v>
      </c>
      <c r="I408" s="29">
        <f t="shared" si="314"/>
        <v>0</v>
      </c>
      <c r="J408" s="29">
        <f t="shared" si="314"/>
        <v>0</v>
      </c>
      <c r="K408" s="29">
        <f t="shared" si="314"/>
        <v>0</v>
      </c>
      <c r="L408" s="22"/>
      <c r="M408" s="22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</row>
    <row r="409" spans="1:28" s="92" customFormat="1" ht="60.75" customHeight="1" x14ac:dyDescent="0.2">
      <c r="A409" s="93"/>
      <c r="B409" s="64"/>
      <c r="C409" s="22"/>
      <c r="D409" s="94" t="s">
        <v>2</v>
      </c>
      <c r="E409" s="29">
        <f>E414+E419+E424</f>
        <v>0</v>
      </c>
      <c r="F409" s="29">
        <f>G409+H409+I409+J409+K409</f>
        <v>0</v>
      </c>
      <c r="G409" s="29">
        <f>G414+G419+G424</f>
        <v>0</v>
      </c>
      <c r="H409" s="29">
        <f t="shared" ref="H409:K409" si="315">H414+H419+H424</f>
        <v>0</v>
      </c>
      <c r="I409" s="29">
        <f t="shared" si="315"/>
        <v>0</v>
      </c>
      <c r="J409" s="29">
        <f t="shared" si="315"/>
        <v>0</v>
      </c>
      <c r="K409" s="29">
        <f t="shared" si="315"/>
        <v>0</v>
      </c>
      <c r="L409" s="22"/>
      <c r="M409" s="22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</row>
    <row r="410" spans="1:28" s="92" customFormat="1" ht="78.75" customHeight="1" x14ac:dyDescent="0.2">
      <c r="A410" s="93"/>
      <c r="B410" s="64"/>
      <c r="C410" s="22"/>
      <c r="D410" s="94" t="s">
        <v>1</v>
      </c>
      <c r="E410" s="29">
        <f>E415+E420+E425</f>
        <v>21188</v>
      </c>
      <c r="F410" s="29">
        <f>G410+H410+I410+J410+K410</f>
        <v>123677.1</v>
      </c>
      <c r="G410" s="29">
        <f>G415+G420+G425</f>
        <v>24429.599999999999</v>
      </c>
      <c r="H410" s="29">
        <f t="shared" ref="H410:K410" si="316">H415+H420+H425</f>
        <v>24839.3</v>
      </c>
      <c r="I410" s="29">
        <f t="shared" si="316"/>
        <v>24839.3</v>
      </c>
      <c r="J410" s="29">
        <f t="shared" si="316"/>
        <v>24839.3</v>
      </c>
      <c r="K410" s="29">
        <f t="shared" si="316"/>
        <v>24729.599999999999</v>
      </c>
      <c r="L410" s="22"/>
      <c r="M410" s="22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</row>
    <row r="411" spans="1:28" s="92" customFormat="1" ht="33" customHeight="1" x14ac:dyDescent="0.2">
      <c r="A411" s="93"/>
      <c r="B411" s="67"/>
      <c r="C411" s="22"/>
      <c r="D411" s="94" t="s">
        <v>0</v>
      </c>
      <c r="E411" s="29">
        <f>E416+E421+E426</f>
        <v>0</v>
      </c>
      <c r="F411" s="29">
        <f>G411+H411+I411+J411+K411</f>
        <v>0</v>
      </c>
      <c r="G411" s="29">
        <f>G416+G421+G426</f>
        <v>0</v>
      </c>
      <c r="H411" s="29">
        <f t="shared" ref="H411:K411" si="317">H416+H421+H426</f>
        <v>0</v>
      </c>
      <c r="I411" s="29">
        <f t="shared" si="317"/>
        <v>0</v>
      </c>
      <c r="J411" s="29">
        <f t="shared" si="317"/>
        <v>0</v>
      </c>
      <c r="K411" s="29">
        <f t="shared" si="317"/>
        <v>0</v>
      </c>
      <c r="L411" s="22"/>
      <c r="M411" s="22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</row>
    <row r="412" spans="1:28" s="92" customFormat="1" ht="24.75" customHeight="1" x14ac:dyDescent="0.2">
      <c r="A412" s="93" t="s">
        <v>17</v>
      </c>
      <c r="B412" s="109" t="s">
        <v>260</v>
      </c>
      <c r="C412" s="22" t="s">
        <v>65</v>
      </c>
      <c r="D412" s="94" t="s">
        <v>4</v>
      </c>
      <c r="E412" s="29">
        <f>E413+E414+E415+E416</f>
        <v>732</v>
      </c>
      <c r="F412" s="104">
        <f>F413+F414+F415+F416</f>
        <v>1900.9</v>
      </c>
      <c r="G412" s="104">
        <f>G413+G414+G415+G416</f>
        <v>332.3</v>
      </c>
      <c r="H412" s="104">
        <f t="shared" ref="H412" si="318">H413+H414+H415+H416</f>
        <v>317.10000000000002</v>
      </c>
      <c r="I412" s="104">
        <f t="shared" ref="I412" si="319">I413+I414+I415+I416</f>
        <v>317.10000000000002</v>
      </c>
      <c r="J412" s="104">
        <f t="shared" ref="J412" si="320">J413+J414+J415+J416</f>
        <v>317.10000000000002</v>
      </c>
      <c r="K412" s="104">
        <f t="shared" ref="K412" si="321">K413+K414+K415+K416</f>
        <v>617.29999999999995</v>
      </c>
      <c r="L412" s="22" t="s">
        <v>7</v>
      </c>
      <c r="M412" s="22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</row>
    <row r="413" spans="1:28" s="92" customFormat="1" ht="48" customHeight="1" x14ac:dyDescent="0.2">
      <c r="A413" s="93"/>
      <c r="B413" s="109"/>
      <c r="C413" s="22"/>
      <c r="D413" s="94" t="s">
        <v>3</v>
      </c>
      <c r="E413" s="29">
        <v>0</v>
      </c>
      <c r="F413" s="104">
        <f>G413+H413+I413+J413+K413</f>
        <v>0</v>
      </c>
      <c r="G413" s="104">
        <v>0</v>
      </c>
      <c r="H413" s="104">
        <v>0</v>
      </c>
      <c r="I413" s="104">
        <v>0</v>
      </c>
      <c r="J413" s="104">
        <v>0</v>
      </c>
      <c r="K413" s="104">
        <v>0</v>
      </c>
      <c r="L413" s="22"/>
      <c r="M413" s="22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</row>
    <row r="414" spans="1:28" s="92" customFormat="1" ht="64.5" customHeight="1" x14ac:dyDescent="0.2">
      <c r="A414" s="93"/>
      <c r="B414" s="109"/>
      <c r="C414" s="22"/>
      <c r="D414" s="94" t="s">
        <v>2</v>
      </c>
      <c r="E414" s="29">
        <v>0</v>
      </c>
      <c r="F414" s="104">
        <f>G414+H414+I414+J414+K414</f>
        <v>0</v>
      </c>
      <c r="G414" s="104">
        <v>0</v>
      </c>
      <c r="H414" s="104">
        <v>0</v>
      </c>
      <c r="I414" s="104">
        <v>0</v>
      </c>
      <c r="J414" s="104">
        <v>0</v>
      </c>
      <c r="K414" s="104">
        <v>0</v>
      </c>
      <c r="L414" s="22"/>
      <c r="M414" s="22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</row>
    <row r="415" spans="1:28" s="92" customFormat="1" ht="82.5" customHeight="1" x14ac:dyDescent="0.2">
      <c r="A415" s="93"/>
      <c r="B415" s="109"/>
      <c r="C415" s="22"/>
      <c r="D415" s="94" t="s">
        <v>1</v>
      </c>
      <c r="E415" s="29">
        <v>732</v>
      </c>
      <c r="F415" s="104">
        <f>G415+H415+I415+J415+K415</f>
        <v>1900.9</v>
      </c>
      <c r="G415" s="105">
        <v>332.3</v>
      </c>
      <c r="H415" s="105">
        <v>317.10000000000002</v>
      </c>
      <c r="I415" s="105">
        <v>317.10000000000002</v>
      </c>
      <c r="J415" s="105">
        <v>317.10000000000002</v>
      </c>
      <c r="K415" s="105">
        <v>617.29999999999995</v>
      </c>
      <c r="L415" s="22"/>
      <c r="M415" s="22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</row>
    <row r="416" spans="1:28" s="92" customFormat="1" ht="35.25" customHeight="1" x14ac:dyDescent="0.2">
      <c r="A416" s="93"/>
      <c r="B416" s="109"/>
      <c r="C416" s="22"/>
      <c r="D416" s="94" t="s">
        <v>0</v>
      </c>
      <c r="E416" s="29">
        <v>0</v>
      </c>
      <c r="F416" s="104">
        <f>G416+H416+I416+J416+K416</f>
        <v>0</v>
      </c>
      <c r="G416" s="104">
        <v>0</v>
      </c>
      <c r="H416" s="104">
        <v>0</v>
      </c>
      <c r="I416" s="104">
        <v>0</v>
      </c>
      <c r="J416" s="104">
        <v>0</v>
      </c>
      <c r="K416" s="104">
        <v>0</v>
      </c>
      <c r="L416" s="22"/>
      <c r="M416" s="22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</row>
    <row r="417" spans="1:28" s="92" customFormat="1" ht="23.25" customHeight="1" x14ac:dyDescent="0.2">
      <c r="A417" s="93" t="s">
        <v>16</v>
      </c>
      <c r="B417" s="58" t="s">
        <v>339</v>
      </c>
      <c r="C417" s="22" t="s">
        <v>65</v>
      </c>
      <c r="D417" s="94" t="s">
        <v>4</v>
      </c>
      <c r="E417" s="104">
        <f>E418+E419+E420+E421</f>
        <v>20456</v>
      </c>
      <c r="F417" s="29">
        <f>F418+F419+F420+F421</f>
        <v>121776.2</v>
      </c>
      <c r="G417" s="29">
        <f>G418+G419+G420+G421</f>
        <v>24097.3</v>
      </c>
      <c r="H417" s="29">
        <f t="shared" ref="H417:K417" si="322">H418+H419+H420+H421</f>
        <v>24522.2</v>
      </c>
      <c r="I417" s="29">
        <f t="shared" si="322"/>
        <v>24522.2</v>
      </c>
      <c r="J417" s="29">
        <f t="shared" si="322"/>
        <v>24522.2</v>
      </c>
      <c r="K417" s="29">
        <f t="shared" si="322"/>
        <v>24112.3</v>
      </c>
      <c r="L417" s="22" t="s">
        <v>7</v>
      </c>
      <c r="M417" s="22" t="s">
        <v>9</v>
      </c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</row>
    <row r="418" spans="1:28" s="92" customFormat="1" ht="49.5" customHeight="1" x14ac:dyDescent="0.2">
      <c r="A418" s="93"/>
      <c r="B418" s="58"/>
      <c r="C418" s="22"/>
      <c r="D418" s="94" t="s">
        <v>3</v>
      </c>
      <c r="E418" s="104">
        <v>0</v>
      </c>
      <c r="F418" s="29">
        <f>G418+H418+I418+J418+K418</f>
        <v>0</v>
      </c>
      <c r="G418" s="29">
        <v>0</v>
      </c>
      <c r="H418" s="29">
        <v>0</v>
      </c>
      <c r="I418" s="29">
        <v>0</v>
      </c>
      <c r="J418" s="29">
        <v>0</v>
      </c>
      <c r="K418" s="29">
        <v>0</v>
      </c>
      <c r="L418" s="22"/>
      <c r="M418" s="22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</row>
    <row r="419" spans="1:28" s="92" customFormat="1" ht="67.5" customHeight="1" x14ac:dyDescent="0.2">
      <c r="A419" s="93"/>
      <c r="B419" s="58"/>
      <c r="C419" s="22"/>
      <c r="D419" s="94" t="s">
        <v>2</v>
      </c>
      <c r="E419" s="104">
        <v>0</v>
      </c>
      <c r="F419" s="29">
        <f>G419+H419+I419+J419+K419</f>
        <v>0</v>
      </c>
      <c r="G419" s="29">
        <v>0</v>
      </c>
      <c r="H419" s="29">
        <v>0</v>
      </c>
      <c r="I419" s="29">
        <v>0</v>
      </c>
      <c r="J419" s="29">
        <v>0</v>
      </c>
      <c r="K419" s="29">
        <v>0</v>
      </c>
      <c r="L419" s="22"/>
      <c r="M419" s="22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</row>
    <row r="420" spans="1:28" s="92" customFormat="1" ht="77.25" customHeight="1" x14ac:dyDescent="0.2">
      <c r="A420" s="93"/>
      <c r="B420" s="58"/>
      <c r="C420" s="22"/>
      <c r="D420" s="94" t="s">
        <v>1</v>
      </c>
      <c r="E420" s="105">
        <v>20456</v>
      </c>
      <c r="F420" s="29">
        <f>G420+H420+I420+J420+K420</f>
        <v>121776.2</v>
      </c>
      <c r="G420" s="29">
        <v>24097.3</v>
      </c>
      <c r="H420" s="29">
        <v>24522.2</v>
      </c>
      <c r="I420" s="29">
        <v>24522.2</v>
      </c>
      <c r="J420" s="29">
        <v>24522.2</v>
      </c>
      <c r="K420" s="29">
        <v>24112.3</v>
      </c>
      <c r="L420" s="22"/>
      <c r="M420" s="22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</row>
    <row r="421" spans="1:28" s="92" customFormat="1" ht="36.75" customHeight="1" x14ac:dyDescent="0.2">
      <c r="A421" s="93"/>
      <c r="B421" s="58"/>
      <c r="C421" s="22"/>
      <c r="D421" s="94" t="s">
        <v>0</v>
      </c>
      <c r="E421" s="104">
        <v>0</v>
      </c>
      <c r="F421" s="29">
        <f>G421+H421+I421+J421+K421</f>
        <v>0</v>
      </c>
      <c r="G421" s="29">
        <v>0</v>
      </c>
      <c r="H421" s="29">
        <v>0</v>
      </c>
      <c r="I421" s="29">
        <v>0</v>
      </c>
      <c r="J421" s="29">
        <v>0</v>
      </c>
      <c r="K421" s="29">
        <v>0</v>
      </c>
      <c r="L421" s="22"/>
      <c r="M421" s="22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</row>
    <row r="422" spans="1:28" s="92" customFormat="1" ht="21" customHeight="1" x14ac:dyDescent="0.2">
      <c r="A422" s="93" t="s">
        <v>15</v>
      </c>
      <c r="B422" s="58" t="s">
        <v>340</v>
      </c>
      <c r="C422" s="22" t="s">
        <v>65</v>
      </c>
      <c r="D422" s="94" t="s">
        <v>4</v>
      </c>
      <c r="E422" s="104">
        <f>E423+E424+E425+E426</f>
        <v>0</v>
      </c>
      <c r="F422" s="104">
        <f>F423+F424+F425+F426</f>
        <v>0</v>
      </c>
      <c r="G422" s="104">
        <f>G423+G424+G425+G426</f>
        <v>0</v>
      </c>
      <c r="H422" s="104">
        <f t="shared" ref="H422" si="323">H423+H424+H425+H426</f>
        <v>0</v>
      </c>
      <c r="I422" s="104">
        <f t="shared" ref="I422" si="324">I423+I424+I425+I426</f>
        <v>0</v>
      </c>
      <c r="J422" s="104">
        <f t="shared" ref="J422" si="325">J423+J424+J425+J426</f>
        <v>0</v>
      </c>
      <c r="K422" s="104">
        <f t="shared" ref="K422" si="326">K423+K424+K425+K426</f>
        <v>0</v>
      </c>
      <c r="L422" s="22" t="s">
        <v>7</v>
      </c>
      <c r="M422" s="22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</row>
    <row r="423" spans="1:28" s="92" customFormat="1" ht="43.5" customHeight="1" x14ac:dyDescent="0.2">
      <c r="A423" s="93"/>
      <c r="B423" s="58"/>
      <c r="C423" s="22"/>
      <c r="D423" s="94" t="s">
        <v>3</v>
      </c>
      <c r="E423" s="104">
        <v>0</v>
      </c>
      <c r="F423" s="104">
        <f>G423+H423+I423+J423+K423</f>
        <v>0</v>
      </c>
      <c r="G423" s="104">
        <v>0</v>
      </c>
      <c r="H423" s="104">
        <v>0</v>
      </c>
      <c r="I423" s="104">
        <v>0</v>
      </c>
      <c r="J423" s="104">
        <v>0</v>
      </c>
      <c r="K423" s="104">
        <v>0</v>
      </c>
      <c r="L423" s="22"/>
      <c r="M423" s="22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</row>
    <row r="424" spans="1:28" s="92" customFormat="1" ht="60" customHeight="1" x14ac:dyDescent="0.2">
      <c r="A424" s="93"/>
      <c r="B424" s="58"/>
      <c r="C424" s="22"/>
      <c r="D424" s="94" t="s">
        <v>2</v>
      </c>
      <c r="E424" s="104">
        <v>0</v>
      </c>
      <c r="F424" s="104">
        <f>G424+H424+I424+J424+K424</f>
        <v>0</v>
      </c>
      <c r="G424" s="104">
        <v>0</v>
      </c>
      <c r="H424" s="104">
        <v>0</v>
      </c>
      <c r="I424" s="104">
        <v>0</v>
      </c>
      <c r="J424" s="104">
        <v>0</v>
      </c>
      <c r="K424" s="104">
        <v>0</v>
      </c>
      <c r="L424" s="22"/>
      <c r="M424" s="22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</row>
    <row r="425" spans="1:28" s="92" customFormat="1" ht="76.5" customHeight="1" x14ac:dyDescent="0.2">
      <c r="A425" s="93"/>
      <c r="B425" s="58"/>
      <c r="C425" s="22"/>
      <c r="D425" s="94" t="s">
        <v>1</v>
      </c>
      <c r="E425" s="105">
        <v>0</v>
      </c>
      <c r="F425" s="104">
        <f>G425+H425+I425+J425+K425</f>
        <v>0</v>
      </c>
      <c r="G425" s="105">
        <v>0</v>
      </c>
      <c r="H425" s="105">
        <v>0</v>
      </c>
      <c r="I425" s="105">
        <v>0</v>
      </c>
      <c r="J425" s="105">
        <v>0</v>
      </c>
      <c r="K425" s="105">
        <v>0</v>
      </c>
      <c r="L425" s="22"/>
      <c r="M425" s="22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</row>
    <row r="426" spans="1:28" s="92" customFormat="1" ht="33.75" customHeight="1" x14ac:dyDescent="0.2">
      <c r="A426" s="93"/>
      <c r="B426" s="58"/>
      <c r="C426" s="22"/>
      <c r="D426" s="94" t="s">
        <v>0</v>
      </c>
      <c r="E426" s="104">
        <v>0</v>
      </c>
      <c r="F426" s="104">
        <f>G426+H426+I426+J426+K426</f>
        <v>0</v>
      </c>
      <c r="G426" s="104">
        <v>0</v>
      </c>
      <c r="H426" s="104">
        <v>0</v>
      </c>
      <c r="I426" s="104">
        <v>0</v>
      </c>
      <c r="J426" s="104">
        <v>0</v>
      </c>
      <c r="K426" s="104">
        <v>0</v>
      </c>
      <c r="L426" s="22"/>
      <c r="M426" s="22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</row>
    <row r="427" spans="1:28" s="92" customFormat="1" ht="20.25" customHeight="1" x14ac:dyDescent="0.2">
      <c r="A427" s="93"/>
      <c r="B427" s="86" t="s">
        <v>116</v>
      </c>
      <c r="C427" s="86" t="s">
        <v>65</v>
      </c>
      <c r="D427" s="94" t="s">
        <v>4</v>
      </c>
      <c r="E427" s="29">
        <f>E428+E429+E430+E431</f>
        <v>21188</v>
      </c>
      <c r="F427" s="29">
        <f>F428+F429+F430+F431</f>
        <v>123677.1</v>
      </c>
      <c r="G427" s="29">
        <f>G428+G429+G430+G431</f>
        <v>24429.599999999999</v>
      </c>
      <c r="H427" s="29">
        <f t="shared" ref="H427:K427" si="327">H428+H429+H430+H431</f>
        <v>24839.3</v>
      </c>
      <c r="I427" s="29">
        <f t="shared" si="327"/>
        <v>24839.3</v>
      </c>
      <c r="J427" s="29">
        <f t="shared" si="327"/>
        <v>24839.3</v>
      </c>
      <c r="K427" s="29">
        <f t="shared" si="327"/>
        <v>24729.599999999999</v>
      </c>
      <c r="L427" s="22"/>
      <c r="M427" s="3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</row>
    <row r="428" spans="1:28" s="92" customFormat="1" ht="47.25" customHeight="1" x14ac:dyDescent="0.2">
      <c r="A428" s="93"/>
      <c r="B428" s="86"/>
      <c r="C428" s="86"/>
      <c r="D428" s="94" t="s">
        <v>3</v>
      </c>
      <c r="E428" s="29">
        <f>E408</f>
        <v>0</v>
      </c>
      <c r="F428" s="29">
        <f>G428+H428+I428+J428+K428</f>
        <v>0</v>
      </c>
      <c r="G428" s="29">
        <f>G408</f>
        <v>0</v>
      </c>
      <c r="H428" s="29">
        <f t="shared" ref="H428:K428" si="328">H408</f>
        <v>0</v>
      </c>
      <c r="I428" s="29">
        <f t="shared" si="328"/>
        <v>0</v>
      </c>
      <c r="J428" s="29">
        <f t="shared" si="328"/>
        <v>0</v>
      </c>
      <c r="K428" s="29">
        <f t="shared" si="328"/>
        <v>0</v>
      </c>
      <c r="L428" s="22"/>
      <c r="M428" s="65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</row>
    <row r="429" spans="1:28" s="92" customFormat="1" ht="60" customHeight="1" x14ac:dyDescent="0.2">
      <c r="A429" s="93"/>
      <c r="B429" s="86"/>
      <c r="C429" s="86"/>
      <c r="D429" s="94" t="s">
        <v>2</v>
      </c>
      <c r="E429" s="29">
        <f>E409</f>
        <v>0</v>
      </c>
      <c r="F429" s="29">
        <f>G429+H429+I429+J429+K429</f>
        <v>0</v>
      </c>
      <c r="G429" s="29">
        <f>G409</f>
        <v>0</v>
      </c>
      <c r="H429" s="29">
        <f t="shared" ref="H429:K429" si="329">H409</f>
        <v>0</v>
      </c>
      <c r="I429" s="29">
        <f t="shared" si="329"/>
        <v>0</v>
      </c>
      <c r="J429" s="29">
        <f t="shared" si="329"/>
        <v>0</v>
      </c>
      <c r="K429" s="29">
        <f t="shared" si="329"/>
        <v>0</v>
      </c>
      <c r="L429" s="22"/>
      <c r="M429" s="65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</row>
    <row r="430" spans="1:28" s="92" customFormat="1" ht="75.75" customHeight="1" x14ac:dyDescent="0.2">
      <c r="A430" s="93"/>
      <c r="B430" s="86"/>
      <c r="C430" s="86"/>
      <c r="D430" s="94" t="s">
        <v>1</v>
      </c>
      <c r="E430" s="29">
        <f>E410</f>
        <v>21188</v>
      </c>
      <c r="F430" s="29">
        <f>G430+H430+I430+J430+K430</f>
        <v>123677.1</v>
      </c>
      <c r="G430" s="29">
        <f>G410</f>
        <v>24429.599999999999</v>
      </c>
      <c r="H430" s="29">
        <f t="shared" ref="H430:K430" si="330">H410</f>
        <v>24839.3</v>
      </c>
      <c r="I430" s="29">
        <f t="shared" si="330"/>
        <v>24839.3</v>
      </c>
      <c r="J430" s="29">
        <f t="shared" si="330"/>
        <v>24839.3</v>
      </c>
      <c r="K430" s="29">
        <f t="shared" si="330"/>
        <v>24729.599999999999</v>
      </c>
      <c r="L430" s="22"/>
      <c r="M430" s="65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</row>
    <row r="431" spans="1:28" s="92" customFormat="1" ht="35.25" customHeight="1" x14ac:dyDescent="0.2">
      <c r="A431" s="93"/>
      <c r="B431" s="86"/>
      <c r="C431" s="86"/>
      <c r="D431" s="94" t="s">
        <v>0</v>
      </c>
      <c r="E431" s="29">
        <f>E411</f>
        <v>0</v>
      </c>
      <c r="F431" s="29">
        <f>G431+H431+I431+J431+K431</f>
        <v>0</v>
      </c>
      <c r="G431" s="29">
        <f>G411</f>
        <v>0</v>
      </c>
      <c r="H431" s="29">
        <f t="shared" ref="H431:K431" si="331">H411</f>
        <v>0</v>
      </c>
      <c r="I431" s="29">
        <f t="shared" si="331"/>
        <v>0</v>
      </c>
      <c r="J431" s="29">
        <f t="shared" si="331"/>
        <v>0</v>
      </c>
      <c r="K431" s="29">
        <f t="shared" si="331"/>
        <v>0</v>
      </c>
      <c r="L431" s="22"/>
      <c r="M431" s="35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</row>
    <row r="432" spans="1:28" s="92" customFormat="1" ht="26.25" customHeight="1" x14ac:dyDescent="0.2">
      <c r="A432" s="93"/>
      <c r="B432" s="86" t="s">
        <v>5</v>
      </c>
      <c r="C432" s="86" t="s">
        <v>65</v>
      </c>
      <c r="D432" s="127" t="s">
        <v>4</v>
      </c>
      <c r="E432" s="104">
        <f>E433+E434+E435+E436</f>
        <v>119915.9</v>
      </c>
      <c r="F432" s="128">
        <f t="shared" ref="F432" si="332">F433+F434+F435+F436</f>
        <v>796156.6</v>
      </c>
      <c r="G432" s="128">
        <f>G433+G434+G435+G436</f>
        <v>147750.1</v>
      </c>
      <c r="H432" s="128">
        <f t="shared" ref="H432:K432" si="333">H433+H434+H435+H436</f>
        <v>157422.29999999999</v>
      </c>
      <c r="I432" s="128">
        <f t="shared" si="333"/>
        <v>161585.29999999999</v>
      </c>
      <c r="J432" s="128">
        <f t="shared" si="333"/>
        <v>161585.29999999999</v>
      </c>
      <c r="K432" s="128">
        <f t="shared" si="333"/>
        <v>167813.6</v>
      </c>
      <c r="L432" s="18"/>
      <c r="M432" s="22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</row>
    <row r="433" spans="1:28" s="92" customFormat="1" ht="47.25" customHeight="1" x14ac:dyDescent="0.2">
      <c r="A433" s="93"/>
      <c r="B433" s="86"/>
      <c r="C433" s="86"/>
      <c r="D433" s="129" t="s">
        <v>3</v>
      </c>
      <c r="E433" s="29">
        <f t="shared" ref="E433:K436" si="334">E207+E293+E310+E366+E402+E428</f>
        <v>0</v>
      </c>
      <c r="F433" s="29">
        <f t="shared" si="334"/>
        <v>0</v>
      </c>
      <c r="G433" s="29">
        <f t="shared" si="334"/>
        <v>0</v>
      </c>
      <c r="H433" s="29">
        <f t="shared" si="334"/>
        <v>0</v>
      </c>
      <c r="I433" s="29">
        <f t="shared" si="334"/>
        <v>0</v>
      </c>
      <c r="J433" s="29">
        <f t="shared" si="334"/>
        <v>0</v>
      </c>
      <c r="K433" s="29">
        <f t="shared" si="334"/>
        <v>0</v>
      </c>
      <c r="L433" s="18"/>
      <c r="M433" s="22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</row>
    <row r="434" spans="1:28" s="92" customFormat="1" ht="59.25" customHeight="1" x14ac:dyDescent="0.2">
      <c r="A434" s="93"/>
      <c r="B434" s="86"/>
      <c r="C434" s="86"/>
      <c r="D434" s="129" t="s">
        <v>2</v>
      </c>
      <c r="E434" s="29">
        <f t="shared" si="334"/>
        <v>0</v>
      </c>
      <c r="F434" s="130">
        <f t="shared" si="334"/>
        <v>11122</v>
      </c>
      <c r="G434" s="130">
        <f t="shared" si="334"/>
        <v>1742</v>
      </c>
      <c r="H434" s="130">
        <f t="shared" si="334"/>
        <v>2546</v>
      </c>
      <c r="I434" s="130">
        <f t="shared" si="334"/>
        <v>2546</v>
      </c>
      <c r="J434" s="130">
        <f t="shared" si="334"/>
        <v>2546</v>
      </c>
      <c r="K434" s="130">
        <f t="shared" si="334"/>
        <v>1742</v>
      </c>
      <c r="L434" s="18"/>
      <c r="M434" s="22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</row>
    <row r="435" spans="1:28" s="92" customFormat="1" ht="77.25" customHeight="1" x14ac:dyDescent="0.2">
      <c r="A435" s="93"/>
      <c r="B435" s="86"/>
      <c r="C435" s="86"/>
      <c r="D435" s="127" t="s">
        <v>1</v>
      </c>
      <c r="E435" s="29">
        <f t="shared" si="334"/>
        <v>119915.9</v>
      </c>
      <c r="F435" s="130">
        <f t="shared" si="334"/>
        <v>785034.6</v>
      </c>
      <c r="G435" s="130">
        <f t="shared" si="334"/>
        <v>146008.1</v>
      </c>
      <c r="H435" s="130">
        <f t="shared" si="334"/>
        <v>154876.29999999999</v>
      </c>
      <c r="I435" s="130">
        <f t="shared" si="334"/>
        <v>159039.29999999999</v>
      </c>
      <c r="J435" s="130">
        <f t="shared" si="334"/>
        <v>159039.29999999999</v>
      </c>
      <c r="K435" s="130">
        <f t="shared" si="334"/>
        <v>166071.6</v>
      </c>
      <c r="L435" s="18"/>
      <c r="M435" s="22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</row>
    <row r="436" spans="1:28" s="92" customFormat="1" ht="30.75" customHeight="1" x14ac:dyDescent="0.2">
      <c r="A436" s="93"/>
      <c r="B436" s="86"/>
      <c r="C436" s="86"/>
      <c r="D436" s="131" t="s">
        <v>0</v>
      </c>
      <c r="E436" s="29">
        <f t="shared" si="334"/>
        <v>0</v>
      </c>
      <c r="F436" s="29">
        <f t="shared" si="334"/>
        <v>0</v>
      </c>
      <c r="G436" s="29">
        <f t="shared" si="334"/>
        <v>0</v>
      </c>
      <c r="H436" s="29">
        <f t="shared" si="334"/>
        <v>0</v>
      </c>
      <c r="I436" s="29">
        <f t="shared" si="334"/>
        <v>0</v>
      </c>
      <c r="J436" s="29">
        <f t="shared" si="334"/>
        <v>0</v>
      </c>
      <c r="K436" s="29">
        <f t="shared" si="334"/>
        <v>0</v>
      </c>
      <c r="L436" s="18"/>
      <c r="M436" s="22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</row>
    <row r="437" spans="1:28" s="54" customFormat="1" ht="22.5" customHeight="1" x14ac:dyDescent="0.2">
      <c r="A437" s="132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50"/>
      <c r="M437" s="154"/>
    </row>
    <row r="438" spans="1:28" s="54" customFormat="1" ht="48" customHeight="1" x14ac:dyDescent="0.2">
      <c r="A438" s="132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50"/>
      <c r="M438" s="154"/>
    </row>
    <row r="439" spans="1:28" s="54" customFormat="1" ht="65.25" customHeight="1" x14ac:dyDescent="0.2">
      <c r="A439" s="132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50"/>
      <c r="M439" s="154"/>
    </row>
    <row r="440" spans="1:28" s="54" customFormat="1" ht="81" customHeight="1" x14ac:dyDescent="0.2">
      <c r="A440" s="132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50"/>
      <c r="M440" s="154"/>
    </row>
    <row r="441" spans="1:28" s="54" customFormat="1" ht="39" customHeight="1" x14ac:dyDescent="0.2">
      <c r="A441" s="132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50"/>
      <c r="M441" s="154"/>
    </row>
    <row r="442" spans="1:28" s="49" customFormat="1" ht="17.25" customHeight="1" x14ac:dyDescent="0.2">
      <c r="A442" s="132"/>
      <c r="L442" s="50"/>
      <c r="M442" s="133"/>
    </row>
    <row r="443" spans="1:28" s="49" customFormat="1" ht="50.25" customHeight="1" x14ac:dyDescent="0.2">
      <c r="A443" s="132"/>
      <c r="L443" s="50"/>
      <c r="M443" s="133"/>
    </row>
    <row r="444" spans="1:28" s="49" customFormat="1" ht="63" customHeight="1" x14ac:dyDescent="0.2">
      <c r="A444" s="132"/>
      <c r="L444" s="50"/>
      <c r="M444" s="133"/>
    </row>
    <row r="445" spans="1:28" s="49" customFormat="1" ht="79.5" customHeight="1" x14ac:dyDescent="0.2">
      <c r="A445" s="132"/>
      <c r="L445" s="50"/>
      <c r="M445" s="133"/>
    </row>
    <row r="446" spans="1:28" s="49" customFormat="1" ht="37.5" customHeight="1" x14ac:dyDescent="0.2">
      <c r="A446" s="132"/>
      <c r="L446" s="50"/>
      <c r="M446" s="133"/>
    </row>
  </sheetData>
  <sheetProtection selectLockedCells="1" selectUnlockedCells="1"/>
  <mergeCells count="453">
    <mergeCell ref="M96:M100"/>
    <mergeCell ref="M91:M95"/>
    <mergeCell ref="A186:A190"/>
    <mergeCell ref="B186:B190"/>
    <mergeCell ref="C186:C190"/>
    <mergeCell ref="L186:L190"/>
    <mergeCell ref="M186:M190"/>
    <mergeCell ref="C191:C195"/>
    <mergeCell ref="B191:B195"/>
    <mergeCell ref="A191:A195"/>
    <mergeCell ref="L191:L195"/>
    <mergeCell ref="M191:M195"/>
    <mergeCell ref="A176:A180"/>
    <mergeCell ref="B176:B180"/>
    <mergeCell ref="C176:C180"/>
    <mergeCell ref="L176:L180"/>
    <mergeCell ref="M176:M180"/>
    <mergeCell ref="A181:A185"/>
    <mergeCell ref="B181:B185"/>
    <mergeCell ref="C181:C185"/>
    <mergeCell ref="L181:L185"/>
    <mergeCell ref="M181:M185"/>
    <mergeCell ref="A166:A170"/>
    <mergeCell ref="B166:B170"/>
    <mergeCell ref="A206:A210"/>
    <mergeCell ref="B206:B210"/>
    <mergeCell ref="C206:C210"/>
    <mergeCell ref="L206:L210"/>
    <mergeCell ref="M206:M210"/>
    <mergeCell ref="B196:B200"/>
    <mergeCell ref="M196:M200"/>
    <mergeCell ref="L196:L200"/>
    <mergeCell ref="C196:C200"/>
    <mergeCell ref="B201:B205"/>
    <mergeCell ref="C201:C205"/>
    <mergeCell ref="A201:A205"/>
    <mergeCell ref="L201:L205"/>
    <mergeCell ref="M201:M205"/>
    <mergeCell ref="C166:C170"/>
    <mergeCell ref="L166:L170"/>
    <mergeCell ref="M166:M170"/>
    <mergeCell ref="A171:A175"/>
    <mergeCell ref="B171:B175"/>
    <mergeCell ref="C171:C175"/>
    <mergeCell ref="L171:L175"/>
    <mergeCell ref="M171:M175"/>
    <mergeCell ref="A156:A160"/>
    <mergeCell ref="B156:B160"/>
    <mergeCell ref="C156:C160"/>
    <mergeCell ref="L156:L160"/>
    <mergeCell ref="M156:M160"/>
    <mergeCell ref="A161:A165"/>
    <mergeCell ref="B161:B165"/>
    <mergeCell ref="C161:C165"/>
    <mergeCell ref="L161:L165"/>
    <mergeCell ref="M161:M165"/>
    <mergeCell ref="A146:A150"/>
    <mergeCell ref="B146:B150"/>
    <mergeCell ref="C146:C150"/>
    <mergeCell ref="L146:L150"/>
    <mergeCell ref="M146:M150"/>
    <mergeCell ref="A151:A155"/>
    <mergeCell ref="B151:B155"/>
    <mergeCell ref="C151:C155"/>
    <mergeCell ref="L151:L155"/>
    <mergeCell ref="M151:M155"/>
    <mergeCell ref="A141:A145"/>
    <mergeCell ref="B141:B145"/>
    <mergeCell ref="C141:C145"/>
    <mergeCell ref="L141:L145"/>
    <mergeCell ref="M141:M145"/>
    <mergeCell ref="A136:A140"/>
    <mergeCell ref="B136:B140"/>
    <mergeCell ref="C136:C140"/>
    <mergeCell ref="L136:L140"/>
    <mergeCell ref="M136:M140"/>
    <mergeCell ref="A126:A130"/>
    <mergeCell ref="B126:B130"/>
    <mergeCell ref="C126:C130"/>
    <mergeCell ref="L126:L130"/>
    <mergeCell ref="M126:M130"/>
    <mergeCell ref="A131:A135"/>
    <mergeCell ref="B131:B135"/>
    <mergeCell ref="C131:C135"/>
    <mergeCell ref="L131:L135"/>
    <mergeCell ref="A121:A125"/>
    <mergeCell ref="B121:B125"/>
    <mergeCell ref="C121:C125"/>
    <mergeCell ref="L121:L125"/>
    <mergeCell ref="M121:M125"/>
    <mergeCell ref="A111:A115"/>
    <mergeCell ref="B111:B115"/>
    <mergeCell ref="C111:C115"/>
    <mergeCell ref="L111:L115"/>
    <mergeCell ref="M111:M115"/>
    <mergeCell ref="A116:A120"/>
    <mergeCell ref="B116:B120"/>
    <mergeCell ref="C116:C120"/>
    <mergeCell ref="L116:L120"/>
    <mergeCell ref="M116:M120"/>
    <mergeCell ref="A101:A105"/>
    <mergeCell ref="B101:B105"/>
    <mergeCell ref="C101:C105"/>
    <mergeCell ref="L101:L105"/>
    <mergeCell ref="M101:M105"/>
    <mergeCell ref="A106:A110"/>
    <mergeCell ref="B106:B110"/>
    <mergeCell ref="C106:C110"/>
    <mergeCell ref="L106:L110"/>
    <mergeCell ref="M106:M110"/>
    <mergeCell ref="M86:M90"/>
    <mergeCell ref="A86:A90"/>
    <mergeCell ref="B86:B90"/>
    <mergeCell ref="C86:C90"/>
    <mergeCell ref="L86:L90"/>
    <mergeCell ref="A76:A80"/>
    <mergeCell ref="B76:B80"/>
    <mergeCell ref="C76:C80"/>
    <mergeCell ref="L76:L80"/>
    <mergeCell ref="M76:M80"/>
    <mergeCell ref="A81:A85"/>
    <mergeCell ref="B81:B85"/>
    <mergeCell ref="C81:C85"/>
    <mergeCell ref="L81:L85"/>
    <mergeCell ref="M81:M85"/>
    <mergeCell ref="A66:A70"/>
    <mergeCell ref="B66:B70"/>
    <mergeCell ref="C66:C70"/>
    <mergeCell ref="L66:L70"/>
    <mergeCell ref="M66:M70"/>
    <mergeCell ref="A71:A75"/>
    <mergeCell ref="B71:B75"/>
    <mergeCell ref="C71:C75"/>
    <mergeCell ref="L71:L75"/>
    <mergeCell ref="M71:M75"/>
    <mergeCell ref="A56:A60"/>
    <mergeCell ref="B56:B60"/>
    <mergeCell ref="C56:C60"/>
    <mergeCell ref="L56:L60"/>
    <mergeCell ref="M56:M60"/>
    <mergeCell ref="A61:A65"/>
    <mergeCell ref="B61:B65"/>
    <mergeCell ref="C61:C65"/>
    <mergeCell ref="L61:L65"/>
    <mergeCell ref="M61:M65"/>
    <mergeCell ref="M41:M45"/>
    <mergeCell ref="A46:A50"/>
    <mergeCell ref="B46:B50"/>
    <mergeCell ref="C46:C50"/>
    <mergeCell ref="L46:L50"/>
    <mergeCell ref="M46:M50"/>
    <mergeCell ref="A51:A55"/>
    <mergeCell ref="B51:B55"/>
    <mergeCell ref="C51:C55"/>
    <mergeCell ref="L51:L55"/>
    <mergeCell ref="M51:M55"/>
    <mergeCell ref="C41:C45"/>
    <mergeCell ref="L41:L45"/>
    <mergeCell ref="B41:B45"/>
    <mergeCell ref="B386:B390"/>
    <mergeCell ref="B396:B400"/>
    <mergeCell ref="B391:B395"/>
    <mergeCell ref="C391:C395"/>
    <mergeCell ref="L391:L395"/>
    <mergeCell ref="L335:L339"/>
    <mergeCell ref="C360:C364"/>
    <mergeCell ref="C335:C339"/>
    <mergeCell ref="C325:C329"/>
    <mergeCell ref="L376:L380"/>
    <mergeCell ref="L365:L369"/>
    <mergeCell ref="B360:B364"/>
    <mergeCell ref="B350:B354"/>
    <mergeCell ref="B330:B334"/>
    <mergeCell ref="B335:B339"/>
    <mergeCell ref="B340:B344"/>
    <mergeCell ref="E329:K329"/>
    <mergeCell ref="E343:K343"/>
    <mergeCell ref="C340:C344"/>
    <mergeCell ref="B376:B380"/>
    <mergeCell ref="B371:B375"/>
    <mergeCell ref="B355:B359"/>
    <mergeCell ref="C355:C359"/>
    <mergeCell ref="L355:L359"/>
    <mergeCell ref="C432:C436"/>
    <mergeCell ref="A427:A431"/>
    <mergeCell ref="A432:A436"/>
    <mergeCell ref="A442:A446"/>
    <mergeCell ref="B432:B436"/>
    <mergeCell ref="A437:A441"/>
    <mergeCell ref="B427:B431"/>
    <mergeCell ref="C427:C431"/>
    <mergeCell ref="L401:L405"/>
    <mergeCell ref="A406:M406"/>
    <mergeCell ref="L432:L436"/>
    <mergeCell ref="M442:M446"/>
    <mergeCell ref="M437:M441"/>
    <mergeCell ref="L427:L431"/>
    <mergeCell ref="M407:M411"/>
    <mergeCell ref="A407:A411"/>
    <mergeCell ref="B407:B411"/>
    <mergeCell ref="M412:M416"/>
    <mergeCell ref="L412:L416"/>
    <mergeCell ref="B417:B421"/>
    <mergeCell ref="M427:M431"/>
    <mergeCell ref="M432:M436"/>
    <mergeCell ref="M401:M405"/>
    <mergeCell ref="L407:L411"/>
    <mergeCell ref="A309:A313"/>
    <mergeCell ref="M304:M308"/>
    <mergeCell ref="A340:A344"/>
    <mergeCell ref="C309:C313"/>
    <mergeCell ref="L309:L313"/>
    <mergeCell ref="C330:C334"/>
    <mergeCell ref="L330:L334"/>
    <mergeCell ref="B315:B319"/>
    <mergeCell ref="A325:A329"/>
    <mergeCell ref="B304:B308"/>
    <mergeCell ref="A330:A334"/>
    <mergeCell ref="B320:B324"/>
    <mergeCell ref="A320:A324"/>
    <mergeCell ref="A335:A339"/>
    <mergeCell ref="B309:B313"/>
    <mergeCell ref="A304:A308"/>
    <mergeCell ref="A315:A319"/>
    <mergeCell ref="M320:M324"/>
    <mergeCell ref="C320:C324"/>
    <mergeCell ref="A237:A241"/>
    <mergeCell ref="M360:M364"/>
    <mergeCell ref="M325:M329"/>
    <mergeCell ref="L360:L364"/>
    <mergeCell ref="L315:L319"/>
    <mergeCell ref="M335:M339"/>
    <mergeCell ref="M315:M319"/>
    <mergeCell ref="M309:M313"/>
    <mergeCell ref="M345:M349"/>
    <mergeCell ref="L325:L329"/>
    <mergeCell ref="L320:L324"/>
    <mergeCell ref="M350:M354"/>
    <mergeCell ref="L345:L349"/>
    <mergeCell ref="L340:L344"/>
    <mergeCell ref="M340:M344"/>
    <mergeCell ref="C304:C308"/>
    <mergeCell ref="C345:C349"/>
    <mergeCell ref="L277:L281"/>
    <mergeCell ref="B262:B266"/>
    <mergeCell ref="L262:L266"/>
    <mergeCell ref="B257:B261"/>
    <mergeCell ref="A262:A266"/>
    <mergeCell ref="M282:M286"/>
    <mergeCell ref="M287:M291"/>
    <mergeCell ref="M7:M8"/>
    <mergeCell ref="C7:C8"/>
    <mergeCell ref="M252:M256"/>
    <mergeCell ref="M257:M261"/>
    <mergeCell ref="M277:M281"/>
    <mergeCell ref="M330:M334"/>
    <mergeCell ref="A314:M314"/>
    <mergeCell ref="A257:A261"/>
    <mergeCell ref="B282:B286"/>
    <mergeCell ref="C282:C286"/>
    <mergeCell ref="C298:C303"/>
    <mergeCell ref="C16:C20"/>
    <mergeCell ref="L16:L20"/>
    <mergeCell ref="M16:M20"/>
    <mergeCell ref="C21:C25"/>
    <mergeCell ref="L21:L25"/>
    <mergeCell ref="M21:M25"/>
    <mergeCell ref="C31:C35"/>
    <mergeCell ref="L31:L35"/>
    <mergeCell ref="M31:M35"/>
    <mergeCell ref="C26:C30"/>
    <mergeCell ref="L26:L30"/>
    <mergeCell ref="M26:M30"/>
    <mergeCell ref="C315:C319"/>
    <mergeCell ref="C407:C411"/>
    <mergeCell ref="A287:A291"/>
    <mergeCell ref="A298:A303"/>
    <mergeCell ref="A292:A296"/>
    <mergeCell ref="A297:M297"/>
    <mergeCell ref="L292:L296"/>
    <mergeCell ref="C272:C276"/>
    <mergeCell ref="E298:E299"/>
    <mergeCell ref="I298:I299"/>
    <mergeCell ref="B287:B291"/>
    <mergeCell ref="C287:C291"/>
    <mergeCell ref="B272:B276"/>
    <mergeCell ref="D298:D299"/>
    <mergeCell ref="G298:G299"/>
    <mergeCell ref="C277:C281"/>
    <mergeCell ref="B277:B281"/>
    <mergeCell ref="H298:H299"/>
    <mergeCell ref="F298:F299"/>
    <mergeCell ref="M298:M303"/>
    <mergeCell ref="M272:M276"/>
    <mergeCell ref="L304:L308"/>
    <mergeCell ref="J298:J299"/>
    <mergeCell ref="K298:K299"/>
    <mergeCell ref="C396:C400"/>
    <mergeCell ref="A422:A426"/>
    <mergeCell ref="B422:B426"/>
    <mergeCell ref="B412:B416"/>
    <mergeCell ref="M417:M421"/>
    <mergeCell ref="L417:L421"/>
    <mergeCell ref="M422:M426"/>
    <mergeCell ref="L422:L426"/>
    <mergeCell ref="A417:A421"/>
    <mergeCell ref="C417:C421"/>
    <mergeCell ref="C412:C416"/>
    <mergeCell ref="C422:C426"/>
    <mergeCell ref="A412:A416"/>
    <mergeCell ref="C401:C405"/>
    <mergeCell ref="C371:C375"/>
    <mergeCell ref="C381:C385"/>
    <mergeCell ref="C386:C390"/>
    <mergeCell ref="A370:M370"/>
    <mergeCell ref="A365:A369"/>
    <mergeCell ref="A401:A405"/>
    <mergeCell ref="A376:A380"/>
    <mergeCell ref="A381:A385"/>
    <mergeCell ref="B381:B385"/>
    <mergeCell ref="B365:B369"/>
    <mergeCell ref="B401:B405"/>
    <mergeCell ref="L371:L375"/>
    <mergeCell ref="M391:M395"/>
    <mergeCell ref="L396:L400"/>
    <mergeCell ref="M396:M400"/>
    <mergeCell ref="M386:M390"/>
    <mergeCell ref="L386:L390"/>
    <mergeCell ref="M381:M385"/>
    <mergeCell ref="A386:A390"/>
    <mergeCell ref="A391:A395"/>
    <mergeCell ref="A396:A400"/>
    <mergeCell ref="L381:L385"/>
    <mergeCell ref="A371:A375"/>
    <mergeCell ref="M365:M369"/>
    <mergeCell ref="C376:C380"/>
    <mergeCell ref="C365:C369"/>
    <mergeCell ref="M371:M375"/>
    <mergeCell ref="M376:M380"/>
    <mergeCell ref="B325:B329"/>
    <mergeCell ref="A345:A349"/>
    <mergeCell ref="B345:B349"/>
    <mergeCell ref="C350:C354"/>
    <mergeCell ref="L350:L354"/>
    <mergeCell ref="A360:A364"/>
    <mergeCell ref="A350:A354"/>
    <mergeCell ref="A355:A359"/>
    <mergeCell ref="M355:M359"/>
    <mergeCell ref="A4:M4"/>
    <mergeCell ref="A196:A200"/>
    <mergeCell ref="A5:M5"/>
    <mergeCell ref="A227:A231"/>
    <mergeCell ref="L7:L8"/>
    <mergeCell ref="M247:M251"/>
    <mergeCell ref="L247:L251"/>
    <mergeCell ref="A212:A216"/>
    <mergeCell ref="A217:A221"/>
    <mergeCell ref="A222:A226"/>
    <mergeCell ref="M227:M231"/>
    <mergeCell ref="L222:L226"/>
    <mergeCell ref="L227:L231"/>
    <mergeCell ref="C237:C241"/>
    <mergeCell ref="M11:M15"/>
    <mergeCell ref="A7:A8"/>
    <mergeCell ref="C222:C226"/>
    <mergeCell ref="A10:M10"/>
    <mergeCell ref="A11:A15"/>
    <mergeCell ref="B11:B15"/>
    <mergeCell ref="C11:C15"/>
    <mergeCell ref="M242:M246"/>
    <mergeCell ref="E7:E8"/>
    <mergeCell ref="F7:F8"/>
    <mergeCell ref="L11:L15"/>
    <mergeCell ref="B7:B8"/>
    <mergeCell ref="B222:B226"/>
    <mergeCell ref="C36:C40"/>
    <mergeCell ref="L36:L40"/>
    <mergeCell ref="C242:C246"/>
    <mergeCell ref="L267:L271"/>
    <mergeCell ref="B267:B271"/>
    <mergeCell ref="C267:C271"/>
    <mergeCell ref="L237:L241"/>
    <mergeCell ref="B237:B241"/>
    <mergeCell ref="B242:B246"/>
    <mergeCell ref="C227:C231"/>
    <mergeCell ref="B232:B236"/>
    <mergeCell ref="B247:B251"/>
    <mergeCell ref="C247:C251"/>
    <mergeCell ref="G7:K7"/>
    <mergeCell ref="L212:L216"/>
    <mergeCell ref="L252:L256"/>
    <mergeCell ref="L257:L261"/>
    <mergeCell ref="B227:B231"/>
    <mergeCell ref="A211:M211"/>
    <mergeCell ref="A232:A236"/>
    <mergeCell ref="D7:D8"/>
    <mergeCell ref="M222:M226"/>
    <mergeCell ref="M232:M236"/>
    <mergeCell ref="M267:M271"/>
    <mergeCell ref="B212:B216"/>
    <mergeCell ref="C212:C216"/>
    <mergeCell ref="B217:B221"/>
    <mergeCell ref="C217:C221"/>
    <mergeCell ref="L232:L236"/>
    <mergeCell ref="C232:C236"/>
    <mergeCell ref="M212:M216"/>
    <mergeCell ref="M237:M241"/>
    <mergeCell ref="L217:L221"/>
    <mergeCell ref="M217:M221"/>
    <mergeCell ref="E225:K225"/>
    <mergeCell ref="C257:C261"/>
    <mergeCell ref="C262:C266"/>
    <mergeCell ref="L287:L291"/>
    <mergeCell ref="L282:L286"/>
    <mergeCell ref="L242:L246"/>
    <mergeCell ref="A277:A281"/>
    <mergeCell ref="A282:A286"/>
    <mergeCell ref="L298:L303"/>
    <mergeCell ref="A252:A256"/>
    <mergeCell ref="B252:B256"/>
    <mergeCell ref="C252:C256"/>
    <mergeCell ref="A272:A276"/>
    <mergeCell ref="L272:L276"/>
    <mergeCell ref="A242:A246"/>
    <mergeCell ref="B298:B303"/>
    <mergeCell ref="A267:A271"/>
    <mergeCell ref="A247:A251"/>
    <mergeCell ref="B292:B296"/>
    <mergeCell ref="C292:C296"/>
    <mergeCell ref="M292:M296"/>
    <mergeCell ref="K1:M1"/>
    <mergeCell ref="A91:A95"/>
    <mergeCell ref="B91:B95"/>
    <mergeCell ref="C91:C95"/>
    <mergeCell ref="L91:L95"/>
    <mergeCell ref="B96:B100"/>
    <mergeCell ref="A96:A100"/>
    <mergeCell ref="C96:C100"/>
    <mergeCell ref="L96:L100"/>
    <mergeCell ref="K2:M2"/>
    <mergeCell ref="K3:M3"/>
    <mergeCell ref="M36:M40"/>
    <mergeCell ref="A16:A20"/>
    <mergeCell ref="B16:B20"/>
    <mergeCell ref="A21:A25"/>
    <mergeCell ref="B21:B25"/>
    <mergeCell ref="A31:A35"/>
    <mergeCell ref="B31:B35"/>
    <mergeCell ref="A26:A30"/>
    <mergeCell ref="B26:B30"/>
    <mergeCell ref="A36:A40"/>
    <mergeCell ref="B36:B40"/>
    <mergeCell ref="A41:A4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 alignWithMargins="0"/>
  <rowBreaks count="44" manualBreakCount="44">
    <brk id="15" max="12" man="1"/>
    <brk id="25" max="12" man="1"/>
    <brk id="35" max="12" man="1"/>
    <brk id="45" max="12" man="1"/>
    <brk id="55" max="12" man="1"/>
    <brk id="65" max="12" man="1"/>
    <brk id="74" max="12" man="1"/>
    <brk id="85" max="12" man="1"/>
    <brk id="95" max="12" man="1"/>
    <brk id="105" max="12" man="1"/>
    <brk id="115" max="12" man="1"/>
    <brk id="125" max="12" man="1"/>
    <brk id="135" max="12" man="1"/>
    <brk id="145" max="12" man="1"/>
    <brk id="150" max="12" man="1"/>
    <brk id="160" max="12" man="1"/>
    <brk id="170" max="12" man="1"/>
    <brk id="180" max="12" man="1"/>
    <brk id="190" max="12" man="1"/>
    <brk id="200" max="12" man="1"/>
    <brk id="210" max="12" man="1"/>
    <brk id="221" max="12" man="1"/>
    <brk id="231" max="12" man="1"/>
    <brk id="241" max="12" man="1"/>
    <brk id="251" max="12" man="1"/>
    <brk id="261" max="12" man="1"/>
    <brk id="271" max="12" man="1"/>
    <brk id="281" max="12" man="1"/>
    <brk id="291" max="12" man="1"/>
    <brk id="303" max="12" man="1"/>
    <brk id="313" max="12" man="1"/>
    <brk id="324" max="12" man="1"/>
    <brk id="334" max="12" man="1"/>
    <brk id="344" max="12" man="1"/>
    <brk id="354" max="12" man="1"/>
    <brk id="364" max="12" man="1"/>
    <brk id="369" max="12" man="1"/>
    <brk id="380" max="12" man="1"/>
    <brk id="390" max="12" man="1"/>
    <brk id="400" max="12" man="1"/>
    <brk id="411" max="12" man="1"/>
    <brk id="421" max="12" man="1"/>
    <brk id="431" max="12" man="1"/>
    <brk id="4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паспорта подпрограмм</vt:lpstr>
      <vt:lpstr>Обоснование финансовых ресу </vt:lpstr>
      <vt:lpstr>Перечень мероприятий</vt:lpstr>
      <vt:lpstr>'Перечень мероприятий'!Заголовки_для_печати</vt:lpstr>
      <vt:lpstr>'Обоснование финансовых ресу 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Макарова А.А.</cp:lastModifiedBy>
  <cp:lastPrinted>2020-11-12T07:50:33Z</cp:lastPrinted>
  <dcterms:created xsi:type="dcterms:W3CDTF">2019-01-16T07:14:11Z</dcterms:created>
  <dcterms:modified xsi:type="dcterms:W3CDTF">2020-12-08T08:20:24Z</dcterms:modified>
</cp:coreProperties>
</file>