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6815" windowHeight="10365" tabRatio="812" activeTab="0"/>
  </bookViews>
  <sheets>
    <sheet name="п.1. Паспорт" sheetId="1" r:id="rId1"/>
    <sheet name="п.4. Целевые показатели" sheetId="2" r:id="rId2"/>
    <sheet name="п.7. Подпрограмма 1" sheetId="3" r:id="rId3"/>
    <sheet name="п.8. Подпрограмма 2" sheetId="4" r:id="rId4"/>
    <sheet name="п.9. Подпрограмма 3" sheetId="5" r:id="rId5"/>
    <sheet name="п.10. Подпрограмма 4" sheetId="6" r:id="rId6"/>
    <sheet name="п.11. Подпрограмма 5" sheetId="7" r:id="rId7"/>
    <sheet name="п.12. Подпрограмма 6" sheetId="8" r:id="rId8"/>
  </sheets>
  <definedNames>
    <definedName name="_xlnm.Print_Area" localSheetId="5">'п.10. Подпрограмма 4'!$A$1:$O$116</definedName>
    <definedName name="_xlnm.Print_Area" localSheetId="6">'п.11. Подпрограмма 5'!$A$1:$O$43</definedName>
    <definedName name="_xlnm.Print_Area" localSheetId="7">'п.12. Подпрограмма 6'!$A$1:$K$29</definedName>
    <definedName name="_xlnm.Print_Area" localSheetId="1">'п.4. Целевые показатели'!$A$1:$L$20</definedName>
    <definedName name="_xlnm.Print_Area" localSheetId="2">'п.7. Подпрограмма 1'!$A$1:$O$284</definedName>
    <definedName name="_xlnm.Print_Area" localSheetId="3">'п.8. Подпрограмма 2'!$A$1:$O$112</definedName>
    <definedName name="_xlnm.Print_Area" localSheetId="4">'п.9. Подпрограмма 3'!$A$1:$O$94</definedName>
  </definedNames>
  <calcPr fullCalcOnLoad="1"/>
</workbook>
</file>

<file path=xl/sharedStrings.xml><?xml version="1.0" encoding="utf-8"?>
<sst xmlns="http://schemas.openxmlformats.org/spreadsheetml/2006/main" count="2214" uniqueCount="345">
  <si>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</si>
  <si>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</si>
  <si>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</si>
  <si>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</si>
  <si>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</si>
  <si>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</si>
  <si>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</si>
  <si>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</si>
  <si>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</si>
  <si>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</si>
  <si>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</si>
  <si>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</si>
  <si>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>1.1.</t>
  </si>
  <si>
    <t>2.1.</t>
  </si>
  <si>
    <t>Единица измерения</t>
  </si>
  <si>
    <t>Всего, в том числе по годам</t>
  </si>
  <si>
    <t>Средства бюджета городского округа Домодедово</t>
  </si>
  <si>
    <t xml:space="preserve">Средства бюджета городского округа Домодедово   </t>
  </si>
  <si>
    <t>Итого:</t>
  </si>
  <si>
    <t>Заказчик муниципальной программы</t>
  </si>
  <si>
    <t>2.2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</si>
  <si>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</si>
  <si>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</si>
  <si>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</si>
  <si>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</si>
  <si>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</si>
  <si>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</si>
  <si>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</si>
  <si>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                                                                                                                               </t>
  </si>
  <si>
    <t>Краткая харектиристика подпрограмм</t>
  </si>
  <si>
    <t>3.</t>
  </si>
  <si>
    <t>Наименование целевых показателей</t>
  </si>
  <si>
    <t>Ответственный  за достижение показателя</t>
  </si>
  <si>
    <t xml:space="preserve">Ответственный за         
выполнение мероприятия        </t>
  </si>
  <si>
    <t xml:space="preserve">Всего  </t>
  </si>
  <si>
    <t>В том числе по кварталам:</t>
  </si>
  <si>
    <t>X</t>
  </si>
  <si>
    <t>Муниципальные заказчики подпрограмм</t>
  </si>
  <si>
    <t>2023 год</t>
  </si>
  <si>
    <t xml:space="preserve">2024 год </t>
  </si>
  <si>
    <t xml:space="preserve">2025 год </t>
  </si>
  <si>
    <t>2026 год</t>
  </si>
  <si>
    <t xml:space="preserve">2027 год </t>
  </si>
  <si>
    <t>1. Комплексное обеспечение безопасности граждан, повышение результативности борьбы с преступностью.</t>
  </si>
  <si>
    <t>Управление по территориальной безопасности, ГО и ЧС Администрации городского округа Домодедово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</si>
  <si>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Московской области</t>
  </si>
  <si>
    <t>минуты</t>
  </si>
  <si>
    <t xml:space="preserve">2023 год </t>
  </si>
  <si>
    <t>2023-2027</t>
  </si>
  <si>
    <t xml:space="preserve">Итого 2023 год </t>
  </si>
  <si>
    <t xml:space="preserve">2026 год </t>
  </si>
  <si>
    <t>3.1.</t>
  </si>
  <si>
    <t>3.2.</t>
  </si>
  <si>
    <t>3.3.</t>
  </si>
  <si>
    <t>3.4.</t>
  </si>
  <si>
    <t>3.5.</t>
  </si>
  <si>
    <t>4.</t>
  </si>
  <si>
    <t>4.1.</t>
  </si>
  <si>
    <t>4.2.</t>
  </si>
  <si>
    <t>5.</t>
  </si>
  <si>
    <t>5.1.</t>
  </si>
  <si>
    <t>«Обеспечение мероприятий гражданской обороны на территории муниципального образования Московской области»</t>
  </si>
  <si>
    <t>«Обеспечение пожарной безопасности на территории муниципального образования Московской области»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</si>
  <si>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</si>
  <si>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</si>
  <si>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</si>
  <si>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</si>
  <si>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</si>
  <si>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</si>
  <si>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</si>
  <si>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</si>
  <si>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</si>
  <si>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«Обеспечивающая подпрограмма»</t>
  </si>
  <si>
    <t>«Обеспечение безопасности населения на водных объектах, расположенных 
на территории муниципального образования Московской области»</t>
  </si>
  <si>
    <t>Основное мероприятие 01. 
Создание условий для реализации полномочий органов местного самоуправления</t>
  </si>
  <si>
    <t xml:space="preserve">Указ ПРФ от 16.10.2019 № 501 «О Стратегии 
в области развития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период до 2030 года»
</t>
  </si>
  <si>
    <t>процент</t>
  </si>
  <si>
    <t xml:space="preserve">Укомплектованность резервного фонда материальных ресурсов для ликвидации чрезвычайных ситуаций муниципального характера </t>
  </si>
  <si>
    <t xml:space="preserve">Прирост уровня безопасности людей
на водных объектах, расположенных
на территории Московской области
</t>
  </si>
  <si>
    <t xml:space="preserve">Указ Президента Российской Федерации 
от 11.01.2018  
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года», от 16.10.2019 № 501 «О Стратегии 
в области развития гражданской обороны, защиты населения 
и территорий от чрезвычайных ситуаций, обеспечения пожарной безопасности и безопасности людей на водных объектах на период до 2030 года»
</t>
  </si>
  <si>
    <t>2025 год</t>
  </si>
  <si>
    <t xml:space="preserve">Средства бюджета городского округа Домодедово </t>
  </si>
  <si>
    <t>2027 год</t>
  </si>
  <si>
    <t xml:space="preserve"> Внебюджетные средства</t>
  </si>
  <si>
    <t>В том числе по</t>
  </si>
  <si>
    <t>2.3</t>
  </si>
  <si>
    <t>2.4.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</si>
  <si>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Домодедово; ЛУ МВД России в аэропорту Домодедово; ЛУ МВД России на станции Москва - Павелецкая</t>
  </si>
  <si>
    <t>2.5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</si>
  <si>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</si>
  <si>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4.3.</t>
  </si>
  <si>
    <t>4.4.</t>
  </si>
  <si>
    <t>5.2.</t>
  </si>
  <si>
    <t>5.3.</t>
  </si>
  <si>
    <t>5.4.</t>
  </si>
  <si>
    <t>5.5.</t>
  </si>
  <si>
    <t>7.</t>
  </si>
  <si>
    <t>МКУ "Специализированная служба в сфере погребения и похоронного дела"</t>
  </si>
  <si>
    <t>7.1.</t>
  </si>
  <si>
    <t>7.2.</t>
  </si>
  <si>
    <t>7.3.</t>
  </si>
  <si>
    <t xml:space="preserve">
МКУ "Специализированная служба в сфере погребения и похоронного дела"</t>
  </si>
  <si>
    <t>7.4.</t>
  </si>
  <si>
    <t>7.5.</t>
  </si>
  <si>
    <t>7.6.</t>
  </si>
  <si>
    <t>7.7.</t>
  </si>
  <si>
    <t>7.8.</t>
  </si>
  <si>
    <t>7.9.</t>
  </si>
  <si>
    <t>01.01.01; 1.01.02; 1.01.03; 1.02.01; 1.02.02;1.02.03;1.02.04; 1.02.05; 1.03.01;1.03.02; 1.03.03; 1.03.04; 1.04.01; 1.04.02; 1.04.03; 1.04.04; 1.05.01; 1.05.02; 1.05.03; 1.05.04; 1.05.05; 1.07.01; 1.07.02; 1.07.03; 1.07.04; 1.07.05; 1.07.06; 1.7.07; 1.07.08;1.07.09</t>
  </si>
  <si>
    <t>единицы</t>
  </si>
  <si>
    <t>человек на 100 тыс. населения</t>
  </si>
  <si>
    <t xml:space="preserve"> 1.05.01; 1.05.02; 1.05.03; 1.05.04; 1.05.05</t>
  </si>
  <si>
    <t>1.07.01; 1.07.02; 1.07.03; 1.07.04; 1.07.05; 1.07.06; 1.7.07; 1.07.08;1.07.09</t>
  </si>
  <si>
    <t>Комитет по управлению имуществом, управление по территориальной безопасности, ГО и ЧС Администрации городского округа Домодедово</t>
  </si>
  <si>
    <t>Источники финансирования муниципальной программы, в том числе по годам реализации программы (тыс. руб.)</t>
  </si>
  <si>
    <t>Управление по территориальной безопасности, ГО и ЧС Администрации городского округа Домодедово, отдел технического обеспечения Администрации, Комитет по культуре, делам молодежи и спорту, Управление образования городского округа Домодедово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</si>
  <si>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Домодедово, Комитет по культуре, делам молодежи и спорту, Управление образования городского округа Домодедово</t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</si>
  <si>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городского округа Домодедово </t>
  </si>
  <si>
    <t>Управление по территориальной безопасности, ГО и ЧС Администрации городского округа Домодедово,</t>
  </si>
  <si>
    <t>Управление по территориальной безопасности, ГО и ЧС Администрации городского округа Домодедово, Управление образования городского округа Домодедово, РГГУ, РосНоу, колледж "Московия"</t>
  </si>
  <si>
    <t>Управление образования городского округа Домодедово</t>
  </si>
  <si>
    <t xml:space="preserve">Управление образования городского округа Домодедово, Управление по территориальной безопасности, ГО и ЧС Администрации городского округа Домодедово </t>
  </si>
  <si>
    <t xml:space="preserve">Управление по территориальной безопасности, ГО и ЧС Администрации городского округа Домодедово </t>
  </si>
  <si>
    <t xml:space="preserve">«Безопасность и обеспечение безопасности жизнедеятельности населения» </t>
  </si>
  <si>
    <t>1. Паспорт муниципальной программы городского округа Домодедово</t>
  </si>
  <si>
    <t>2. Повышение уровня защищенности населения и территории городского округа Домодедово, материальных и культурных ценностей при чрезвычайных ситуациях, пожарах и происшествиях на водных объектах, а также от опасностей, возникающих при военных конфликтах или вследствие этих конфликтов.</t>
  </si>
  <si>
    <t>Подпрограмма I. Профилактика преступлений и иных правонарушений</t>
  </si>
  <si>
    <t>Подпрограмма III. Обеспечение мероприятий гражданской обороны на территории муниципального образования Московской области</t>
  </si>
  <si>
    <t>Подпрограмма IV. Обеспечение пожарной безопасности на территории муниципального образования Московской области</t>
  </si>
  <si>
    <t>Подпрограмма V. Обеспечение безопасности населения на водных объектах, расположенных на территории муниципального образования Московской области</t>
  </si>
  <si>
    <t>Подпрограмма VI. Обеспечивающая подпрограмма</t>
  </si>
  <si>
    <t>Подпрограмма I направлена на обеспечение правопорядка и безопасности населения городского округа Домодедово, повышение уровня и эффективности борьбы с преступностью.</t>
  </si>
  <si>
    <t>Подпрограмма II направлена на оказание экстренной помощи населению при угрозах жизни и здоровью, уменьшение материального ущерба при несчастных случаях, авариях, пожарах, нарушениях общественного порядка и при других происшествиях и чрезвычайных ситуациях, а также защита населения от чрезвычайных ситуаций природного и техногенного характера, в том числе предупреждение, ликвидация и (или) минимизация последствий чрезвычайных ситуаций природного и техногенного характера на территории городского округа Домодедово.</t>
  </si>
  <si>
    <t>Подпрограмма III направлена на повышение эффективности оповещения населения городского округа Домодедово об опасностях, возникающих при военных конфликтах, а также при угрозе возникновения (возникновении) крупномасштабных чрезвычайных ситуаций природного и техногенного характера, совершенствование методов и способов защиты населения городского округа Домодедово, материальных и культурных ценностей от опасностей, возникающих при военных конфликтах и чрезвычайных ситуациях, развитие пунктов управления и сил гражданской обороны путем совершенствования их организации и подготовки к использованию по предназначению, а также путем повышения уровня оснащённости современной специальной техникой,  повышение качества подготовки населения в области гражданской обороны.</t>
  </si>
  <si>
    <t>Подпрограмма IV направлена на повышение пожарной безопасности в организациях городского округа Домодедово, в том числе по системам автоматической пожарной сигнализации, системам оповещения и управления эвакуацией и автоматическим установкам пожаротушения, а также разработка требований к системам обнаружения и тушения пожаров в технологических циклах производства, оборудование мест хранения огнетушащих веществ, приобретение печатной продукции агитационного характера.</t>
  </si>
  <si>
    <t>Подпрограмма V направлена на cоздание безопасных мест отдыха для населения на водных объектах, расположенных на территории городского округа Домодедово, включая оказание первой помощи лицам, находящимся в беспомощном состоянии опасном для их жизни и здоровья.</t>
  </si>
  <si>
    <t>Подпрограмма VI направлена на cоздание условий для реализации полномочий органов власти местного самоуправления.</t>
  </si>
  <si>
    <t>2. Повышение уровня защищенности населения и территории городского округа Домодедово, материальных и культурных ценностей при чрезвычайных ситуациях, пожарах и происшествиях на водных объектах, а также от опасностей, возникающих при военных конфликтах или вследствие этих конфликтов</t>
  </si>
  <si>
    <t>Тип показателя</t>
  </si>
  <si>
    <t>Номер подпрограммы, мероприятий, оказывающих влияние на достижение показателя (Y.XX.ZZ)</t>
  </si>
  <si>
    <t xml:space="preserve">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«Безопасный регион», не менее чем на 5 % ежегодно
</t>
  </si>
  <si>
    <t xml:space="preserve">Снижение уровня вовлеченности населения в незаконный оборот наркотиков на 100 тыс. населения
</t>
  </si>
  <si>
    <t xml:space="preserve">Снижение уровня криминогенности наркомании на 100 тыс. человек
</t>
  </si>
  <si>
    <t xml:space="preserve">Доля кладбищ, соответствующих требованиям Регионального стандарта
</t>
  </si>
  <si>
    <t>Обеспеченность населения средствами индивидуальной защиты, медицинскими средствами индивидуальной защиты</t>
  </si>
  <si>
    <t xml:space="preserve">3.02.01
</t>
  </si>
  <si>
    <t>Обеспеченность населения защитными сооружениями гражданской обороны</t>
  </si>
  <si>
    <t>Снижение числа погибших при пожарах</t>
  </si>
  <si>
    <t>Подпрограмма II.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</si>
  <si>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«Обеспечение мероприятий по защите населения и территорий от чрезвычайных ситуаций на территории муниципального образования Московской области»</t>
  </si>
  <si>
    <t xml:space="preserve">Обеспечено функционирование 
Системы-112, ед.
</t>
  </si>
  <si>
    <t xml:space="preserve">Приобретено материальных средств резервного фонда для ликвидации чрезвычайных ситуаций муниципального характера (по позициям), ед. позиций </t>
  </si>
  <si>
    <t>Подготовлено должностных лиц, человек.</t>
  </si>
  <si>
    <t>Оборудовано учебно-консультационных пунктов, ед.</t>
  </si>
  <si>
    <t xml:space="preserve">Проведено учений, тренировок, 
смотр-конкурсов, ед.
</t>
  </si>
  <si>
    <t>Заключено контрактов, шт.</t>
  </si>
  <si>
    <t xml:space="preserve">Развернуты современные технические средства оповещения, ед. </t>
  </si>
  <si>
    <t>Количество объектов гражданской обороны, ед.</t>
  </si>
  <si>
    <t>Количество проведенных тренировок и учений, ед.</t>
  </si>
  <si>
    <t>Подготовлено должностных лиц, чел.</t>
  </si>
  <si>
    <t>Количество подготовленных безопасных районов для размещения населения, материальных и культурных ценностей, подлежащих эвакуации, ед.</t>
  </si>
  <si>
    <t>Итого по подпрограмме III</t>
  </si>
  <si>
    <t>Итого по подпрограмме II</t>
  </si>
  <si>
    <t>Итого по подпрограмме I</t>
  </si>
  <si>
    <t>Количество выполненных мероприятий по первичным мерам пожарной безопасности, ед.</t>
  </si>
  <si>
    <t>Количество пожарных гидрантов в готовности к забору воды в любое время года, ед.</t>
  </si>
  <si>
    <t xml:space="preserve">Количество пожарных водоемов, ед.
</t>
  </si>
  <si>
    <t>Количество работающих извещателей, ед.</t>
  </si>
  <si>
    <t>Количество средств обеспечения пожарной безопасности жилых и общественных зданий, находящихся в муниципальной собственности, (ед.поз.закупок)</t>
  </si>
  <si>
    <t>Количество обученного населения мерам пожарной безопасности, чел.</t>
  </si>
  <si>
    <t xml:space="preserve">Количество мероприятий в условиях особого противопожарного режима, ед.
</t>
  </si>
  <si>
    <t>Количество поддерживаемых общественных объединений добровольной пожарной охраны, ед.</t>
  </si>
  <si>
    <t>Количество объектов, по которым проведены работы по возведению пожарного депо, по подведению внешних инженерных сетей, по благоустройству, прилегающей к пожарному депо территории, ед.</t>
  </si>
  <si>
    <t>Итого по подпрограмме IV</t>
  </si>
  <si>
    <t>Мероприятие 01.01. 
Обеспечение деятельности муниципального казенного учреждения «Единая дежурная диспетчерская служба муниципального образования Московской области»</t>
  </si>
  <si>
    <t>Мероприятие 01.02. Обеспечение деятельности муниципального казенного учреждения в сфере спасения населения и экстренного реагирования на чрезвычайные ситуации (аварийно-спасательные формирования органов местного самоуправления муниципального образования Московской области)</t>
  </si>
  <si>
    <t>Итого по подпрограмме VI</t>
  </si>
  <si>
    <t>Оказание услуг по дежурству спасателей в местах отдыха у водоемов на территории городского округа Домодедово, ед.</t>
  </si>
  <si>
    <t>Итого по подпрограмме V</t>
  </si>
  <si>
    <t>Количество мероприятий по профилактике терроризма (ед.)</t>
  </si>
  <si>
    <t>Количество граждан вновь привлеченных, участвующих в деятельности народных дружин (ед.)</t>
  </si>
  <si>
    <t>Количество народных дружинников, получивших выплаты в соответствии с требованиями при расчете нормативов расходов бюджета (ед.)</t>
  </si>
  <si>
    <t>Количество закупленного имущества на обеспечение народных дружин необходимой материально-технической базой (ед.)</t>
  </si>
  <si>
    <t>Количество дополнительных мероприятий по обеспечению правопорядка и безопасности граждан (ед.)</t>
  </si>
  <si>
    <t>Количество обученных народных дружинников (ед.)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</si>
  <si>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 (ед.)</t>
  </si>
  <si>
    <t>Количество мероприятий по профилактике экстремизма (ед.)</t>
  </si>
  <si>
    <t>Количество проведенных «круглых столов» по формированию толерантных межнациональных отношений (ед.)</t>
  </si>
  <si>
    <t>Количество информационно - 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(ед.)</t>
  </si>
  <si>
    <t xml:space="preserve"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 (ед.) </t>
  </si>
  <si>
    <t>Количество видеокамер, установленных на подъездах многоквартирных домов и подключенных к системе "Безопасный регион" (ед.).</t>
  </si>
  <si>
    <t xml:space="preserve">Сумма средств, затраченных на содержание  оборудования системы "Безопасный регион" (видеокамеры, сервера,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№26-РГУ (тыс.рублей)  </t>
  </si>
  <si>
    <t>Увеличение числа лиц (школьников,студентов), охваченных профилактическими медицинскими осмотрами с целью раннего выявления незаконного потребления наркотических средств (ед.)</t>
  </si>
  <si>
    <t xml:space="preserve">Количество внедренных в учебный план образовательных организаций профилактических программ антинаркотической направленности (ед.) </t>
  </si>
  <si>
    <t>Количество обученных педагогов и волонтеров методикам проведения профилактических занятий (ед.)</t>
  </si>
  <si>
    <t>Количество восстановленных (ремонт, реставрация, благоустройство) воинских захоронений (ед.)</t>
  </si>
  <si>
    <t xml:space="preserve">Количество захоронений организованных 
«Специализированная
служба в сфере погребения и похоронного дела»,
согласно гарантированному перечню услуг по погребению на безвозмездной основе (ед.)
</t>
  </si>
  <si>
    <t>Доля исполнения муниципальных контрактов заключенных для проведения зимних и летних работ по содержанию мест захоронений, текущий и капитальный ремонт основных фондов (процент)</t>
  </si>
  <si>
    <t xml:space="preserve">Количество благоустроенных  воинских, почетных, одиночных захоронений находящихся под охраной государства (шт.)                            </t>
  </si>
  <si>
    <t xml:space="preserve"> Количество благоустроенных  надгробий Героев Советского Союза, Героев Российской Федерации или полных кавалеров ордена Славы (шт.)</t>
  </si>
  <si>
    <t xml:space="preserve"> Доля кладбищ учавствующих в проведении инвентраризации (процент)</t>
  </si>
  <si>
    <t>7. Подпрограмма  I. «Профилактика преступлениний и иных правонарушений»</t>
  </si>
  <si>
    <t>8. Подпрограмма  II. «Обеспечение мероприятий по защите населения и территорий от чрезвычайных ситуаций на территории муниципального образования Московской области»</t>
  </si>
  <si>
    <t>9. Подпрограмма  III. «Обеспечение мероприятий гражданской обороны на территории муниципального образования Московской области»</t>
  </si>
  <si>
    <t>10. Подпрограмма  IV. «Обеспечение пожарной безопасности на территории муниципального образования Московской области»</t>
  </si>
  <si>
    <t>11. Подпрограмма  V. «Обеспечение безопасности населения на водных объектах, расположенных на территории муниципального образования Московской области»</t>
  </si>
  <si>
    <t>12. Подпрограмма  VI. «Обеспечивающая подпрограмма»</t>
  </si>
  <si>
    <t>Обеспечена готовность технических средств оповещения, (%)</t>
  </si>
  <si>
    <t xml:space="preserve">Количество заключенных муниципальных контрактов для организации деятельности в сфере похоронного дела (ед.)
</t>
  </si>
  <si>
    <t>Количество рекламных баннеров, агитационных материалов антинаркотической направленности, ед.</t>
  </si>
  <si>
    <t>8.1.Перечень мероприятий подпрограммы II</t>
  </si>
  <si>
    <t>9.1. Перечень мероприятий подпрограммы III</t>
  </si>
  <si>
    <t>10.1. Перечень мероприятий подпрограммы IV</t>
  </si>
  <si>
    <t>11.1. Перечень мероприятий подпрограммы V</t>
  </si>
  <si>
    <t>7.1.Перечень мероприятий подпрограммы I "Профилактика преступлений и иных правонарушений"</t>
  </si>
  <si>
    <t>12.1. Перечень мероприятий подпрограммы VI</t>
  </si>
  <si>
    <t xml:space="preserve">Итого 2024 год </t>
  </si>
  <si>
    <t>Итого 2024 год</t>
  </si>
  <si>
    <t xml:space="preserve">Указ ПРФ от 28.12.2010 
№ 1632 «О совершенствовании системы обеспечения вызова экстренных оперативных служб на территории Российской Федерации»
</t>
  </si>
  <si>
    <t>2.01.01; 2.01.02</t>
  </si>
  <si>
    <t xml:space="preserve">2.02.01,
2.03.01,
2.03.02,
2.03.04,
2.04.01,
2.05.01
</t>
  </si>
  <si>
    <t xml:space="preserve">3.01.01,
3.01.02
</t>
  </si>
  <si>
    <t xml:space="preserve">3.03.01, 
3.03.02,
3.03.03,
3.03.04,
3.03.05
</t>
  </si>
  <si>
    <t xml:space="preserve">04.01.01,
04.01.02,
04.01.03,
04.01.04,
04.01.05,
04.01.06,
04.01.07,
04.01.08,
04.01.09,
04.01.10,
04.01.11,
04.01.12.
</t>
  </si>
  <si>
    <t xml:space="preserve">5.01.01
5.01.02
5.01.03
</t>
  </si>
  <si>
    <t xml:space="preserve">Обеспечено развитие 
Системы-112, ед.
</t>
  </si>
  <si>
    <t>1 квартал</t>
  </si>
  <si>
    <t>1 полугодие</t>
  </si>
  <si>
    <t>9 месяцев</t>
  </si>
  <si>
    <t>12 месяцев</t>
  </si>
  <si>
    <t>Издано листовок, учебных пособий, (шт.)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</si>
  <si>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образования, ед.</t>
  </si>
  <si>
    <t>Мероприятие 01.02. Развитие и модернизация МСОН</t>
  </si>
  <si>
    <t>Издание журналов, агитационного материала, ед.</t>
  </si>
  <si>
    <t>Издание буклетов, плакатов, ед.</t>
  </si>
  <si>
    <t>Доля населения, проживающего или осуществляющего хозяйственную деятельность в границах зоны действия технических средств оповещения (электрических, электронных сирен и мощных акустических систем) муниципальной  системы оповещения населения (МСОН)</t>
  </si>
  <si>
    <t xml:space="preserve">                                Снижение общего количества преступлений, совершенных на территории муниципального образования, не менее чем на 3 % ежегодно</t>
  </si>
  <si>
    <t>кол-во преступлений, динамика в %</t>
  </si>
  <si>
    <t>Планируемое значение показателя</t>
  </si>
  <si>
    <t>Приоритетный целевой</t>
  </si>
  <si>
    <t xml:space="preserve">Отраслевой </t>
  </si>
  <si>
    <t>1.05.01; 1.05.02; 1.05.03; 1.05.04; 1.05.05</t>
  </si>
  <si>
    <t>1.04.01; 1.04.02; 1.04.03; 1.04.04</t>
  </si>
  <si>
    <t>УМВД России по городскому округу Домодедово, Управление по территориальной безопасности, ГО и ЧС</t>
  </si>
  <si>
    <t>Управление по территориальной безопасности, ГО и ЧС, УМВД России по городскому округу Домодедово</t>
  </si>
  <si>
    <t xml:space="preserve"> УМВД России по городскому округу Домодедово, Управление по территориальной безопасности, ГО и ЧС</t>
  </si>
  <si>
    <t>МКУ "Специализированная службав сфере погребения и похоронного дела"</t>
  </si>
  <si>
    <t>I квартал</t>
  </si>
  <si>
    <t>I полугодие</t>
  </si>
  <si>
    <t>Количество приобретенного оборудования, наглядных пособий и оснащения для использования при проведении антитеррористических тренировок на объектах с массовым пребыванием людей (ед.)</t>
  </si>
  <si>
    <t>Социально - значимые объектов оборудованы  материально-техническими средствами в соответствии с требованиями антитеррористической защищенности (ед.)</t>
  </si>
  <si>
    <t>I картал</t>
  </si>
  <si>
    <t>Ежегодное проведение мероприятий в рамках антинаркотических месячников (дата, месяцед.)</t>
  </si>
  <si>
    <t>Доля транспортировок умерших в морг с мест обнаружения  или  происшествия  для производства судебно-медицинской экспертизы, произведенной в соответствии с установленными требованиями (процент)</t>
  </si>
  <si>
    <t xml:space="preserve">Заместитель главы городского округа - начальник управления по территориальной безопасности, ГО и ЧС Салихов А.И.
</t>
  </si>
  <si>
    <t xml:space="preserve">Базовое значение показателя на начало реализации программы </t>
  </si>
  <si>
    <t>6.</t>
  </si>
  <si>
    <t xml:space="preserve">Приоритетный целевой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</si>
  <si>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   Комплексное обеспечение безопасности граждан, повышение результативности борьбы с преступностью                                                                                                                                                                                             </t>
  </si>
  <si>
    <t>4. Целевые показатели  муниципальной  программы городского округа Домодедово «Безопасность и обеспечение безопасности жизнедеятельности населения»</t>
  </si>
  <si>
    <t>Приобретено материально-технических, продовольственных и иных средств, для целей гражданской обороны  (ед.)</t>
  </si>
  <si>
    <t>Работы по опашке территорий по границам населенных пунктов муниципального образования Московской области, ед.</t>
  </si>
  <si>
    <t xml:space="preserve">Создана 
инфраструктура для обеспечения противопожарной безопасности в муниципальном образовании Московской области, ед
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</si>
  <si>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почвы, ед.</t>
  </si>
  <si>
    <t xml:space="preserve">Обучение населения, прежде всего детей, плаванию и приемам спасания на воде, чел.
</t>
  </si>
  <si>
    <r>
      <rPr>
        <b/>
        <sz val="11"/>
        <color indexed="8"/>
        <rFont val="Times New Roman"/>
        <family val="1"/>
      </rPr>
      <t xml:space="preserve">Основное мероприятие 01  </t>
    </r>
    <r>
      <rPr>
        <sz val="11"/>
        <color indexed="8"/>
        <rFont val="Times New Roman"/>
        <family val="1"/>
      </rPr>
      <t xml:space="preserve">                                Повышение степени антитеррористической защищенности социально значимых объектов находящихся в собственности городского округа и мест с массовым пребыванием людей
</t>
    </r>
  </si>
  <si>
    <r>
      <rPr>
        <b/>
        <sz val="11"/>
        <color indexed="8"/>
        <rFont val="Times New Roman"/>
        <family val="1"/>
      </rPr>
      <t>Мероприятие 01.01</t>
    </r>
    <r>
      <rPr>
        <sz val="11"/>
        <color indexed="8"/>
        <rFont val="Times New Roman"/>
        <family val="1"/>
      </rPr>
      <t xml:space="preserve">  Проведение мероприятий по профилактике терроризма</t>
    </r>
  </si>
  <si>
    <r>
      <rPr>
        <b/>
        <sz val="11"/>
        <color indexed="8"/>
        <rFont val="Times New Roman"/>
        <family val="1"/>
      </rPr>
      <t>Мероприятие 01.02</t>
    </r>
    <r>
      <rPr>
        <sz val="11"/>
        <color indexed="8"/>
        <rFont val="Times New Roman"/>
        <family val="1"/>
      </rPr>
      <t xml:space="preserve">
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  </r>
  </si>
  <si>
    <r>
      <rPr>
        <b/>
        <sz val="11"/>
        <color indexed="8"/>
        <rFont val="Times New Roman"/>
        <family val="1"/>
      </rPr>
      <t>Мероприятие 01.03</t>
    </r>
    <r>
      <rPr>
        <sz val="11"/>
        <color indexed="8"/>
        <rFont val="Times New Roman"/>
        <family val="1"/>
      </rPr>
      <t xml:space="preserve"> 
Оборудование и (или) модернизация социально значимых объектов инженерно-техническими средстваит, обеспечивающими контроль доступа или блокирование несанкционированного доступа, контроль 
и оповещение 
о возникновении угроз.</t>
    </r>
  </si>
  <si>
    <r>
      <rPr>
        <b/>
        <sz val="11"/>
        <color indexed="8"/>
        <rFont val="Times New Roman"/>
        <family val="1"/>
      </rPr>
      <t>Основное мероприятие 02</t>
    </r>
    <r>
      <rPr>
        <sz val="11"/>
        <color indexed="8"/>
        <rFont val="Times New Roman"/>
        <family val="1"/>
      </rPr>
      <t xml:space="preserve">
Обеспечение деятельности общественных объединений правоохранительной направленности</t>
    </r>
  </si>
  <si>
    <r>
      <rPr>
        <b/>
        <sz val="11"/>
        <color indexed="8"/>
        <rFont val="Times New Roman"/>
        <family val="1"/>
      </rPr>
      <t>Мероприятие 02.01</t>
    </r>
    <r>
      <rPr>
        <sz val="11"/>
        <color indexed="8"/>
        <rFont val="Times New Roman"/>
        <family val="1"/>
      </rPr>
      <t xml:space="preserve">
Проведение мероприятий по привлечению граждан, принимающих участие в деятельности народных дружин</t>
    </r>
  </si>
  <si>
    <r>
      <rPr>
        <b/>
        <sz val="11"/>
        <color indexed="8"/>
        <rFont val="Times New Roman"/>
        <family val="1"/>
      </rPr>
      <t>Мероприятие 02.02</t>
    </r>
    <r>
      <rPr>
        <sz val="11"/>
        <color indexed="8"/>
        <rFont val="Times New Roman"/>
        <family val="1"/>
      </rPr>
      <t xml:space="preserve">
Материальное стимулирование народных дружинников
</t>
    </r>
  </si>
  <si>
    <r>
      <t xml:space="preserve">Мероприятие 02.03                                 </t>
    </r>
    <r>
      <rPr>
        <sz val="11"/>
        <color indexed="8"/>
        <rFont val="Times New Roman"/>
        <family val="1"/>
      </rPr>
      <t>Материально-техническое обеспечение деятельности народных дружин</t>
    </r>
  </si>
  <si>
    <r>
      <rPr>
        <b/>
        <sz val="11"/>
        <color indexed="8"/>
        <rFont val="Times New Roman"/>
        <family val="1"/>
      </rPr>
      <t>Мероприятие 02.04</t>
    </r>
    <r>
      <rPr>
        <sz val="11"/>
        <color indexed="8"/>
        <rFont val="Times New Roman"/>
        <family val="1"/>
      </rPr>
      <t xml:space="preserve">
Проведение мероприятий по обеспечению правопорядка и безопасности граждан</t>
    </r>
  </si>
  <si>
    <r>
      <rPr>
        <b/>
        <sz val="11"/>
        <color indexed="8"/>
        <rFont val="Times New Roman"/>
        <family val="1"/>
      </rPr>
      <t>Мероприятие 02.05</t>
    </r>
    <r>
      <rPr>
        <sz val="11"/>
        <color indexed="8"/>
        <rFont val="Times New Roman"/>
        <family val="1"/>
      </rPr>
      <t xml:space="preserve">                   Осуществление мероприятий по обучению народных дружинников </t>
    </r>
  </si>
  <si>
    <r>
      <rPr>
        <b/>
        <sz val="11"/>
        <color indexed="8"/>
        <rFont val="Times New Roman"/>
        <family val="1"/>
      </rPr>
      <t>Основное мероприятие 03</t>
    </r>
    <r>
      <rPr>
        <sz val="11"/>
        <color indexed="8"/>
        <rFont val="Times New Roman"/>
        <family val="1"/>
      </rPr>
      <t xml:space="preserve">
Реализация мероприятий по обеспечению общественного порядка и общественной безопасности,  профилактике  проявлений экстремизма  
</t>
    </r>
  </si>
  <si>
    <r>
      <rPr>
        <b/>
        <sz val="11"/>
        <color indexed="8"/>
        <rFont val="Times New Roman"/>
        <family val="1"/>
      </rPr>
      <t>Мероприятие 03.01</t>
    </r>
    <r>
      <rPr>
        <sz val="11"/>
        <color indexed="8"/>
        <rFont val="Times New Roman"/>
        <family val="1"/>
      </rPr>
      <t xml:space="preserve">
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</si>
  <si>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r>
      <rPr>
        <b/>
        <sz val="11"/>
        <color indexed="8"/>
        <rFont val="Times New Roman"/>
        <family val="1"/>
      </rPr>
      <t>Мероприятие 03.02</t>
    </r>
    <r>
      <rPr>
        <sz val="11"/>
        <color indexed="8"/>
        <rFont val="Arial"/>
        <family val="2"/>
      </rPr>
      <t xml:space="preserve">
</t>
    </r>
    <r>
      <rPr>
        <sz val="11"/>
        <color indexed="8"/>
        <rFont val="Times New Roman"/>
        <family val="1"/>
      </rPr>
      <t xml:space="preserve">Проведение мероприятий по профилактике экстремизма </t>
    </r>
  </si>
  <si>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Times New Roman"/>
        <family val="1"/>
      </rPr>
      <t xml:space="preserve">Мероприятие 03.03 </t>
    </r>
    <r>
      <rPr>
        <sz val="11"/>
        <color indexed="8"/>
        <rFont val="Times New Roman"/>
        <family val="1"/>
      </rPr>
      <t xml:space="preserve">     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 межнациональной и межконфессиональной толерантности</t>
    </r>
  </si>
  <si>
    <r>
      <rPr>
        <b/>
        <sz val="11"/>
        <color indexed="8"/>
        <rFont val="Times New Roman"/>
        <family val="1"/>
      </rPr>
      <t>Мероприятие 03.04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Times New Roman"/>
        <family val="1"/>
      </rPr>
      <t xml:space="preserve">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   </t>
    </r>
    <r>
      <rPr>
        <sz val="11"/>
        <color indexed="8"/>
        <rFont val="Arial"/>
        <family val="2"/>
      </rPr>
      <t xml:space="preserve">           </t>
    </r>
  </si>
  <si>
    <r>
      <t xml:space="preserve">Основное мероприятие 04                           </t>
    </r>
    <r>
      <rPr>
        <sz val="11"/>
        <color indexed="8"/>
        <rFont val="Times New Roman"/>
        <family val="1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(далее - система "Безопасный регион")                         </t>
    </r>
    <r>
      <rPr>
        <b/>
        <sz val="11"/>
        <color indexed="8"/>
        <rFont val="Times New Roman"/>
        <family val="1"/>
      </rPr>
      <t xml:space="preserve">        </t>
    </r>
  </si>
  <si>
    <r>
      <t xml:space="preserve">Мероприятие 04.01             </t>
    </r>
    <r>
      <rPr>
        <sz val="11"/>
        <color indexed="8"/>
        <rFont val="Times New Roman"/>
        <family val="1"/>
      </rPr>
      <t xml:space="preserve">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          </t>
    </r>
    <r>
      <rPr>
        <b/>
        <sz val="11"/>
        <color indexed="8"/>
        <rFont val="Times New Roman"/>
        <family val="1"/>
      </rPr>
      <t xml:space="preserve">                                 </t>
    </r>
  </si>
  <si>
    <r>
      <t xml:space="preserve">Мероприятие 04.02               </t>
    </r>
    <r>
      <rPr>
        <sz val="11"/>
        <color indexed="8"/>
        <rFont val="Times New Roman"/>
        <family val="1"/>
      </rPr>
      <t>Проведение работ по установке видеокамер на подъездах многоквартирных домов и подключению их к системе «Безопасный регион» (в том числе в рамках муниципальных контрактов на оказание услуг по предоставлению видеоизображений для системы "Безопасный регион"</t>
    </r>
  </si>
  <si>
    <r>
      <t xml:space="preserve">Мероприятие 04.03        </t>
    </r>
    <r>
      <rPr>
        <sz val="11"/>
        <color indexed="8"/>
        <rFont val="Times New Roman"/>
        <family val="1"/>
      </rPr>
      <t>Техническое обслуживание и модернизация оборудования системы «Безопасный регион»</t>
    </r>
  </si>
  <si>
    <r>
      <t xml:space="preserve">Мероприятие 04.04              </t>
    </r>
    <r>
      <rPr>
        <sz val="11"/>
        <color indexed="8"/>
        <rFont val="Times New Roman"/>
        <family val="1"/>
      </rPr>
      <t>Обеспечение интеграции в систему "Безопасный регион" видеокамер внешних систем видеонаблюдения (неденежное)</t>
    </r>
  </si>
  <si>
    <r>
      <rPr>
        <sz val="11"/>
        <color indexed="8"/>
        <rFont val="Times New Roman"/>
        <family val="1"/>
      </rPr>
      <t>Количество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видеокамер внешних систем видеонаблюдения, интегрированных в систему "Безопасный регион", (ед.)             </t>
    </r>
  </si>
  <si>
    <r>
      <t xml:space="preserve">Основное мероприятие 05
</t>
    </r>
    <r>
      <rPr>
        <sz val="11"/>
        <color indexed="8"/>
        <rFont val="Times New Roman"/>
        <family val="1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</t>
    </r>
  </si>
  <si>
    <r>
      <t xml:space="preserve">Мероприятие 05.01    </t>
    </r>
    <r>
      <rPr>
        <sz val="11"/>
        <color indexed="8"/>
        <rFont val="Times New Roman"/>
        <family val="1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</si>
  <si>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r>
      <t xml:space="preserve">Мероприятие 05.02                   </t>
    </r>
    <r>
      <rPr>
        <sz val="11"/>
        <color indexed="8"/>
        <rFont val="Times New Roman"/>
        <family val="1"/>
      </rPr>
  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</si>
  <si>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t xml:space="preserve">Мероприятие 05.03            </t>
    </r>
    <r>
      <rPr>
        <sz val="11"/>
        <color indexed="8"/>
        <rFont val="Times New Roman"/>
        <family val="1"/>
      </rPr>
      <t xml:space="preserve">Обучение 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</t>
    </r>
  </si>
  <si>
    <r>
      <t xml:space="preserve">Мероприятие 05.04       </t>
    </r>
    <r>
      <rPr>
        <sz val="11"/>
        <color indexed="8"/>
        <rFont val="Times New Roman"/>
        <family val="1"/>
      </rPr>
      <t xml:space="preserve">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        </t>
    </r>
    <r>
      <rPr>
        <b/>
        <sz val="11"/>
        <color indexed="8"/>
        <rFont val="Times New Roman"/>
        <family val="1"/>
      </rPr>
      <t xml:space="preserve">    </t>
    </r>
  </si>
  <si>
    <r>
      <t xml:space="preserve">Мероприятие 05.05
</t>
    </r>
    <r>
      <rPr>
        <sz val="11"/>
        <color indexed="8"/>
        <rFont val="Times New Roman"/>
        <family val="1"/>
      </rPr>
      <t>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  </r>
    <r>
      <rPr>
        <b/>
        <sz val="11"/>
        <color indexed="8"/>
        <rFont val="Times New Roman"/>
        <family val="1"/>
      </rPr>
      <t xml:space="preserve">
</t>
    </r>
  </si>
  <si>
    <r>
      <t xml:space="preserve">Основное мероприятие 07                              </t>
    </r>
    <r>
      <rPr>
        <sz val="11"/>
        <color indexed="8"/>
        <rFont val="Times New Roman"/>
        <family val="1"/>
      </rPr>
      <t>Развитие похоронного дела</t>
    </r>
  </si>
  <si>
    <r>
      <t xml:space="preserve">Мероприятие 07.01       </t>
    </r>
    <r>
      <rPr>
        <sz val="11"/>
        <color indexed="8"/>
        <rFont val="Times New Roman"/>
        <family val="1"/>
      </rPr>
      <t>Обустройство и восстановление воинских захоронений, расположенных на территории Московской области</t>
    </r>
  </si>
  <si>
    <r>
      <t xml:space="preserve">Мероприятие 07.02 
</t>
    </r>
    <r>
      <rPr>
        <sz val="11"/>
        <color indexed="8"/>
        <rFont val="Times New Roman"/>
        <family val="1"/>
      </rPr>
      <t>Реализация мероприятий по транспортировке 
умерших в морг, включая погрузо-разгрузочные работы, с мест обнаружения или происшествия для проведения судебно-медицинской экспертизы</t>
    </r>
  </si>
  <si>
    <r>
      <t xml:space="preserve">Мероприятие 07.03     </t>
    </r>
    <r>
      <rPr>
        <sz val="11"/>
        <color indexed="8"/>
        <rFont val="Times New Roman"/>
        <family val="1"/>
      </rPr>
      <t>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  </r>
    <r>
      <rPr>
        <b/>
        <sz val="11"/>
        <color indexed="8"/>
        <rFont val="Times New Roman"/>
        <family val="1"/>
      </rPr>
      <t xml:space="preserve">
</t>
    </r>
  </si>
  <si>
    <r>
      <t xml:space="preserve">Мероприятие 07.04
</t>
    </r>
    <r>
      <rPr>
        <sz val="11"/>
        <color indexed="8"/>
        <rFont val="Times New Roman"/>
        <family val="1"/>
      </rPr>
      <t>Расходы на обеспечение деятельности (оказание услуг) в сфере похоронного дела</t>
    </r>
  </si>
  <si>
    <r>
      <t xml:space="preserve">Мероприятие 07.05    </t>
    </r>
    <r>
      <rPr>
        <sz val="11"/>
        <color indexed="8"/>
        <rFont val="Times New Roman"/>
        <family val="1"/>
      </rPr>
      <t>Оформление земельных участков под кладбищами в муниципальную собственность, включая создание новых кладбищ</t>
    </r>
    <r>
      <rPr>
        <b/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</si>
  <si>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Times New Roman"/>
        <family val="1"/>
      </rPr>
      <t xml:space="preserve"> 
Доля кладбищ оформленных в муниципальную собственность (процент)</t>
    </r>
    <r>
      <rPr>
        <b/>
        <sz val="11"/>
        <color indexed="8"/>
        <rFont val="Times New Roman"/>
        <family val="1"/>
      </rPr>
      <t xml:space="preserve">
</t>
    </r>
  </si>
  <si>
    <r>
      <t xml:space="preserve">Мероприятие 07.06
</t>
    </r>
    <r>
      <rPr>
        <sz val="11"/>
        <color indexed="8"/>
        <rFont val="Times New Roman"/>
        <family val="1"/>
      </rPr>
      <t>Зимние и летние работы по содержанию мест захоронений, текущий и капитальный ремонт основных фондов</t>
    </r>
  </si>
  <si>
    <r>
      <t xml:space="preserve">Мероприятие 07.07
</t>
    </r>
    <r>
      <rPr>
        <sz val="11"/>
        <color indexed="8"/>
        <rFont val="Times New Roman"/>
        <family val="1"/>
      </rPr>
      <t>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</si>
  <si>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r>
      <t xml:space="preserve">Мероприятие 07.08   </t>
    </r>
    <r>
      <rPr>
        <sz val="11"/>
        <color indexed="8"/>
        <rFont val="Times New Roman"/>
        <family val="1"/>
      </rPr>
      <t>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</t>
    </r>
  </si>
  <si>
    <r>
      <t xml:space="preserve">Мероприятие 07.09       </t>
    </r>
    <r>
      <rPr>
        <sz val="11"/>
        <color indexed="8"/>
        <rFont val="Times New Roman"/>
        <family val="1"/>
      </rPr>
      <t>Проведение инвентаризации мест захоронений</t>
    </r>
  </si>
  <si>
    <r>
      <rPr>
        <b/>
        <sz val="10"/>
        <color indexed="8"/>
        <rFont val="Times New Roman"/>
        <family val="1"/>
      </rPr>
      <t>Основное мероприятие 01.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Развитие и эксплуатация Системы-112</t>
    </r>
  </si>
  <si>
    <r>
      <rPr>
        <b/>
        <sz val="11"/>
        <color indexed="8"/>
        <rFont val="Times New Roman"/>
        <family val="1"/>
      </rPr>
      <t xml:space="preserve">Мероприятие 01.01. </t>
    </r>
    <r>
      <rPr>
        <sz val="11"/>
        <color indexed="8"/>
        <rFont val="Times New Roman"/>
        <family val="1"/>
      </rPr>
      <t xml:space="preserve">Развитие Системы-112 </t>
    </r>
  </si>
  <si>
    <r>
      <rPr>
        <b/>
        <sz val="11"/>
        <color indexed="8"/>
        <rFont val="Times New Roman"/>
        <family val="1"/>
      </rPr>
      <t xml:space="preserve">Мероприятие 01.02. </t>
    </r>
    <r>
      <rPr>
        <sz val="11"/>
        <color indexed="8"/>
        <rFont val="Times New Roman"/>
        <family val="1"/>
      </rPr>
      <t xml:space="preserve">Содержание и эксплуатация Системы-112 </t>
    </r>
  </si>
  <si>
    <r>
      <rPr>
        <b/>
        <sz val="11"/>
        <color indexed="8"/>
        <rFont val="Times New Roman"/>
        <family val="1"/>
      </rPr>
      <t>Основное мероприятие 02</t>
    </r>
    <r>
      <rPr>
        <sz val="11"/>
        <color indexed="8"/>
        <rFont val="Times New Roman"/>
        <family val="1"/>
      </rPr>
      <t>. 
Создание резервов материальных ресурсов для ликвидации чрезвычайных ситуаций муниципального характера на территории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</si>
  <si>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02.01. </t>
    </r>
    <r>
      <rPr>
        <sz val="11"/>
        <color indexed="8"/>
        <rFont val="Times New Roman"/>
        <family val="1"/>
      </rPr>
      <t xml:space="preserve">
Формирование, хранение, использование и восполнение резервного фонда для ликвидации чрезвычайных ситуаций муниципального характера 
</t>
    </r>
  </si>
  <si>
    <r>
      <rPr>
        <b/>
        <sz val="12"/>
        <color indexed="8"/>
        <rFont val="Times New Roman"/>
        <family val="1"/>
      </rPr>
      <t xml:space="preserve">Основное мероприятие 03. </t>
    </r>
    <r>
      <rPr>
        <sz val="11"/>
        <color indexed="8"/>
        <rFont val="Times New Roman"/>
        <family val="1"/>
      </rPr>
      <t>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  </r>
  </si>
  <si>
    <r>
      <rPr>
        <b/>
        <sz val="11"/>
        <color indexed="8"/>
        <rFont val="Times New Roman"/>
        <family val="1"/>
      </rPr>
      <t xml:space="preserve">Мероприятие 03.01. </t>
    </r>
    <r>
      <rPr>
        <sz val="11"/>
        <color indexed="8"/>
        <rFont val="Times New Roman"/>
        <family val="1"/>
      </rPr>
      <t>Подготовка должностных лиц по вопросам гражданской обороны, предупреждения и ликвидации чрезвычайных ситуаций</t>
    </r>
  </si>
  <si>
    <r>
      <rPr>
        <b/>
        <sz val="11"/>
        <color indexed="8"/>
        <rFont val="Times New Roman"/>
        <family val="1"/>
      </rPr>
      <t>Мероприятие 03.02.</t>
    </r>
    <r>
      <rPr>
        <sz val="11"/>
        <color indexed="8"/>
        <rFont val="Times New Roman"/>
        <family val="1"/>
      </rPr>
      <t xml:space="preserve"> Создание и обеспечение функционирования учебно-консультационных пунктов на территории муниципального образования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</si>
  <si>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03.03. </t>
    </r>
    <r>
      <rPr>
        <sz val="11"/>
        <color indexed="8"/>
        <rFont val="Times New Roman"/>
        <family val="1"/>
      </rPr>
      <t xml:space="preserve">Пропаганда знаний в области гражданской обороны и защиты населения и территории от чрезвычайных ситуаций </t>
    </r>
  </si>
  <si>
    <r>
      <rPr>
        <b/>
        <sz val="11"/>
        <color indexed="8"/>
        <rFont val="Times New Roman"/>
        <family val="1"/>
      </rPr>
      <t xml:space="preserve">Мероприятие 03.04. </t>
    </r>
    <r>
      <rPr>
        <sz val="11"/>
        <color indexed="8"/>
        <rFont val="Times New Roman"/>
        <family val="1"/>
      </rPr>
      <t>Проведение и участие в учениях, соревнованиях, тренировках, смотрах-конкурсах, семинарах (в том числе учащихся общеобразовательных учреждений)</t>
    </r>
  </si>
  <si>
    <r>
      <rPr>
        <b/>
        <sz val="10"/>
        <color indexed="8"/>
        <rFont val="Times New Roman"/>
        <family val="1"/>
      </rPr>
      <t>Основное мероприятие 04.</t>
    </r>
    <r>
      <rPr>
        <sz val="11"/>
        <color indexed="8"/>
        <rFont val="Times New Roman"/>
        <family val="1"/>
      </rPr>
      <t xml:space="preserve"> Организация деятельности аварийно-спасательных формирований на территории муниципального образования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</si>
  <si>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04.01. </t>
    </r>
    <r>
      <rPr>
        <sz val="11"/>
        <color indexed="8"/>
        <rFont val="Times New Roman"/>
        <family val="1"/>
      </rPr>
      <t xml:space="preserve">Создание, содержание аварийно-спасательных формирований на территории муниципального образования </t>
    </r>
  </si>
  <si>
    <r>
      <rPr>
        <b/>
        <sz val="10"/>
        <color indexed="8"/>
        <rFont val="Times New Roman"/>
        <family val="1"/>
      </rPr>
      <t>Основное мероприятие 05.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"Создание, содержание системно-аппаратного комплекса «Безопасный город» на территории муниципального образования Московской области"</t>
    </r>
  </si>
  <si>
    <r>
      <rPr>
        <b/>
        <sz val="11"/>
        <color indexed="8"/>
        <rFont val="Times New Roman"/>
        <family val="1"/>
      </rPr>
      <t xml:space="preserve">Мероприятие 05.01. </t>
    </r>
    <r>
      <rPr>
        <sz val="11"/>
        <color indexed="8"/>
        <rFont val="Times New Roman"/>
        <family val="1"/>
      </rPr>
      <t>Создание, содержание системно-аппаратного комплекса «Безопасный город»</t>
    </r>
  </si>
  <si>
    <r>
      <rPr>
        <b/>
        <sz val="10"/>
        <color indexed="8"/>
        <rFont val="Times New Roman"/>
        <family val="1"/>
      </rPr>
      <t>Основное мероприятие 01.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</si>
  <si>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01.01. </t>
    </r>
    <r>
      <rPr>
        <sz val="11"/>
        <color indexed="8"/>
        <rFont val="Times New Roman"/>
        <family val="1"/>
      </rPr>
      <t xml:space="preserve">
Поддержание в постоянной готовности МСОН.</t>
    </r>
  </si>
  <si>
    <r>
      <rPr>
        <b/>
        <sz val="10"/>
        <color indexed="8"/>
        <rFont val="Times New Roman"/>
        <family val="1"/>
      </rPr>
      <t>Основное мероприятие 02.</t>
    </r>
    <r>
      <rPr>
        <sz val="11"/>
        <color indexed="8"/>
        <rFont val="Times New Roman"/>
        <family val="1"/>
      </rPr>
      <t xml:space="preserve"> 
Накопление, хранение и использование в целях гражданской обороны запасов материально-технических, продовольственных, медицинских и иных средств</t>
    </r>
  </si>
  <si>
    <r>
      <rPr>
        <b/>
        <sz val="11"/>
        <color indexed="8"/>
        <rFont val="Times New Roman"/>
        <family val="1"/>
      </rPr>
      <t xml:space="preserve">Мероприятие 02.01. </t>
    </r>
    <r>
      <rPr>
        <sz val="11"/>
        <color indexed="8"/>
        <rFont val="Times New Roman"/>
        <family val="1"/>
      </rPr>
      <t xml:space="preserve">
Формирование, хранение, использование и восполнение запасов материально-технических, продовольственных и иных средств в целях гражданской обороны</t>
    </r>
  </si>
  <si>
    <r>
      <rPr>
        <b/>
        <sz val="10"/>
        <color indexed="8"/>
        <rFont val="Times New Roman"/>
        <family val="1"/>
      </rPr>
      <t>Основное мероприятие 03</t>
    </r>
    <r>
      <rPr>
        <sz val="11"/>
        <color indexed="8"/>
        <rFont val="Times New Roman"/>
        <family val="1"/>
      </rPr>
      <t xml:space="preserve">. 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 </t>
    </r>
  </si>
  <si>
    <r>
      <rPr>
        <b/>
        <sz val="11"/>
        <color indexed="8"/>
        <rFont val="Times New Roman"/>
        <family val="1"/>
      </rPr>
      <t xml:space="preserve">Мероприятие 03.01. </t>
    </r>
    <r>
      <rPr>
        <sz val="11"/>
        <color indexed="8"/>
        <rFont val="Times New Roman"/>
        <family val="1"/>
      </rPr>
      <t>Обеспечение готовности объектов гражданской обороны</t>
    </r>
  </si>
  <si>
    <r>
      <rPr>
        <b/>
        <sz val="11"/>
        <color indexed="8"/>
        <rFont val="Times New Roman"/>
        <family val="1"/>
      </rPr>
      <t xml:space="preserve">Мероприятие 03.02. </t>
    </r>
    <r>
      <rPr>
        <sz val="11"/>
        <color indexed="8"/>
        <rFont val="Times New Roman"/>
        <family val="1"/>
      </rPr>
      <t>Проведение учений и тренировок по гражданской обороне</t>
    </r>
  </si>
  <si>
    <r>
      <rPr>
        <b/>
        <sz val="11"/>
        <color indexed="8"/>
        <rFont val="Times New Roman"/>
        <family val="1"/>
      </rPr>
      <t xml:space="preserve">Мероприятие 03.03. </t>
    </r>
    <r>
      <rPr>
        <sz val="11"/>
        <color indexed="8"/>
        <rFont val="Times New Roman"/>
        <family val="1"/>
      </rPr>
      <t>Создание и содержание курсов гражданской обороны</t>
    </r>
  </si>
  <si>
    <r>
      <rPr>
        <b/>
        <sz val="11"/>
        <color indexed="8"/>
        <rFont val="Times New Roman"/>
        <family val="1"/>
      </rPr>
      <t>Мероприятие 03.04.</t>
    </r>
    <r>
      <rPr>
        <sz val="11"/>
        <color indexed="8"/>
        <rFont val="Times New Roman"/>
        <family val="1"/>
      </rPr>
      <t xml:space="preserve"> Пропаганда знаний в области гражданской обороны </t>
    </r>
  </si>
  <si>
    <r>
      <rPr>
        <b/>
        <sz val="11"/>
        <color indexed="8"/>
        <rFont val="Times New Roman"/>
        <family val="1"/>
      </rPr>
      <t xml:space="preserve">Мероприятие 03.05. </t>
    </r>
    <r>
      <rPr>
        <sz val="11"/>
        <color indexed="8"/>
        <rFont val="Times New Roman"/>
        <family val="1"/>
      </rPr>
      <t>Подготовка безопасных районов для размещения населения, материальных и культурных ценностей, подлежащих эвакуации</t>
    </r>
  </si>
  <si>
    <r>
      <rPr>
        <b/>
        <sz val="10"/>
        <color indexed="8"/>
        <rFont val="Times New Roman"/>
        <family val="1"/>
      </rPr>
      <t xml:space="preserve">Основное мероприятие 01. </t>
    </r>
    <r>
      <rPr>
        <sz val="11"/>
        <color indexed="8"/>
        <rFont val="Times New Roman"/>
        <family val="1"/>
      </rPr>
      <t xml:space="preserve">
Повышение степени пожарной безопасности на территории муниципального образования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</si>
  <si>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01.01. </t>
    </r>
    <r>
      <rPr>
        <sz val="11"/>
        <color indexed="8"/>
        <rFont val="Times New Roman"/>
        <family val="1"/>
      </rPr>
      <t xml:space="preserve">
Первичные меры пожарной безопасности на территории муниципального образования</t>
    </r>
  </si>
  <si>
    <r>
      <rPr>
        <b/>
        <sz val="11"/>
        <color indexed="8"/>
        <rFont val="Times New Roman"/>
        <family val="1"/>
      </rPr>
      <t xml:space="preserve">Мероприятие 01.02. </t>
    </r>
    <r>
      <rPr>
        <sz val="11"/>
        <color indexed="8"/>
        <rFont val="Times New Roman"/>
        <family val="1"/>
      </rPr>
      <t>Содержание пожарных гидрантов, обеспечение их исправного состояния 
и готовности к забору воды в любое время года</t>
    </r>
  </si>
  <si>
    <r>
      <rPr>
        <b/>
        <sz val="11"/>
        <color indexed="8"/>
        <rFont val="Times New Roman"/>
        <family val="1"/>
      </rPr>
      <t xml:space="preserve">Мероприятие 01.03. </t>
    </r>
    <r>
      <rPr>
        <sz val="11"/>
        <color indexed="8"/>
        <rFont val="Times New Roman"/>
        <family val="1"/>
      </rPr>
      <t xml:space="preserve">Создание, содержание пожарных водоемов и создание условий для забора воды из них 
в любое время года (обустройство подъездов с площадками с твердым покрытием для установки пожарных автомобилей)
</t>
    </r>
  </si>
  <si>
    <r>
      <rPr>
        <b/>
        <sz val="11"/>
        <color indexed="8"/>
        <rFont val="Times New Roman"/>
        <family val="1"/>
      </rPr>
      <t xml:space="preserve">Мероприятие 01.04. </t>
    </r>
    <r>
      <rPr>
        <sz val="11"/>
        <color indexed="8"/>
        <rFont val="Times New Roman"/>
        <family val="1"/>
      </rPr>
      <t>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</si>
  <si>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01.05. </t>
    </r>
    <r>
      <rPr>
        <sz val="11"/>
        <color indexed="8"/>
        <rFont val="Times New Roman"/>
        <family val="1"/>
      </rPr>
      <t xml:space="preserve">Содержание в исправном состоянии средств обеспечения пожарной безопасности жилых и общественных зданий, находящихся в муниципальной собственности
</t>
    </r>
  </si>
  <si>
    <r>
      <rPr>
        <b/>
        <sz val="11"/>
        <color indexed="8"/>
        <rFont val="Times New Roman"/>
        <family val="1"/>
      </rPr>
      <t xml:space="preserve">Мероприятие 01.06. </t>
    </r>
    <r>
      <rPr>
        <sz val="11"/>
        <color indexed="8"/>
        <rFont val="Times New Roman"/>
        <family val="1"/>
      </rPr>
      <t>Организация обучения населения мерам пожарной безопасности</t>
    </r>
  </si>
  <si>
    <r>
      <rPr>
        <b/>
        <sz val="11"/>
        <color indexed="8"/>
        <rFont val="Times New Roman"/>
        <family val="1"/>
      </rPr>
      <t xml:space="preserve">Мероприятие 01.07. </t>
    </r>
    <r>
      <rPr>
        <sz val="11"/>
        <color indexed="8"/>
        <rFont val="Times New Roman"/>
        <family val="1"/>
      </rPr>
      <t>Пропаганда в области пожарной безопасности, содействие распространению пожарно-технических знаний</t>
    </r>
  </si>
  <si>
    <r>
      <rPr>
        <b/>
        <sz val="11"/>
        <color indexed="8"/>
        <rFont val="Times New Roman"/>
        <family val="1"/>
      </rPr>
      <t>Мероприятие 01.08.</t>
    </r>
    <r>
      <rPr>
        <sz val="11"/>
        <color indexed="8"/>
        <rFont val="Times New Roman"/>
        <family val="1"/>
      </rPr>
      <t xml:space="preserve"> Дополнительные мероприятия в условиях особого противопожарного режима
</t>
    </r>
  </si>
  <si>
    <r>
      <rPr>
        <b/>
        <sz val="11"/>
        <color indexed="8"/>
        <rFont val="Times New Roman"/>
        <family val="1"/>
      </rPr>
      <t xml:space="preserve">Мероприятие 01.10. </t>
    </r>
    <r>
      <rPr>
        <sz val="11"/>
        <color indexed="8"/>
        <rFont val="Times New Roman"/>
        <family val="1"/>
      </rPr>
      <t xml:space="preserve">Поддержание общественных объединений добровольной пожарной охраны </t>
    </r>
  </si>
  <si>
    <r>
      <rPr>
        <b/>
        <sz val="11"/>
        <color indexed="8"/>
        <rFont val="Times New Roman"/>
        <family val="1"/>
      </rPr>
      <t xml:space="preserve">Мероприятие 01.11. </t>
    </r>
    <r>
      <rPr>
        <sz val="11"/>
        <color indexed="8"/>
        <rFont val="Times New Roman"/>
        <family val="1"/>
      </rPr>
      <t xml:space="preserve">   Опашка территорий по границам населенных пунктов муниципальных образований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</si>
  <si>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01.12.    </t>
    </r>
    <r>
      <rPr>
        <sz val="11"/>
        <color indexed="8"/>
        <rFont val="Times New Roman"/>
        <family val="1"/>
      </rPr>
      <t xml:space="preserve">Финансовое обеспечение мероприятий по созданию и эксплуатации объектов противопожарной службы </t>
    </r>
  </si>
  <si>
    <r>
      <rPr>
        <b/>
        <sz val="11"/>
        <color indexed="8"/>
        <rFont val="Times New Roman"/>
        <family val="1"/>
      </rPr>
      <t xml:space="preserve">Мероприятие 01.13. </t>
    </r>
    <r>
      <rPr>
        <sz val="11"/>
        <color indexed="8"/>
        <rFont val="Times New Roman"/>
        <family val="1"/>
      </rPr>
      <t xml:space="preserve">
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 </t>
    </r>
  </si>
  <si>
    <r>
      <rPr>
        <b/>
        <sz val="10"/>
        <color indexed="8"/>
        <rFont val="Times New Roman"/>
        <family val="1"/>
      </rPr>
      <t xml:space="preserve">Основное мероприятие 01. </t>
    </r>
    <r>
      <rPr>
        <sz val="11"/>
        <color indexed="8"/>
        <rFont val="Times New Roman"/>
        <family val="1"/>
      </rPr>
      <t xml:space="preserve">
Выполнение мероприятий по безопасности населения на водных объектах, расположенных на территории Московской области</t>
    </r>
  </si>
  <si>
    <r>
      <rPr>
        <b/>
        <sz val="11"/>
        <color indexed="8"/>
        <rFont val="Times New Roman"/>
        <family val="1"/>
      </rPr>
      <t xml:space="preserve">Мероприятие 01.01. </t>
    </r>
    <r>
      <rPr>
        <sz val="11"/>
        <color indexed="8"/>
        <rFont val="Times New Roman"/>
        <family val="1"/>
      </rPr>
      <t xml:space="preserve">
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  </r>
  </si>
  <si>
    <r>
      <rPr>
        <b/>
        <sz val="11"/>
        <color indexed="8"/>
        <rFont val="Times New Roman"/>
        <family val="1"/>
      </rPr>
      <t xml:space="preserve">Мероприятие 01.02. </t>
    </r>
    <r>
      <rPr>
        <sz val="11"/>
        <color indexed="8"/>
        <rFont val="Times New Roman"/>
        <family val="1"/>
      </rPr>
      <t>Создание безопасных мест отдыха для населения на водных объектах</t>
    </r>
  </si>
  <si>
    <r>
      <rPr>
        <b/>
        <sz val="11"/>
        <color indexed="8"/>
        <rFont val="Times New Roman"/>
        <family val="1"/>
      </rPr>
      <t xml:space="preserve">Мероприятие 01.03. </t>
    </r>
    <r>
      <rPr>
        <sz val="11"/>
        <color indexed="8"/>
        <rFont val="Times New Roman"/>
        <family val="1"/>
      </rPr>
      <t>Обучение населения, прежде всего детей, плаванию и приемам спасания на воде</t>
    </r>
  </si>
  <si>
    <t xml:space="preserve">             Приложение к                                                                                постановлению Администрации                                                                                                           городского округа Домодедово
от 26.03.2024 № 1384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</si>
</sst>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\ _₽"/>
    <numFmt numFmtId="195" formatCode="#,##0.00\ &quot;₽&quot;"/>
  </numFmts>
  <fonts count="56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53" applyFont="1" applyFill="1" applyBorder="1" applyAlignment="1" applyProtection="1">
      <alignment horizontal="center" vertical="top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  <xf numFmtId="194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0" xfId="53" applyFont="1" applyFill="1" applyAlignment="1" applyProtection="1">
      <alignment horizontal="center" vertical="top"/>
      <protection/>
    </xf>
    <xf numFmtId="0" fontId="49" fillId="0" borderId="0" xfId="53" applyFont="1" applyFill="1" applyProtection="1">
      <alignment/>
      <protection/>
    </xf>
    <xf numFmtId="0" fontId="49" fillId="0" borderId="0" xfId="53" applyFont="1" applyFill="1" applyAlignment="1" applyProtection="1">
      <alignment wrapText="1"/>
      <protection/>
    </xf>
    <xf numFmtId="0" fontId="49" fillId="0" borderId="0" xfId="53" applyFont="1" applyFill="1" applyAlignment="1" applyProtection="1">
      <alignment vertical="top" wrapText="1"/>
      <protection/>
    </xf>
    <xf numFmtId="0" fontId="50" fillId="0" borderId="0" xfId="0" applyFont="1" applyFill="1" applyAlignment="1">
      <alignment/>
    </xf>
    <xf numFmtId="0" fontId="49" fillId="0" borderId="13" xfId="53" applyFont="1" applyFill="1" applyBorder="1" applyAlignment="1" applyProtection="1">
      <alignment horizontal="center" vertical="top" wrapText="1"/>
      <protection/>
    </xf>
    <xf numFmtId="0" fontId="49" fillId="0" borderId="10" xfId="54" applyFont="1" applyFill="1" applyBorder="1" applyAlignment="1" applyProtection="1">
      <alignment horizontal="center" vertical="top" wrapText="1"/>
      <protection/>
    </xf>
    <xf numFmtId="0" fontId="49" fillId="0" borderId="10" xfId="54" applyFont="1" applyFill="1" applyBorder="1" applyAlignment="1" applyProtection="1">
      <alignment horizontal="left" vertical="top" wrapText="1"/>
      <protection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>
      <alignment vertical="center" wrapText="1"/>
    </xf>
    <xf numFmtId="14" fontId="49" fillId="0" borderId="13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center" vertical="top"/>
    </xf>
    <xf numFmtId="49" fontId="49" fillId="0" borderId="10" xfId="54" applyNumberFormat="1" applyFont="1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1" fontId="49" fillId="0" borderId="10" xfId="53" applyNumberFormat="1" applyFont="1" applyFill="1" applyBorder="1" applyAlignment="1" applyProtection="1">
      <alignment horizontal="center" vertical="top" wrapText="1"/>
      <protection/>
    </xf>
    <xf numFmtId="0" fontId="49" fillId="0" borderId="10" xfId="53" applyFont="1" applyFill="1" applyBorder="1" applyAlignment="1" applyProtection="1">
      <alignment vertical="top" wrapText="1"/>
      <protection/>
    </xf>
    <xf numFmtId="0" fontId="51" fillId="0" borderId="0" xfId="0" applyFont="1" applyFill="1" applyAlignment="1">
      <alignment horizontal="center" vertical="top"/>
    </xf>
    <xf numFmtId="0" fontId="49" fillId="0" borderId="11" xfId="53" applyFont="1" applyFill="1" applyBorder="1" applyAlignment="1" applyProtection="1">
      <alignment horizontal="center" vertical="top" wrapText="1"/>
      <protection/>
    </xf>
    <xf numFmtId="49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49" fillId="0" borderId="12" xfId="53" applyFont="1" applyFill="1" applyBorder="1" applyAlignment="1" applyProtection="1">
      <alignment horizontal="center" vertical="top" wrapText="1"/>
      <protection/>
    </xf>
    <xf numFmtId="0" fontId="49" fillId="0" borderId="14" xfId="53" applyFont="1" applyFill="1" applyBorder="1" applyAlignment="1" applyProtection="1">
      <alignment horizontal="center" vertical="top" wrapText="1"/>
      <protection/>
    </xf>
    <xf numFmtId="0" fontId="49" fillId="0" borderId="15" xfId="53" applyFont="1" applyFill="1" applyBorder="1" applyAlignment="1" applyProtection="1">
      <alignment horizontal="center" vertical="top" wrapText="1"/>
      <protection/>
    </xf>
    <xf numFmtId="0" fontId="52" fillId="0" borderId="0" xfId="53" applyFont="1" applyFill="1" applyBorder="1" applyAlignment="1" applyProtection="1">
      <alignment wrapText="1"/>
      <protection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 horizontal="center" vertical="top"/>
    </xf>
    <xf numFmtId="0" fontId="49" fillId="0" borderId="0" xfId="54" applyFont="1" applyFill="1" applyAlignment="1" applyProtection="1">
      <alignment vertical="top" wrapText="1"/>
      <protection/>
    </xf>
    <xf numFmtId="0" fontId="53" fillId="0" borderId="0" xfId="54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vertical="center" wrapText="1"/>
      <protection/>
    </xf>
    <xf numFmtId="0" fontId="50" fillId="0" borderId="0" xfId="54" applyFont="1" applyFill="1" applyAlignment="1" applyProtection="1">
      <alignment horizontal="center" vertical="center" wrapText="1"/>
      <protection/>
    </xf>
    <xf numFmtId="0" fontId="51" fillId="0" borderId="10" xfId="54" applyFont="1" applyFill="1" applyBorder="1" applyAlignment="1" applyProtection="1">
      <alignment horizontal="center" vertical="top" wrapText="1"/>
      <protection/>
    </xf>
    <xf numFmtId="0" fontId="51" fillId="0" borderId="10" xfId="54" applyFont="1" applyFill="1" applyBorder="1" applyAlignment="1" applyProtection="1">
      <alignment horizontal="center" vertical="center" wrapText="1"/>
      <protection/>
    </xf>
    <xf numFmtId="0" fontId="51" fillId="0" borderId="10" xfId="54" applyFont="1" applyFill="1" applyBorder="1" applyAlignment="1" applyProtection="1">
      <alignment vertical="top" wrapText="1"/>
      <protection/>
    </xf>
    <xf numFmtId="2" fontId="51" fillId="0" borderId="10" xfId="54" applyNumberFormat="1" applyFont="1" applyFill="1" applyBorder="1" applyAlignment="1" applyProtection="1">
      <alignment horizontal="center" vertical="center" wrapText="1"/>
      <protection/>
    </xf>
    <xf numFmtId="0" fontId="51" fillId="0" borderId="12" xfId="54" applyFont="1" applyFill="1" applyBorder="1" applyAlignment="1" applyProtection="1">
      <alignment horizontal="center" vertical="top" wrapText="1"/>
      <protection/>
    </xf>
    <xf numFmtId="0" fontId="51" fillId="0" borderId="11" xfId="54" applyFont="1" applyFill="1" applyBorder="1" applyAlignment="1" applyProtection="1">
      <alignment horizontal="center" vertical="top" wrapText="1"/>
      <protection/>
    </xf>
    <xf numFmtId="0" fontId="51" fillId="0" borderId="11" xfId="54" applyFont="1" applyFill="1" applyBorder="1" applyAlignment="1" applyProtection="1">
      <alignment vertical="top" wrapText="1"/>
      <protection/>
    </xf>
    <xf numFmtId="0" fontId="51" fillId="0" borderId="14" xfId="54" applyFont="1" applyFill="1" applyBorder="1" applyAlignment="1" applyProtection="1">
      <alignment vertical="top" wrapText="1"/>
      <protection/>
    </xf>
    <xf numFmtId="2" fontId="51" fillId="0" borderId="11" xfId="54" applyNumberFormat="1" applyFont="1" applyFill="1" applyBorder="1" applyAlignment="1" applyProtection="1">
      <alignment horizontal="center" vertical="center" wrapText="1"/>
      <protection/>
    </xf>
    <xf numFmtId="0" fontId="51" fillId="0" borderId="10" xfId="54" applyNumberFormat="1" applyFont="1" applyFill="1" applyBorder="1" applyAlignment="1" applyProtection="1">
      <alignment horizontal="center" vertical="center" wrapText="1"/>
      <protection/>
    </xf>
    <xf numFmtId="0" fontId="51" fillId="0" borderId="11" xfId="54" applyNumberFormat="1" applyFont="1" applyFill="1" applyBorder="1" applyAlignment="1" applyProtection="1">
      <alignment horizontal="center" vertical="center" wrapText="1"/>
      <protection/>
    </xf>
    <xf numFmtId="2" fontId="51" fillId="0" borderId="10" xfId="54" applyNumberFormat="1" applyFont="1" applyFill="1" applyBorder="1" applyAlignment="1" applyProtection="1">
      <alignment vertical="center" wrapText="1"/>
      <protection/>
    </xf>
    <xf numFmtId="0" fontId="52" fillId="0" borderId="14" xfId="54" applyFont="1" applyFill="1" applyBorder="1" applyAlignment="1" applyProtection="1">
      <alignment horizontal="center" vertical="top" wrapText="1"/>
      <protection/>
    </xf>
    <xf numFmtId="2" fontId="51" fillId="0" borderId="12" xfId="54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4" xfId="54" applyFont="1" applyFill="1" applyBorder="1" applyAlignment="1" applyProtection="1">
      <alignment horizontal="center" vertical="top" wrapText="1"/>
      <protection/>
    </xf>
    <xf numFmtId="0" fontId="51" fillId="0" borderId="15" xfId="54" applyFont="1" applyFill="1" applyBorder="1" applyAlignment="1" applyProtection="1">
      <alignment horizontal="center" vertical="center" wrapText="1"/>
      <protection/>
    </xf>
    <xf numFmtId="0" fontId="51" fillId="0" borderId="13" xfId="54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0" fillId="0" borderId="11" xfId="54" applyFont="1" applyFill="1" applyBorder="1" applyAlignment="1" applyProtection="1">
      <alignment horizontal="center" vertical="top" wrapText="1"/>
      <protection/>
    </xf>
    <xf numFmtId="0" fontId="50" fillId="0" borderId="12" xfId="54" applyFont="1" applyFill="1" applyBorder="1" applyAlignment="1" applyProtection="1">
      <alignment horizontal="center" vertical="top" wrapText="1"/>
      <protection/>
    </xf>
    <xf numFmtId="0" fontId="51" fillId="0" borderId="14" xfId="54" applyFont="1" applyFill="1" applyBorder="1" applyAlignment="1" applyProtection="1">
      <alignment horizontal="center"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2" fontId="51" fillId="0" borderId="10" xfId="54" applyNumberFormat="1" applyFont="1" applyFill="1" applyBorder="1" applyAlignment="1" applyProtection="1">
      <alignment horizontal="center" vertical="top" wrapText="1"/>
      <protection/>
    </xf>
    <xf numFmtId="2" fontId="51" fillId="0" borderId="10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2" fontId="51" fillId="0" borderId="15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top" wrapText="1"/>
    </xf>
    <xf numFmtId="2" fontId="51" fillId="0" borderId="16" xfId="0" applyNumberFormat="1" applyFont="1" applyFill="1" applyBorder="1" applyAlignment="1">
      <alignment horizontal="center" vertical="top" wrapText="1"/>
    </xf>
    <xf numFmtId="2" fontId="50" fillId="0" borderId="0" xfId="0" applyNumberFormat="1" applyFont="1" applyFill="1" applyAlignment="1">
      <alignment/>
    </xf>
    <xf numFmtId="0" fontId="52" fillId="0" borderId="17" xfId="54" applyFont="1" applyFill="1" applyBorder="1" applyAlignment="1" applyProtection="1">
      <alignment wrapText="1"/>
      <protection/>
    </xf>
    <xf numFmtId="0" fontId="52" fillId="0" borderId="0" xfId="54" applyFont="1" applyFill="1" applyAlignment="1" applyProtection="1">
      <alignment wrapText="1"/>
      <protection/>
    </xf>
    <xf numFmtId="0" fontId="51" fillId="0" borderId="0" xfId="54" applyFont="1" applyFill="1" applyAlignment="1" applyProtection="1">
      <alignment wrapText="1"/>
      <protection/>
    </xf>
    <xf numFmtId="2" fontId="51" fillId="0" borderId="10" xfId="53" applyNumberFormat="1" applyFont="1" applyFill="1" applyBorder="1" applyAlignment="1" applyProtection="1">
      <alignment horizontal="center" vertical="center" wrapText="1"/>
      <protection/>
    </xf>
    <xf numFmtId="2" fontId="51" fillId="0" borderId="10" xfId="53" applyNumberFormat="1" applyFont="1" applyFill="1" applyBorder="1" applyAlignment="1" applyProtection="1">
      <alignment horizontal="center" vertical="top" wrapText="1"/>
      <protection/>
    </xf>
    <xf numFmtId="2" fontId="51" fillId="0" borderId="11" xfId="53" applyNumberFormat="1" applyFont="1" applyFill="1" applyBorder="1" applyAlignment="1" applyProtection="1">
      <alignment horizontal="center" vertical="center" wrapText="1"/>
      <protection/>
    </xf>
    <xf numFmtId="0" fontId="51" fillId="0" borderId="10" xfId="53" applyFont="1" applyFill="1" applyBorder="1" applyAlignment="1" applyProtection="1">
      <alignment horizontal="center" vertical="center" wrapText="1"/>
      <protection/>
    </xf>
    <xf numFmtId="0" fontId="51" fillId="0" borderId="12" xfId="53" applyFont="1" applyFill="1" applyBorder="1" applyAlignment="1" applyProtection="1">
      <alignment horizontal="center" vertical="center" wrapText="1"/>
      <protection/>
    </xf>
    <xf numFmtId="0" fontId="51" fillId="0" borderId="11" xfId="53" applyFont="1" applyFill="1" applyBorder="1" applyAlignment="1" applyProtection="1">
      <alignment horizontal="center" vertical="top" wrapText="1"/>
      <protection/>
    </xf>
    <xf numFmtId="0" fontId="51" fillId="0" borderId="12" xfId="53" applyFont="1" applyFill="1" applyBorder="1" applyAlignment="1" applyProtection="1">
      <alignment horizontal="center" vertical="top" wrapText="1"/>
      <protection/>
    </xf>
    <xf numFmtId="0" fontId="50" fillId="0" borderId="0" xfId="53" applyFont="1" applyFill="1" applyProtection="1">
      <alignment/>
      <protection/>
    </xf>
    <xf numFmtId="0" fontId="50" fillId="0" borderId="0" xfId="53" applyFont="1" applyFill="1" applyAlignment="1" applyProtection="1">
      <alignment wrapText="1"/>
      <protection/>
    </xf>
    <xf numFmtId="0" fontId="50" fillId="0" borderId="0" xfId="53" applyFont="1" applyFill="1" applyBorder="1" applyProtection="1">
      <alignment/>
      <protection/>
    </xf>
    <xf numFmtId="0" fontId="53" fillId="0" borderId="0" xfId="0" applyFont="1" applyFill="1" applyAlignment="1">
      <alignment vertical="center"/>
    </xf>
    <xf numFmtId="0" fontId="49" fillId="0" borderId="0" xfId="53" applyFont="1" applyFill="1" applyAlignment="1" applyProtection="1">
      <alignment horizontal="center" vertical="top" wrapText="1"/>
      <protection/>
    </xf>
    <xf numFmtId="0" fontId="53" fillId="0" borderId="0" xfId="53" applyFont="1" applyFill="1" applyBorder="1" applyAlignment="1" applyProtection="1">
      <alignment horizontal="center" vertical="center" wrapText="1"/>
      <protection/>
    </xf>
    <xf numFmtId="0" fontId="49" fillId="0" borderId="0" xfId="53" applyFont="1" applyFill="1" applyBorder="1" applyAlignment="1" applyProtection="1">
      <alignment horizontal="center" vertical="center" wrapText="1"/>
      <protection/>
    </xf>
    <xf numFmtId="0" fontId="49" fillId="0" borderId="0" xfId="53" applyFont="1" applyFill="1" applyBorder="1" applyAlignment="1" applyProtection="1">
      <alignment vertical="center" wrapText="1"/>
      <protection/>
    </xf>
    <xf numFmtId="0" fontId="50" fillId="0" borderId="0" xfId="53" applyFont="1" applyFill="1" applyAlignment="1" applyProtection="1">
      <alignment horizontal="center" vertical="center" wrapText="1"/>
      <protection/>
    </xf>
    <xf numFmtId="0" fontId="49" fillId="0" borderId="15" xfId="53" applyFont="1" applyFill="1" applyBorder="1" applyAlignment="1" applyProtection="1">
      <alignment horizontal="center" vertical="center" wrapText="1"/>
      <protection/>
    </xf>
    <xf numFmtId="0" fontId="51" fillId="0" borderId="10" xfId="53" applyFont="1" applyFill="1" applyBorder="1" applyAlignment="1" applyProtection="1">
      <alignment horizontal="center" vertical="top" wrapText="1"/>
      <protection/>
    </xf>
    <xf numFmtId="0" fontId="51" fillId="0" borderId="15" xfId="53" applyFont="1" applyFill="1" applyBorder="1" applyAlignment="1" applyProtection="1">
      <alignment horizontal="center" vertical="center" wrapText="1"/>
      <protection/>
    </xf>
    <xf numFmtId="0" fontId="51" fillId="0" borderId="10" xfId="53" applyFont="1" applyFill="1" applyBorder="1" applyAlignment="1" applyProtection="1">
      <alignment vertical="top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7" xfId="53" applyFont="1" applyFill="1" applyBorder="1" applyAlignment="1" applyProtection="1">
      <alignment wrapText="1"/>
      <protection/>
    </xf>
    <xf numFmtId="0" fontId="52" fillId="0" borderId="0" xfId="53" applyFont="1" applyFill="1" applyAlignment="1" applyProtection="1">
      <alignment wrapText="1"/>
      <protection/>
    </xf>
    <xf numFmtId="0" fontId="51" fillId="0" borderId="0" xfId="53" applyFont="1" applyFill="1" applyAlignment="1" applyProtection="1">
      <alignment wrapText="1"/>
      <protection/>
    </xf>
    <xf numFmtId="0" fontId="51" fillId="0" borderId="15" xfId="53" applyFont="1" applyFill="1" applyBorder="1" applyAlignment="1" applyProtection="1">
      <alignment horizontal="center" vertical="top" wrapText="1"/>
      <protection/>
    </xf>
    <xf numFmtId="0" fontId="51" fillId="0" borderId="11" xfId="53" applyFont="1" applyFill="1" applyBorder="1" applyAlignment="1" applyProtection="1">
      <alignment vertical="top" wrapText="1"/>
      <protection/>
    </xf>
    <xf numFmtId="0" fontId="51" fillId="0" borderId="12" xfId="53" applyFont="1" applyFill="1" applyBorder="1" applyAlignment="1" applyProtection="1">
      <alignment vertical="top" wrapText="1"/>
      <protection/>
    </xf>
    <xf numFmtId="0" fontId="51" fillId="0" borderId="14" xfId="53" applyFont="1" applyFill="1" applyBorder="1" applyAlignment="1" applyProtection="1">
      <alignment horizontal="center" vertical="top" wrapText="1"/>
      <protection/>
    </xf>
    <xf numFmtId="2" fontId="51" fillId="0" borderId="15" xfId="53" applyNumberFormat="1" applyFont="1" applyFill="1" applyBorder="1" applyAlignment="1" applyProtection="1">
      <alignment horizontal="center" vertical="center" wrapText="1"/>
      <protection/>
    </xf>
    <xf numFmtId="0" fontId="51" fillId="0" borderId="14" xfId="53" applyFont="1" applyFill="1" applyBorder="1" applyAlignment="1" applyProtection="1">
      <alignment vertical="top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53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wrapText="1"/>
    </xf>
    <xf numFmtId="0" fontId="49" fillId="0" borderId="10" xfId="53" applyFont="1" applyFill="1" applyBorder="1" applyAlignment="1" applyProtection="1">
      <alignment horizontal="center" vertical="top" wrapText="1"/>
      <protection/>
    </xf>
    <xf numFmtId="0" fontId="49" fillId="0" borderId="15" xfId="53" applyFont="1" applyFill="1" applyBorder="1" applyAlignment="1" applyProtection="1">
      <alignment horizontal="left" vertical="top" wrapText="1"/>
      <protection/>
    </xf>
    <xf numFmtId="0" fontId="49" fillId="0" borderId="18" xfId="53" applyFont="1" applyFill="1" applyBorder="1" applyAlignment="1" applyProtection="1">
      <alignment horizontal="left" vertical="top" wrapText="1"/>
      <protection/>
    </xf>
    <xf numFmtId="0" fontId="49" fillId="0" borderId="13" xfId="53" applyFont="1" applyFill="1" applyBorder="1" applyAlignment="1" applyProtection="1">
      <alignment horizontal="left" vertical="top" wrapText="1"/>
      <protection/>
    </xf>
    <xf numFmtId="49" fontId="53" fillId="0" borderId="15" xfId="53" applyNumberFormat="1" applyFont="1" applyFill="1" applyBorder="1" applyAlignment="1" applyProtection="1">
      <alignment horizontal="center" vertical="top" wrapText="1"/>
      <protection/>
    </xf>
    <xf numFmtId="49" fontId="53" fillId="0" borderId="18" xfId="53" applyNumberFormat="1" applyFont="1" applyFill="1" applyBorder="1" applyAlignment="1" applyProtection="1">
      <alignment horizontal="center" vertical="top" wrapText="1"/>
      <protection/>
    </xf>
    <xf numFmtId="49" fontId="53" fillId="0" borderId="13" xfId="53" applyNumberFormat="1" applyFont="1" applyFill="1" applyBorder="1" applyAlignment="1" applyProtection="1">
      <alignment horizontal="center" vertical="top" wrapText="1"/>
      <protection/>
    </xf>
    <xf numFmtId="0" fontId="53" fillId="0" borderId="0" xfId="53" applyFont="1" applyFill="1" applyBorder="1" applyAlignment="1" applyProtection="1">
      <alignment horizontal="center" vertical="center" wrapText="1"/>
      <protection/>
    </xf>
    <xf numFmtId="0" fontId="49" fillId="0" borderId="0" xfId="53" applyFont="1" applyFill="1" applyAlignment="1" applyProtection="1">
      <alignment horizontal="right" vertical="top" wrapText="1"/>
      <protection/>
    </xf>
    <xf numFmtId="0" fontId="53" fillId="0" borderId="0" xfId="53" applyFont="1" applyFill="1" applyBorder="1" applyAlignment="1" applyProtection="1">
      <alignment horizontal="left" vertical="center" wrapText="1"/>
      <protection/>
    </xf>
    <xf numFmtId="0" fontId="49" fillId="0" borderId="13" xfId="53" applyFont="1" applyFill="1" applyBorder="1" applyAlignment="1" applyProtection="1">
      <alignment horizontal="center" vertical="top" wrapText="1"/>
      <protection/>
    </xf>
    <xf numFmtId="0" fontId="49" fillId="0" borderId="11" xfId="53" applyFont="1" applyFill="1" applyBorder="1" applyAlignment="1" applyProtection="1">
      <alignment horizontal="center" vertical="top" wrapText="1"/>
      <protection/>
    </xf>
    <xf numFmtId="0" fontId="49" fillId="0" borderId="12" xfId="53" applyFont="1" applyFill="1" applyBorder="1" applyAlignment="1" applyProtection="1">
      <alignment horizontal="center" vertical="top" wrapText="1"/>
      <protection/>
    </xf>
    <xf numFmtId="0" fontId="51" fillId="0" borderId="11" xfId="54" applyFont="1" applyFill="1" applyBorder="1" applyAlignment="1" applyProtection="1">
      <alignment horizontal="center" vertical="top" wrapText="1"/>
      <protection/>
    </xf>
    <xf numFmtId="0" fontId="51" fillId="0" borderId="12" xfId="54" applyFont="1" applyFill="1" applyBorder="1" applyAlignment="1" applyProtection="1">
      <alignment horizontal="center" vertical="top" wrapText="1"/>
      <protection/>
    </xf>
    <xf numFmtId="0" fontId="49" fillId="0" borderId="0" xfId="54" applyFont="1" applyFill="1" applyBorder="1" applyAlignment="1" applyProtection="1">
      <alignment horizontal="center" vertical="center" wrapText="1"/>
      <protection/>
    </xf>
    <xf numFmtId="0" fontId="51" fillId="0" borderId="10" xfId="54" applyFont="1" applyFill="1" applyBorder="1" applyAlignment="1" applyProtection="1">
      <alignment horizontal="center" vertical="top" wrapText="1"/>
      <protection/>
    </xf>
    <xf numFmtId="0" fontId="51" fillId="0" borderId="11" xfId="54" applyFont="1" applyFill="1" applyBorder="1" applyAlignment="1" applyProtection="1">
      <alignment horizontal="left" vertical="top" wrapText="1"/>
      <protection/>
    </xf>
    <xf numFmtId="0" fontId="51" fillId="0" borderId="14" xfId="54" applyFont="1" applyFill="1" applyBorder="1" applyAlignment="1" applyProtection="1">
      <alignment horizontal="left" vertical="top" wrapText="1"/>
      <protection/>
    </xf>
    <xf numFmtId="0" fontId="51" fillId="0" borderId="11" xfId="54" applyFont="1" applyFill="1" applyBorder="1" applyAlignment="1" applyProtection="1">
      <alignment horizontal="center" vertical="center" wrapText="1"/>
      <protection/>
    </xf>
    <xf numFmtId="0" fontId="51" fillId="0" borderId="14" xfId="54" applyFont="1" applyFill="1" applyBorder="1" applyAlignment="1" applyProtection="1">
      <alignment horizontal="center" vertical="center" wrapText="1"/>
      <protection/>
    </xf>
    <xf numFmtId="0" fontId="51" fillId="0" borderId="12" xfId="54" applyFont="1" applyFill="1" applyBorder="1" applyAlignment="1" applyProtection="1">
      <alignment horizontal="center" vertical="center" wrapText="1"/>
      <protection/>
    </xf>
    <xf numFmtId="0" fontId="51" fillId="0" borderId="14" xfId="54" applyFont="1" applyFill="1" applyBorder="1" applyAlignment="1" applyProtection="1">
      <alignment horizontal="center" vertical="top" wrapText="1"/>
      <protection/>
    </xf>
    <xf numFmtId="0" fontId="52" fillId="0" borderId="11" xfId="54" applyFont="1" applyFill="1" applyBorder="1" applyAlignment="1" applyProtection="1">
      <alignment horizontal="center" vertical="top" wrapText="1"/>
      <protection/>
    </xf>
    <xf numFmtId="0" fontId="52" fillId="0" borderId="14" xfId="54" applyFont="1" applyFill="1" applyBorder="1" applyAlignment="1" applyProtection="1">
      <alignment horizontal="center" vertical="top" wrapText="1"/>
      <protection/>
    </xf>
    <xf numFmtId="0" fontId="52" fillId="0" borderId="12" xfId="54" applyFont="1" applyFill="1" applyBorder="1" applyAlignment="1" applyProtection="1">
      <alignment horizontal="center" vertical="top" wrapText="1"/>
      <protection/>
    </xf>
    <xf numFmtId="0" fontId="50" fillId="0" borderId="14" xfId="54" applyFont="1" applyFill="1" applyBorder="1" applyAlignment="1" applyProtection="1">
      <alignment horizontal="center" vertical="top" wrapText="1"/>
      <protection/>
    </xf>
    <xf numFmtId="0" fontId="50" fillId="0" borderId="12" xfId="54" applyFont="1" applyFill="1" applyBorder="1" applyAlignment="1" applyProtection="1">
      <alignment horizontal="center" vertical="top" wrapText="1"/>
      <protection/>
    </xf>
    <xf numFmtId="0" fontId="54" fillId="0" borderId="14" xfId="54" applyFont="1" applyFill="1" applyBorder="1" applyAlignment="1" applyProtection="1">
      <alignment horizontal="center" vertical="top" wrapText="1"/>
      <protection/>
    </xf>
    <xf numFmtId="0" fontId="54" fillId="0" borderId="12" xfId="54" applyFont="1" applyFill="1" applyBorder="1" applyAlignment="1" applyProtection="1">
      <alignment horizontal="center" vertical="top" wrapText="1"/>
      <protection/>
    </xf>
    <xf numFmtId="2" fontId="51" fillId="0" borderId="15" xfId="54" applyNumberFormat="1" applyFont="1" applyFill="1" applyBorder="1" applyAlignment="1" applyProtection="1">
      <alignment horizontal="center" vertical="center" wrapText="1"/>
      <protection/>
    </xf>
    <xf numFmtId="2" fontId="51" fillId="0" borderId="18" xfId="54" applyNumberFormat="1" applyFont="1" applyFill="1" applyBorder="1" applyAlignment="1" applyProtection="1">
      <alignment horizontal="center" vertical="center" wrapText="1"/>
      <protection/>
    </xf>
    <xf numFmtId="2" fontId="51" fillId="0" borderId="13" xfId="54" applyNumberFormat="1" applyFont="1" applyFill="1" applyBorder="1" applyAlignment="1" applyProtection="1">
      <alignment horizontal="center" vertical="center" wrapText="1"/>
      <protection/>
    </xf>
    <xf numFmtId="0" fontId="51" fillId="0" borderId="12" xfId="54" applyFont="1" applyFill="1" applyBorder="1" applyAlignment="1" applyProtection="1">
      <alignment horizontal="left" vertical="top" wrapText="1"/>
      <protection/>
    </xf>
    <xf numFmtId="0" fontId="51" fillId="0" borderId="15" xfId="54" applyFont="1" applyFill="1" applyBorder="1" applyAlignment="1" applyProtection="1">
      <alignment horizontal="center" vertical="top" wrapText="1"/>
      <protection/>
    </xf>
    <xf numFmtId="0" fontId="51" fillId="0" borderId="18" xfId="54" applyFont="1" applyFill="1" applyBorder="1" applyAlignment="1" applyProtection="1">
      <alignment horizontal="center" vertical="top" wrapText="1"/>
      <protection/>
    </xf>
    <xf numFmtId="0" fontId="51" fillId="0" borderId="13" xfId="54" applyFont="1" applyFill="1" applyBorder="1" applyAlignment="1" applyProtection="1">
      <alignment horizontal="center" vertical="top" wrapText="1"/>
      <protection/>
    </xf>
    <xf numFmtId="2" fontId="51" fillId="0" borderId="11" xfId="54" applyNumberFormat="1" applyFont="1" applyFill="1" applyBorder="1" applyAlignment="1" applyProtection="1">
      <alignment horizontal="center" vertical="top" wrapText="1"/>
      <protection/>
    </xf>
    <xf numFmtId="2" fontId="51" fillId="0" borderId="12" xfId="54" applyNumberFormat="1" applyFont="1" applyFill="1" applyBorder="1" applyAlignment="1" applyProtection="1">
      <alignment horizontal="center" vertical="top" wrapText="1"/>
      <protection/>
    </xf>
    <xf numFmtId="0" fontId="51" fillId="0" borderId="10" xfId="54" applyFont="1" applyFill="1" applyBorder="1" applyAlignment="1" applyProtection="1">
      <alignment horizontal="left" vertical="top" wrapText="1"/>
      <protection/>
    </xf>
    <xf numFmtId="2" fontId="51" fillId="0" borderId="11" xfId="0" applyNumberFormat="1" applyFont="1" applyFill="1" applyBorder="1" applyAlignment="1">
      <alignment horizontal="center" vertical="top" wrapText="1"/>
    </xf>
    <xf numFmtId="2" fontId="51" fillId="0" borderId="12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center" vertical="top" wrapText="1"/>
    </xf>
    <xf numFmtId="49" fontId="51" fillId="0" borderId="14" xfId="0" applyNumberFormat="1" applyFont="1" applyFill="1" applyBorder="1" applyAlignment="1">
      <alignment horizontal="center" vertical="top" wrapText="1"/>
    </xf>
    <xf numFmtId="49" fontId="51" fillId="0" borderId="12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2" fontId="51" fillId="0" borderId="15" xfId="0" applyNumberFormat="1" applyFont="1" applyFill="1" applyBorder="1" applyAlignment="1">
      <alignment horizontal="center" vertical="center" wrapText="1"/>
    </xf>
    <xf numFmtId="2" fontId="51" fillId="0" borderId="18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top"/>
    </xf>
    <xf numFmtId="49" fontId="51" fillId="0" borderId="14" xfId="0" applyNumberFormat="1" applyFont="1" applyFill="1" applyBorder="1" applyAlignment="1">
      <alignment horizontal="center" vertical="top"/>
    </xf>
    <xf numFmtId="49" fontId="51" fillId="0" borderId="12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54" fillId="0" borderId="20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5" fillId="0" borderId="19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2" fontId="51" fillId="0" borderId="11" xfId="54" applyNumberFormat="1" applyFont="1" applyFill="1" applyBorder="1" applyAlignment="1" applyProtection="1">
      <alignment horizontal="center" vertical="center" wrapText="1"/>
      <protection/>
    </xf>
    <xf numFmtId="2" fontId="51" fillId="0" borderId="12" xfId="54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top" wrapText="1"/>
    </xf>
    <xf numFmtId="16" fontId="51" fillId="0" borderId="11" xfId="54" applyNumberFormat="1" applyFont="1" applyFill="1" applyBorder="1" applyAlignment="1" applyProtection="1">
      <alignment horizontal="center" vertical="top" wrapText="1"/>
      <protection/>
    </xf>
    <xf numFmtId="16" fontId="51" fillId="0" borderId="14" xfId="54" applyNumberFormat="1" applyFont="1" applyFill="1" applyBorder="1" applyAlignment="1" applyProtection="1">
      <alignment horizontal="center" vertical="top" wrapText="1"/>
      <protection/>
    </xf>
    <xf numFmtId="16" fontId="51" fillId="0" borderId="12" xfId="54" applyNumberFormat="1" applyFont="1" applyFill="1" applyBorder="1" applyAlignment="1" applyProtection="1">
      <alignment horizontal="center" vertical="top" wrapText="1"/>
      <protection/>
    </xf>
    <xf numFmtId="0" fontId="51" fillId="0" borderId="19" xfId="54" applyFont="1" applyFill="1" applyBorder="1" applyAlignment="1" applyProtection="1">
      <alignment horizontal="left" vertical="top" wrapText="1"/>
      <protection/>
    </xf>
    <xf numFmtId="0" fontId="51" fillId="0" borderId="21" xfId="54" applyFont="1" applyFill="1" applyBorder="1" applyAlignment="1" applyProtection="1">
      <alignment horizontal="left" vertical="top" wrapText="1"/>
      <protection/>
    </xf>
    <xf numFmtId="0" fontId="51" fillId="0" borderId="20" xfId="54" applyFont="1" applyFill="1" applyBorder="1" applyAlignment="1" applyProtection="1">
      <alignment horizontal="left" vertical="top" wrapText="1"/>
      <protection/>
    </xf>
    <xf numFmtId="0" fontId="51" fillId="0" borderId="22" xfId="54" applyFont="1" applyFill="1" applyBorder="1" applyAlignment="1" applyProtection="1">
      <alignment horizontal="left" vertical="top" wrapText="1"/>
      <protection/>
    </xf>
    <xf numFmtId="0" fontId="51" fillId="0" borderId="16" xfId="54" applyFont="1" applyFill="1" applyBorder="1" applyAlignment="1" applyProtection="1">
      <alignment horizontal="left" vertical="top" wrapText="1"/>
      <protection/>
    </xf>
    <xf numFmtId="0" fontId="51" fillId="0" borderId="23" xfId="54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Alignment="1">
      <alignment horizontal="left" vertical="center"/>
    </xf>
    <xf numFmtId="0" fontId="53" fillId="0" borderId="0" xfId="54" applyFont="1" applyFill="1" applyBorder="1" applyAlignment="1" applyProtection="1">
      <alignment horizontal="left" vertical="center" wrapText="1"/>
      <protection/>
    </xf>
    <xf numFmtId="0" fontId="49" fillId="0" borderId="15" xfId="54" applyFont="1" applyFill="1" applyBorder="1" applyAlignment="1" applyProtection="1">
      <alignment horizontal="center" vertical="top" wrapText="1"/>
      <protection/>
    </xf>
    <xf numFmtId="0" fontId="49" fillId="0" borderId="18" xfId="54" applyFont="1" applyFill="1" applyBorder="1" applyAlignment="1" applyProtection="1">
      <alignment horizontal="center" vertical="top" wrapText="1"/>
      <protection/>
    </xf>
    <xf numFmtId="0" fontId="49" fillId="0" borderId="13" xfId="54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>
      <alignment horizontal="center" vertical="top" wrapText="1"/>
    </xf>
    <xf numFmtId="0" fontId="52" fillId="0" borderId="11" xfId="53" applyFont="1" applyFill="1" applyBorder="1" applyAlignment="1" applyProtection="1">
      <alignment horizontal="center" vertical="top" wrapText="1"/>
      <protection/>
    </xf>
    <xf numFmtId="0" fontId="52" fillId="0" borderId="14" xfId="53" applyFont="1" applyFill="1" applyBorder="1" applyAlignment="1" applyProtection="1">
      <alignment horizontal="center" vertical="top" wrapText="1"/>
      <protection/>
    </xf>
    <xf numFmtId="0" fontId="52" fillId="0" borderId="12" xfId="53" applyFont="1" applyFill="1" applyBorder="1" applyAlignment="1" applyProtection="1">
      <alignment horizontal="center" vertical="top" wrapText="1"/>
      <protection/>
    </xf>
    <xf numFmtId="0" fontId="51" fillId="0" borderId="11" xfId="53" applyFont="1" applyFill="1" applyBorder="1" applyAlignment="1" applyProtection="1">
      <alignment horizontal="center" vertical="top" wrapText="1"/>
      <protection/>
    </xf>
    <xf numFmtId="0" fontId="51" fillId="0" borderId="14" xfId="53" applyFont="1" applyFill="1" applyBorder="1" applyAlignment="1" applyProtection="1">
      <alignment horizontal="center" vertical="top" wrapText="1"/>
      <protection/>
    </xf>
    <xf numFmtId="0" fontId="51" fillId="0" borderId="12" xfId="53" applyFont="1" applyFill="1" applyBorder="1" applyAlignment="1" applyProtection="1">
      <alignment horizontal="center" vertical="top" wrapText="1"/>
      <protection/>
    </xf>
    <xf numFmtId="0" fontId="51" fillId="0" borderId="10" xfId="53" applyFont="1" applyFill="1" applyBorder="1" applyAlignment="1" applyProtection="1">
      <alignment horizontal="center" vertical="top" wrapText="1"/>
      <protection/>
    </xf>
    <xf numFmtId="0" fontId="51" fillId="0" borderId="15" xfId="53" applyFont="1" applyFill="1" applyBorder="1" applyAlignment="1" applyProtection="1">
      <alignment horizontal="center" vertical="top" wrapText="1"/>
      <protection/>
    </xf>
    <xf numFmtId="0" fontId="51" fillId="0" borderId="18" xfId="53" applyFont="1" applyFill="1" applyBorder="1" applyAlignment="1" applyProtection="1">
      <alignment horizontal="center" vertical="top" wrapText="1"/>
      <protection/>
    </xf>
    <xf numFmtId="0" fontId="51" fillId="0" borderId="13" xfId="53" applyFont="1" applyFill="1" applyBorder="1" applyAlignment="1" applyProtection="1">
      <alignment horizontal="center" vertical="top" wrapText="1"/>
      <protection/>
    </xf>
    <xf numFmtId="0" fontId="51" fillId="0" borderId="10" xfId="53" applyFont="1" applyFill="1" applyBorder="1" applyAlignment="1" applyProtection="1">
      <alignment horizontal="left" vertical="top" wrapText="1"/>
      <protection/>
    </xf>
    <xf numFmtId="0" fontId="51" fillId="0" borderId="19" xfId="53" applyFont="1" applyFill="1" applyBorder="1" applyAlignment="1" applyProtection="1">
      <alignment horizontal="left" vertical="top" wrapText="1"/>
      <protection/>
    </xf>
    <xf numFmtId="0" fontId="51" fillId="0" borderId="20" xfId="53" applyFont="1" applyFill="1" applyBorder="1" applyAlignment="1" applyProtection="1">
      <alignment horizontal="left" vertical="top" wrapText="1"/>
      <protection/>
    </xf>
    <xf numFmtId="0" fontId="51" fillId="0" borderId="16" xfId="53" applyFont="1" applyFill="1" applyBorder="1" applyAlignment="1" applyProtection="1">
      <alignment horizontal="left" vertical="top" wrapText="1"/>
      <protection/>
    </xf>
    <xf numFmtId="2" fontId="51" fillId="0" borderId="15" xfId="53" applyNumberFormat="1" applyFont="1" applyFill="1" applyBorder="1" applyAlignment="1" applyProtection="1">
      <alignment horizontal="center" vertical="center" wrapText="1"/>
      <protection/>
    </xf>
    <xf numFmtId="2" fontId="51" fillId="0" borderId="18" xfId="53" applyNumberFormat="1" applyFont="1" applyFill="1" applyBorder="1" applyAlignment="1" applyProtection="1">
      <alignment horizontal="center" vertical="center" wrapText="1"/>
      <protection/>
    </xf>
    <xf numFmtId="2" fontId="51" fillId="0" borderId="13" xfId="53" applyNumberFormat="1" applyFont="1" applyFill="1" applyBorder="1" applyAlignment="1" applyProtection="1">
      <alignment horizontal="center" vertical="center" wrapText="1"/>
      <protection/>
    </xf>
    <xf numFmtId="0" fontId="51" fillId="0" borderId="11" xfId="53" applyFont="1" applyFill="1" applyBorder="1" applyAlignment="1" applyProtection="1">
      <alignment horizontal="left" vertical="top" wrapText="1"/>
      <protection/>
    </xf>
    <xf numFmtId="0" fontId="51" fillId="0" borderId="14" xfId="53" applyFont="1" applyFill="1" applyBorder="1" applyAlignment="1" applyProtection="1">
      <alignment horizontal="left" vertical="top" wrapText="1"/>
      <protection/>
    </xf>
    <xf numFmtId="0" fontId="51" fillId="0" borderId="12" xfId="53" applyFont="1" applyFill="1" applyBorder="1" applyAlignment="1" applyProtection="1">
      <alignment horizontal="left" vertical="top" wrapText="1"/>
      <protection/>
    </xf>
    <xf numFmtId="0" fontId="49" fillId="0" borderId="15" xfId="53" applyFont="1" applyFill="1" applyBorder="1" applyAlignment="1" applyProtection="1">
      <alignment horizontal="center" vertical="top" wrapText="1"/>
      <protection/>
    </xf>
    <xf numFmtId="0" fontId="49" fillId="0" borderId="18" xfId="53" applyFont="1" applyFill="1" applyBorder="1" applyAlignment="1" applyProtection="1">
      <alignment horizontal="center" vertical="top" wrapText="1"/>
      <protection/>
    </xf>
    <xf numFmtId="16" fontId="51" fillId="0" borderId="11" xfId="53" applyNumberFormat="1" applyFont="1" applyFill="1" applyBorder="1" applyAlignment="1" applyProtection="1">
      <alignment horizontal="center" vertical="top" wrapText="1"/>
      <protection/>
    </xf>
    <xf numFmtId="16" fontId="51" fillId="0" borderId="14" xfId="53" applyNumberFormat="1" applyFont="1" applyFill="1" applyBorder="1" applyAlignment="1" applyProtection="1">
      <alignment horizontal="center" vertical="top" wrapText="1"/>
      <protection/>
    </xf>
    <xf numFmtId="16" fontId="51" fillId="0" borderId="12" xfId="53" applyNumberFormat="1" applyFont="1" applyFill="1" applyBorder="1" applyAlignment="1" applyProtection="1">
      <alignment horizontal="center" vertical="top" wrapText="1"/>
      <protection/>
    </xf>
    <xf numFmtId="0" fontId="51" fillId="0" borderId="21" xfId="53" applyFont="1" applyFill="1" applyBorder="1" applyAlignment="1" applyProtection="1">
      <alignment horizontal="left" vertical="top" wrapText="1"/>
      <protection/>
    </xf>
    <xf numFmtId="0" fontId="51" fillId="0" borderId="22" xfId="53" applyFont="1" applyFill="1" applyBorder="1" applyAlignment="1" applyProtection="1">
      <alignment horizontal="left" vertical="top" wrapText="1"/>
      <protection/>
    </xf>
    <xf numFmtId="0" fontId="51" fillId="0" borderId="23" xfId="53" applyFont="1" applyFill="1" applyBorder="1" applyAlignment="1" applyProtection="1">
      <alignment horizontal="left" vertical="top" wrapText="1"/>
      <protection/>
    </xf>
    <xf numFmtId="0" fontId="50" fillId="0" borderId="14" xfId="53" applyFont="1" applyFill="1" applyBorder="1" applyAlignment="1" applyProtection="1">
      <alignment horizontal="center" vertical="top" wrapText="1"/>
      <protection/>
    </xf>
    <xf numFmtId="0" fontId="50" fillId="0" borderId="12" xfId="53" applyFont="1" applyFill="1" applyBorder="1" applyAlignment="1" applyProtection="1">
      <alignment horizontal="center" vertical="top" wrapText="1"/>
      <protection/>
    </xf>
    <xf numFmtId="1" fontId="51" fillId="0" borderId="11" xfId="53" applyNumberFormat="1" applyFont="1" applyFill="1" applyBorder="1" applyAlignment="1" applyProtection="1">
      <alignment horizontal="center" vertical="top" wrapText="1"/>
      <protection/>
    </xf>
    <xf numFmtId="1" fontId="51" fillId="0" borderId="14" xfId="53" applyNumberFormat="1" applyFont="1" applyFill="1" applyBorder="1" applyAlignment="1" applyProtection="1">
      <alignment horizontal="center" vertical="top" wrapText="1"/>
      <protection/>
    </xf>
    <xf numFmtId="1" fontId="51" fillId="0" borderId="12" xfId="53" applyNumberFormat="1" applyFont="1" applyFill="1" applyBorder="1" applyAlignment="1" applyProtection="1">
      <alignment horizontal="center" vertical="top" wrapText="1"/>
      <protection/>
    </xf>
    <xf numFmtId="0" fontId="51" fillId="0" borderId="23" xfId="53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54.28125" style="1" customWidth="1"/>
    <col min="2" max="2" width="23.57421875" style="1" customWidth="1"/>
    <col min="3" max="3" width="21.7109375" style="1" customWidth="1"/>
    <col min="4" max="4" width="20.8515625" style="1" customWidth="1"/>
    <col min="5" max="5" width="20.28125" style="1" customWidth="1"/>
    <col min="6" max="6" width="20.421875" style="1" customWidth="1"/>
    <col min="7" max="7" width="18.28125" style="1" customWidth="1"/>
    <col min="8" max="16384" width="9.140625" style="1" customWidth="1"/>
  </cols>
  <sheetData>
    <row r="1" spans="4:10" ht="112.5" customHeight="1">
      <c r="D1" s="2"/>
      <c r="E1" s="2"/>
      <c r="F1" s="129" t="s">
        <v>344</v>
      </c>
      <c r="G1" s="129"/>
      <c r="H1" s="2"/>
      <c r="I1" s="3"/>
      <c r="J1" s="3"/>
    </row>
    <row r="2" spans="1:7" ht="15.75">
      <c r="A2" s="133" t="s">
        <v>124</v>
      </c>
      <c r="B2" s="130"/>
      <c r="C2" s="130"/>
      <c r="D2" s="130"/>
      <c r="E2" s="130"/>
      <c r="F2" s="130"/>
      <c r="G2" s="130"/>
    </row>
    <row r="3" spans="1:7" ht="15.75">
      <c r="A3" s="130" t="s">
        <v>123</v>
      </c>
      <c r="B3" s="130"/>
      <c r="C3" s="130"/>
      <c r="D3" s="130"/>
      <c r="E3" s="130"/>
      <c r="F3" s="130"/>
      <c r="G3" s="130"/>
    </row>
    <row r="4" spans="1:7" ht="15.75">
      <c r="A4" s="135"/>
      <c r="B4" s="135"/>
      <c r="C4" s="135"/>
      <c r="D4" s="135"/>
      <c r="E4" s="135"/>
      <c r="F4" s="135"/>
      <c r="G4" s="135"/>
    </row>
    <row r="5" spans="1:7" ht="15.75">
      <c r="A5" s="4"/>
      <c r="B5" s="5"/>
      <c r="C5" s="5"/>
      <c r="D5" s="5"/>
      <c r="E5" s="5"/>
      <c r="F5" s="5"/>
      <c r="G5" s="5"/>
    </row>
    <row r="6" spans="1:7" ht="33" customHeight="1">
      <c r="A6" s="6" t="s">
        <v>1</v>
      </c>
      <c r="B6" s="119" t="s">
        <v>254</v>
      </c>
      <c r="C6" s="119"/>
      <c r="D6" s="119"/>
      <c r="E6" s="119"/>
      <c r="F6" s="119"/>
      <c r="G6" s="119"/>
    </row>
    <row r="7" spans="1:7" ht="15.75">
      <c r="A7" s="6" t="s">
        <v>19</v>
      </c>
      <c r="B7" s="119" t="s">
        <v>44</v>
      </c>
      <c r="C7" s="119"/>
      <c r="D7" s="119"/>
      <c r="E7" s="119"/>
      <c r="F7" s="119"/>
      <c r="G7" s="119"/>
    </row>
    <row r="8" spans="1:7" ht="15.75">
      <c r="A8" s="131" t="s">
        <v>0</v>
      </c>
      <c r="B8" s="123" t="s">
        <v>43</v>
      </c>
      <c r="C8" s="124"/>
      <c r="D8" s="124"/>
      <c r="E8" s="124"/>
      <c r="F8" s="124"/>
      <c r="G8" s="125"/>
    </row>
    <row r="9" spans="1:7" ht="47.25" customHeight="1">
      <c r="A9" s="132"/>
      <c r="B9" s="123" t="s">
        <v>125</v>
      </c>
      <c r="C9" s="124"/>
      <c r="D9" s="124"/>
      <c r="E9" s="124"/>
      <c r="F9" s="124"/>
      <c r="G9" s="125"/>
    </row>
    <row r="10" spans="1:7" ht="15.75">
      <c r="A10" s="6" t="s">
        <v>2</v>
      </c>
      <c r="B10" s="134" t="s">
        <v>37</v>
      </c>
      <c r="C10" s="134"/>
      <c r="D10" s="134"/>
      <c r="E10" s="134"/>
      <c r="F10" s="134"/>
      <c r="G10" s="134"/>
    </row>
    <row r="11" spans="1:7" ht="31.5">
      <c r="A11" s="7" t="s">
        <v>126</v>
      </c>
      <c r="B11" s="119" t="s">
        <v>44</v>
      </c>
      <c r="C11" s="119"/>
      <c r="D11" s="119"/>
      <c r="E11" s="119"/>
      <c r="F11" s="119"/>
      <c r="G11" s="119"/>
    </row>
    <row r="12" spans="1:7" ht="63">
      <c r="A12" s="7" t="s">
        <v>148</v>
      </c>
      <c r="B12" s="119" t="s">
        <v>44</v>
      </c>
      <c r="C12" s="119"/>
      <c r="D12" s="119"/>
      <c r="E12" s="119"/>
      <c r="F12" s="119"/>
      <c r="G12" s="119"/>
    </row>
    <row r="13" spans="1:7" ht="47.25">
      <c r="A13" s="7" t="s">
        <v>127</v>
      </c>
      <c r="B13" s="119" t="s">
        <v>44</v>
      </c>
      <c r="C13" s="119"/>
      <c r="D13" s="119"/>
      <c r="E13" s="119"/>
      <c r="F13" s="119"/>
      <c r="G13" s="119"/>
    </row>
    <row r="14" spans="1:7" ht="47.25">
      <c r="A14" s="7" t="s">
        <v>128</v>
      </c>
      <c r="B14" s="119" t="s">
        <v>44</v>
      </c>
      <c r="C14" s="119"/>
      <c r="D14" s="119"/>
      <c r="E14" s="119"/>
      <c r="F14" s="119"/>
      <c r="G14" s="119"/>
    </row>
    <row r="15" spans="1:7" ht="63">
      <c r="A15" s="7" t="s">
        <v>129</v>
      </c>
      <c r="B15" s="119" t="s">
        <v>44</v>
      </c>
      <c r="C15" s="119"/>
      <c r="D15" s="119"/>
      <c r="E15" s="119"/>
      <c r="F15" s="119"/>
      <c r="G15" s="119"/>
    </row>
    <row r="16" spans="1:7" ht="15.75">
      <c r="A16" s="7" t="s">
        <v>130</v>
      </c>
      <c r="B16" s="119" t="s">
        <v>44</v>
      </c>
      <c r="C16" s="119"/>
      <c r="D16" s="119"/>
      <c r="E16" s="119"/>
      <c r="F16" s="119"/>
      <c r="G16" s="119"/>
    </row>
    <row r="17" spans="1:7" ht="31.5" customHeight="1">
      <c r="A17" s="126" t="s">
        <v>29</v>
      </c>
      <c r="B17" s="123" t="s">
        <v>131</v>
      </c>
      <c r="C17" s="124"/>
      <c r="D17" s="124"/>
      <c r="E17" s="124"/>
      <c r="F17" s="124"/>
      <c r="G17" s="125"/>
    </row>
    <row r="18" spans="1:7" ht="81.75" customHeight="1">
      <c r="A18" s="127"/>
      <c r="B18" s="123" t="s">
        <v>132</v>
      </c>
      <c r="C18" s="124"/>
      <c r="D18" s="124"/>
      <c r="E18" s="124"/>
      <c r="F18" s="124"/>
      <c r="G18" s="125"/>
    </row>
    <row r="19" spans="1:7" ht="111.75" customHeight="1">
      <c r="A19" s="127"/>
      <c r="B19" s="123" t="s">
        <v>133</v>
      </c>
      <c r="C19" s="124"/>
      <c r="D19" s="124"/>
      <c r="E19" s="124"/>
      <c r="F19" s="124"/>
      <c r="G19" s="125"/>
    </row>
    <row r="20" spans="1:7" ht="80.25" customHeight="1">
      <c r="A20" s="127"/>
      <c r="B20" s="123" t="s">
        <v>134</v>
      </c>
      <c r="C20" s="124"/>
      <c r="D20" s="124"/>
      <c r="E20" s="124"/>
      <c r="F20" s="124"/>
      <c r="G20" s="125"/>
    </row>
    <row r="21" spans="1:7" ht="48" customHeight="1">
      <c r="A21" s="127"/>
      <c r="B21" s="120" t="s">
        <v>135</v>
      </c>
      <c r="C21" s="121"/>
      <c r="D21" s="121"/>
      <c r="E21" s="121"/>
      <c r="F21" s="121"/>
      <c r="G21" s="122"/>
    </row>
    <row r="22" spans="1:7" ht="18.75" customHeight="1">
      <c r="A22" s="128"/>
      <c r="B22" s="120" t="s">
        <v>136</v>
      </c>
      <c r="C22" s="121"/>
      <c r="D22" s="121"/>
      <c r="E22" s="121"/>
      <c r="F22" s="121"/>
      <c r="G22" s="122"/>
    </row>
    <row r="23" spans="1:7" ht="48.75" customHeight="1">
      <c r="A23" s="8" t="s">
        <v>114</v>
      </c>
      <c r="B23" s="9" t="s">
        <v>3</v>
      </c>
      <c r="C23" s="10" t="s">
        <v>38</v>
      </c>
      <c r="D23" s="10" t="s">
        <v>39</v>
      </c>
      <c r="E23" s="10" t="s">
        <v>40</v>
      </c>
      <c r="F23" s="10" t="s">
        <v>41</v>
      </c>
      <c r="G23" s="10" t="s">
        <v>42</v>
      </c>
    </row>
    <row r="24" spans="1:7" ht="21.75" customHeight="1">
      <c r="A24" s="6" t="s">
        <v>4</v>
      </c>
      <c r="B24" s="11">
        <f>C24+D24+E24+F24+G24</f>
        <v>0</v>
      </c>
      <c r="C24" s="12">
        <f>'п.7. Подпрограмма 1'!V281+'п.8. Подпрограмма 2'!W108+'п.9. Подпрограмма 3'!W90+'п.10. Подпрограмма 4'!W112+'п.11. Подпрограмма 5'!W40+'п.12. Подпрограмма 6'!S26</f>
        <v>0</v>
      </c>
      <c r="D24" s="13">
        <f>'п.7. Подпрограмма 1'!G281+'п.8. Подпрограмма 2'!G108+'п.9. Подпрограмма 3'!G90+'п.10. Подпрограмма 4'!G112+'п.11. Подпрограмма 5'!G40+'п.12. Подпрограмма 6'!G26</f>
        <v>0</v>
      </c>
      <c r="E24" s="13">
        <f>'п.7. Подпрограмма 1'!L281+'п.8. Подпрограмма 2'!L108+'п.9. Подпрограмма 3'!L90+'п.10. Подпрограмма 4'!L112+'п.11. Подпрограмма 5'!L40+'п.12. Подпрограмма 6'!H26</f>
        <v>0</v>
      </c>
      <c r="F24" s="13">
        <f>'п.7. Подпрограмма 1'!M281+'п.8. Подпрограмма 2'!M108+'п.9. Подпрограмма 3'!M90+'п.10. Подпрограмма 4'!M112+'п.11. Подпрограмма 5'!M40+'п.12. Подпрограмма 6'!I26</f>
        <v>0</v>
      </c>
      <c r="G24" s="13">
        <f>'п.7. Подпрограмма 1'!N281+'п.8. Подпрограмма 2'!N108+'п.9. Подпрограмма 3'!N90+'п.10. Подпрограмма 4'!N112+'п.11. Подпрограмма 5'!N40+'п.12. Подпрограмма 6'!J26</f>
        <v>0</v>
      </c>
    </row>
    <row r="25" spans="1:7" ht="20.25" customHeight="1">
      <c r="A25" s="6" t="s">
        <v>8</v>
      </c>
      <c r="B25" s="11">
        <f>C25+D25+E25+F25+G25</f>
        <v>17120.89</v>
      </c>
      <c r="C25" s="12">
        <f>'п.7. Подпрограмма 1'!V282+'п.8. Подпрограмма 2'!W109+'п.9. Подпрограмма 3'!W91+'п.10. Подпрограмма 4'!W113+'п.11. Подпрограмма 5'!W41+'п.12. Подпрограмма 6'!S27</f>
        <v>3508.89</v>
      </c>
      <c r="D25" s="12">
        <f>'п.7. Подпрограмма 1'!G282+'п.8. Подпрограмма 2'!G109+'п.9. Подпрограмма 3'!G91+'п.10. Подпрограмма 4'!G113+'п.11. Подпрограмма 5'!G41+'п.12. Подпрограмма 6'!G27</f>
        <v>3403</v>
      </c>
      <c r="E25" s="12">
        <f>'п.7. Подпрограмма 1'!L282+'п.8. Подпрограмма 2'!L109+'п.9. Подпрограмма 3'!L91+'п.10. Подпрограмма 4'!L113+'п.11. Подпрограмма 5'!L41+'п.12. Подпрограмма 6'!H27</f>
        <v>3403</v>
      </c>
      <c r="F25" s="12">
        <f>'п.7. Подпрограмма 1'!M282+'п.8. Подпрограмма 2'!M109+'п.9. Подпрограмма 3'!M91+'п.10. Подпрограмма 4'!M113+'п.11. Подпрограмма 5'!M41+'п.12. Подпрограмма 6'!I27</f>
        <v>3403</v>
      </c>
      <c r="G25" s="12">
        <f>'п.7. Подпрограмма 1'!N282+'п.8. Подпрограмма 2'!N109+'п.9. Подпрограмма 3'!N91+'п.10. Подпрограмма 4'!N113+'п.11. Подпрограмма 5'!N41+'п.12. Подпрограмма 6'!J27</f>
        <v>3403</v>
      </c>
    </row>
    <row r="26" spans="1:7" ht="34.5" customHeight="1">
      <c r="A26" s="6" t="s">
        <v>16</v>
      </c>
      <c r="B26" s="11">
        <f>C26+D26+E26+F26+G26</f>
        <v>1076543.56</v>
      </c>
      <c r="C26" s="12">
        <f>'п.7. Подпрограмма 1'!V283+'п.8. Подпрограмма 2'!W110+'п.9. Подпрограмма 3'!W92+'п.10. Подпрограмма 4'!W114+'п.11. Подпрограмма 5'!W42+'п.12. Подпрограмма 6'!S28</f>
        <v>193158.92</v>
      </c>
      <c r="D26" s="12">
        <f>'п.7. Подпрограмма 1'!G283+'п.8. Подпрограмма 2'!G110+'п.9. Подпрограмма 3'!G92+'п.10. Подпрограмма 4'!G114+'п.11. Подпрограмма 5'!G42+'п.12. Подпрограмма 6'!G28</f>
        <v>203286.84</v>
      </c>
      <c r="E26" s="12">
        <f>'п.7. Подпрограмма 1'!L283+'п.8. Подпрограмма 2'!L110+'п.9. Подпрограмма 3'!L92+'п.10. Подпрограмма 4'!L114+'п.11. Подпрограмма 5'!L42+'п.12. Подпрограмма 6'!H28</f>
        <v>227082.6</v>
      </c>
      <c r="F26" s="12">
        <f>'п.7. Подпрограмма 1'!M283+'п.8. Подпрограмма 2'!M110+'п.9. Подпрограмма 3'!M92+'п.10. Подпрограмма 4'!M114+'п.11. Подпрограмма 5'!M42+'п.12. Подпрограмма 6'!I28</f>
        <v>226507.6</v>
      </c>
      <c r="G26" s="12">
        <f>'п.7. Подпрограмма 1'!N283+'п.8. Подпрограмма 2'!N110+'п.9. Подпрограмма 3'!N92+'п.10. Подпрограмма 4'!N114+'п.11. Подпрограмма 5'!N42+'п.12. Подпрограмма 6'!J28</f>
        <v>226507.6</v>
      </c>
    </row>
    <row r="27" spans="1:7" ht="19.5" customHeight="1">
      <c r="A27" s="6" t="s">
        <v>26</v>
      </c>
      <c r="B27" s="11">
        <f>C27+D27+E27+F27+G27</f>
        <v>0</v>
      </c>
      <c r="C27" s="12">
        <f>'п.7. Подпрограмма 1'!V284+'п.8. Подпрограмма 2'!W111+'п.9. Подпрограмма 3'!W93+'п.10. Подпрограмма 4'!W115+'п.11. Подпрограмма 5'!W43+'п.12. Подпрограмма 6'!S29</f>
        <v>0</v>
      </c>
      <c r="D27" s="12">
        <f>'п.7. Подпрограмма 1'!G284+'п.8. Подпрограмма 2'!G111+'п.9. Подпрограмма 3'!G93+'п.10. Подпрограмма 4'!G115+'п.11. Подпрограмма 5'!G43+'п.12. Подпрограмма 6'!G29</f>
        <v>0</v>
      </c>
      <c r="E27" s="12">
        <f>'п.7. Подпрограмма 1'!L284+'п.8. Подпрограмма 2'!L111+'п.9. Подпрограмма 3'!L93+'п.10. Подпрограмма 4'!L115+'п.11. Подпрограмма 5'!L43+'п.12. Подпрограмма 6'!H29</f>
        <v>0</v>
      </c>
      <c r="F27" s="12">
        <f>'п.7. Подпрограмма 1'!M284+'п.8. Подпрограмма 2'!M111+'п.9. Подпрограмма 3'!M93+'п.10. Подпрограмма 4'!M115+'п.11. Подпрограмма 5'!M43+'п.12. Подпрограмма 6'!I29</f>
        <v>0</v>
      </c>
      <c r="G27" s="12">
        <f>'п.7. Подпрограмма 1'!N284+'п.8. Подпрограмма 2'!N111+'п.9. Подпрограмма 3'!N93+'п.10. Подпрограмма 4'!N115+'п.11. Подпрограмма 5'!N43+'п.12. Подпрограмма 6'!J29</f>
        <v>0</v>
      </c>
    </row>
    <row r="28" spans="1:7" ht="23.25" customHeight="1">
      <c r="A28" s="6" t="s">
        <v>15</v>
      </c>
      <c r="B28" s="11">
        <f>C28+D28+E28+F28+G28</f>
        <v>1093664.45</v>
      </c>
      <c r="C28" s="11">
        <f>C24+C25+C26+C27</f>
        <v>196667.81000000003</v>
      </c>
      <c r="D28" s="12">
        <f>D24+D25+D26+D27</f>
        <v>206689.84</v>
      </c>
      <c r="E28" s="12">
        <f>E24+E25+E26+E27</f>
        <v>230485.6</v>
      </c>
      <c r="F28" s="12">
        <f>F24+F25+F26+F27</f>
        <v>229910.6</v>
      </c>
      <c r="G28" s="12">
        <f>G24+G25+G26+G27</f>
        <v>229910.6</v>
      </c>
    </row>
  </sheetData>
  <sheetProtection/>
  <mergeCells count="23">
    <mergeCell ref="B10:G10"/>
    <mergeCell ref="A4:G4"/>
    <mergeCell ref="B14:G14"/>
    <mergeCell ref="B11:G11"/>
    <mergeCell ref="B12:G12"/>
    <mergeCell ref="B13:G13"/>
    <mergeCell ref="F1:G1"/>
    <mergeCell ref="B9:G9"/>
    <mergeCell ref="A3:G3"/>
    <mergeCell ref="B6:G6"/>
    <mergeCell ref="A8:A9"/>
    <mergeCell ref="B8:G8"/>
    <mergeCell ref="A2:G2"/>
    <mergeCell ref="B7:G7"/>
    <mergeCell ref="B15:G15"/>
    <mergeCell ref="B16:G16"/>
    <mergeCell ref="B21:G21"/>
    <mergeCell ref="B20:G20"/>
    <mergeCell ref="B22:G22"/>
    <mergeCell ref="A17:A22"/>
    <mergeCell ref="B17:G17"/>
    <mergeCell ref="B18:G18"/>
    <mergeCell ref="B19:G19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9" scale="76" r:id="rId1"/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2"/>
  <sheetViews>
    <sheetView view="pageBreakPreview" zoomScaleNormal="90" zoomScaleSheetLayoutView="100" zoomScalePageLayoutView="0" workbookViewId="0" topLeftCell="A1">
      <selection activeCell="K4" sqref="K4:K5"/>
    </sheetView>
  </sheetViews>
  <sheetFormatPr defaultColWidth="9.140625" defaultRowHeight="12.75"/>
  <cols>
    <col min="1" max="1" width="7.28125" style="45" bestFit="1" customWidth="1"/>
    <col min="2" max="2" width="25.28125" style="1" customWidth="1"/>
    <col min="3" max="3" width="28.421875" style="1" customWidth="1"/>
    <col min="4" max="4" width="11.28125" style="1" customWidth="1"/>
    <col min="5" max="5" width="16.140625" style="1" customWidth="1"/>
    <col min="6" max="6" width="11.57421875" style="1" customWidth="1"/>
    <col min="7" max="7" width="11.28125" style="1" customWidth="1"/>
    <col min="8" max="8" width="11.00390625" style="1" customWidth="1"/>
    <col min="9" max="9" width="10.7109375" style="1" customWidth="1"/>
    <col min="10" max="10" width="10.140625" style="1" customWidth="1"/>
    <col min="11" max="11" width="17.28125" style="1" customWidth="1"/>
    <col min="12" max="12" width="27.421875" style="18" customWidth="1"/>
    <col min="13" max="16384" width="9.140625" style="18" customWidth="1"/>
  </cols>
  <sheetData>
    <row r="1" spans="1:12" ht="17.25" customHeight="1">
      <c r="A1" s="14"/>
      <c r="B1" s="15"/>
      <c r="C1" s="15"/>
      <c r="D1" s="16" t="s">
        <v>28</v>
      </c>
      <c r="E1" s="15"/>
      <c r="F1" s="15"/>
      <c r="G1" s="15"/>
      <c r="H1" s="17"/>
      <c r="I1" s="17"/>
      <c r="J1" s="17"/>
      <c r="K1" s="144"/>
      <c r="L1" s="144"/>
    </row>
    <row r="2" spans="1:12" ht="42" customHeight="1">
      <c r="A2" s="145" t="s">
        <v>259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ht="1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2" ht="34.5" customHeight="1">
      <c r="A4" s="136" t="s">
        <v>6</v>
      </c>
      <c r="B4" s="136" t="s">
        <v>31</v>
      </c>
      <c r="C4" s="146" t="s">
        <v>138</v>
      </c>
      <c r="D4" s="136" t="s">
        <v>14</v>
      </c>
      <c r="E4" s="136" t="s">
        <v>255</v>
      </c>
      <c r="F4" s="136" t="s">
        <v>238</v>
      </c>
      <c r="G4" s="136"/>
      <c r="H4" s="136"/>
      <c r="I4" s="136"/>
      <c r="J4" s="136"/>
      <c r="K4" s="147" t="s">
        <v>32</v>
      </c>
      <c r="L4" s="147" t="s">
        <v>139</v>
      </c>
    </row>
    <row r="5" spans="1:12" ht="113.25" customHeight="1">
      <c r="A5" s="136"/>
      <c r="B5" s="136"/>
      <c r="C5" s="146"/>
      <c r="D5" s="136"/>
      <c r="E5" s="136"/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48"/>
      <c r="L5" s="148"/>
    </row>
    <row r="6" spans="1:12" ht="15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9">
        <v>12</v>
      </c>
    </row>
    <row r="7" spans="1:12" ht="47.25" customHeight="1">
      <c r="A7" s="137" t="s">
        <v>258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 ht="175.5" customHeight="1">
      <c r="A8" s="20" t="s">
        <v>7</v>
      </c>
      <c r="B8" s="21" t="s">
        <v>236</v>
      </c>
      <c r="C8" s="9" t="s">
        <v>239</v>
      </c>
      <c r="D8" s="20" t="s">
        <v>237</v>
      </c>
      <c r="E8" s="22">
        <v>2229</v>
      </c>
      <c r="F8" s="22">
        <v>2162</v>
      </c>
      <c r="G8" s="22">
        <v>2098</v>
      </c>
      <c r="H8" s="22">
        <v>2035</v>
      </c>
      <c r="I8" s="22">
        <v>1973</v>
      </c>
      <c r="J8" s="22">
        <v>1913</v>
      </c>
      <c r="K8" s="23" t="s">
        <v>243</v>
      </c>
      <c r="L8" s="24" t="s">
        <v>108</v>
      </c>
    </row>
    <row r="9" spans="1:13" ht="207" customHeight="1">
      <c r="A9" s="20" t="s">
        <v>11</v>
      </c>
      <c r="B9" s="21" t="s">
        <v>140</v>
      </c>
      <c r="C9" s="25" t="s">
        <v>239</v>
      </c>
      <c r="D9" s="20" t="s">
        <v>109</v>
      </c>
      <c r="E9" s="22">
        <v>2784</v>
      </c>
      <c r="F9" s="22">
        <v>2923</v>
      </c>
      <c r="G9" s="22">
        <v>3326</v>
      </c>
      <c r="H9" s="22">
        <v>3492</v>
      </c>
      <c r="I9" s="22">
        <v>3667</v>
      </c>
      <c r="J9" s="22">
        <v>3850</v>
      </c>
      <c r="K9" s="6" t="s">
        <v>244</v>
      </c>
      <c r="L9" s="26" t="s">
        <v>242</v>
      </c>
      <c r="M9" s="27"/>
    </row>
    <row r="10" spans="1:12" ht="138.75" customHeight="1">
      <c r="A10" s="20" t="s">
        <v>30</v>
      </c>
      <c r="B10" s="21" t="s">
        <v>141</v>
      </c>
      <c r="C10" s="28" t="s">
        <v>240</v>
      </c>
      <c r="D10" s="20" t="s">
        <v>110</v>
      </c>
      <c r="E10" s="22">
        <v>91.5</v>
      </c>
      <c r="F10" s="22">
        <v>90.8</v>
      </c>
      <c r="G10" s="22">
        <v>90.5</v>
      </c>
      <c r="H10" s="22">
        <v>90.3</v>
      </c>
      <c r="I10" s="22">
        <v>90</v>
      </c>
      <c r="J10" s="22">
        <v>89.8</v>
      </c>
      <c r="K10" s="6" t="s">
        <v>245</v>
      </c>
      <c r="L10" s="26" t="s">
        <v>241</v>
      </c>
    </row>
    <row r="11" spans="1:12" ht="127.5" customHeight="1">
      <c r="A11" s="20" t="s">
        <v>56</v>
      </c>
      <c r="B11" s="21" t="s">
        <v>142</v>
      </c>
      <c r="C11" s="28" t="s">
        <v>240</v>
      </c>
      <c r="D11" s="21" t="s">
        <v>110</v>
      </c>
      <c r="E11" s="22">
        <v>78.6</v>
      </c>
      <c r="F11" s="22">
        <v>77.8</v>
      </c>
      <c r="G11" s="22">
        <v>77.2</v>
      </c>
      <c r="H11" s="22">
        <v>76.5</v>
      </c>
      <c r="I11" s="22">
        <v>76</v>
      </c>
      <c r="J11" s="22">
        <v>75.5</v>
      </c>
      <c r="K11" s="6" t="s">
        <v>243</v>
      </c>
      <c r="L11" s="26" t="s">
        <v>111</v>
      </c>
    </row>
    <row r="12" spans="1:12" ht="120.75" customHeight="1">
      <c r="A12" s="29" t="s">
        <v>59</v>
      </c>
      <c r="B12" s="21" t="s">
        <v>143</v>
      </c>
      <c r="C12" s="25" t="s">
        <v>257</v>
      </c>
      <c r="D12" s="28" t="s">
        <v>76</v>
      </c>
      <c r="E12" s="22">
        <v>81.96</v>
      </c>
      <c r="F12" s="22">
        <v>88.43</v>
      </c>
      <c r="G12" s="22">
        <v>86.27</v>
      </c>
      <c r="H12" s="22">
        <v>89</v>
      </c>
      <c r="I12" s="22">
        <v>89</v>
      </c>
      <c r="J12" s="22">
        <v>89</v>
      </c>
      <c r="K12" s="30" t="s">
        <v>246</v>
      </c>
      <c r="L12" s="31" t="s">
        <v>112</v>
      </c>
    </row>
    <row r="13" spans="1:12" ht="35.25" customHeight="1">
      <c r="A13" s="140" t="s">
        <v>137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2" ht="186.75" customHeight="1">
      <c r="A14" s="32" t="s">
        <v>7</v>
      </c>
      <c r="B14" s="33" t="s">
        <v>45</v>
      </c>
      <c r="C14" s="33" t="s">
        <v>218</v>
      </c>
      <c r="D14" s="34" t="s">
        <v>46</v>
      </c>
      <c r="E14" s="35">
        <v>45.5</v>
      </c>
      <c r="F14" s="35">
        <v>42</v>
      </c>
      <c r="G14" s="35">
        <v>38.5</v>
      </c>
      <c r="H14" s="35">
        <v>37</v>
      </c>
      <c r="I14" s="35">
        <v>36</v>
      </c>
      <c r="J14" s="35">
        <v>35</v>
      </c>
      <c r="K14" s="35" t="s">
        <v>44</v>
      </c>
      <c r="L14" s="36" t="s">
        <v>219</v>
      </c>
    </row>
    <row r="15" spans="1:12" ht="191.25" customHeight="1">
      <c r="A15" s="32" t="s">
        <v>11</v>
      </c>
      <c r="B15" s="33" t="s">
        <v>77</v>
      </c>
      <c r="C15" s="33" t="s">
        <v>75</v>
      </c>
      <c r="D15" s="10" t="s">
        <v>76</v>
      </c>
      <c r="E15" s="9">
        <v>57</v>
      </c>
      <c r="F15" s="9">
        <v>61</v>
      </c>
      <c r="G15" s="9">
        <v>65</v>
      </c>
      <c r="H15" s="9">
        <v>69</v>
      </c>
      <c r="I15" s="9">
        <v>73</v>
      </c>
      <c r="J15" s="9">
        <v>77</v>
      </c>
      <c r="K15" s="10" t="s">
        <v>44</v>
      </c>
      <c r="L15" s="37" t="s">
        <v>220</v>
      </c>
    </row>
    <row r="16" spans="1:12" ht="257.25" customHeight="1">
      <c r="A16" s="32" t="s">
        <v>30</v>
      </c>
      <c r="B16" s="33" t="s">
        <v>235</v>
      </c>
      <c r="C16" s="33" t="s">
        <v>75</v>
      </c>
      <c r="D16" s="38" t="s">
        <v>76</v>
      </c>
      <c r="E16" s="39">
        <v>84</v>
      </c>
      <c r="F16" s="39">
        <v>85</v>
      </c>
      <c r="G16" s="39">
        <v>85</v>
      </c>
      <c r="H16" s="39">
        <v>85</v>
      </c>
      <c r="I16" s="39">
        <v>85</v>
      </c>
      <c r="J16" s="39">
        <v>85</v>
      </c>
      <c r="K16" s="38" t="s">
        <v>44</v>
      </c>
      <c r="L16" s="37" t="s">
        <v>221</v>
      </c>
    </row>
    <row r="17" spans="1:12" ht="191.25" customHeight="1">
      <c r="A17" s="32" t="s">
        <v>56</v>
      </c>
      <c r="B17" s="33" t="s">
        <v>144</v>
      </c>
      <c r="C17" s="33" t="s">
        <v>75</v>
      </c>
      <c r="D17" s="40" t="s">
        <v>76</v>
      </c>
      <c r="E17" s="9">
        <v>70</v>
      </c>
      <c r="F17" s="9">
        <v>80</v>
      </c>
      <c r="G17" s="9">
        <v>90</v>
      </c>
      <c r="H17" s="9">
        <v>100</v>
      </c>
      <c r="I17" s="9">
        <v>100</v>
      </c>
      <c r="J17" s="9">
        <v>100</v>
      </c>
      <c r="K17" s="19" t="s">
        <v>44</v>
      </c>
      <c r="L17" s="37" t="s">
        <v>145</v>
      </c>
    </row>
    <row r="18" spans="1:12" ht="209.25" customHeight="1">
      <c r="A18" s="32" t="s">
        <v>59</v>
      </c>
      <c r="B18" s="33" t="s">
        <v>146</v>
      </c>
      <c r="C18" s="33" t="s">
        <v>75</v>
      </c>
      <c r="D18" s="10" t="s">
        <v>76</v>
      </c>
      <c r="E18" s="39">
        <v>12</v>
      </c>
      <c r="F18" s="39">
        <v>16</v>
      </c>
      <c r="G18" s="39">
        <v>18</v>
      </c>
      <c r="H18" s="39">
        <v>20</v>
      </c>
      <c r="I18" s="39">
        <v>22</v>
      </c>
      <c r="J18" s="39">
        <v>24</v>
      </c>
      <c r="K18" s="10" t="s">
        <v>44</v>
      </c>
      <c r="L18" s="37" t="s">
        <v>222</v>
      </c>
    </row>
    <row r="19" spans="1:12" ht="209.25" customHeight="1">
      <c r="A19" s="32" t="s">
        <v>256</v>
      </c>
      <c r="B19" s="33" t="s">
        <v>147</v>
      </c>
      <c r="C19" s="33" t="s">
        <v>75</v>
      </c>
      <c r="D19" s="40" t="s">
        <v>76</v>
      </c>
      <c r="E19" s="9">
        <v>95</v>
      </c>
      <c r="F19" s="9">
        <v>92.5</v>
      </c>
      <c r="G19" s="9">
        <v>90</v>
      </c>
      <c r="H19" s="9">
        <v>87.5</v>
      </c>
      <c r="I19" s="9">
        <v>85</v>
      </c>
      <c r="J19" s="9">
        <v>83</v>
      </c>
      <c r="K19" s="19" t="s">
        <v>44</v>
      </c>
      <c r="L19" s="37" t="s">
        <v>223</v>
      </c>
    </row>
    <row r="20" spans="1:12" ht="366" customHeight="1">
      <c r="A20" s="32" t="s">
        <v>96</v>
      </c>
      <c r="B20" s="33" t="s">
        <v>78</v>
      </c>
      <c r="C20" s="33" t="s">
        <v>79</v>
      </c>
      <c r="D20" s="10" t="s">
        <v>76</v>
      </c>
      <c r="E20" s="10">
        <v>18</v>
      </c>
      <c r="F20" s="10">
        <v>24</v>
      </c>
      <c r="G20" s="10">
        <v>26</v>
      </c>
      <c r="H20" s="10">
        <v>28</v>
      </c>
      <c r="I20" s="10">
        <v>30</v>
      </c>
      <c r="J20" s="10">
        <v>32</v>
      </c>
      <c r="K20" s="10" t="s">
        <v>44</v>
      </c>
      <c r="L20" s="37" t="s">
        <v>224</v>
      </c>
    </row>
    <row r="21" spans="1:12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22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5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</row>
  </sheetData>
  <sheetProtection/>
  <mergeCells count="13">
    <mergeCell ref="K4:K5"/>
    <mergeCell ref="L4:L5"/>
    <mergeCell ref="D4:D5"/>
    <mergeCell ref="E4:E5"/>
    <mergeCell ref="A7:L7"/>
    <mergeCell ref="A13:L13"/>
    <mergeCell ref="A3:K3"/>
    <mergeCell ref="F4:J4"/>
    <mergeCell ref="K1:L1"/>
    <mergeCell ref="A2:L2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0" r:id="rId1"/>
  <rowBreaks count="4" manualBreakCount="4">
    <brk id="9" max="11" man="1"/>
    <brk id="14" max="11" man="1"/>
    <brk id="17" max="11" man="1"/>
    <brk id="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90"/>
  <sheetViews>
    <sheetView view="pageBreakPreview" zoomScaleSheetLayoutView="100" zoomScalePageLayoutView="0" workbookViewId="0" topLeftCell="A1">
      <selection activeCell="F20" sqref="F20:F21"/>
    </sheetView>
  </sheetViews>
  <sheetFormatPr defaultColWidth="9.140625" defaultRowHeight="12.75"/>
  <cols>
    <col min="1" max="1" width="6.57421875" style="18" bestFit="1" customWidth="1"/>
    <col min="2" max="2" width="26.28125" style="18" customWidth="1"/>
    <col min="3" max="3" width="14.7109375" style="18" customWidth="1"/>
    <col min="4" max="4" width="20.00390625" style="18" customWidth="1"/>
    <col min="5" max="5" width="10.57421875" style="18" customWidth="1"/>
    <col min="6" max="6" width="12.421875" style="18" customWidth="1"/>
    <col min="7" max="7" width="9.00390625" style="18" customWidth="1"/>
    <col min="8" max="9" width="8.00390625" style="18" customWidth="1"/>
    <col min="10" max="10" width="8.421875" style="18" customWidth="1"/>
    <col min="11" max="11" width="9.7109375" style="18" customWidth="1"/>
    <col min="12" max="13" width="14.140625" style="18" customWidth="1"/>
    <col min="14" max="14" width="13.28125" style="18" customWidth="1"/>
    <col min="15" max="15" width="27.8515625" style="18" customWidth="1"/>
    <col min="16" max="21" width="9.140625" style="18" customWidth="1"/>
    <col min="22" max="22" width="9.57421875" style="18" bestFit="1" customWidth="1"/>
    <col min="23" max="16384" width="9.140625" style="18" customWidth="1"/>
  </cols>
  <sheetData>
    <row r="1" spans="14:15" ht="72" customHeight="1">
      <c r="N1" s="231"/>
      <c r="O1" s="231"/>
    </row>
    <row r="2" spans="1:17" ht="32.25" customHeight="1">
      <c r="A2" s="226" t="s">
        <v>201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46"/>
      <c r="Q2" s="46"/>
    </row>
    <row r="3" spans="1:17" ht="15" customHeight="1">
      <c r="A3" s="227" t="s">
        <v>214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46"/>
      <c r="Q3" s="46"/>
    </row>
    <row r="4" spans="1:15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6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47"/>
    </row>
    <row r="6" spans="1:15" ht="15.75" hidden="1">
      <c r="A6" s="48"/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1:15" ht="15" customHeight="1">
      <c r="A7" s="152" t="s">
        <v>6</v>
      </c>
      <c r="B7" s="152" t="s">
        <v>22</v>
      </c>
      <c r="C7" s="152" t="s">
        <v>23</v>
      </c>
      <c r="D7" s="152" t="s">
        <v>9</v>
      </c>
      <c r="E7" s="152" t="s">
        <v>24</v>
      </c>
      <c r="F7" s="170" t="s">
        <v>10</v>
      </c>
      <c r="G7" s="171"/>
      <c r="H7" s="171"/>
      <c r="I7" s="171"/>
      <c r="J7" s="171"/>
      <c r="K7" s="171"/>
      <c r="L7" s="171"/>
      <c r="M7" s="171"/>
      <c r="N7" s="172"/>
      <c r="O7" s="149" t="s">
        <v>33</v>
      </c>
    </row>
    <row r="8" spans="1:15" ht="55.5" customHeight="1">
      <c r="A8" s="152"/>
      <c r="B8" s="152"/>
      <c r="C8" s="152"/>
      <c r="D8" s="152"/>
      <c r="E8" s="152"/>
      <c r="F8" s="20" t="s">
        <v>47</v>
      </c>
      <c r="G8" s="228" t="s">
        <v>39</v>
      </c>
      <c r="H8" s="229"/>
      <c r="I8" s="229"/>
      <c r="J8" s="229"/>
      <c r="K8" s="230"/>
      <c r="L8" s="20" t="s">
        <v>80</v>
      </c>
      <c r="M8" s="20" t="s">
        <v>41</v>
      </c>
      <c r="N8" s="20" t="s">
        <v>42</v>
      </c>
      <c r="O8" s="150"/>
    </row>
    <row r="9" spans="1:15" ht="1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2">
        <v>6</v>
      </c>
      <c r="G9" s="170">
        <v>7</v>
      </c>
      <c r="H9" s="171"/>
      <c r="I9" s="171"/>
      <c r="J9" s="171"/>
      <c r="K9" s="172"/>
      <c r="L9" s="51">
        <v>8</v>
      </c>
      <c r="M9" s="51"/>
      <c r="N9" s="51">
        <v>9</v>
      </c>
      <c r="O9" s="51">
        <v>10</v>
      </c>
    </row>
    <row r="10" spans="1:15" ht="15" customHeight="1">
      <c r="A10" s="149" t="s">
        <v>7</v>
      </c>
      <c r="B10" s="153" t="s">
        <v>265</v>
      </c>
      <c r="C10" s="51" t="s">
        <v>48</v>
      </c>
      <c r="D10" s="53" t="s">
        <v>18</v>
      </c>
      <c r="E10" s="54">
        <f>SUM(E11+E12+E13+E14)</f>
        <v>9120</v>
      </c>
      <c r="F10" s="54">
        <f>SUM(F11+F12+F13+F14)</f>
        <v>1840</v>
      </c>
      <c r="G10" s="166">
        <f>SUM(G11+G12+G13+G14)</f>
        <v>1820</v>
      </c>
      <c r="H10" s="167"/>
      <c r="I10" s="167"/>
      <c r="J10" s="167"/>
      <c r="K10" s="168"/>
      <c r="L10" s="54">
        <f>SUM(L11+L12+L13+L14)</f>
        <v>1820</v>
      </c>
      <c r="M10" s="54">
        <f>SUM(L11+M12+M13+M14)</f>
        <v>1820</v>
      </c>
      <c r="N10" s="54">
        <f>SUM(N11+N12+N13+N14)</f>
        <v>1820</v>
      </c>
      <c r="O10" s="149" t="s">
        <v>21</v>
      </c>
    </row>
    <row r="11" spans="1:15" ht="45">
      <c r="A11" s="158"/>
      <c r="B11" s="154"/>
      <c r="C11" s="51" t="s">
        <v>48</v>
      </c>
      <c r="D11" s="53" t="s">
        <v>4</v>
      </c>
      <c r="E11" s="54">
        <f aca="true" t="shared" si="0" ref="E11:E19">SUM(F11+G11+L11+M11+N11)</f>
        <v>0</v>
      </c>
      <c r="F11" s="54">
        <v>0</v>
      </c>
      <c r="G11" s="166">
        <v>0</v>
      </c>
      <c r="H11" s="167"/>
      <c r="I11" s="167"/>
      <c r="J11" s="167"/>
      <c r="K11" s="168"/>
      <c r="L11" s="54">
        <v>0</v>
      </c>
      <c r="M11" s="54">
        <v>0</v>
      </c>
      <c r="N11" s="54">
        <v>0</v>
      </c>
      <c r="O11" s="158"/>
    </row>
    <row r="12" spans="1:15" ht="41.25" customHeight="1">
      <c r="A12" s="158"/>
      <c r="B12" s="154"/>
      <c r="C12" s="51" t="s">
        <v>48</v>
      </c>
      <c r="D12" s="53" t="s">
        <v>8</v>
      </c>
      <c r="E12" s="54">
        <f t="shared" si="0"/>
        <v>0</v>
      </c>
      <c r="F12" s="54">
        <v>0</v>
      </c>
      <c r="G12" s="166">
        <v>0</v>
      </c>
      <c r="H12" s="167"/>
      <c r="I12" s="167"/>
      <c r="J12" s="167"/>
      <c r="K12" s="168"/>
      <c r="L12" s="54">
        <v>0</v>
      </c>
      <c r="M12" s="54">
        <v>0</v>
      </c>
      <c r="N12" s="54">
        <v>0</v>
      </c>
      <c r="O12" s="158"/>
    </row>
    <row r="13" spans="1:15" ht="49.5" customHeight="1">
      <c r="A13" s="158"/>
      <c r="B13" s="154"/>
      <c r="C13" s="51" t="s">
        <v>48</v>
      </c>
      <c r="D13" s="53" t="s">
        <v>17</v>
      </c>
      <c r="E13" s="54">
        <f t="shared" si="0"/>
        <v>9120</v>
      </c>
      <c r="F13" s="54">
        <f>SUM(F18+F26+F34)</f>
        <v>1840</v>
      </c>
      <c r="G13" s="166">
        <f>SUM(G18+G26+G34)</f>
        <v>1820</v>
      </c>
      <c r="H13" s="167"/>
      <c r="I13" s="167"/>
      <c r="J13" s="167"/>
      <c r="K13" s="168"/>
      <c r="L13" s="54">
        <f>SUM(L18+L26+L34)</f>
        <v>1820</v>
      </c>
      <c r="M13" s="54">
        <f>SUM(M18+M26+M34)</f>
        <v>1820</v>
      </c>
      <c r="N13" s="54">
        <f>SUM(N18+N26+N34)</f>
        <v>1820</v>
      </c>
      <c r="O13" s="158"/>
    </row>
    <row r="14" spans="1:15" ht="30">
      <c r="A14" s="158"/>
      <c r="B14" s="154"/>
      <c r="C14" s="55" t="s">
        <v>48</v>
      </c>
      <c r="D14" s="53" t="s">
        <v>26</v>
      </c>
      <c r="E14" s="54">
        <f t="shared" si="0"/>
        <v>0</v>
      </c>
      <c r="F14" s="54">
        <v>0</v>
      </c>
      <c r="G14" s="166">
        <v>0</v>
      </c>
      <c r="H14" s="167"/>
      <c r="I14" s="167"/>
      <c r="J14" s="167"/>
      <c r="K14" s="168"/>
      <c r="L14" s="54">
        <v>0</v>
      </c>
      <c r="M14" s="54">
        <v>0</v>
      </c>
      <c r="N14" s="54">
        <v>0</v>
      </c>
      <c r="O14" s="158"/>
    </row>
    <row r="15" spans="1:15" ht="15" customHeight="1">
      <c r="A15" s="149" t="s">
        <v>12</v>
      </c>
      <c r="B15" s="153" t="s">
        <v>266</v>
      </c>
      <c r="C15" s="56" t="s">
        <v>48</v>
      </c>
      <c r="D15" s="53" t="s">
        <v>18</v>
      </c>
      <c r="E15" s="54">
        <f t="shared" si="0"/>
        <v>200</v>
      </c>
      <c r="F15" s="54">
        <f>SUM(F16+F17+F18+F19)</f>
        <v>40</v>
      </c>
      <c r="G15" s="166">
        <f>SUM(G16+G17+G18+G19)</f>
        <v>40</v>
      </c>
      <c r="H15" s="167"/>
      <c r="I15" s="167"/>
      <c r="J15" s="167"/>
      <c r="K15" s="168"/>
      <c r="L15" s="54">
        <f>SUM(L16+L17+L18+L19)</f>
        <v>40</v>
      </c>
      <c r="M15" s="54">
        <f>SUM(M16+M17+M18+M19)</f>
        <v>40</v>
      </c>
      <c r="N15" s="54">
        <f>SUM(N16+N17+N18+N19)</f>
        <v>40</v>
      </c>
      <c r="O15" s="149" t="s">
        <v>44</v>
      </c>
    </row>
    <row r="16" spans="1:15" ht="45">
      <c r="A16" s="158"/>
      <c r="B16" s="154"/>
      <c r="C16" s="51" t="s">
        <v>48</v>
      </c>
      <c r="D16" s="53" t="s">
        <v>4</v>
      </c>
      <c r="E16" s="54">
        <f t="shared" si="0"/>
        <v>0</v>
      </c>
      <c r="F16" s="54">
        <v>0</v>
      </c>
      <c r="G16" s="166">
        <v>0</v>
      </c>
      <c r="H16" s="167"/>
      <c r="I16" s="167"/>
      <c r="J16" s="167"/>
      <c r="K16" s="168"/>
      <c r="L16" s="54">
        <v>0</v>
      </c>
      <c r="M16" s="54">
        <v>0</v>
      </c>
      <c r="N16" s="54">
        <v>0</v>
      </c>
      <c r="O16" s="162"/>
    </row>
    <row r="17" spans="1:15" ht="30">
      <c r="A17" s="158"/>
      <c r="B17" s="154"/>
      <c r="C17" s="51" t="s">
        <v>48</v>
      </c>
      <c r="D17" s="57" t="s">
        <v>8</v>
      </c>
      <c r="E17" s="54">
        <f t="shared" si="0"/>
        <v>0</v>
      </c>
      <c r="F17" s="54">
        <v>0</v>
      </c>
      <c r="G17" s="166">
        <v>0</v>
      </c>
      <c r="H17" s="167"/>
      <c r="I17" s="167"/>
      <c r="J17" s="167"/>
      <c r="K17" s="168"/>
      <c r="L17" s="54">
        <v>0</v>
      </c>
      <c r="M17" s="54">
        <v>0</v>
      </c>
      <c r="N17" s="54">
        <v>0</v>
      </c>
      <c r="O17" s="162"/>
    </row>
    <row r="18" spans="1:15" ht="48.75" customHeight="1">
      <c r="A18" s="158"/>
      <c r="B18" s="154"/>
      <c r="C18" s="51" t="s">
        <v>48</v>
      </c>
      <c r="D18" s="57" t="s">
        <v>81</v>
      </c>
      <c r="E18" s="54">
        <f t="shared" si="0"/>
        <v>200</v>
      </c>
      <c r="F18" s="54">
        <v>40</v>
      </c>
      <c r="G18" s="166">
        <v>40</v>
      </c>
      <c r="H18" s="167"/>
      <c r="I18" s="167"/>
      <c r="J18" s="167"/>
      <c r="K18" s="168"/>
      <c r="L18" s="54">
        <v>40</v>
      </c>
      <c r="M18" s="54">
        <v>40</v>
      </c>
      <c r="N18" s="54">
        <v>40</v>
      </c>
      <c r="O18" s="162"/>
    </row>
    <row r="19" spans="1:15" ht="33.75" customHeight="1">
      <c r="A19" s="158"/>
      <c r="B19" s="154"/>
      <c r="C19" s="55" t="s">
        <v>48</v>
      </c>
      <c r="D19" s="57" t="s">
        <v>26</v>
      </c>
      <c r="E19" s="54">
        <f t="shared" si="0"/>
        <v>0</v>
      </c>
      <c r="F19" s="54">
        <v>0</v>
      </c>
      <c r="G19" s="166">
        <v>0</v>
      </c>
      <c r="H19" s="167"/>
      <c r="I19" s="167"/>
      <c r="J19" s="167"/>
      <c r="K19" s="168"/>
      <c r="L19" s="54">
        <v>0</v>
      </c>
      <c r="M19" s="54">
        <v>0</v>
      </c>
      <c r="N19" s="54">
        <v>0</v>
      </c>
      <c r="O19" s="163"/>
    </row>
    <row r="20" spans="1:15" ht="27" customHeight="1">
      <c r="A20" s="158"/>
      <c r="B20" s="153" t="s">
        <v>179</v>
      </c>
      <c r="C20" s="155" t="s">
        <v>36</v>
      </c>
      <c r="D20" s="155" t="s">
        <v>36</v>
      </c>
      <c r="E20" s="149" t="s">
        <v>34</v>
      </c>
      <c r="F20" s="149" t="s">
        <v>38</v>
      </c>
      <c r="G20" s="149" t="s">
        <v>217</v>
      </c>
      <c r="H20" s="170" t="s">
        <v>35</v>
      </c>
      <c r="I20" s="171"/>
      <c r="J20" s="171"/>
      <c r="K20" s="172"/>
      <c r="L20" s="149" t="s">
        <v>80</v>
      </c>
      <c r="M20" s="56" t="s">
        <v>41</v>
      </c>
      <c r="N20" s="149" t="s">
        <v>82</v>
      </c>
      <c r="O20" s="159" t="s">
        <v>21</v>
      </c>
    </row>
    <row r="21" spans="1:15" ht="45" customHeight="1">
      <c r="A21" s="158"/>
      <c r="B21" s="154"/>
      <c r="C21" s="156"/>
      <c r="D21" s="156"/>
      <c r="E21" s="158"/>
      <c r="F21" s="150"/>
      <c r="G21" s="150"/>
      <c r="H21" s="51" t="s">
        <v>247</v>
      </c>
      <c r="I21" s="51" t="s">
        <v>248</v>
      </c>
      <c r="J21" s="51" t="s">
        <v>228</v>
      </c>
      <c r="K21" s="51" t="s">
        <v>229</v>
      </c>
      <c r="L21" s="150"/>
      <c r="M21" s="55"/>
      <c r="N21" s="150"/>
      <c r="O21" s="160"/>
    </row>
    <row r="22" spans="1:15" ht="37.5" customHeight="1">
      <c r="A22" s="158"/>
      <c r="B22" s="169"/>
      <c r="C22" s="157"/>
      <c r="D22" s="157"/>
      <c r="E22" s="52">
        <f>SUM(F22+K22+L22+M22+N22)</f>
        <v>25500</v>
      </c>
      <c r="F22" s="52">
        <v>6000</v>
      </c>
      <c r="G22" s="52">
        <v>6000</v>
      </c>
      <c r="H22" s="52">
        <v>0</v>
      </c>
      <c r="I22" s="52">
        <v>0</v>
      </c>
      <c r="J22" s="52">
        <v>6000</v>
      </c>
      <c r="K22" s="52">
        <v>6000</v>
      </c>
      <c r="L22" s="52">
        <v>4500</v>
      </c>
      <c r="M22" s="52">
        <v>4500</v>
      </c>
      <c r="N22" s="52">
        <v>4500</v>
      </c>
      <c r="O22" s="161"/>
    </row>
    <row r="23" spans="1:15" ht="15">
      <c r="A23" s="57" t="s">
        <v>25</v>
      </c>
      <c r="B23" s="153" t="s">
        <v>267</v>
      </c>
      <c r="C23" s="56" t="s">
        <v>48</v>
      </c>
      <c r="D23" s="53" t="s">
        <v>5</v>
      </c>
      <c r="E23" s="54">
        <f>SUM(F23+G23+L23+M23+N23)</f>
        <v>200</v>
      </c>
      <c r="F23" s="54">
        <f>SUM(F24+F25+F26+F27)</f>
        <v>40</v>
      </c>
      <c r="G23" s="166">
        <f>SUM(G24+G25+G26+G27)</f>
        <v>40</v>
      </c>
      <c r="H23" s="167"/>
      <c r="I23" s="167"/>
      <c r="J23" s="167"/>
      <c r="K23" s="168"/>
      <c r="L23" s="54">
        <f>SUM(L24+L25+L26+L27)</f>
        <v>40</v>
      </c>
      <c r="M23" s="54">
        <f>SUM(M24+M25+M26+M27)</f>
        <v>40</v>
      </c>
      <c r="N23" s="54">
        <f>SUM(N24+N25+N26+N27)</f>
        <v>40</v>
      </c>
      <c r="O23" s="149" t="s">
        <v>44</v>
      </c>
    </row>
    <row r="24" spans="1:15" ht="45">
      <c r="A24" s="58"/>
      <c r="B24" s="154"/>
      <c r="C24" s="51" t="s">
        <v>48</v>
      </c>
      <c r="D24" s="53" t="s">
        <v>4</v>
      </c>
      <c r="E24" s="54">
        <f>SUM(F24+G24+L24+M24+N24)</f>
        <v>0</v>
      </c>
      <c r="F24" s="54">
        <v>0</v>
      </c>
      <c r="G24" s="166">
        <v>0</v>
      </c>
      <c r="H24" s="167"/>
      <c r="I24" s="167"/>
      <c r="J24" s="167"/>
      <c r="K24" s="168"/>
      <c r="L24" s="54">
        <v>0</v>
      </c>
      <c r="M24" s="54">
        <v>0</v>
      </c>
      <c r="N24" s="54">
        <v>0</v>
      </c>
      <c r="O24" s="164"/>
    </row>
    <row r="25" spans="1:15" ht="30">
      <c r="A25" s="58"/>
      <c r="B25" s="154"/>
      <c r="C25" s="51" t="s">
        <v>48</v>
      </c>
      <c r="D25" s="53" t="s">
        <v>8</v>
      </c>
      <c r="E25" s="54">
        <f>SUM(F25+G25+L25+M25+N25)</f>
        <v>0</v>
      </c>
      <c r="F25" s="54">
        <v>0</v>
      </c>
      <c r="G25" s="166">
        <v>0</v>
      </c>
      <c r="H25" s="167"/>
      <c r="I25" s="167"/>
      <c r="J25" s="167"/>
      <c r="K25" s="168"/>
      <c r="L25" s="54">
        <v>0</v>
      </c>
      <c r="M25" s="54">
        <v>0</v>
      </c>
      <c r="N25" s="54">
        <v>0</v>
      </c>
      <c r="O25" s="164"/>
    </row>
    <row r="26" spans="1:15" ht="45">
      <c r="A26" s="58"/>
      <c r="B26" s="154"/>
      <c r="C26" s="55" t="s">
        <v>48</v>
      </c>
      <c r="D26" s="53" t="s">
        <v>16</v>
      </c>
      <c r="E26" s="54">
        <f>SUM(F26+G26+L26+M26+N26)</f>
        <v>200</v>
      </c>
      <c r="F26" s="54">
        <v>40</v>
      </c>
      <c r="G26" s="166">
        <v>40</v>
      </c>
      <c r="H26" s="167"/>
      <c r="I26" s="167"/>
      <c r="J26" s="167"/>
      <c r="K26" s="168"/>
      <c r="L26" s="54">
        <v>40</v>
      </c>
      <c r="M26" s="54">
        <v>40</v>
      </c>
      <c r="N26" s="54">
        <v>40</v>
      </c>
      <c r="O26" s="164"/>
    </row>
    <row r="27" spans="1:15" ht="31.5" customHeight="1">
      <c r="A27" s="58"/>
      <c r="B27" s="154"/>
      <c r="C27" s="55" t="s">
        <v>48</v>
      </c>
      <c r="D27" s="53" t="s">
        <v>83</v>
      </c>
      <c r="E27" s="54">
        <f>SUM(F27+G27+L27+M27+N27)</f>
        <v>0</v>
      </c>
      <c r="F27" s="54">
        <v>0</v>
      </c>
      <c r="G27" s="166">
        <v>0</v>
      </c>
      <c r="H27" s="167"/>
      <c r="I27" s="167"/>
      <c r="J27" s="167"/>
      <c r="K27" s="168"/>
      <c r="L27" s="54">
        <v>0</v>
      </c>
      <c r="M27" s="54">
        <v>0</v>
      </c>
      <c r="N27" s="54">
        <v>0</v>
      </c>
      <c r="O27" s="165"/>
    </row>
    <row r="28" spans="1:15" ht="21.75" customHeight="1">
      <c r="A28" s="58"/>
      <c r="B28" s="153" t="s">
        <v>249</v>
      </c>
      <c r="C28" s="155" t="s">
        <v>21</v>
      </c>
      <c r="D28" s="155" t="s">
        <v>21</v>
      </c>
      <c r="E28" s="149" t="s">
        <v>34</v>
      </c>
      <c r="F28" s="149" t="s">
        <v>38</v>
      </c>
      <c r="G28" s="149" t="s">
        <v>217</v>
      </c>
      <c r="H28" s="170" t="s">
        <v>35</v>
      </c>
      <c r="I28" s="171"/>
      <c r="J28" s="171"/>
      <c r="K28" s="172"/>
      <c r="L28" s="149" t="s">
        <v>80</v>
      </c>
      <c r="M28" s="149" t="s">
        <v>41</v>
      </c>
      <c r="N28" s="149" t="s">
        <v>82</v>
      </c>
      <c r="O28" s="159" t="s">
        <v>21</v>
      </c>
    </row>
    <row r="29" spans="1:15" ht="49.5" customHeight="1">
      <c r="A29" s="58"/>
      <c r="B29" s="154"/>
      <c r="C29" s="156"/>
      <c r="D29" s="156"/>
      <c r="E29" s="150"/>
      <c r="F29" s="150"/>
      <c r="G29" s="150"/>
      <c r="H29" s="51" t="s">
        <v>247</v>
      </c>
      <c r="I29" s="51" t="s">
        <v>248</v>
      </c>
      <c r="J29" s="51" t="s">
        <v>228</v>
      </c>
      <c r="K29" s="51" t="s">
        <v>229</v>
      </c>
      <c r="L29" s="150"/>
      <c r="M29" s="150"/>
      <c r="N29" s="150"/>
      <c r="O29" s="160"/>
    </row>
    <row r="30" spans="1:15" ht="105.75" customHeight="1">
      <c r="A30" s="58"/>
      <c r="B30" s="169"/>
      <c r="C30" s="157"/>
      <c r="D30" s="157"/>
      <c r="E30" s="52">
        <f>SUM(F30+K30+L30+M30+N30)</f>
        <v>25000</v>
      </c>
      <c r="F30" s="52">
        <v>5000</v>
      </c>
      <c r="G30" s="52">
        <v>5000</v>
      </c>
      <c r="H30" s="52">
        <v>0</v>
      </c>
      <c r="I30" s="52">
        <v>0</v>
      </c>
      <c r="J30" s="52">
        <v>5000</v>
      </c>
      <c r="K30" s="52">
        <v>5000</v>
      </c>
      <c r="L30" s="52">
        <v>5000</v>
      </c>
      <c r="M30" s="52">
        <v>5000</v>
      </c>
      <c r="N30" s="52">
        <v>5000</v>
      </c>
      <c r="O30" s="161"/>
    </row>
    <row r="31" spans="1:15" ht="33" customHeight="1">
      <c r="A31" s="149" t="s">
        <v>27</v>
      </c>
      <c r="B31" s="153" t="s">
        <v>268</v>
      </c>
      <c r="C31" s="51" t="s">
        <v>48</v>
      </c>
      <c r="D31" s="53" t="s">
        <v>5</v>
      </c>
      <c r="E31" s="54">
        <f>SUM(F31+G31+L31+M31+N31)</f>
        <v>8720</v>
      </c>
      <c r="F31" s="54">
        <f>SUM(F32+F33+F34+F35)</f>
        <v>1760</v>
      </c>
      <c r="G31" s="166">
        <f>SUM(G32+G33+G34+G35)</f>
        <v>1740</v>
      </c>
      <c r="H31" s="167"/>
      <c r="I31" s="167"/>
      <c r="J31" s="167"/>
      <c r="K31" s="168"/>
      <c r="L31" s="54">
        <f>SUM(L32+L33+L34+L35)</f>
        <v>1740</v>
      </c>
      <c r="M31" s="54">
        <f>SUM(M32+M33+M34+M35)</f>
        <v>1740</v>
      </c>
      <c r="N31" s="54">
        <f>SUM(N32+N33+N34+N35)</f>
        <v>1740</v>
      </c>
      <c r="O31" s="149" t="s">
        <v>115</v>
      </c>
    </row>
    <row r="32" spans="1:15" ht="33" customHeight="1">
      <c r="A32" s="158"/>
      <c r="B32" s="154"/>
      <c r="C32" s="51" t="s">
        <v>48</v>
      </c>
      <c r="D32" s="53" t="s">
        <v>4</v>
      </c>
      <c r="E32" s="54">
        <f>SUM(F32+G32+L32+M32+N32)</f>
        <v>0</v>
      </c>
      <c r="F32" s="54">
        <v>0</v>
      </c>
      <c r="G32" s="166">
        <v>0</v>
      </c>
      <c r="H32" s="167"/>
      <c r="I32" s="167"/>
      <c r="J32" s="167"/>
      <c r="K32" s="168"/>
      <c r="L32" s="54">
        <v>0</v>
      </c>
      <c r="M32" s="54">
        <v>0</v>
      </c>
      <c r="N32" s="54">
        <v>0</v>
      </c>
      <c r="O32" s="158"/>
    </row>
    <row r="33" spans="1:15" ht="33" customHeight="1">
      <c r="A33" s="158"/>
      <c r="B33" s="154"/>
      <c r="C33" s="51" t="s">
        <v>48</v>
      </c>
      <c r="D33" s="53" t="s">
        <v>8</v>
      </c>
      <c r="E33" s="54">
        <f>SUM(F33+G33+L33+M33+N33)</f>
        <v>0</v>
      </c>
      <c r="F33" s="54">
        <v>0</v>
      </c>
      <c r="G33" s="166">
        <v>0</v>
      </c>
      <c r="H33" s="167"/>
      <c r="I33" s="167"/>
      <c r="J33" s="167"/>
      <c r="K33" s="168"/>
      <c r="L33" s="54">
        <v>0</v>
      </c>
      <c r="M33" s="54">
        <v>0</v>
      </c>
      <c r="N33" s="54">
        <v>0</v>
      </c>
      <c r="O33" s="158"/>
    </row>
    <row r="34" spans="1:15" ht="33" customHeight="1">
      <c r="A34" s="158"/>
      <c r="B34" s="154"/>
      <c r="C34" s="51" t="s">
        <v>48</v>
      </c>
      <c r="D34" s="53" t="s">
        <v>17</v>
      </c>
      <c r="E34" s="54">
        <f>SUM(F34+G34+L34+M34+N34)</f>
        <v>8720</v>
      </c>
      <c r="F34" s="54">
        <v>1760</v>
      </c>
      <c r="G34" s="166">
        <v>1740</v>
      </c>
      <c r="H34" s="167"/>
      <c r="I34" s="167"/>
      <c r="J34" s="167"/>
      <c r="K34" s="168"/>
      <c r="L34" s="54">
        <v>1740</v>
      </c>
      <c r="M34" s="54">
        <v>1740</v>
      </c>
      <c r="N34" s="54">
        <v>1740</v>
      </c>
      <c r="O34" s="158"/>
    </row>
    <row r="35" spans="1:15" ht="33" customHeight="1">
      <c r="A35" s="158"/>
      <c r="B35" s="169"/>
      <c r="C35" s="51" t="s">
        <v>48</v>
      </c>
      <c r="D35" s="53" t="s">
        <v>26</v>
      </c>
      <c r="E35" s="54">
        <f>SUM(F35+G35+L35+M35+N35)</f>
        <v>0</v>
      </c>
      <c r="F35" s="54">
        <v>0</v>
      </c>
      <c r="G35" s="166">
        <v>0</v>
      </c>
      <c r="H35" s="167"/>
      <c r="I35" s="167"/>
      <c r="J35" s="167"/>
      <c r="K35" s="168"/>
      <c r="L35" s="54">
        <v>0</v>
      </c>
      <c r="M35" s="54">
        <v>0</v>
      </c>
      <c r="N35" s="59">
        <v>0</v>
      </c>
      <c r="O35" s="150"/>
    </row>
    <row r="36" spans="1:15" ht="33" customHeight="1">
      <c r="A36" s="158"/>
      <c r="B36" s="153" t="s">
        <v>250</v>
      </c>
      <c r="C36" s="155" t="s">
        <v>21</v>
      </c>
      <c r="D36" s="155" t="s">
        <v>21</v>
      </c>
      <c r="E36" s="173" t="s">
        <v>3</v>
      </c>
      <c r="F36" s="149" t="s">
        <v>38</v>
      </c>
      <c r="G36" s="149" t="s">
        <v>217</v>
      </c>
      <c r="H36" s="170" t="s">
        <v>35</v>
      </c>
      <c r="I36" s="171"/>
      <c r="J36" s="171"/>
      <c r="K36" s="172"/>
      <c r="L36" s="173" t="s">
        <v>80</v>
      </c>
      <c r="M36" s="173" t="s">
        <v>41</v>
      </c>
      <c r="N36" s="173" t="s">
        <v>82</v>
      </c>
      <c r="O36" s="159" t="s">
        <v>21</v>
      </c>
    </row>
    <row r="37" spans="1:15" ht="47.25" customHeight="1">
      <c r="A37" s="158"/>
      <c r="B37" s="154"/>
      <c r="C37" s="156"/>
      <c r="D37" s="156"/>
      <c r="E37" s="174"/>
      <c r="F37" s="150"/>
      <c r="G37" s="150"/>
      <c r="H37" s="51" t="s">
        <v>251</v>
      </c>
      <c r="I37" s="51" t="s">
        <v>248</v>
      </c>
      <c r="J37" s="51" t="s">
        <v>228</v>
      </c>
      <c r="K37" s="51" t="s">
        <v>229</v>
      </c>
      <c r="L37" s="174"/>
      <c r="M37" s="174"/>
      <c r="N37" s="174"/>
      <c r="O37" s="160"/>
    </row>
    <row r="38" spans="1:15" ht="71.25" customHeight="1">
      <c r="A38" s="150"/>
      <c r="B38" s="169"/>
      <c r="C38" s="157"/>
      <c r="D38" s="157"/>
      <c r="E38" s="52">
        <v>134</v>
      </c>
      <c r="F38" s="52">
        <v>133</v>
      </c>
      <c r="G38" s="52">
        <v>134</v>
      </c>
      <c r="H38" s="52">
        <v>134</v>
      </c>
      <c r="I38" s="52">
        <v>134</v>
      </c>
      <c r="J38" s="52">
        <v>134</v>
      </c>
      <c r="K38" s="52">
        <v>134</v>
      </c>
      <c r="L38" s="60">
        <v>134</v>
      </c>
      <c r="M38" s="60">
        <v>134</v>
      </c>
      <c r="N38" s="61">
        <v>134</v>
      </c>
      <c r="O38" s="161"/>
    </row>
    <row r="39" spans="1:15" ht="47.25" customHeight="1">
      <c r="A39" s="149" t="s">
        <v>11</v>
      </c>
      <c r="B39" s="175" t="s">
        <v>269</v>
      </c>
      <c r="C39" s="51">
        <f>C39:N39</f>
        <v>0</v>
      </c>
      <c r="D39" s="53" t="s">
        <v>5</v>
      </c>
      <c r="E39" s="54">
        <f>SUM(E40+E41+E42+E43)</f>
        <v>63429</v>
      </c>
      <c r="F39" s="54">
        <f>SUM(F40+F41+F42+F43)</f>
        <v>9194.6</v>
      </c>
      <c r="G39" s="166">
        <f>SUM(G40+G41+G42+G43)</f>
        <v>13558.6</v>
      </c>
      <c r="H39" s="167"/>
      <c r="I39" s="167"/>
      <c r="J39" s="167"/>
      <c r="K39" s="168"/>
      <c r="L39" s="62">
        <f>SUM(L40+L41+L42+L43)</f>
        <v>13558.6</v>
      </c>
      <c r="M39" s="62">
        <f>SUM(M40+M41+M42+M43)</f>
        <v>13558.6</v>
      </c>
      <c r="N39" s="62">
        <f>SUM(N40+N41+N42+N43)</f>
        <v>13558.6</v>
      </c>
      <c r="O39" s="63"/>
    </row>
    <row r="40" spans="1:15" ht="47.25" customHeight="1">
      <c r="A40" s="158"/>
      <c r="B40" s="175"/>
      <c r="C40" s="51" t="s">
        <v>48</v>
      </c>
      <c r="D40" s="53" t="s">
        <v>4</v>
      </c>
      <c r="E40" s="54">
        <f aca="true" t="shared" si="1" ref="E40:E48">SUM(F40+G40+L40+M40+N40)</f>
        <v>0</v>
      </c>
      <c r="F40" s="54">
        <f>SUM(F45+F53+F61+F69+F77)</f>
        <v>0</v>
      </c>
      <c r="G40" s="166">
        <f>SUM(G45+G53+G61+G69+G77)</f>
        <v>0</v>
      </c>
      <c r="H40" s="167"/>
      <c r="I40" s="167"/>
      <c r="J40" s="167"/>
      <c r="K40" s="168"/>
      <c r="L40" s="54">
        <f aca="true" t="shared" si="2" ref="L40:N42">SUM(L45+L53+L61+L69+L77)</f>
        <v>0</v>
      </c>
      <c r="M40" s="54">
        <f t="shared" si="2"/>
        <v>0</v>
      </c>
      <c r="N40" s="64">
        <f t="shared" si="2"/>
        <v>0</v>
      </c>
      <c r="O40" s="63"/>
    </row>
    <row r="41" spans="1:15" ht="47.25" customHeight="1">
      <c r="A41" s="158"/>
      <c r="B41" s="175"/>
      <c r="C41" s="51" t="s">
        <v>48</v>
      </c>
      <c r="D41" s="53" t="s">
        <v>8</v>
      </c>
      <c r="E41" s="54">
        <f t="shared" si="1"/>
        <v>0</v>
      </c>
      <c r="F41" s="54">
        <f>SUM(F46+F54+F62+F70+F78)</f>
        <v>0</v>
      </c>
      <c r="G41" s="166">
        <f>SUM(G46+G54+G62+G70+G78)</f>
        <v>0</v>
      </c>
      <c r="H41" s="167"/>
      <c r="I41" s="167"/>
      <c r="J41" s="167"/>
      <c r="K41" s="168"/>
      <c r="L41" s="54">
        <f t="shared" si="2"/>
        <v>0</v>
      </c>
      <c r="M41" s="54">
        <f t="shared" si="2"/>
        <v>0</v>
      </c>
      <c r="N41" s="54">
        <f t="shared" si="2"/>
        <v>0</v>
      </c>
      <c r="O41" s="63"/>
    </row>
    <row r="42" spans="1:15" ht="47.25" customHeight="1">
      <c r="A42" s="158"/>
      <c r="B42" s="175"/>
      <c r="C42" s="51" t="s">
        <v>48</v>
      </c>
      <c r="D42" s="53" t="s">
        <v>17</v>
      </c>
      <c r="E42" s="54">
        <f t="shared" si="1"/>
        <v>63429</v>
      </c>
      <c r="F42" s="54">
        <f>SUM(F55+F63+F71+F79)</f>
        <v>9194.6</v>
      </c>
      <c r="G42" s="166">
        <f>SUM(G47+G55+G63+G71+G79)</f>
        <v>13558.6</v>
      </c>
      <c r="H42" s="167"/>
      <c r="I42" s="167"/>
      <c r="J42" s="167"/>
      <c r="K42" s="168"/>
      <c r="L42" s="54">
        <f t="shared" si="2"/>
        <v>13558.6</v>
      </c>
      <c r="M42" s="54">
        <f t="shared" si="2"/>
        <v>13558.6</v>
      </c>
      <c r="N42" s="54">
        <f t="shared" si="2"/>
        <v>13558.6</v>
      </c>
      <c r="O42" s="63"/>
    </row>
    <row r="43" spans="1:15" ht="33" customHeight="1">
      <c r="A43" s="150"/>
      <c r="B43" s="175"/>
      <c r="C43" s="55" t="s">
        <v>48</v>
      </c>
      <c r="D43" s="53" t="s">
        <v>26</v>
      </c>
      <c r="E43" s="54">
        <f t="shared" si="1"/>
        <v>0</v>
      </c>
      <c r="F43" s="54">
        <f>SUM(F48+F56+F64+F72+F80)</f>
        <v>0</v>
      </c>
      <c r="G43" s="166">
        <v>0</v>
      </c>
      <c r="H43" s="167"/>
      <c r="I43" s="167"/>
      <c r="J43" s="167"/>
      <c r="K43" s="168"/>
      <c r="L43" s="54">
        <f>SUM(L48+L56+L64+L72+L80)</f>
        <v>0</v>
      </c>
      <c r="M43" s="54">
        <f>SUM(M48+M56+M64+M72+M80)</f>
        <v>0</v>
      </c>
      <c r="N43" s="54">
        <f>SUM(N48+N56+N64+N72+N80)</f>
        <v>0</v>
      </c>
      <c r="O43" s="63"/>
    </row>
    <row r="44" spans="1:15" ht="24" customHeight="1">
      <c r="A44" s="149" t="s">
        <v>13</v>
      </c>
      <c r="B44" s="175" t="s">
        <v>270</v>
      </c>
      <c r="C44" s="51" t="s">
        <v>48</v>
      </c>
      <c r="D44" s="53" t="s">
        <v>5</v>
      </c>
      <c r="E44" s="54">
        <f t="shared" si="1"/>
        <v>0</v>
      </c>
      <c r="F44" s="54">
        <v>0</v>
      </c>
      <c r="G44" s="166">
        <v>0</v>
      </c>
      <c r="H44" s="167"/>
      <c r="I44" s="167"/>
      <c r="J44" s="167"/>
      <c r="K44" s="168"/>
      <c r="L44" s="54">
        <v>0</v>
      </c>
      <c r="M44" s="54">
        <v>0</v>
      </c>
      <c r="N44" s="54">
        <v>0</v>
      </c>
      <c r="O44" s="149" t="s">
        <v>44</v>
      </c>
    </row>
    <row r="45" spans="1:15" ht="33" customHeight="1">
      <c r="A45" s="158"/>
      <c r="B45" s="175"/>
      <c r="C45" s="51" t="s">
        <v>48</v>
      </c>
      <c r="D45" s="53" t="s">
        <v>4</v>
      </c>
      <c r="E45" s="54">
        <f t="shared" si="1"/>
        <v>0</v>
      </c>
      <c r="F45" s="54">
        <v>0</v>
      </c>
      <c r="G45" s="166">
        <v>0</v>
      </c>
      <c r="H45" s="167"/>
      <c r="I45" s="167"/>
      <c r="J45" s="167"/>
      <c r="K45" s="168"/>
      <c r="L45" s="54">
        <v>0</v>
      </c>
      <c r="M45" s="54">
        <v>0</v>
      </c>
      <c r="N45" s="64">
        <v>0</v>
      </c>
      <c r="O45" s="158"/>
    </row>
    <row r="46" spans="1:15" ht="33" customHeight="1">
      <c r="A46" s="158"/>
      <c r="B46" s="175"/>
      <c r="C46" s="51" t="s">
        <v>48</v>
      </c>
      <c r="D46" s="53" t="s">
        <v>8</v>
      </c>
      <c r="E46" s="54">
        <f t="shared" si="1"/>
        <v>0</v>
      </c>
      <c r="F46" s="54">
        <v>0</v>
      </c>
      <c r="G46" s="166">
        <v>0</v>
      </c>
      <c r="H46" s="167"/>
      <c r="I46" s="167"/>
      <c r="J46" s="167"/>
      <c r="K46" s="168"/>
      <c r="L46" s="54">
        <v>0</v>
      </c>
      <c r="M46" s="54">
        <v>0</v>
      </c>
      <c r="N46" s="54">
        <v>0</v>
      </c>
      <c r="O46" s="158"/>
    </row>
    <row r="47" spans="1:15" ht="33" customHeight="1">
      <c r="A47" s="158"/>
      <c r="B47" s="175"/>
      <c r="C47" s="51" t="s">
        <v>48</v>
      </c>
      <c r="D47" s="53" t="s">
        <v>17</v>
      </c>
      <c r="E47" s="54">
        <f t="shared" si="1"/>
        <v>0</v>
      </c>
      <c r="F47" s="54">
        <v>0</v>
      </c>
      <c r="G47" s="166">
        <v>0</v>
      </c>
      <c r="H47" s="167"/>
      <c r="I47" s="167"/>
      <c r="J47" s="167"/>
      <c r="K47" s="168"/>
      <c r="L47" s="54">
        <v>0</v>
      </c>
      <c r="M47" s="54">
        <v>0</v>
      </c>
      <c r="N47" s="54">
        <v>0</v>
      </c>
      <c r="O47" s="158"/>
    </row>
    <row r="48" spans="1:15" ht="33" customHeight="1">
      <c r="A48" s="158"/>
      <c r="B48" s="175"/>
      <c r="C48" s="55" t="s">
        <v>48</v>
      </c>
      <c r="D48" s="53" t="s">
        <v>26</v>
      </c>
      <c r="E48" s="54">
        <f t="shared" si="1"/>
        <v>0</v>
      </c>
      <c r="F48" s="54">
        <v>0</v>
      </c>
      <c r="G48" s="166">
        <v>0</v>
      </c>
      <c r="H48" s="167"/>
      <c r="I48" s="167"/>
      <c r="J48" s="167"/>
      <c r="K48" s="168"/>
      <c r="L48" s="54">
        <v>0</v>
      </c>
      <c r="M48" s="54">
        <v>0</v>
      </c>
      <c r="N48" s="54">
        <v>0</v>
      </c>
      <c r="O48" s="150"/>
    </row>
    <row r="49" spans="1:15" ht="21.75" customHeight="1">
      <c r="A49" s="158"/>
      <c r="B49" s="153" t="s">
        <v>180</v>
      </c>
      <c r="C49" s="155" t="s">
        <v>21</v>
      </c>
      <c r="D49" s="155" t="s">
        <v>21</v>
      </c>
      <c r="E49" s="173" t="s">
        <v>3</v>
      </c>
      <c r="F49" s="149" t="s">
        <v>38</v>
      </c>
      <c r="G49" s="149" t="s">
        <v>217</v>
      </c>
      <c r="H49" s="170" t="s">
        <v>35</v>
      </c>
      <c r="I49" s="171"/>
      <c r="J49" s="171"/>
      <c r="K49" s="172"/>
      <c r="L49" s="173" t="s">
        <v>80</v>
      </c>
      <c r="M49" s="173" t="s">
        <v>41</v>
      </c>
      <c r="N49" s="173" t="s">
        <v>82</v>
      </c>
      <c r="O49" s="63"/>
    </row>
    <row r="50" spans="1:15" ht="44.25" customHeight="1">
      <c r="A50" s="158"/>
      <c r="B50" s="154"/>
      <c r="C50" s="156"/>
      <c r="D50" s="156"/>
      <c r="E50" s="174"/>
      <c r="F50" s="150"/>
      <c r="G50" s="150"/>
      <c r="H50" s="51" t="s">
        <v>247</v>
      </c>
      <c r="I50" s="51" t="s">
        <v>248</v>
      </c>
      <c r="J50" s="51" t="s">
        <v>228</v>
      </c>
      <c r="K50" s="51" t="s">
        <v>229</v>
      </c>
      <c r="L50" s="174"/>
      <c r="M50" s="174"/>
      <c r="N50" s="174"/>
      <c r="O50" s="63"/>
    </row>
    <row r="51" spans="1:15" ht="58.5" customHeight="1">
      <c r="A51" s="150"/>
      <c r="B51" s="169"/>
      <c r="C51" s="157"/>
      <c r="D51" s="157"/>
      <c r="E51" s="52">
        <v>210</v>
      </c>
      <c r="F51" s="52">
        <v>194</v>
      </c>
      <c r="G51" s="52">
        <v>194</v>
      </c>
      <c r="H51" s="52">
        <v>194</v>
      </c>
      <c r="I51" s="52">
        <v>194</v>
      </c>
      <c r="J51" s="52">
        <v>194</v>
      </c>
      <c r="K51" s="52">
        <v>194</v>
      </c>
      <c r="L51" s="52">
        <v>199</v>
      </c>
      <c r="M51" s="52">
        <v>200</v>
      </c>
      <c r="N51" s="52">
        <v>210</v>
      </c>
      <c r="O51" s="63"/>
    </row>
    <row r="52" spans="1:15" ht="15" customHeight="1">
      <c r="A52" s="178" t="s">
        <v>20</v>
      </c>
      <c r="B52" s="179" t="s">
        <v>271</v>
      </c>
      <c r="C52" s="65" t="s">
        <v>48</v>
      </c>
      <c r="D52" s="66" t="s">
        <v>5</v>
      </c>
      <c r="E52" s="67">
        <f>F52+G52+L52+M52+N52</f>
        <v>63429</v>
      </c>
      <c r="F52" s="67">
        <f>F53+F54+F55+F56</f>
        <v>9194.6</v>
      </c>
      <c r="G52" s="193">
        <f>SUM(G53+G54+G55+G56)</f>
        <v>13558.6</v>
      </c>
      <c r="H52" s="194"/>
      <c r="I52" s="194"/>
      <c r="J52" s="194"/>
      <c r="K52" s="195"/>
      <c r="L52" s="54">
        <f>SUM(L53+L54+L55+L56)</f>
        <v>13558.6</v>
      </c>
      <c r="M52" s="54">
        <f>SUM(M53+M54+M55+M56)</f>
        <v>13558.6</v>
      </c>
      <c r="N52" s="54">
        <f>SUM(N53+N54+N55+N56)</f>
        <v>13558.6</v>
      </c>
      <c r="O52" s="149" t="s">
        <v>44</v>
      </c>
    </row>
    <row r="53" spans="1:15" ht="45">
      <c r="A53" s="178"/>
      <c r="B53" s="179"/>
      <c r="C53" s="68" t="s">
        <v>48</v>
      </c>
      <c r="D53" s="66" t="s">
        <v>4</v>
      </c>
      <c r="E53" s="67">
        <f>SUM(F53+G53+L53+M53+N53)</f>
        <v>0</v>
      </c>
      <c r="F53" s="67">
        <v>0</v>
      </c>
      <c r="G53" s="193">
        <v>0</v>
      </c>
      <c r="H53" s="194"/>
      <c r="I53" s="194"/>
      <c r="J53" s="194"/>
      <c r="K53" s="195"/>
      <c r="L53" s="54">
        <v>0</v>
      </c>
      <c r="M53" s="54">
        <v>0</v>
      </c>
      <c r="N53" s="54">
        <v>0</v>
      </c>
      <c r="O53" s="158"/>
    </row>
    <row r="54" spans="1:15" ht="33.75" customHeight="1">
      <c r="A54" s="178"/>
      <c r="B54" s="179"/>
      <c r="C54" s="68" t="s">
        <v>48</v>
      </c>
      <c r="D54" s="66" t="s">
        <v>8</v>
      </c>
      <c r="E54" s="67">
        <f>SUM(F54+G54+L54+M54+N54)</f>
        <v>0</v>
      </c>
      <c r="F54" s="67">
        <v>0</v>
      </c>
      <c r="G54" s="193">
        <v>0</v>
      </c>
      <c r="H54" s="194"/>
      <c r="I54" s="194"/>
      <c r="J54" s="194"/>
      <c r="K54" s="195"/>
      <c r="L54" s="54">
        <v>0</v>
      </c>
      <c r="M54" s="54">
        <v>0</v>
      </c>
      <c r="N54" s="54">
        <v>0</v>
      </c>
      <c r="O54" s="158"/>
    </row>
    <row r="55" spans="1:15" ht="49.5" customHeight="1">
      <c r="A55" s="178"/>
      <c r="B55" s="179"/>
      <c r="C55" s="68" t="s">
        <v>48</v>
      </c>
      <c r="D55" s="66" t="s">
        <v>81</v>
      </c>
      <c r="E55" s="67">
        <f>SUM(F55+G55+L55+M55+N55)</f>
        <v>63429</v>
      </c>
      <c r="F55" s="67">
        <v>9194.6</v>
      </c>
      <c r="G55" s="193">
        <v>13558.6</v>
      </c>
      <c r="H55" s="194"/>
      <c r="I55" s="194"/>
      <c r="J55" s="194"/>
      <c r="K55" s="195"/>
      <c r="L55" s="54">
        <v>13558.6</v>
      </c>
      <c r="M55" s="54">
        <v>13558.6</v>
      </c>
      <c r="N55" s="54">
        <v>13558.6</v>
      </c>
      <c r="O55" s="158"/>
    </row>
    <row r="56" spans="1:15" ht="31.5" customHeight="1">
      <c r="A56" s="178"/>
      <c r="B56" s="179"/>
      <c r="C56" s="68" t="s">
        <v>48</v>
      </c>
      <c r="D56" s="66" t="s">
        <v>26</v>
      </c>
      <c r="E56" s="67">
        <f>SUM(F56+G56+L56+M56+N56)</f>
        <v>0</v>
      </c>
      <c r="F56" s="67">
        <v>0</v>
      </c>
      <c r="G56" s="193">
        <v>0</v>
      </c>
      <c r="H56" s="194"/>
      <c r="I56" s="194"/>
      <c r="J56" s="194"/>
      <c r="K56" s="195"/>
      <c r="L56" s="54">
        <v>0</v>
      </c>
      <c r="M56" s="54">
        <v>0</v>
      </c>
      <c r="N56" s="54">
        <v>0</v>
      </c>
      <c r="O56" s="158"/>
    </row>
    <row r="57" spans="1:15" ht="26.25" customHeight="1">
      <c r="A57" s="180"/>
      <c r="B57" s="184" t="s">
        <v>181</v>
      </c>
      <c r="C57" s="155" t="s">
        <v>21</v>
      </c>
      <c r="D57" s="155" t="s">
        <v>21</v>
      </c>
      <c r="E57" s="211" t="s">
        <v>3</v>
      </c>
      <c r="F57" s="176" t="s">
        <v>38</v>
      </c>
      <c r="G57" s="211" t="s">
        <v>217</v>
      </c>
      <c r="H57" s="193" t="s">
        <v>84</v>
      </c>
      <c r="I57" s="194"/>
      <c r="J57" s="194"/>
      <c r="K57" s="195"/>
      <c r="L57" s="173" t="s">
        <v>80</v>
      </c>
      <c r="M57" s="173" t="s">
        <v>41</v>
      </c>
      <c r="N57" s="173" t="s">
        <v>82</v>
      </c>
      <c r="O57" s="158"/>
    </row>
    <row r="58" spans="1:15" ht="45">
      <c r="A58" s="181"/>
      <c r="B58" s="185"/>
      <c r="C58" s="156"/>
      <c r="D58" s="156"/>
      <c r="E58" s="213"/>
      <c r="F58" s="177"/>
      <c r="G58" s="212"/>
      <c r="H58" s="51" t="s">
        <v>247</v>
      </c>
      <c r="I58" s="51" t="s">
        <v>227</v>
      </c>
      <c r="J58" s="51" t="s">
        <v>228</v>
      </c>
      <c r="K58" s="51" t="s">
        <v>229</v>
      </c>
      <c r="L58" s="174"/>
      <c r="M58" s="174"/>
      <c r="N58" s="174"/>
      <c r="O58" s="158"/>
    </row>
    <row r="59" spans="1:15" ht="62.25" customHeight="1">
      <c r="A59" s="182"/>
      <c r="B59" s="186"/>
      <c r="C59" s="157"/>
      <c r="D59" s="157"/>
      <c r="E59" s="52">
        <f>SUM(N59)</f>
        <v>149</v>
      </c>
      <c r="F59" s="52">
        <v>143</v>
      </c>
      <c r="G59" s="52">
        <v>143</v>
      </c>
      <c r="H59" s="52">
        <v>23</v>
      </c>
      <c r="I59" s="52">
        <v>63</v>
      </c>
      <c r="J59" s="52">
        <v>103</v>
      </c>
      <c r="K59" s="52">
        <v>143</v>
      </c>
      <c r="L59" s="52">
        <v>145</v>
      </c>
      <c r="M59" s="52">
        <v>147</v>
      </c>
      <c r="N59" s="52">
        <v>149</v>
      </c>
      <c r="O59" s="150"/>
    </row>
    <row r="60" spans="1:15" ht="19.5" customHeight="1">
      <c r="A60" s="180" t="s">
        <v>85</v>
      </c>
      <c r="B60" s="183" t="s">
        <v>272</v>
      </c>
      <c r="C60" s="51" t="s">
        <v>48</v>
      </c>
      <c r="D60" s="53" t="s">
        <v>5</v>
      </c>
      <c r="E60" s="54">
        <f>SUM(F60+G60+L60+M60+N60)</f>
        <v>0</v>
      </c>
      <c r="F60" s="54">
        <f>SUM(F61+F62+F63+F64)</f>
        <v>0</v>
      </c>
      <c r="G60" s="166">
        <f>SUM(G61+G62+G63+G64)</f>
        <v>0</v>
      </c>
      <c r="H60" s="167"/>
      <c r="I60" s="167"/>
      <c r="J60" s="167"/>
      <c r="K60" s="168"/>
      <c r="L60" s="54">
        <f>SUM(L61+L62+L63+L64)</f>
        <v>0</v>
      </c>
      <c r="M60" s="54">
        <f>SUM(M61+M62+M63+M64)</f>
        <v>0</v>
      </c>
      <c r="N60" s="54">
        <f>SUM(N61+N62+N63+N64)</f>
        <v>0</v>
      </c>
      <c r="O60" s="149" t="s">
        <v>44</v>
      </c>
    </row>
    <row r="61" spans="1:15" ht="21" customHeight="1">
      <c r="A61" s="181"/>
      <c r="B61" s="179"/>
      <c r="C61" s="51" t="s">
        <v>48</v>
      </c>
      <c r="D61" s="53" t="s">
        <v>4</v>
      </c>
      <c r="E61" s="54">
        <f>SUM(F61+G61+L61+M61+N61)</f>
        <v>0</v>
      </c>
      <c r="F61" s="54">
        <v>0</v>
      </c>
      <c r="G61" s="166">
        <v>0</v>
      </c>
      <c r="H61" s="167"/>
      <c r="I61" s="167"/>
      <c r="J61" s="167"/>
      <c r="K61" s="168"/>
      <c r="L61" s="54">
        <v>0</v>
      </c>
      <c r="M61" s="54">
        <v>0</v>
      </c>
      <c r="N61" s="54">
        <v>0</v>
      </c>
      <c r="O61" s="164"/>
    </row>
    <row r="62" spans="1:15" ht="30">
      <c r="A62" s="181"/>
      <c r="B62" s="179"/>
      <c r="C62" s="51" t="s">
        <v>48</v>
      </c>
      <c r="D62" s="53" t="s">
        <v>8</v>
      </c>
      <c r="E62" s="54">
        <f>SUM(F62+G62+L62+M62+N62)</f>
        <v>0</v>
      </c>
      <c r="F62" s="54">
        <v>0</v>
      </c>
      <c r="G62" s="166">
        <v>0</v>
      </c>
      <c r="H62" s="167"/>
      <c r="I62" s="167"/>
      <c r="J62" s="167"/>
      <c r="K62" s="168"/>
      <c r="L62" s="54">
        <v>0</v>
      </c>
      <c r="M62" s="54">
        <v>0</v>
      </c>
      <c r="N62" s="54">
        <v>0</v>
      </c>
      <c r="O62" s="164"/>
    </row>
    <row r="63" spans="1:15" ht="49.5" customHeight="1">
      <c r="A63" s="181"/>
      <c r="B63" s="179"/>
      <c r="C63" s="51" t="s">
        <v>48</v>
      </c>
      <c r="D63" s="53" t="s">
        <v>17</v>
      </c>
      <c r="E63" s="54">
        <f>SUM(F63+G63+L63+M63+N63)</f>
        <v>0</v>
      </c>
      <c r="F63" s="54">
        <v>0</v>
      </c>
      <c r="G63" s="166">
        <v>0</v>
      </c>
      <c r="H63" s="167"/>
      <c r="I63" s="167"/>
      <c r="J63" s="167"/>
      <c r="K63" s="168"/>
      <c r="L63" s="54">
        <v>0</v>
      </c>
      <c r="M63" s="54">
        <v>0</v>
      </c>
      <c r="N63" s="54">
        <v>0</v>
      </c>
      <c r="O63" s="164"/>
    </row>
    <row r="64" spans="1:15" ht="33" customHeight="1">
      <c r="A64" s="181"/>
      <c r="B64" s="179"/>
      <c r="C64" s="51" t="s">
        <v>48</v>
      </c>
      <c r="D64" s="53" t="s">
        <v>26</v>
      </c>
      <c r="E64" s="54">
        <f>SUM(F64+G64+L64+M64+N64)</f>
        <v>0</v>
      </c>
      <c r="F64" s="54">
        <v>0</v>
      </c>
      <c r="G64" s="166">
        <v>0</v>
      </c>
      <c r="H64" s="167"/>
      <c r="I64" s="167"/>
      <c r="J64" s="167"/>
      <c r="K64" s="168"/>
      <c r="L64" s="54">
        <v>0</v>
      </c>
      <c r="M64" s="54">
        <v>0</v>
      </c>
      <c r="N64" s="54">
        <v>0</v>
      </c>
      <c r="O64" s="165"/>
    </row>
    <row r="65" spans="1:15" ht="21.75" customHeight="1">
      <c r="A65" s="181"/>
      <c r="B65" s="153" t="s">
        <v>182</v>
      </c>
      <c r="C65" s="155" t="s">
        <v>21</v>
      </c>
      <c r="D65" s="155" t="s">
        <v>21</v>
      </c>
      <c r="E65" s="173" t="s">
        <v>3</v>
      </c>
      <c r="F65" s="176" t="s">
        <v>38</v>
      </c>
      <c r="G65" s="211" t="s">
        <v>217</v>
      </c>
      <c r="H65" s="193" t="s">
        <v>84</v>
      </c>
      <c r="I65" s="194"/>
      <c r="J65" s="194"/>
      <c r="K65" s="195"/>
      <c r="L65" s="173" t="s">
        <v>80</v>
      </c>
      <c r="M65" s="173" t="s">
        <v>41</v>
      </c>
      <c r="N65" s="173" t="s">
        <v>82</v>
      </c>
      <c r="O65" s="69"/>
    </row>
    <row r="66" spans="1:15" ht="45.75" customHeight="1">
      <c r="A66" s="181"/>
      <c r="B66" s="154"/>
      <c r="C66" s="156"/>
      <c r="D66" s="156"/>
      <c r="E66" s="174"/>
      <c r="F66" s="177"/>
      <c r="G66" s="212"/>
      <c r="H66" s="51" t="s">
        <v>247</v>
      </c>
      <c r="I66" s="51" t="s">
        <v>248</v>
      </c>
      <c r="J66" s="51" t="s">
        <v>228</v>
      </c>
      <c r="K66" s="51" t="s">
        <v>229</v>
      </c>
      <c r="L66" s="174"/>
      <c r="M66" s="174"/>
      <c r="N66" s="174"/>
      <c r="O66" s="69"/>
    </row>
    <row r="67" spans="1:15" ht="37.5" customHeight="1">
      <c r="A67" s="182"/>
      <c r="B67" s="169"/>
      <c r="C67" s="157"/>
      <c r="D67" s="157"/>
      <c r="E67" s="52">
        <v>0</v>
      </c>
      <c r="F67" s="70">
        <v>0</v>
      </c>
      <c r="G67" s="70">
        <v>0</v>
      </c>
      <c r="H67" s="52">
        <v>0</v>
      </c>
      <c r="I67" s="52">
        <v>0</v>
      </c>
      <c r="J67" s="52">
        <v>0</v>
      </c>
      <c r="K67" s="71">
        <v>0</v>
      </c>
      <c r="L67" s="52">
        <v>0</v>
      </c>
      <c r="M67" s="52">
        <v>0</v>
      </c>
      <c r="N67" s="52">
        <v>0</v>
      </c>
      <c r="O67" s="69"/>
    </row>
    <row r="68" spans="1:15" ht="20.25" customHeight="1">
      <c r="A68" s="149" t="s">
        <v>86</v>
      </c>
      <c r="B68" s="153" t="s">
        <v>273</v>
      </c>
      <c r="C68" s="51" t="s">
        <v>48</v>
      </c>
      <c r="D68" s="53" t="s">
        <v>5</v>
      </c>
      <c r="E68" s="54">
        <f>SUM(F68+G68+L68+M68+N68)</f>
        <v>0</v>
      </c>
      <c r="F68" s="54">
        <v>0</v>
      </c>
      <c r="G68" s="166">
        <v>0</v>
      </c>
      <c r="H68" s="167"/>
      <c r="I68" s="167"/>
      <c r="J68" s="167"/>
      <c r="K68" s="168"/>
      <c r="L68" s="54">
        <v>0</v>
      </c>
      <c r="M68" s="54">
        <v>0</v>
      </c>
      <c r="N68" s="54">
        <v>0</v>
      </c>
      <c r="O68" s="149" t="s">
        <v>87</v>
      </c>
    </row>
    <row r="69" spans="1:15" ht="42.75" customHeight="1">
      <c r="A69" s="158"/>
      <c r="B69" s="154"/>
      <c r="C69" s="51" t="s">
        <v>48</v>
      </c>
      <c r="D69" s="53" t="s">
        <v>4</v>
      </c>
      <c r="E69" s="54">
        <f>SUM(F69+G69+L69+M69+N69)</f>
        <v>0</v>
      </c>
      <c r="F69" s="54">
        <v>0</v>
      </c>
      <c r="G69" s="166">
        <v>0</v>
      </c>
      <c r="H69" s="167"/>
      <c r="I69" s="167"/>
      <c r="J69" s="167"/>
      <c r="K69" s="168"/>
      <c r="L69" s="54">
        <v>0</v>
      </c>
      <c r="M69" s="54">
        <v>0</v>
      </c>
      <c r="N69" s="54">
        <v>0</v>
      </c>
      <c r="O69" s="158"/>
    </row>
    <row r="70" spans="1:15" ht="33.75" customHeight="1">
      <c r="A70" s="158"/>
      <c r="B70" s="154"/>
      <c r="C70" s="51" t="s">
        <v>48</v>
      </c>
      <c r="D70" s="53" t="s">
        <v>8</v>
      </c>
      <c r="E70" s="54">
        <f>SUM(F70+G70+L70+M70+N70)</f>
        <v>0</v>
      </c>
      <c r="F70" s="54">
        <v>0</v>
      </c>
      <c r="G70" s="166">
        <v>0</v>
      </c>
      <c r="H70" s="167"/>
      <c r="I70" s="167"/>
      <c r="J70" s="167"/>
      <c r="K70" s="168"/>
      <c r="L70" s="54">
        <v>0</v>
      </c>
      <c r="M70" s="54">
        <v>0</v>
      </c>
      <c r="N70" s="54">
        <v>0</v>
      </c>
      <c r="O70" s="158"/>
    </row>
    <row r="71" spans="1:15" ht="45.75" customHeight="1">
      <c r="A71" s="158"/>
      <c r="B71" s="154"/>
      <c r="C71" s="51" t="s">
        <v>48</v>
      </c>
      <c r="D71" s="53" t="s">
        <v>17</v>
      </c>
      <c r="E71" s="54">
        <f>SUM(F71+G71+L71+M71+N71)</f>
        <v>0</v>
      </c>
      <c r="F71" s="54">
        <v>0</v>
      </c>
      <c r="G71" s="166">
        <v>0</v>
      </c>
      <c r="H71" s="167"/>
      <c r="I71" s="167"/>
      <c r="J71" s="167"/>
      <c r="K71" s="168"/>
      <c r="L71" s="54">
        <v>0</v>
      </c>
      <c r="M71" s="54">
        <v>0</v>
      </c>
      <c r="N71" s="54">
        <v>0</v>
      </c>
      <c r="O71" s="158"/>
    </row>
    <row r="72" spans="1:15" ht="32.25" customHeight="1">
      <c r="A72" s="158"/>
      <c r="B72" s="169"/>
      <c r="C72" s="51" t="s">
        <v>48</v>
      </c>
      <c r="D72" s="53" t="s">
        <v>26</v>
      </c>
      <c r="E72" s="54">
        <f>SUM(F72+G72+L72+M72+N72)</f>
        <v>0</v>
      </c>
      <c r="F72" s="54">
        <v>0</v>
      </c>
      <c r="G72" s="166">
        <v>0</v>
      </c>
      <c r="H72" s="167"/>
      <c r="I72" s="167"/>
      <c r="J72" s="167"/>
      <c r="K72" s="168"/>
      <c r="L72" s="54">
        <v>0</v>
      </c>
      <c r="M72" s="54">
        <v>0</v>
      </c>
      <c r="N72" s="54">
        <v>0</v>
      </c>
      <c r="O72" s="150"/>
    </row>
    <row r="73" spans="1:15" ht="27" customHeight="1">
      <c r="A73" s="158"/>
      <c r="B73" s="153" t="s">
        <v>183</v>
      </c>
      <c r="C73" s="155" t="s">
        <v>21</v>
      </c>
      <c r="D73" s="155" t="s">
        <v>21</v>
      </c>
      <c r="E73" s="173" t="s">
        <v>3</v>
      </c>
      <c r="F73" s="176" t="s">
        <v>38</v>
      </c>
      <c r="G73" s="211" t="s">
        <v>217</v>
      </c>
      <c r="H73" s="193" t="s">
        <v>84</v>
      </c>
      <c r="I73" s="194"/>
      <c r="J73" s="194"/>
      <c r="K73" s="195"/>
      <c r="L73" s="173" t="s">
        <v>80</v>
      </c>
      <c r="M73" s="173" t="s">
        <v>41</v>
      </c>
      <c r="N73" s="173" t="s">
        <v>82</v>
      </c>
      <c r="O73" s="69"/>
    </row>
    <row r="74" spans="1:15" ht="51" customHeight="1">
      <c r="A74" s="158"/>
      <c r="B74" s="154"/>
      <c r="C74" s="156"/>
      <c r="D74" s="156"/>
      <c r="E74" s="174"/>
      <c r="F74" s="177"/>
      <c r="G74" s="212"/>
      <c r="H74" s="51" t="s">
        <v>247</v>
      </c>
      <c r="I74" s="51" t="s">
        <v>248</v>
      </c>
      <c r="J74" s="51" t="s">
        <v>228</v>
      </c>
      <c r="K74" s="51" t="s">
        <v>229</v>
      </c>
      <c r="L74" s="174"/>
      <c r="M74" s="174"/>
      <c r="N74" s="174"/>
      <c r="O74" s="69"/>
    </row>
    <row r="75" spans="1:15" ht="39.75" customHeight="1">
      <c r="A75" s="150"/>
      <c r="B75" s="169"/>
      <c r="C75" s="157"/>
      <c r="D75" s="157"/>
      <c r="E75" s="52">
        <f>SUM(F75+K75+L75+M75+N75)</f>
        <v>499</v>
      </c>
      <c r="F75" s="70">
        <v>92</v>
      </c>
      <c r="G75" s="70">
        <v>92</v>
      </c>
      <c r="H75" s="52">
        <v>18</v>
      </c>
      <c r="I75" s="52">
        <v>41</v>
      </c>
      <c r="J75" s="52">
        <v>62</v>
      </c>
      <c r="K75" s="71">
        <v>92</v>
      </c>
      <c r="L75" s="52">
        <v>100</v>
      </c>
      <c r="M75" s="52">
        <v>105</v>
      </c>
      <c r="N75" s="52">
        <v>110</v>
      </c>
      <c r="O75" s="69"/>
    </row>
    <row r="76" spans="1:15" ht="27" customHeight="1">
      <c r="A76" s="180" t="s">
        <v>88</v>
      </c>
      <c r="B76" s="184" t="s">
        <v>274</v>
      </c>
      <c r="C76" s="72" t="s">
        <v>48</v>
      </c>
      <c r="D76" s="66" t="s">
        <v>5</v>
      </c>
      <c r="E76" s="67">
        <f>SUM(F76+G76+L76+M76+N76)</f>
        <v>0</v>
      </c>
      <c r="F76" s="54">
        <v>0</v>
      </c>
      <c r="G76" s="166">
        <v>0</v>
      </c>
      <c r="H76" s="167"/>
      <c r="I76" s="167"/>
      <c r="J76" s="167"/>
      <c r="K76" s="168"/>
      <c r="L76" s="54">
        <v>0</v>
      </c>
      <c r="M76" s="54">
        <v>0</v>
      </c>
      <c r="N76" s="54">
        <v>0</v>
      </c>
      <c r="O76" s="149" t="s">
        <v>89</v>
      </c>
    </row>
    <row r="77" spans="1:15" ht="43.5" customHeight="1">
      <c r="A77" s="181"/>
      <c r="B77" s="185"/>
      <c r="C77" s="73" t="s">
        <v>48</v>
      </c>
      <c r="D77" s="66" t="s">
        <v>4</v>
      </c>
      <c r="E77" s="67">
        <f>SUM(F77+G77+L77+M77+N77)</f>
        <v>0</v>
      </c>
      <c r="F77" s="54">
        <v>0</v>
      </c>
      <c r="G77" s="166">
        <v>0</v>
      </c>
      <c r="H77" s="167"/>
      <c r="I77" s="167"/>
      <c r="J77" s="167"/>
      <c r="K77" s="168"/>
      <c r="L77" s="54">
        <v>0</v>
      </c>
      <c r="M77" s="54">
        <v>0</v>
      </c>
      <c r="N77" s="54">
        <v>0</v>
      </c>
      <c r="O77" s="164"/>
    </row>
    <row r="78" spans="1:15" ht="27" customHeight="1">
      <c r="A78" s="181"/>
      <c r="B78" s="185"/>
      <c r="C78" s="73" t="s">
        <v>48</v>
      </c>
      <c r="D78" s="66" t="s">
        <v>8</v>
      </c>
      <c r="E78" s="67">
        <f>SUM(F78+G78+L78+M78+N78)</f>
        <v>0</v>
      </c>
      <c r="F78" s="54">
        <v>0</v>
      </c>
      <c r="G78" s="166">
        <v>0</v>
      </c>
      <c r="H78" s="167"/>
      <c r="I78" s="167"/>
      <c r="J78" s="167"/>
      <c r="K78" s="168"/>
      <c r="L78" s="54">
        <v>0</v>
      </c>
      <c r="M78" s="54">
        <v>0</v>
      </c>
      <c r="N78" s="54">
        <v>0</v>
      </c>
      <c r="O78" s="164"/>
    </row>
    <row r="79" spans="1:15" ht="43.5" customHeight="1">
      <c r="A79" s="181"/>
      <c r="B79" s="185"/>
      <c r="C79" s="73" t="s">
        <v>48</v>
      </c>
      <c r="D79" s="66" t="s">
        <v>81</v>
      </c>
      <c r="E79" s="67">
        <f>SUM(F79+G79+L79+M79+N79)</f>
        <v>0</v>
      </c>
      <c r="F79" s="54">
        <v>0</v>
      </c>
      <c r="G79" s="166">
        <v>0</v>
      </c>
      <c r="H79" s="167"/>
      <c r="I79" s="167"/>
      <c r="J79" s="167"/>
      <c r="K79" s="168"/>
      <c r="L79" s="54">
        <v>0</v>
      </c>
      <c r="M79" s="54">
        <v>0</v>
      </c>
      <c r="N79" s="54">
        <v>0</v>
      </c>
      <c r="O79" s="164"/>
    </row>
    <row r="80" spans="1:15" ht="27" customHeight="1">
      <c r="A80" s="181"/>
      <c r="B80" s="186"/>
      <c r="C80" s="74" t="s">
        <v>48</v>
      </c>
      <c r="D80" s="66" t="s">
        <v>26</v>
      </c>
      <c r="E80" s="67">
        <f>SUM(F80+G80+L80+M80+N80)</f>
        <v>0</v>
      </c>
      <c r="F80" s="54">
        <v>0</v>
      </c>
      <c r="G80" s="166">
        <v>0</v>
      </c>
      <c r="H80" s="167"/>
      <c r="I80" s="167"/>
      <c r="J80" s="167"/>
      <c r="K80" s="168"/>
      <c r="L80" s="54">
        <v>0</v>
      </c>
      <c r="M80" s="54">
        <v>0</v>
      </c>
      <c r="N80" s="54">
        <v>0</v>
      </c>
      <c r="O80" s="165"/>
    </row>
    <row r="81" spans="1:15" ht="21.75" customHeight="1">
      <c r="A81" s="181"/>
      <c r="B81" s="153" t="s">
        <v>184</v>
      </c>
      <c r="C81" s="155" t="s">
        <v>21</v>
      </c>
      <c r="D81" s="155" t="s">
        <v>21</v>
      </c>
      <c r="E81" s="173" t="s">
        <v>3</v>
      </c>
      <c r="F81" s="176" t="s">
        <v>38</v>
      </c>
      <c r="G81" s="211" t="s">
        <v>217</v>
      </c>
      <c r="H81" s="193" t="s">
        <v>84</v>
      </c>
      <c r="I81" s="194"/>
      <c r="J81" s="194"/>
      <c r="K81" s="195"/>
      <c r="L81" s="173" t="s">
        <v>80</v>
      </c>
      <c r="M81" s="173" t="s">
        <v>41</v>
      </c>
      <c r="N81" s="173" t="s">
        <v>82</v>
      </c>
      <c r="O81" s="75"/>
    </row>
    <row r="82" spans="1:15" ht="45.75" customHeight="1">
      <c r="A82" s="181"/>
      <c r="B82" s="154"/>
      <c r="C82" s="156"/>
      <c r="D82" s="156"/>
      <c r="E82" s="174"/>
      <c r="F82" s="177"/>
      <c r="G82" s="212"/>
      <c r="H82" s="51" t="s">
        <v>247</v>
      </c>
      <c r="I82" s="51" t="s">
        <v>248</v>
      </c>
      <c r="J82" s="51" t="s">
        <v>228</v>
      </c>
      <c r="K82" s="51" t="s">
        <v>229</v>
      </c>
      <c r="L82" s="174"/>
      <c r="M82" s="174"/>
      <c r="N82" s="174"/>
      <c r="O82" s="69"/>
    </row>
    <row r="83" spans="1:15" ht="24" customHeight="1">
      <c r="A83" s="182"/>
      <c r="B83" s="169"/>
      <c r="C83" s="157"/>
      <c r="D83" s="157"/>
      <c r="E83" s="52">
        <v>0</v>
      </c>
      <c r="F83" s="70">
        <v>0</v>
      </c>
      <c r="G83" s="70">
        <v>0</v>
      </c>
      <c r="H83" s="52">
        <v>0</v>
      </c>
      <c r="I83" s="52">
        <v>0</v>
      </c>
      <c r="J83" s="52">
        <v>0</v>
      </c>
      <c r="K83" s="71">
        <v>0</v>
      </c>
      <c r="L83" s="52">
        <v>0</v>
      </c>
      <c r="M83" s="52">
        <f>SUM(G83:L83)</f>
        <v>0</v>
      </c>
      <c r="N83" s="52">
        <v>0</v>
      </c>
      <c r="O83" s="69"/>
    </row>
    <row r="84" spans="1:15" ht="21" customHeight="1">
      <c r="A84" s="180" t="s">
        <v>30</v>
      </c>
      <c r="B84" s="184" t="s">
        <v>275</v>
      </c>
      <c r="C84" s="187" t="s">
        <v>48</v>
      </c>
      <c r="D84" s="66" t="s">
        <v>5</v>
      </c>
      <c r="E84" s="67">
        <f>E85+E86+E87+E88</f>
        <v>400</v>
      </c>
      <c r="F84" s="67">
        <f>SUM(F85+F86+F87+F88)</f>
        <v>80</v>
      </c>
      <c r="G84" s="193">
        <f>SUM(G85+G86+G87+G88)</f>
        <v>80</v>
      </c>
      <c r="H84" s="194"/>
      <c r="I84" s="194"/>
      <c r="J84" s="194"/>
      <c r="K84" s="195"/>
      <c r="L84" s="54">
        <f>SUM(L85+L86+L87+L88)</f>
        <v>80</v>
      </c>
      <c r="M84" s="54">
        <f>SUM(M85+M86+M87+M88)</f>
        <v>80</v>
      </c>
      <c r="N84" s="54">
        <f>SUM(N85+N86+N87+N88)</f>
        <v>80</v>
      </c>
      <c r="O84" s="69"/>
    </row>
    <row r="85" spans="1:15" ht="43.5" customHeight="1">
      <c r="A85" s="181"/>
      <c r="B85" s="185"/>
      <c r="C85" s="188"/>
      <c r="D85" s="66" t="s">
        <v>4</v>
      </c>
      <c r="E85" s="67">
        <f>E90+E98+E106+E114</f>
        <v>0</v>
      </c>
      <c r="F85" s="67">
        <f aca="true" t="shared" si="3" ref="F85:G88">SUM(F90+F98+F106+F114)</f>
        <v>0</v>
      </c>
      <c r="G85" s="193">
        <f t="shared" si="3"/>
        <v>0</v>
      </c>
      <c r="H85" s="194"/>
      <c r="I85" s="194"/>
      <c r="J85" s="194"/>
      <c r="K85" s="195"/>
      <c r="L85" s="54">
        <f aca="true" t="shared" si="4" ref="L85:N87">SUM(L90+L98+L106+L114)</f>
        <v>0</v>
      </c>
      <c r="M85" s="54">
        <f t="shared" si="4"/>
        <v>0</v>
      </c>
      <c r="N85" s="54">
        <f t="shared" si="4"/>
        <v>0</v>
      </c>
      <c r="O85" s="69"/>
    </row>
    <row r="86" spans="1:15" ht="27" customHeight="1">
      <c r="A86" s="181"/>
      <c r="B86" s="185"/>
      <c r="C86" s="188"/>
      <c r="D86" s="66" t="s">
        <v>8</v>
      </c>
      <c r="E86" s="67">
        <f>E91+E99+E107+E115</f>
        <v>0</v>
      </c>
      <c r="F86" s="67">
        <f t="shared" si="3"/>
        <v>0</v>
      </c>
      <c r="G86" s="193">
        <f t="shared" si="3"/>
        <v>0</v>
      </c>
      <c r="H86" s="194"/>
      <c r="I86" s="194"/>
      <c r="J86" s="194"/>
      <c r="K86" s="195"/>
      <c r="L86" s="54">
        <f t="shared" si="4"/>
        <v>0</v>
      </c>
      <c r="M86" s="54">
        <f t="shared" si="4"/>
        <v>0</v>
      </c>
      <c r="N86" s="54">
        <f t="shared" si="4"/>
        <v>0</v>
      </c>
      <c r="O86" s="69"/>
    </row>
    <row r="87" spans="1:15" ht="42" customHeight="1">
      <c r="A87" s="181"/>
      <c r="B87" s="185"/>
      <c r="C87" s="188"/>
      <c r="D87" s="66" t="s">
        <v>81</v>
      </c>
      <c r="E87" s="67">
        <f>SUM(F87+G87+L87+M87+N87)</f>
        <v>400</v>
      </c>
      <c r="F87" s="67">
        <f t="shared" si="3"/>
        <v>80</v>
      </c>
      <c r="G87" s="193">
        <f t="shared" si="3"/>
        <v>80</v>
      </c>
      <c r="H87" s="194"/>
      <c r="I87" s="194"/>
      <c r="J87" s="194"/>
      <c r="K87" s="195"/>
      <c r="L87" s="54">
        <f t="shared" si="4"/>
        <v>80</v>
      </c>
      <c r="M87" s="54">
        <f t="shared" si="4"/>
        <v>80</v>
      </c>
      <c r="N87" s="54">
        <f t="shared" si="4"/>
        <v>80</v>
      </c>
      <c r="O87" s="69"/>
    </row>
    <row r="88" spans="1:15" ht="27" customHeight="1">
      <c r="A88" s="182"/>
      <c r="B88" s="186"/>
      <c r="C88" s="189"/>
      <c r="D88" s="66" t="s">
        <v>26</v>
      </c>
      <c r="E88" s="67">
        <f>E93+E101+E109+E117</f>
        <v>0</v>
      </c>
      <c r="F88" s="67">
        <f t="shared" si="3"/>
        <v>0</v>
      </c>
      <c r="G88" s="193">
        <f t="shared" si="3"/>
        <v>0</v>
      </c>
      <c r="H88" s="194"/>
      <c r="I88" s="194"/>
      <c r="J88" s="194"/>
      <c r="K88" s="195"/>
      <c r="L88" s="54">
        <f>SUM(L93+L101+L109+L117)</f>
        <v>0</v>
      </c>
      <c r="M88" s="54">
        <v>0</v>
      </c>
      <c r="N88" s="54">
        <f>SUM(N93+N101+N109+N117)</f>
        <v>0</v>
      </c>
      <c r="O88" s="76"/>
    </row>
    <row r="89" spans="1:15" ht="22.5" customHeight="1">
      <c r="A89" s="77" t="s">
        <v>51</v>
      </c>
      <c r="B89" s="153" t="s">
        <v>276</v>
      </c>
      <c r="C89" s="51" t="s">
        <v>48</v>
      </c>
      <c r="D89" s="66" t="s">
        <v>5</v>
      </c>
      <c r="E89" s="54">
        <f>SUM(F89+G89+L89+M89+N89)</f>
        <v>100</v>
      </c>
      <c r="F89" s="67">
        <v>20</v>
      </c>
      <c r="G89" s="193">
        <v>20</v>
      </c>
      <c r="H89" s="194"/>
      <c r="I89" s="194"/>
      <c r="J89" s="194"/>
      <c r="K89" s="195"/>
      <c r="L89" s="54">
        <v>20</v>
      </c>
      <c r="M89" s="54">
        <v>20</v>
      </c>
      <c r="N89" s="54">
        <v>20</v>
      </c>
      <c r="O89" s="149" t="s">
        <v>89</v>
      </c>
    </row>
    <row r="90" spans="1:15" ht="42.75" customHeight="1">
      <c r="A90" s="77"/>
      <c r="B90" s="154"/>
      <c r="C90" s="51" t="s">
        <v>48</v>
      </c>
      <c r="D90" s="66" t="s">
        <v>4</v>
      </c>
      <c r="E90" s="54">
        <f>SUM(F90+G90+L90+M90+N90)</f>
        <v>0</v>
      </c>
      <c r="F90" s="67">
        <v>0</v>
      </c>
      <c r="G90" s="193">
        <v>0</v>
      </c>
      <c r="H90" s="194"/>
      <c r="I90" s="194"/>
      <c r="J90" s="194"/>
      <c r="K90" s="195"/>
      <c r="L90" s="54">
        <v>0</v>
      </c>
      <c r="M90" s="54">
        <v>0</v>
      </c>
      <c r="N90" s="54">
        <v>0</v>
      </c>
      <c r="O90" s="158"/>
    </row>
    <row r="91" spans="1:15" ht="27" customHeight="1">
      <c r="A91" s="77"/>
      <c r="B91" s="154"/>
      <c r="C91" s="51" t="s">
        <v>48</v>
      </c>
      <c r="D91" s="66" t="s">
        <v>8</v>
      </c>
      <c r="E91" s="54">
        <f>SUM(F91+G91+L91+M91+N91)</f>
        <v>0</v>
      </c>
      <c r="F91" s="67">
        <v>0</v>
      </c>
      <c r="G91" s="193">
        <v>0</v>
      </c>
      <c r="H91" s="194"/>
      <c r="I91" s="194"/>
      <c r="J91" s="194"/>
      <c r="K91" s="195"/>
      <c r="L91" s="54">
        <v>0</v>
      </c>
      <c r="M91" s="54">
        <v>0</v>
      </c>
      <c r="N91" s="54">
        <v>0</v>
      </c>
      <c r="O91" s="158"/>
    </row>
    <row r="92" spans="1:15" ht="42.75" customHeight="1">
      <c r="A92" s="77"/>
      <c r="B92" s="154"/>
      <c r="C92" s="51" t="s">
        <v>48</v>
      </c>
      <c r="D92" s="66" t="s">
        <v>81</v>
      </c>
      <c r="E92" s="54">
        <f>SUM(F92+G92+L92+M92+N92)</f>
        <v>100</v>
      </c>
      <c r="F92" s="67">
        <v>20</v>
      </c>
      <c r="G92" s="193">
        <v>20</v>
      </c>
      <c r="H92" s="194"/>
      <c r="I92" s="194"/>
      <c r="J92" s="194"/>
      <c r="K92" s="195"/>
      <c r="L92" s="54">
        <v>20</v>
      </c>
      <c r="M92" s="54">
        <v>20</v>
      </c>
      <c r="N92" s="54">
        <v>20</v>
      </c>
      <c r="O92" s="158"/>
    </row>
    <row r="93" spans="1:15" ht="27" customHeight="1">
      <c r="A93" s="77"/>
      <c r="B93" s="169"/>
      <c r="C93" s="51" t="s">
        <v>48</v>
      </c>
      <c r="D93" s="66" t="s">
        <v>26</v>
      </c>
      <c r="E93" s="54">
        <f>SUM(F93+G93+L93+M93+N93)</f>
        <v>0</v>
      </c>
      <c r="F93" s="67">
        <v>0</v>
      </c>
      <c r="G93" s="193">
        <v>0</v>
      </c>
      <c r="H93" s="194"/>
      <c r="I93" s="194"/>
      <c r="J93" s="194"/>
      <c r="K93" s="195"/>
      <c r="L93" s="54">
        <v>0</v>
      </c>
      <c r="M93" s="54">
        <v>0</v>
      </c>
      <c r="N93" s="54">
        <v>0</v>
      </c>
      <c r="O93" s="158"/>
    </row>
    <row r="94" spans="1:15" ht="27" customHeight="1">
      <c r="A94" s="77"/>
      <c r="B94" s="184" t="s">
        <v>185</v>
      </c>
      <c r="C94" s="155" t="s">
        <v>21</v>
      </c>
      <c r="D94" s="155" t="s">
        <v>21</v>
      </c>
      <c r="E94" s="173" t="s">
        <v>3</v>
      </c>
      <c r="F94" s="176" t="s">
        <v>38</v>
      </c>
      <c r="G94" s="211" t="s">
        <v>217</v>
      </c>
      <c r="H94" s="193" t="s">
        <v>84</v>
      </c>
      <c r="I94" s="194"/>
      <c r="J94" s="194"/>
      <c r="K94" s="195"/>
      <c r="L94" s="173" t="s">
        <v>80</v>
      </c>
      <c r="M94" s="173" t="s">
        <v>41</v>
      </c>
      <c r="N94" s="173" t="s">
        <v>82</v>
      </c>
      <c r="O94" s="158"/>
    </row>
    <row r="95" spans="1:15" ht="60" customHeight="1">
      <c r="A95" s="77"/>
      <c r="B95" s="185"/>
      <c r="C95" s="156"/>
      <c r="D95" s="156"/>
      <c r="E95" s="174"/>
      <c r="F95" s="177"/>
      <c r="G95" s="212"/>
      <c r="H95" s="51" t="s">
        <v>247</v>
      </c>
      <c r="I95" s="51" t="s">
        <v>248</v>
      </c>
      <c r="J95" s="51" t="s">
        <v>228</v>
      </c>
      <c r="K95" s="51" t="s">
        <v>229</v>
      </c>
      <c r="L95" s="174"/>
      <c r="M95" s="174"/>
      <c r="N95" s="174"/>
      <c r="O95" s="158"/>
    </row>
    <row r="96" spans="1:15" ht="53.25" customHeight="1">
      <c r="A96" s="77"/>
      <c r="B96" s="186"/>
      <c r="C96" s="157"/>
      <c r="D96" s="157"/>
      <c r="E96" s="52">
        <f>SUM(F96+K96+L96+M96+N96)</f>
        <v>935</v>
      </c>
      <c r="F96" s="52">
        <v>187</v>
      </c>
      <c r="G96" s="52">
        <v>187</v>
      </c>
      <c r="H96" s="52">
        <v>45</v>
      </c>
      <c r="I96" s="52">
        <v>91</v>
      </c>
      <c r="J96" s="52">
        <v>138</v>
      </c>
      <c r="K96" s="52">
        <v>187</v>
      </c>
      <c r="L96" s="52">
        <v>187</v>
      </c>
      <c r="M96" s="52">
        <v>187</v>
      </c>
      <c r="N96" s="52">
        <v>187</v>
      </c>
      <c r="O96" s="158"/>
    </row>
    <row r="97" spans="1:15" ht="27" customHeight="1">
      <c r="A97" s="149" t="s">
        <v>52</v>
      </c>
      <c r="B97" s="190" t="s">
        <v>277</v>
      </c>
      <c r="C97" s="51" t="s">
        <v>48</v>
      </c>
      <c r="D97" s="66" t="s">
        <v>5</v>
      </c>
      <c r="E97" s="54">
        <f>SUM(F97+G97+L97+M97+N97)</f>
        <v>100</v>
      </c>
      <c r="F97" s="67">
        <v>20</v>
      </c>
      <c r="G97" s="193">
        <f>SUM(G98+G99+G100+G101)</f>
        <v>20</v>
      </c>
      <c r="H97" s="194"/>
      <c r="I97" s="194"/>
      <c r="J97" s="194"/>
      <c r="K97" s="195"/>
      <c r="L97" s="54">
        <f>SUM(L98+L99+L100+L101)</f>
        <v>20</v>
      </c>
      <c r="M97" s="54">
        <f>SUM(M98+M99+M100+M101)</f>
        <v>20</v>
      </c>
      <c r="N97" s="54">
        <f>SUM(N98+N99+N100+N101)</f>
        <v>20</v>
      </c>
      <c r="O97" s="149" t="s">
        <v>116</v>
      </c>
    </row>
    <row r="98" spans="1:15" ht="42" customHeight="1">
      <c r="A98" s="158"/>
      <c r="B98" s="191"/>
      <c r="C98" s="51" t="s">
        <v>48</v>
      </c>
      <c r="D98" s="66" t="s">
        <v>4</v>
      </c>
      <c r="E98" s="54">
        <f>SUM(F98+G98+L98+M98+N98)</f>
        <v>0</v>
      </c>
      <c r="F98" s="67">
        <v>0</v>
      </c>
      <c r="G98" s="193">
        <v>0</v>
      </c>
      <c r="H98" s="194"/>
      <c r="I98" s="194"/>
      <c r="J98" s="194"/>
      <c r="K98" s="195"/>
      <c r="L98" s="54">
        <v>0</v>
      </c>
      <c r="M98" s="54">
        <v>0</v>
      </c>
      <c r="N98" s="54">
        <v>0</v>
      </c>
      <c r="O98" s="158"/>
    </row>
    <row r="99" spans="1:15" ht="33.75" customHeight="1">
      <c r="A99" s="158"/>
      <c r="B99" s="191"/>
      <c r="C99" s="51" t="s">
        <v>48</v>
      </c>
      <c r="D99" s="66" t="s">
        <v>8</v>
      </c>
      <c r="E99" s="54">
        <f>SUM(F99+G99+L99+M99+N99)</f>
        <v>0</v>
      </c>
      <c r="F99" s="67">
        <v>0</v>
      </c>
      <c r="G99" s="193">
        <v>0</v>
      </c>
      <c r="H99" s="194"/>
      <c r="I99" s="194"/>
      <c r="J99" s="194"/>
      <c r="K99" s="195"/>
      <c r="L99" s="54">
        <v>0</v>
      </c>
      <c r="M99" s="54">
        <v>0</v>
      </c>
      <c r="N99" s="54">
        <v>0</v>
      </c>
      <c r="O99" s="158"/>
    </row>
    <row r="100" spans="1:15" ht="43.5" customHeight="1">
      <c r="A100" s="158"/>
      <c r="B100" s="191"/>
      <c r="C100" s="51" t="s">
        <v>48</v>
      </c>
      <c r="D100" s="66" t="s">
        <v>81</v>
      </c>
      <c r="E100" s="54">
        <f>SUM(F100+G100+L100+M100+N100)</f>
        <v>100</v>
      </c>
      <c r="F100" s="67">
        <v>20</v>
      </c>
      <c r="G100" s="193">
        <v>20</v>
      </c>
      <c r="H100" s="194"/>
      <c r="I100" s="194"/>
      <c r="J100" s="194"/>
      <c r="K100" s="195"/>
      <c r="L100" s="54">
        <v>20</v>
      </c>
      <c r="M100" s="54">
        <v>20</v>
      </c>
      <c r="N100" s="54">
        <v>20</v>
      </c>
      <c r="O100" s="158"/>
    </row>
    <row r="101" spans="1:15" ht="27" customHeight="1">
      <c r="A101" s="158"/>
      <c r="B101" s="192"/>
      <c r="C101" s="51" t="s">
        <v>48</v>
      </c>
      <c r="D101" s="66" t="s">
        <v>26</v>
      </c>
      <c r="E101" s="54">
        <f>SUM(F101+G101+L101+M101+N101)</f>
        <v>0</v>
      </c>
      <c r="F101" s="67">
        <v>0</v>
      </c>
      <c r="G101" s="193">
        <v>0</v>
      </c>
      <c r="H101" s="194"/>
      <c r="I101" s="194"/>
      <c r="J101" s="194"/>
      <c r="K101" s="195"/>
      <c r="L101" s="54">
        <v>0</v>
      </c>
      <c r="M101" s="54">
        <v>0</v>
      </c>
      <c r="N101" s="54">
        <v>0</v>
      </c>
      <c r="O101" s="158"/>
    </row>
    <row r="102" spans="1:15" ht="27" customHeight="1">
      <c r="A102" s="158"/>
      <c r="B102" s="184" t="s">
        <v>186</v>
      </c>
      <c r="C102" s="155" t="s">
        <v>21</v>
      </c>
      <c r="D102" s="155" t="s">
        <v>21</v>
      </c>
      <c r="E102" s="173" t="s">
        <v>3</v>
      </c>
      <c r="F102" s="176" t="s">
        <v>38</v>
      </c>
      <c r="G102" s="211" t="s">
        <v>217</v>
      </c>
      <c r="H102" s="193" t="s">
        <v>84</v>
      </c>
      <c r="I102" s="194"/>
      <c r="J102" s="194"/>
      <c r="K102" s="195"/>
      <c r="L102" s="173" t="s">
        <v>80</v>
      </c>
      <c r="M102" s="173" t="s">
        <v>41</v>
      </c>
      <c r="N102" s="173" t="s">
        <v>82</v>
      </c>
      <c r="O102" s="158"/>
    </row>
    <row r="103" spans="1:15" ht="41.25" customHeight="1">
      <c r="A103" s="158"/>
      <c r="B103" s="191"/>
      <c r="C103" s="156"/>
      <c r="D103" s="156"/>
      <c r="E103" s="174"/>
      <c r="F103" s="177"/>
      <c r="G103" s="212"/>
      <c r="H103" s="51" t="s">
        <v>247</v>
      </c>
      <c r="I103" s="51" t="s">
        <v>248</v>
      </c>
      <c r="J103" s="51" t="s">
        <v>228</v>
      </c>
      <c r="K103" s="51" t="s">
        <v>229</v>
      </c>
      <c r="L103" s="174"/>
      <c r="M103" s="174"/>
      <c r="N103" s="174"/>
      <c r="O103" s="158"/>
    </row>
    <row r="104" spans="1:15" ht="27" customHeight="1">
      <c r="A104" s="150"/>
      <c r="B104" s="192"/>
      <c r="C104" s="157"/>
      <c r="D104" s="157"/>
      <c r="E104" s="52">
        <f>SUM(F104+K104+L104+M104+N104)</f>
        <v>458</v>
      </c>
      <c r="F104" s="52">
        <v>89</v>
      </c>
      <c r="G104" s="52">
        <v>89</v>
      </c>
      <c r="H104" s="52">
        <v>22</v>
      </c>
      <c r="I104" s="52">
        <v>44</v>
      </c>
      <c r="J104" s="52">
        <v>67</v>
      </c>
      <c r="K104" s="52">
        <v>89</v>
      </c>
      <c r="L104" s="52">
        <v>90</v>
      </c>
      <c r="M104" s="52">
        <v>95</v>
      </c>
      <c r="N104" s="52">
        <v>95</v>
      </c>
      <c r="O104" s="150"/>
    </row>
    <row r="105" spans="1:15" ht="27" customHeight="1">
      <c r="A105" s="77" t="s">
        <v>53</v>
      </c>
      <c r="B105" s="190" t="s">
        <v>278</v>
      </c>
      <c r="C105" s="51" t="s">
        <v>48</v>
      </c>
      <c r="D105" s="66" t="s">
        <v>5</v>
      </c>
      <c r="E105" s="54">
        <f>SUM(F105+G105+L105+M105+N105)</f>
        <v>100</v>
      </c>
      <c r="F105" s="67">
        <v>20</v>
      </c>
      <c r="G105" s="193">
        <f>G106+G107+G108+G109</f>
        <v>20</v>
      </c>
      <c r="H105" s="194"/>
      <c r="I105" s="194"/>
      <c r="J105" s="194"/>
      <c r="K105" s="195"/>
      <c r="L105" s="54">
        <f>L106+L107+L108+L109</f>
        <v>20</v>
      </c>
      <c r="M105" s="54">
        <f>M106+M107+M108+M109</f>
        <v>20</v>
      </c>
      <c r="N105" s="54">
        <f>N106+N107+N108+N109</f>
        <v>20</v>
      </c>
      <c r="O105" s="149" t="s">
        <v>116</v>
      </c>
    </row>
    <row r="106" spans="1:15" ht="46.5" customHeight="1">
      <c r="A106" s="77"/>
      <c r="B106" s="191"/>
      <c r="C106" s="51" t="s">
        <v>48</v>
      </c>
      <c r="D106" s="66" t="s">
        <v>4</v>
      </c>
      <c r="E106" s="54">
        <f>SUM(F106+G106+L106+M106+N106)</f>
        <v>0</v>
      </c>
      <c r="F106" s="67">
        <v>0</v>
      </c>
      <c r="G106" s="193">
        <v>0</v>
      </c>
      <c r="H106" s="194"/>
      <c r="I106" s="194"/>
      <c r="J106" s="194"/>
      <c r="K106" s="195"/>
      <c r="L106" s="54">
        <v>0</v>
      </c>
      <c r="M106" s="54">
        <v>0</v>
      </c>
      <c r="N106" s="54">
        <v>0</v>
      </c>
      <c r="O106" s="164"/>
    </row>
    <row r="107" spans="1:15" ht="27" customHeight="1">
      <c r="A107" s="77"/>
      <c r="B107" s="191"/>
      <c r="C107" s="51" t="s">
        <v>48</v>
      </c>
      <c r="D107" s="66" t="s">
        <v>8</v>
      </c>
      <c r="E107" s="54">
        <f>SUM(F107+G107+L107+M107+N107)</f>
        <v>0</v>
      </c>
      <c r="F107" s="67">
        <v>0</v>
      </c>
      <c r="G107" s="193">
        <v>0</v>
      </c>
      <c r="H107" s="194"/>
      <c r="I107" s="194"/>
      <c r="J107" s="194"/>
      <c r="K107" s="195"/>
      <c r="L107" s="54">
        <v>0</v>
      </c>
      <c r="M107" s="54">
        <v>0</v>
      </c>
      <c r="N107" s="54">
        <v>0</v>
      </c>
      <c r="O107" s="164"/>
    </row>
    <row r="108" spans="1:15" ht="56.25" customHeight="1">
      <c r="A108" s="77"/>
      <c r="B108" s="191"/>
      <c r="C108" s="51" t="s">
        <v>48</v>
      </c>
      <c r="D108" s="66" t="s">
        <v>81</v>
      </c>
      <c r="E108" s="54">
        <f>SUM(F108+G108+L108+M108+N108)</f>
        <v>100</v>
      </c>
      <c r="F108" s="67">
        <v>20</v>
      </c>
      <c r="G108" s="193">
        <v>20</v>
      </c>
      <c r="H108" s="194"/>
      <c r="I108" s="194"/>
      <c r="J108" s="194"/>
      <c r="K108" s="195"/>
      <c r="L108" s="54">
        <v>20</v>
      </c>
      <c r="M108" s="54">
        <v>20</v>
      </c>
      <c r="N108" s="54">
        <v>20</v>
      </c>
      <c r="O108" s="164"/>
    </row>
    <row r="109" spans="1:15" ht="87.75" customHeight="1">
      <c r="A109" s="77"/>
      <c r="B109" s="192"/>
      <c r="C109" s="51" t="s">
        <v>48</v>
      </c>
      <c r="D109" s="78" t="s">
        <v>26</v>
      </c>
      <c r="E109" s="54">
        <f>SUM(F109+G109+L109+M109+N109)</f>
        <v>0</v>
      </c>
      <c r="F109" s="67">
        <v>0</v>
      </c>
      <c r="G109" s="193">
        <v>0</v>
      </c>
      <c r="H109" s="194"/>
      <c r="I109" s="194"/>
      <c r="J109" s="194"/>
      <c r="K109" s="195"/>
      <c r="L109" s="54">
        <v>0</v>
      </c>
      <c r="M109" s="54">
        <v>0</v>
      </c>
      <c r="N109" s="54">
        <v>0</v>
      </c>
      <c r="O109" s="164"/>
    </row>
    <row r="110" spans="1:15" ht="28.5" customHeight="1">
      <c r="A110" s="158"/>
      <c r="B110" s="184" t="s">
        <v>187</v>
      </c>
      <c r="C110" s="155" t="s">
        <v>21</v>
      </c>
      <c r="D110" s="155" t="s">
        <v>21</v>
      </c>
      <c r="E110" s="173" t="s">
        <v>3</v>
      </c>
      <c r="F110" s="176" t="s">
        <v>38</v>
      </c>
      <c r="G110" s="211" t="s">
        <v>217</v>
      </c>
      <c r="H110" s="193" t="s">
        <v>84</v>
      </c>
      <c r="I110" s="194"/>
      <c r="J110" s="194"/>
      <c r="K110" s="195"/>
      <c r="L110" s="173" t="s">
        <v>80</v>
      </c>
      <c r="M110" s="173" t="s">
        <v>41</v>
      </c>
      <c r="N110" s="173" t="s">
        <v>82</v>
      </c>
      <c r="O110" s="164"/>
    </row>
    <row r="111" spans="1:15" ht="45.75" customHeight="1">
      <c r="A111" s="158"/>
      <c r="B111" s="191"/>
      <c r="C111" s="156"/>
      <c r="D111" s="156"/>
      <c r="E111" s="174"/>
      <c r="F111" s="177"/>
      <c r="G111" s="212"/>
      <c r="H111" s="51" t="s">
        <v>247</v>
      </c>
      <c r="I111" s="51" t="s">
        <v>248</v>
      </c>
      <c r="J111" s="51" t="s">
        <v>228</v>
      </c>
      <c r="K111" s="51" t="s">
        <v>229</v>
      </c>
      <c r="L111" s="174"/>
      <c r="M111" s="174"/>
      <c r="N111" s="174"/>
      <c r="O111" s="164"/>
    </row>
    <row r="112" spans="1:15" ht="30.75" customHeight="1">
      <c r="A112" s="150"/>
      <c r="B112" s="192"/>
      <c r="C112" s="157"/>
      <c r="D112" s="157"/>
      <c r="E112" s="52">
        <f>SUM(F112+K112+L112+M112+N112)</f>
        <v>8</v>
      </c>
      <c r="F112" s="52">
        <v>1</v>
      </c>
      <c r="G112" s="52">
        <v>1</v>
      </c>
      <c r="H112" s="52">
        <v>0</v>
      </c>
      <c r="I112" s="52">
        <v>1</v>
      </c>
      <c r="J112" s="52">
        <v>1</v>
      </c>
      <c r="K112" s="52">
        <v>1</v>
      </c>
      <c r="L112" s="52">
        <v>2</v>
      </c>
      <c r="M112" s="52">
        <v>2</v>
      </c>
      <c r="N112" s="52">
        <v>2</v>
      </c>
      <c r="O112" s="165"/>
    </row>
    <row r="113" spans="1:15" ht="21" customHeight="1">
      <c r="A113" s="149" t="s">
        <v>54</v>
      </c>
      <c r="B113" s="190" t="s">
        <v>279</v>
      </c>
      <c r="C113" s="51" t="s">
        <v>48</v>
      </c>
      <c r="D113" s="66" t="s">
        <v>5</v>
      </c>
      <c r="E113" s="54">
        <f>SUM(F113+G113+L113+M113+N113)</f>
        <v>100</v>
      </c>
      <c r="F113" s="67">
        <v>20</v>
      </c>
      <c r="G113" s="193">
        <f>G114+G115+G116+G117</f>
        <v>20</v>
      </c>
      <c r="H113" s="194"/>
      <c r="I113" s="194"/>
      <c r="J113" s="194"/>
      <c r="K113" s="195"/>
      <c r="L113" s="67">
        <f>L114+L115+L116+L117</f>
        <v>20</v>
      </c>
      <c r="M113" s="67">
        <f>M114+M115+M116+M117</f>
        <v>20</v>
      </c>
      <c r="N113" s="67">
        <f>N114+N115+N116+N117</f>
        <v>20</v>
      </c>
      <c r="O113" s="216" t="s">
        <v>117</v>
      </c>
    </row>
    <row r="114" spans="1:15" ht="46.5" customHeight="1">
      <c r="A114" s="158"/>
      <c r="B114" s="191"/>
      <c r="C114" s="51" t="s">
        <v>48</v>
      </c>
      <c r="D114" s="66" t="s">
        <v>4</v>
      </c>
      <c r="E114" s="54">
        <f>SUM(F114+G114+L114+M114+N114)</f>
        <v>0</v>
      </c>
      <c r="F114" s="67">
        <v>0</v>
      </c>
      <c r="G114" s="193">
        <v>0</v>
      </c>
      <c r="H114" s="194"/>
      <c r="I114" s="194"/>
      <c r="J114" s="194"/>
      <c r="K114" s="195"/>
      <c r="L114" s="67">
        <v>0</v>
      </c>
      <c r="M114" s="67">
        <v>0</v>
      </c>
      <c r="N114" s="67">
        <v>0</v>
      </c>
      <c r="O114" s="216"/>
    </row>
    <row r="115" spans="1:15" ht="34.5" customHeight="1">
      <c r="A115" s="158"/>
      <c r="B115" s="191"/>
      <c r="C115" s="51" t="s">
        <v>48</v>
      </c>
      <c r="D115" s="66" t="s">
        <v>8</v>
      </c>
      <c r="E115" s="54">
        <f>SUM(F115+G115+L115+M115+N115)</f>
        <v>0</v>
      </c>
      <c r="F115" s="67">
        <v>0</v>
      </c>
      <c r="G115" s="193">
        <v>0</v>
      </c>
      <c r="H115" s="194"/>
      <c r="I115" s="194"/>
      <c r="J115" s="194"/>
      <c r="K115" s="195"/>
      <c r="L115" s="67">
        <v>0</v>
      </c>
      <c r="M115" s="67">
        <v>0</v>
      </c>
      <c r="N115" s="67">
        <v>0</v>
      </c>
      <c r="O115" s="216"/>
    </row>
    <row r="116" spans="1:15" ht="43.5" customHeight="1">
      <c r="A116" s="158"/>
      <c r="B116" s="191"/>
      <c r="C116" s="51" t="s">
        <v>48</v>
      </c>
      <c r="D116" s="66" t="s">
        <v>81</v>
      </c>
      <c r="E116" s="54">
        <f>SUM(F116+G116+L116+M116+N116)</f>
        <v>100</v>
      </c>
      <c r="F116" s="67">
        <v>20</v>
      </c>
      <c r="G116" s="193">
        <v>20</v>
      </c>
      <c r="H116" s="194"/>
      <c r="I116" s="194"/>
      <c r="J116" s="194"/>
      <c r="K116" s="195"/>
      <c r="L116" s="67">
        <v>20</v>
      </c>
      <c r="M116" s="67">
        <v>20</v>
      </c>
      <c r="N116" s="67">
        <v>20</v>
      </c>
      <c r="O116" s="216"/>
    </row>
    <row r="117" spans="1:15" ht="30.75" customHeight="1">
      <c r="A117" s="158"/>
      <c r="B117" s="192"/>
      <c r="C117" s="51" t="s">
        <v>48</v>
      </c>
      <c r="D117" s="78" t="s">
        <v>26</v>
      </c>
      <c r="E117" s="54">
        <f>SUM(F117+G117+L117+M117+N117)</f>
        <v>0</v>
      </c>
      <c r="F117" s="67">
        <v>0</v>
      </c>
      <c r="G117" s="193">
        <v>0</v>
      </c>
      <c r="H117" s="194"/>
      <c r="I117" s="194"/>
      <c r="J117" s="194"/>
      <c r="K117" s="195"/>
      <c r="L117" s="67">
        <v>0</v>
      </c>
      <c r="M117" s="67">
        <v>0</v>
      </c>
      <c r="N117" s="67">
        <v>0</v>
      </c>
      <c r="O117" s="216"/>
    </row>
    <row r="118" spans="1:15" ht="37.5" customHeight="1">
      <c r="A118" s="158"/>
      <c r="B118" s="202" t="s">
        <v>188</v>
      </c>
      <c r="C118" s="155" t="s">
        <v>21</v>
      </c>
      <c r="D118" s="155" t="s">
        <v>21</v>
      </c>
      <c r="E118" s="173" t="s">
        <v>3</v>
      </c>
      <c r="F118" s="176" t="s">
        <v>38</v>
      </c>
      <c r="G118" s="211" t="s">
        <v>217</v>
      </c>
      <c r="H118" s="193" t="s">
        <v>84</v>
      </c>
      <c r="I118" s="194"/>
      <c r="J118" s="194"/>
      <c r="K118" s="195"/>
      <c r="L118" s="173" t="s">
        <v>80</v>
      </c>
      <c r="M118" s="173" t="s">
        <v>41</v>
      </c>
      <c r="N118" s="173" t="s">
        <v>82</v>
      </c>
      <c r="O118" s="187"/>
    </row>
    <row r="119" spans="1:15" ht="49.5" customHeight="1">
      <c r="A119" s="158"/>
      <c r="B119" s="203"/>
      <c r="C119" s="156"/>
      <c r="D119" s="156"/>
      <c r="E119" s="174"/>
      <c r="F119" s="177"/>
      <c r="G119" s="212"/>
      <c r="H119" s="51" t="s">
        <v>247</v>
      </c>
      <c r="I119" s="51" t="s">
        <v>248</v>
      </c>
      <c r="J119" s="51" t="s">
        <v>228</v>
      </c>
      <c r="K119" s="51" t="s">
        <v>229</v>
      </c>
      <c r="L119" s="174"/>
      <c r="M119" s="174"/>
      <c r="N119" s="174"/>
      <c r="O119" s="188"/>
    </row>
    <row r="120" spans="1:15" ht="84" customHeight="1">
      <c r="A120" s="150"/>
      <c r="B120" s="204"/>
      <c r="C120" s="157"/>
      <c r="D120" s="157"/>
      <c r="E120" s="52">
        <f>SUM(F120+K120+L120+M120+N120)</f>
        <v>1600</v>
      </c>
      <c r="F120" s="52">
        <v>320</v>
      </c>
      <c r="G120" s="52">
        <v>320</v>
      </c>
      <c r="H120" s="52">
        <v>80</v>
      </c>
      <c r="I120" s="52">
        <v>160</v>
      </c>
      <c r="J120" s="52">
        <v>240</v>
      </c>
      <c r="K120" s="52">
        <v>320</v>
      </c>
      <c r="L120" s="52">
        <v>320</v>
      </c>
      <c r="M120" s="52">
        <v>320</v>
      </c>
      <c r="N120" s="52">
        <v>320</v>
      </c>
      <c r="O120" s="189"/>
    </row>
    <row r="121" spans="1:15" ht="27.75" customHeight="1">
      <c r="A121" s="196" t="s">
        <v>56</v>
      </c>
      <c r="B121" s="199" t="s">
        <v>280</v>
      </c>
      <c r="C121" s="51" t="s">
        <v>48</v>
      </c>
      <c r="D121" s="66" t="s">
        <v>5</v>
      </c>
      <c r="E121" s="54">
        <f>SUM(E122+E123+E124+E125)</f>
        <v>224583.62000000002</v>
      </c>
      <c r="F121" s="67">
        <f>SUM(F122+F123+F124+F125)</f>
        <v>44063.62</v>
      </c>
      <c r="G121" s="193">
        <f>G122+G123+G124+G125</f>
        <v>45130</v>
      </c>
      <c r="H121" s="194"/>
      <c r="I121" s="194"/>
      <c r="J121" s="194"/>
      <c r="K121" s="195"/>
      <c r="L121" s="67">
        <f>L122+L123+L124+L125</f>
        <v>45130</v>
      </c>
      <c r="M121" s="67">
        <f>M122+M123+M124+M125</f>
        <v>45130</v>
      </c>
      <c r="N121" s="67">
        <f>N122+N123+N124+N125</f>
        <v>45130</v>
      </c>
      <c r="O121" s="187"/>
    </row>
    <row r="122" spans="1:15" ht="49.5" customHeight="1">
      <c r="A122" s="197"/>
      <c r="B122" s="200"/>
      <c r="C122" s="51" t="s">
        <v>48</v>
      </c>
      <c r="D122" s="66" t="s">
        <v>4</v>
      </c>
      <c r="E122" s="54">
        <f>SUM(E127+E135+E143+E151)</f>
        <v>0</v>
      </c>
      <c r="F122" s="67">
        <f>SUM(F127+F135+F151)</f>
        <v>0</v>
      </c>
      <c r="G122" s="193">
        <f>SUM(G127+G135+G143+G151)</f>
        <v>0</v>
      </c>
      <c r="H122" s="194"/>
      <c r="I122" s="194"/>
      <c r="J122" s="194"/>
      <c r="K122" s="195"/>
      <c r="L122" s="67">
        <f aca="true" t="shared" si="5" ref="L122:N124">SUM(L127+L135+L143+L151)</f>
        <v>0</v>
      </c>
      <c r="M122" s="67">
        <f t="shared" si="5"/>
        <v>0</v>
      </c>
      <c r="N122" s="67">
        <f t="shared" si="5"/>
        <v>0</v>
      </c>
      <c r="O122" s="188"/>
    </row>
    <row r="123" spans="1:15" ht="36.75" customHeight="1">
      <c r="A123" s="197"/>
      <c r="B123" s="200"/>
      <c r="C123" s="51" t="s">
        <v>48</v>
      </c>
      <c r="D123" s="66" t="s">
        <v>8</v>
      </c>
      <c r="E123" s="54">
        <f>SUM(E128+E136+E144+E152)</f>
        <v>0</v>
      </c>
      <c r="F123" s="67">
        <f>SUM(F128+F136+F144+F152)</f>
        <v>0</v>
      </c>
      <c r="G123" s="193">
        <f>SUM(G128+G136+G144+G152)</f>
        <v>0</v>
      </c>
      <c r="H123" s="194"/>
      <c r="I123" s="194"/>
      <c r="J123" s="194"/>
      <c r="K123" s="195"/>
      <c r="L123" s="67">
        <f t="shared" si="5"/>
        <v>0</v>
      </c>
      <c r="M123" s="67">
        <f t="shared" si="5"/>
        <v>0</v>
      </c>
      <c r="N123" s="67">
        <f t="shared" si="5"/>
        <v>0</v>
      </c>
      <c r="O123" s="188"/>
    </row>
    <row r="124" spans="1:15" ht="48" customHeight="1">
      <c r="A124" s="197"/>
      <c r="B124" s="200"/>
      <c r="C124" s="51" t="s">
        <v>48</v>
      </c>
      <c r="D124" s="66" t="s">
        <v>81</v>
      </c>
      <c r="E124" s="54">
        <f>SUM(E129+E137+E145+E153)</f>
        <v>224583.62000000002</v>
      </c>
      <c r="F124" s="67">
        <f>SUM(F129+F137+F145+F153)</f>
        <v>44063.62</v>
      </c>
      <c r="G124" s="193">
        <f>SUM(G129+G137+G145+G153)</f>
        <v>45130</v>
      </c>
      <c r="H124" s="194"/>
      <c r="I124" s="194"/>
      <c r="J124" s="194"/>
      <c r="K124" s="195"/>
      <c r="L124" s="67">
        <f t="shared" si="5"/>
        <v>45130</v>
      </c>
      <c r="M124" s="67">
        <f t="shared" si="5"/>
        <v>45130</v>
      </c>
      <c r="N124" s="67">
        <f t="shared" si="5"/>
        <v>45130</v>
      </c>
      <c r="O124" s="188"/>
    </row>
    <row r="125" spans="1:15" ht="31.5" customHeight="1">
      <c r="A125" s="198"/>
      <c r="B125" s="201"/>
      <c r="C125" s="51" t="s">
        <v>48</v>
      </c>
      <c r="D125" s="78" t="s">
        <v>26</v>
      </c>
      <c r="E125" s="54">
        <f>SUM(E130+E138+E146+E154)</f>
        <v>0</v>
      </c>
      <c r="F125" s="67">
        <f>SUM(F130+F138+F146+F154)</f>
        <v>0</v>
      </c>
      <c r="G125" s="193">
        <f>SUM(G130+G138+G146+G154)</f>
        <v>0</v>
      </c>
      <c r="H125" s="194"/>
      <c r="I125" s="194"/>
      <c r="J125" s="194"/>
      <c r="K125" s="195"/>
      <c r="L125" s="67">
        <f>SUM(L130+L138+L146+L154)</f>
        <v>0</v>
      </c>
      <c r="M125" s="67">
        <f>SUM(M130+M138+M146+M162)</f>
        <v>0</v>
      </c>
      <c r="N125" s="67">
        <f>SUM(N130+N138+N146+N154)</f>
        <v>0</v>
      </c>
      <c r="O125" s="188"/>
    </row>
    <row r="126" spans="1:15" ht="23.25" customHeight="1">
      <c r="A126" s="196" t="s">
        <v>57</v>
      </c>
      <c r="B126" s="199" t="s">
        <v>281</v>
      </c>
      <c r="C126" s="51" t="s">
        <v>48</v>
      </c>
      <c r="D126" s="66" t="s">
        <v>5</v>
      </c>
      <c r="E126" s="54">
        <f>SUM(F126+G126+L126+M126+N126)</f>
        <v>114709.80000000002</v>
      </c>
      <c r="F126" s="67">
        <f>SUM(F127+F128+F129+F130)</f>
        <v>40929.4</v>
      </c>
      <c r="G126" s="193">
        <f>SUM(G127+G128+G129+G130)</f>
        <v>18445.1</v>
      </c>
      <c r="H126" s="194"/>
      <c r="I126" s="194"/>
      <c r="J126" s="194"/>
      <c r="K126" s="195"/>
      <c r="L126" s="67">
        <f>L127+L128+L129+L130</f>
        <v>18445.1</v>
      </c>
      <c r="M126" s="67">
        <f>M127+M128+M129+M130</f>
        <v>18445.1</v>
      </c>
      <c r="N126" s="67">
        <f>N127+N128+N129+N130</f>
        <v>18445.1</v>
      </c>
      <c r="O126" s="188" t="s">
        <v>44</v>
      </c>
    </row>
    <row r="127" spans="1:15" ht="51.75" customHeight="1">
      <c r="A127" s="197"/>
      <c r="B127" s="200"/>
      <c r="C127" s="51" t="s">
        <v>48</v>
      </c>
      <c r="D127" s="66" t="s">
        <v>4</v>
      </c>
      <c r="E127" s="54">
        <f>SUM(F127+G127+L127+M127+N127)</f>
        <v>0</v>
      </c>
      <c r="F127" s="67">
        <v>0</v>
      </c>
      <c r="G127" s="193">
        <v>0</v>
      </c>
      <c r="H127" s="194"/>
      <c r="I127" s="194"/>
      <c r="J127" s="194"/>
      <c r="K127" s="195"/>
      <c r="L127" s="67">
        <v>0</v>
      </c>
      <c r="M127" s="67">
        <v>0</v>
      </c>
      <c r="N127" s="67">
        <v>0</v>
      </c>
      <c r="O127" s="188"/>
    </row>
    <row r="128" spans="1:15" ht="34.5" customHeight="1">
      <c r="A128" s="197"/>
      <c r="B128" s="200"/>
      <c r="C128" s="51" t="s">
        <v>48</v>
      </c>
      <c r="D128" s="66" t="s">
        <v>8</v>
      </c>
      <c r="E128" s="54">
        <f>SUM(F128+G128+L128+M128+N128)</f>
        <v>0</v>
      </c>
      <c r="F128" s="67">
        <v>0</v>
      </c>
      <c r="G128" s="193">
        <v>0</v>
      </c>
      <c r="H128" s="194"/>
      <c r="I128" s="194"/>
      <c r="J128" s="194"/>
      <c r="K128" s="195"/>
      <c r="L128" s="67">
        <v>0</v>
      </c>
      <c r="M128" s="67">
        <v>0</v>
      </c>
      <c r="N128" s="67">
        <v>0</v>
      </c>
      <c r="O128" s="188"/>
    </row>
    <row r="129" spans="1:15" ht="49.5" customHeight="1">
      <c r="A129" s="197"/>
      <c r="B129" s="200"/>
      <c r="C129" s="51" t="s">
        <v>48</v>
      </c>
      <c r="D129" s="66" t="s">
        <v>81</v>
      </c>
      <c r="E129" s="54">
        <f>SUM(F129+G129+L129+M129+N129)</f>
        <v>114709.80000000002</v>
      </c>
      <c r="F129" s="67">
        <v>40929.4</v>
      </c>
      <c r="G129" s="193">
        <v>18445.1</v>
      </c>
      <c r="H129" s="194"/>
      <c r="I129" s="194"/>
      <c r="J129" s="194"/>
      <c r="K129" s="195"/>
      <c r="L129" s="67">
        <v>18445.1</v>
      </c>
      <c r="M129" s="67">
        <v>18445.1</v>
      </c>
      <c r="N129" s="67">
        <v>18445.1</v>
      </c>
      <c r="O129" s="188"/>
    </row>
    <row r="130" spans="1:15" ht="34.5" customHeight="1">
      <c r="A130" s="198"/>
      <c r="B130" s="201"/>
      <c r="C130" s="51" t="s">
        <v>48</v>
      </c>
      <c r="D130" s="78" t="s">
        <v>26</v>
      </c>
      <c r="E130" s="54">
        <f>SUM(F130+G130+L130+M130+N130)</f>
        <v>0</v>
      </c>
      <c r="F130" s="67">
        <v>0</v>
      </c>
      <c r="G130" s="193">
        <v>0</v>
      </c>
      <c r="H130" s="194"/>
      <c r="I130" s="194"/>
      <c r="J130" s="194"/>
      <c r="K130" s="195"/>
      <c r="L130" s="67">
        <v>0</v>
      </c>
      <c r="M130" s="67">
        <v>0</v>
      </c>
      <c r="N130" s="67">
        <v>0</v>
      </c>
      <c r="O130" s="188"/>
    </row>
    <row r="131" spans="1:15" ht="34.5" customHeight="1">
      <c r="A131" s="196"/>
      <c r="B131" s="184" t="s">
        <v>189</v>
      </c>
      <c r="C131" s="155" t="s">
        <v>36</v>
      </c>
      <c r="D131" s="208" t="s">
        <v>36</v>
      </c>
      <c r="E131" s="173" t="s">
        <v>3</v>
      </c>
      <c r="F131" s="176" t="s">
        <v>38</v>
      </c>
      <c r="G131" s="211" t="s">
        <v>217</v>
      </c>
      <c r="H131" s="193" t="s">
        <v>84</v>
      </c>
      <c r="I131" s="194"/>
      <c r="J131" s="194"/>
      <c r="K131" s="195"/>
      <c r="L131" s="173" t="s">
        <v>80</v>
      </c>
      <c r="M131" s="173" t="s">
        <v>41</v>
      </c>
      <c r="N131" s="173" t="s">
        <v>82</v>
      </c>
      <c r="O131" s="188"/>
    </row>
    <row r="132" spans="1:15" ht="49.5" customHeight="1">
      <c r="A132" s="197"/>
      <c r="B132" s="200"/>
      <c r="C132" s="156"/>
      <c r="D132" s="209"/>
      <c r="E132" s="174"/>
      <c r="F132" s="177"/>
      <c r="G132" s="212"/>
      <c r="H132" s="51" t="s">
        <v>247</v>
      </c>
      <c r="I132" s="51" t="s">
        <v>248</v>
      </c>
      <c r="J132" s="51" t="s">
        <v>228</v>
      </c>
      <c r="K132" s="51" t="s">
        <v>229</v>
      </c>
      <c r="L132" s="174"/>
      <c r="M132" s="174"/>
      <c r="N132" s="174"/>
      <c r="O132" s="188"/>
    </row>
    <row r="133" spans="1:15" ht="168.75" customHeight="1">
      <c r="A133" s="198"/>
      <c r="B133" s="201"/>
      <c r="C133" s="157"/>
      <c r="D133" s="210"/>
      <c r="E133" s="52">
        <v>1050</v>
      </c>
      <c r="F133" s="52">
        <v>940</v>
      </c>
      <c r="G133" s="52">
        <v>960</v>
      </c>
      <c r="H133" s="52">
        <v>945</v>
      </c>
      <c r="I133" s="52">
        <v>950</v>
      </c>
      <c r="J133" s="52">
        <v>955</v>
      </c>
      <c r="K133" s="52">
        <v>960</v>
      </c>
      <c r="L133" s="52">
        <v>1020</v>
      </c>
      <c r="M133" s="52">
        <v>1039</v>
      </c>
      <c r="N133" s="52">
        <v>1050</v>
      </c>
      <c r="O133" s="188"/>
    </row>
    <row r="134" spans="1:15" ht="24" customHeight="1">
      <c r="A134" s="196" t="s">
        <v>58</v>
      </c>
      <c r="B134" s="205" t="s">
        <v>282</v>
      </c>
      <c r="C134" s="51" t="s">
        <v>48</v>
      </c>
      <c r="D134" s="66" t="s">
        <v>5</v>
      </c>
      <c r="E134" s="79">
        <f>SUM(F134+G134+L134+M134+N134)</f>
        <v>96572.4</v>
      </c>
      <c r="F134" s="80">
        <f>F135+F136+F137+F138</f>
        <v>1832.8</v>
      </c>
      <c r="G134" s="193">
        <f>G135+G136+G137+G138</f>
        <v>23684.9</v>
      </c>
      <c r="H134" s="194"/>
      <c r="I134" s="194"/>
      <c r="J134" s="194"/>
      <c r="K134" s="195"/>
      <c r="L134" s="67">
        <f>L135+L136+L137+L138</f>
        <v>23684.9</v>
      </c>
      <c r="M134" s="67">
        <f>M135+M136+M137+M138</f>
        <v>23684.9</v>
      </c>
      <c r="N134" s="67">
        <f>N135+N136+N137+N138</f>
        <v>23684.9</v>
      </c>
      <c r="O134" s="188" t="s">
        <v>44</v>
      </c>
    </row>
    <row r="135" spans="1:15" ht="43.5" customHeight="1">
      <c r="A135" s="197"/>
      <c r="B135" s="206"/>
      <c r="C135" s="51" t="s">
        <v>48</v>
      </c>
      <c r="D135" s="66" t="s">
        <v>4</v>
      </c>
      <c r="E135" s="79">
        <f>SUM(F135+G135+L135+M135+N135)</f>
        <v>0</v>
      </c>
      <c r="F135" s="80">
        <v>0</v>
      </c>
      <c r="G135" s="193">
        <v>0</v>
      </c>
      <c r="H135" s="194"/>
      <c r="I135" s="194"/>
      <c r="J135" s="194"/>
      <c r="K135" s="195"/>
      <c r="L135" s="67">
        <v>0</v>
      </c>
      <c r="M135" s="67">
        <v>0</v>
      </c>
      <c r="N135" s="67">
        <v>0</v>
      </c>
      <c r="O135" s="188"/>
    </row>
    <row r="136" spans="1:15" ht="34.5" customHeight="1">
      <c r="A136" s="197"/>
      <c r="B136" s="206"/>
      <c r="C136" s="51" t="s">
        <v>48</v>
      </c>
      <c r="D136" s="66" t="s">
        <v>8</v>
      </c>
      <c r="E136" s="79">
        <f>SUM(F136+G136+L136+M136+N136)</f>
        <v>0</v>
      </c>
      <c r="F136" s="80">
        <v>0</v>
      </c>
      <c r="G136" s="193">
        <v>0</v>
      </c>
      <c r="H136" s="194"/>
      <c r="I136" s="194"/>
      <c r="J136" s="194"/>
      <c r="K136" s="195"/>
      <c r="L136" s="67">
        <v>0</v>
      </c>
      <c r="M136" s="67">
        <v>0</v>
      </c>
      <c r="N136" s="67">
        <v>0</v>
      </c>
      <c r="O136" s="188"/>
    </row>
    <row r="137" spans="1:15" ht="45" customHeight="1">
      <c r="A137" s="197"/>
      <c r="B137" s="206"/>
      <c r="C137" s="51" t="s">
        <v>48</v>
      </c>
      <c r="D137" s="66" t="s">
        <v>81</v>
      </c>
      <c r="E137" s="79">
        <f>SUM(F137+G137+L137+M137+N137)</f>
        <v>96572.4</v>
      </c>
      <c r="F137" s="80">
        <v>1832.8</v>
      </c>
      <c r="G137" s="193">
        <v>23684.9</v>
      </c>
      <c r="H137" s="194"/>
      <c r="I137" s="194"/>
      <c r="J137" s="194"/>
      <c r="K137" s="195"/>
      <c r="L137" s="67">
        <v>23684.9</v>
      </c>
      <c r="M137" s="67">
        <v>23684.9</v>
      </c>
      <c r="N137" s="67">
        <v>23684.9</v>
      </c>
      <c r="O137" s="188"/>
    </row>
    <row r="138" spans="1:15" ht="52.5" customHeight="1">
      <c r="A138" s="198"/>
      <c r="B138" s="207"/>
      <c r="C138" s="51" t="s">
        <v>48</v>
      </c>
      <c r="D138" s="78" t="s">
        <v>26</v>
      </c>
      <c r="E138" s="79">
        <f>SUM(F138+G138+L138+M138+N138)</f>
        <v>0</v>
      </c>
      <c r="F138" s="80">
        <v>0</v>
      </c>
      <c r="G138" s="193">
        <v>0</v>
      </c>
      <c r="H138" s="194"/>
      <c r="I138" s="194"/>
      <c r="J138" s="194"/>
      <c r="K138" s="195"/>
      <c r="L138" s="67">
        <v>0</v>
      </c>
      <c r="M138" s="67">
        <v>0</v>
      </c>
      <c r="N138" s="67">
        <v>0</v>
      </c>
      <c r="O138" s="188"/>
    </row>
    <row r="139" spans="1:15" ht="34.5" customHeight="1">
      <c r="A139" s="196"/>
      <c r="B139" s="184" t="s">
        <v>190</v>
      </c>
      <c r="C139" s="155" t="s">
        <v>36</v>
      </c>
      <c r="D139" s="208" t="s">
        <v>36</v>
      </c>
      <c r="E139" s="173" t="s">
        <v>3</v>
      </c>
      <c r="F139" s="176" t="s">
        <v>38</v>
      </c>
      <c r="G139" s="211" t="s">
        <v>217</v>
      </c>
      <c r="H139" s="193" t="s">
        <v>84</v>
      </c>
      <c r="I139" s="194"/>
      <c r="J139" s="194"/>
      <c r="K139" s="195"/>
      <c r="L139" s="173" t="s">
        <v>80</v>
      </c>
      <c r="M139" s="173" t="s">
        <v>41</v>
      </c>
      <c r="N139" s="173" t="s">
        <v>82</v>
      </c>
      <c r="O139" s="81"/>
    </row>
    <row r="140" spans="1:15" ht="34.5" customHeight="1">
      <c r="A140" s="197"/>
      <c r="B140" s="200"/>
      <c r="C140" s="156"/>
      <c r="D140" s="209"/>
      <c r="E140" s="174"/>
      <c r="F140" s="177"/>
      <c r="G140" s="212"/>
      <c r="H140" s="51" t="s">
        <v>247</v>
      </c>
      <c r="I140" s="51" t="s">
        <v>248</v>
      </c>
      <c r="J140" s="51" t="s">
        <v>228</v>
      </c>
      <c r="K140" s="51" t="s">
        <v>229</v>
      </c>
      <c r="L140" s="174"/>
      <c r="M140" s="174"/>
      <c r="N140" s="174"/>
      <c r="O140" s="81"/>
    </row>
    <row r="141" spans="1:15" ht="37.5" customHeight="1">
      <c r="A141" s="198"/>
      <c r="B141" s="201"/>
      <c r="C141" s="157"/>
      <c r="D141" s="210"/>
      <c r="E141" s="51">
        <v>1671</v>
      </c>
      <c r="F141" s="51">
        <v>1147</v>
      </c>
      <c r="G141" s="51">
        <v>1247</v>
      </c>
      <c r="H141" s="51">
        <v>1247</v>
      </c>
      <c r="I141" s="51">
        <v>1247</v>
      </c>
      <c r="J141" s="51">
        <v>1247</v>
      </c>
      <c r="K141" s="51">
        <v>1247</v>
      </c>
      <c r="L141" s="51">
        <v>1409</v>
      </c>
      <c r="M141" s="51">
        <v>1540</v>
      </c>
      <c r="N141" s="51">
        <v>1671</v>
      </c>
      <c r="O141" s="81"/>
    </row>
    <row r="142" spans="1:15" ht="24" customHeight="1">
      <c r="A142" s="196" t="s">
        <v>90</v>
      </c>
      <c r="B142" s="199" t="s">
        <v>283</v>
      </c>
      <c r="C142" s="51" t="s">
        <v>48</v>
      </c>
      <c r="D142" s="66" t="s">
        <v>5</v>
      </c>
      <c r="E142" s="54">
        <f>SUM(F142+G142+L142+M142++N142)</f>
        <v>13301.42</v>
      </c>
      <c r="F142" s="67">
        <f>F143+F144+F145+F146</f>
        <v>1301.42</v>
      </c>
      <c r="G142" s="193">
        <f>G143+G144+G145+G146</f>
        <v>3000</v>
      </c>
      <c r="H142" s="194"/>
      <c r="I142" s="194"/>
      <c r="J142" s="194"/>
      <c r="K142" s="195"/>
      <c r="L142" s="67">
        <f>L143+L144+L145+L146</f>
        <v>3000</v>
      </c>
      <c r="M142" s="67">
        <f>M143+M144+M145+M146</f>
        <v>3000</v>
      </c>
      <c r="N142" s="67">
        <f>N143+N144+N145+N146</f>
        <v>3000</v>
      </c>
      <c r="O142" s="188" t="s">
        <v>44</v>
      </c>
    </row>
    <row r="143" spans="1:15" ht="48" customHeight="1">
      <c r="A143" s="197"/>
      <c r="B143" s="200"/>
      <c r="C143" s="51" t="s">
        <v>48</v>
      </c>
      <c r="D143" s="66" t="s">
        <v>4</v>
      </c>
      <c r="E143" s="54">
        <f>SUM(F143+G143+L143+M143++N143)</f>
        <v>0</v>
      </c>
      <c r="F143" s="67">
        <v>0</v>
      </c>
      <c r="G143" s="193">
        <v>0</v>
      </c>
      <c r="H143" s="194"/>
      <c r="I143" s="194"/>
      <c r="J143" s="194"/>
      <c r="K143" s="195"/>
      <c r="L143" s="67">
        <v>0</v>
      </c>
      <c r="M143" s="67">
        <v>0</v>
      </c>
      <c r="N143" s="67">
        <v>0</v>
      </c>
      <c r="O143" s="188"/>
    </row>
    <row r="144" spans="1:15" ht="34.5" customHeight="1">
      <c r="A144" s="197"/>
      <c r="B144" s="200"/>
      <c r="C144" s="51" t="s">
        <v>48</v>
      </c>
      <c r="D144" s="66" t="s">
        <v>8</v>
      </c>
      <c r="E144" s="54">
        <f>SUM(F144+G144+L144+M144++N144)</f>
        <v>0</v>
      </c>
      <c r="F144" s="67">
        <v>0</v>
      </c>
      <c r="G144" s="193">
        <v>0</v>
      </c>
      <c r="H144" s="194"/>
      <c r="I144" s="194"/>
      <c r="J144" s="194"/>
      <c r="K144" s="195"/>
      <c r="L144" s="67">
        <v>0</v>
      </c>
      <c r="M144" s="67">
        <v>0</v>
      </c>
      <c r="N144" s="67">
        <v>0</v>
      </c>
      <c r="O144" s="188"/>
    </row>
    <row r="145" spans="1:15" ht="46.5" customHeight="1">
      <c r="A145" s="197"/>
      <c r="B145" s="200"/>
      <c r="C145" s="51" t="s">
        <v>48</v>
      </c>
      <c r="D145" s="66" t="s">
        <v>81</v>
      </c>
      <c r="E145" s="54">
        <f>SUM(F145+G145+L145+M145++N145)</f>
        <v>13301.42</v>
      </c>
      <c r="F145" s="67">
        <v>1301.42</v>
      </c>
      <c r="G145" s="193">
        <v>3000</v>
      </c>
      <c r="H145" s="194"/>
      <c r="I145" s="194"/>
      <c r="J145" s="194"/>
      <c r="K145" s="195"/>
      <c r="L145" s="67">
        <v>3000</v>
      </c>
      <c r="M145" s="67">
        <v>3000</v>
      </c>
      <c r="N145" s="67">
        <v>3000</v>
      </c>
      <c r="O145" s="188"/>
    </row>
    <row r="146" spans="1:15" ht="34.5" customHeight="1">
      <c r="A146" s="197"/>
      <c r="B146" s="201"/>
      <c r="C146" s="51" t="s">
        <v>48</v>
      </c>
      <c r="D146" s="78" t="s">
        <v>26</v>
      </c>
      <c r="E146" s="54">
        <f>SUM(F146+G146+L146+M146++N146)</f>
        <v>0</v>
      </c>
      <c r="F146" s="67">
        <v>0</v>
      </c>
      <c r="G146" s="193">
        <v>0</v>
      </c>
      <c r="H146" s="194"/>
      <c r="I146" s="194"/>
      <c r="J146" s="194"/>
      <c r="K146" s="195"/>
      <c r="L146" s="67">
        <v>0</v>
      </c>
      <c r="M146" s="67">
        <v>0</v>
      </c>
      <c r="N146" s="67">
        <v>0</v>
      </c>
      <c r="O146" s="188"/>
    </row>
    <row r="147" spans="1:15" ht="34.5" customHeight="1">
      <c r="A147" s="197"/>
      <c r="B147" s="184" t="s">
        <v>191</v>
      </c>
      <c r="C147" s="155" t="s">
        <v>36</v>
      </c>
      <c r="D147" s="208" t="s">
        <v>36</v>
      </c>
      <c r="E147" s="173" t="s">
        <v>3</v>
      </c>
      <c r="F147" s="176" t="s">
        <v>38</v>
      </c>
      <c r="G147" s="211" t="s">
        <v>217</v>
      </c>
      <c r="H147" s="193" t="s">
        <v>84</v>
      </c>
      <c r="I147" s="194"/>
      <c r="J147" s="194"/>
      <c r="K147" s="195"/>
      <c r="L147" s="173" t="s">
        <v>80</v>
      </c>
      <c r="M147" s="173" t="s">
        <v>41</v>
      </c>
      <c r="N147" s="173" t="s">
        <v>82</v>
      </c>
      <c r="O147" s="188"/>
    </row>
    <row r="148" spans="1:15" ht="34.5" customHeight="1">
      <c r="A148" s="197"/>
      <c r="B148" s="200"/>
      <c r="C148" s="156"/>
      <c r="D148" s="209"/>
      <c r="E148" s="174"/>
      <c r="F148" s="177"/>
      <c r="G148" s="213"/>
      <c r="H148" s="51" t="s">
        <v>247</v>
      </c>
      <c r="I148" s="51" t="s">
        <v>248</v>
      </c>
      <c r="J148" s="51" t="s">
        <v>228</v>
      </c>
      <c r="K148" s="51" t="s">
        <v>229</v>
      </c>
      <c r="L148" s="174"/>
      <c r="M148" s="174"/>
      <c r="N148" s="174"/>
      <c r="O148" s="188"/>
    </row>
    <row r="149" spans="1:15" ht="218.25" customHeight="1">
      <c r="A149" s="198"/>
      <c r="B149" s="201"/>
      <c r="C149" s="157"/>
      <c r="D149" s="210"/>
      <c r="E149" s="54">
        <f>SUM(F149+K149+L149+M149+N149)</f>
        <v>13301.42</v>
      </c>
      <c r="F149" s="82">
        <v>1301.42</v>
      </c>
      <c r="G149" s="82">
        <v>3000</v>
      </c>
      <c r="H149" s="67">
        <v>0</v>
      </c>
      <c r="I149" s="67">
        <v>0</v>
      </c>
      <c r="J149" s="67">
        <v>3000</v>
      </c>
      <c r="K149" s="67">
        <v>3000</v>
      </c>
      <c r="L149" s="67">
        <v>3000</v>
      </c>
      <c r="M149" s="67">
        <v>3000</v>
      </c>
      <c r="N149" s="67">
        <v>3000</v>
      </c>
      <c r="O149" s="188"/>
    </row>
    <row r="150" spans="1:15" ht="23.25" customHeight="1">
      <c r="A150" s="196" t="s">
        <v>91</v>
      </c>
      <c r="B150" s="199" t="s">
        <v>284</v>
      </c>
      <c r="C150" s="51" t="s">
        <v>48</v>
      </c>
      <c r="D150" s="66" t="s">
        <v>5</v>
      </c>
      <c r="E150" s="54">
        <f>SUM(F150+G150+L150+M150+N150)</f>
        <v>0</v>
      </c>
      <c r="F150" s="67">
        <v>0</v>
      </c>
      <c r="G150" s="193">
        <v>0</v>
      </c>
      <c r="H150" s="194"/>
      <c r="I150" s="194"/>
      <c r="J150" s="194"/>
      <c r="K150" s="195"/>
      <c r="L150" s="67">
        <v>0</v>
      </c>
      <c r="M150" s="67">
        <v>0</v>
      </c>
      <c r="N150" s="67">
        <v>0</v>
      </c>
      <c r="O150" s="187" t="s">
        <v>118</v>
      </c>
    </row>
    <row r="151" spans="1:15" ht="48.75" customHeight="1">
      <c r="A151" s="197"/>
      <c r="B151" s="200"/>
      <c r="C151" s="51" t="s">
        <v>48</v>
      </c>
      <c r="D151" s="66" t="s">
        <v>4</v>
      </c>
      <c r="E151" s="54">
        <f>SUM(F151+G151+L151+M151+N151)</f>
        <v>0</v>
      </c>
      <c r="F151" s="67">
        <v>0</v>
      </c>
      <c r="G151" s="193">
        <v>0</v>
      </c>
      <c r="H151" s="194"/>
      <c r="I151" s="194"/>
      <c r="J151" s="194"/>
      <c r="K151" s="195"/>
      <c r="L151" s="67">
        <v>0</v>
      </c>
      <c r="M151" s="67">
        <v>0</v>
      </c>
      <c r="N151" s="67">
        <v>0</v>
      </c>
      <c r="O151" s="188"/>
    </row>
    <row r="152" spans="1:15" ht="30.75" customHeight="1">
      <c r="A152" s="197"/>
      <c r="B152" s="200"/>
      <c r="C152" s="51" t="s">
        <v>48</v>
      </c>
      <c r="D152" s="66" t="s">
        <v>8</v>
      </c>
      <c r="E152" s="54">
        <f>SUM(F152+G152+L152+M152+N152)</f>
        <v>0</v>
      </c>
      <c r="F152" s="67">
        <v>0</v>
      </c>
      <c r="G152" s="193">
        <v>0</v>
      </c>
      <c r="H152" s="194"/>
      <c r="I152" s="194"/>
      <c r="J152" s="194"/>
      <c r="K152" s="195"/>
      <c r="L152" s="67">
        <v>0</v>
      </c>
      <c r="M152" s="67">
        <v>0</v>
      </c>
      <c r="N152" s="67">
        <v>0</v>
      </c>
      <c r="O152" s="188"/>
    </row>
    <row r="153" spans="1:15" ht="45" customHeight="1">
      <c r="A153" s="197"/>
      <c r="B153" s="200"/>
      <c r="C153" s="51" t="s">
        <v>48</v>
      </c>
      <c r="D153" s="66" t="s">
        <v>81</v>
      </c>
      <c r="E153" s="54">
        <f>SUM(F153+G153+L153+M153+N153)</f>
        <v>0</v>
      </c>
      <c r="F153" s="67">
        <v>0</v>
      </c>
      <c r="G153" s="193">
        <v>0</v>
      </c>
      <c r="H153" s="194"/>
      <c r="I153" s="194"/>
      <c r="J153" s="194"/>
      <c r="K153" s="195"/>
      <c r="L153" s="67">
        <v>0</v>
      </c>
      <c r="M153" s="67">
        <v>0</v>
      </c>
      <c r="N153" s="67">
        <v>0</v>
      </c>
      <c r="O153" s="188"/>
    </row>
    <row r="154" spans="1:15" ht="29.25" customHeight="1">
      <c r="A154" s="197"/>
      <c r="B154" s="201"/>
      <c r="C154" s="51" t="s">
        <v>48</v>
      </c>
      <c r="D154" s="78" t="s">
        <v>26</v>
      </c>
      <c r="E154" s="54">
        <f>SUM(F154+G154+L154+N154)</f>
        <v>0</v>
      </c>
      <c r="F154" s="67">
        <v>0</v>
      </c>
      <c r="G154" s="193">
        <v>0</v>
      </c>
      <c r="H154" s="194"/>
      <c r="I154" s="194"/>
      <c r="J154" s="194"/>
      <c r="K154" s="195"/>
      <c r="L154" s="67">
        <v>0</v>
      </c>
      <c r="M154" s="67">
        <v>0</v>
      </c>
      <c r="N154" s="67">
        <v>0</v>
      </c>
      <c r="O154" s="188"/>
    </row>
    <row r="155" spans="1:15" ht="37.5" customHeight="1">
      <c r="A155" s="197"/>
      <c r="B155" s="199" t="s">
        <v>285</v>
      </c>
      <c r="C155" s="155" t="s">
        <v>36</v>
      </c>
      <c r="D155" s="208" t="s">
        <v>36</v>
      </c>
      <c r="E155" s="173" t="s">
        <v>3</v>
      </c>
      <c r="F155" s="176" t="s">
        <v>38</v>
      </c>
      <c r="G155" s="211" t="s">
        <v>217</v>
      </c>
      <c r="H155" s="193" t="s">
        <v>84</v>
      </c>
      <c r="I155" s="194"/>
      <c r="J155" s="194"/>
      <c r="K155" s="195"/>
      <c r="L155" s="173" t="s">
        <v>80</v>
      </c>
      <c r="M155" s="173" t="s">
        <v>41</v>
      </c>
      <c r="N155" s="173" t="s">
        <v>82</v>
      </c>
      <c r="O155" s="188"/>
    </row>
    <row r="156" spans="1:15" ht="52.5" customHeight="1">
      <c r="A156" s="197"/>
      <c r="B156" s="200"/>
      <c r="C156" s="156"/>
      <c r="D156" s="209"/>
      <c r="E156" s="174"/>
      <c r="F156" s="177"/>
      <c r="G156" s="212"/>
      <c r="H156" s="51" t="s">
        <v>247</v>
      </c>
      <c r="I156" s="51" t="s">
        <v>248</v>
      </c>
      <c r="J156" s="51" t="s">
        <v>228</v>
      </c>
      <c r="K156" s="51" t="s">
        <v>229</v>
      </c>
      <c r="L156" s="174"/>
      <c r="M156" s="174"/>
      <c r="N156" s="174"/>
      <c r="O156" s="188"/>
    </row>
    <row r="157" spans="1:15" ht="26.25" customHeight="1">
      <c r="A157" s="198"/>
      <c r="B157" s="201"/>
      <c r="C157" s="157"/>
      <c r="D157" s="210"/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189"/>
    </row>
    <row r="158" spans="1:15" ht="32.25" customHeight="1">
      <c r="A158" s="196" t="s">
        <v>59</v>
      </c>
      <c r="B158" s="199" t="s">
        <v>286</v>
      </c>
      <c r="C158" s="51" t="s">
        <v>48</v>
      </c>
      <c r="D158" s="66" t="s">
        <v>5</v>
      </c>
      <c r="E158" s="54">
        <f>SUM(E159+E160+E161+E162)</f>
        <v>8400</v>
      </c>
      <c r="F158" s="67">
        <f>SUM(F159+F160+F161+F162)</f>
        <v>0</v>
      </c>
      <c r="G158" s="193">
        <f>SUM(G159+G160+G161+G162)</f>
        <v>2100</v>
      </c>
      <c r="H158" s="194"/>
      <c r="I158" s="194"/>
      <c r="J158" s="194"/>
      <c r="K158" s="195"/>
      <c r="L158" s="67">
        <f>SUM(L159+L160++L161+L162)</f>
        <v>2100</v>
      </c>
      <c r="M158" s="67">
        <f>SUM(M159+M160+M161+M162)</f>
        <v>2100</v>
      </c>
      <c r="N158" s="67">
        <f>SUM(N159+N160+N161+N162)</f>
        <v>2100</v>
      </c>
      <c r="O158" s="187"/>
    </row>
    <row r="159" spans="1:15" ht="48" customHeight="1">
      <c r="A159" s="197"/>
      <c r="B159" s="200"/>
      <c r="C159" s="51" t="s">
        <v>48</v>
      </c>
      <c r="D159" s="66" t="s">
        <v>4</v>
      </c>
      <c r="E159" s="54">
        <f aca="true" t="shared" si="6" ref="E159:E167">SUM(F159+G159+L159+M159+N159)</f>
        <v>0</v>
      </c>
      <c r="F159" s="67">
        <v>0</v>
      </c>
      <c r="G159" s="193">
        <v>0</v>
      </c>
      <c r="H159" s="194"/>
      <c r="I159" s="194"/>
      <c r="J159" s="194"/>
      <c r="K159" s="195"/>
      <c r="L159" s="67">
        <v>0</v>
      </c>
      <c r="M159" s="67">
        <v>0</v>
      </c>
      <c r="N159" s="67">
        <v>0</v>
      </c>
      <c r="O159" s="188"/>
    </row>
    <row r="160" spans="1:15" ht="59.25" customHeight="1">
      <c r="A160" s="197"/>
      <c r="B160" s="200"/>
      <c r="C160" s="51" t="s">
        <v>48</v>
      </c>
      <c r="D160" s="66" t="s">
        <v>8</v>
      </c>
      <c r="E160" s="54">
        <f t="shared" si="6"/>
        <v>0</v>
      </c>
      <c r="F160" s="67">
        <v>0</v>
      </c>
      <c r="G160" s="193">
        <v>0</v>
      </c>
      <c r="H160" s="194"/>
      <c r="I160" s="194"/>
      <c r="J160" s="194"/>
      <c r="K160" s="195"/>
      <c r="L160" s="67">
        <v>0</v>
      </c>
      <c r="M160" s="67">
        <v>0</v>
      </c>
      <c r="N160" s="67">
        <v>0</v>
      </c>
      <c r="O160" s="188"/>
    </row>
    <row r="161" spans="1:15" ht="59.25" customHeight="1">
      <c r="A161" s="197"/>
      <c r="B161" s="200"/>
      <c r="C161" s="51" t="s">
        <v>48</v>
      </c>
      <c r="D161" s="66" t="s">
        <v>81</v>
      </c>
      <c r="E161" s="54">
        <f t="shared" si="6"/>
        <v>8400</v>
      </c>
      <c r="F161" s="67">
        <f>SUM(F166+F174+F182+F190+F198)</f>
        <v>0</v>
      </c>
      <c r="G161" s="193">
        <v>2100</v>
      </c>
      <c r="H161" s="194"/>
      <c r="I161" s="194"/>
      <c r="J161" s="194"/>
      <c r="K161" s="195"/>
      <c r="L161" s="67">
        <f>SUM(L166+L174+L182+L190)</f>
        <v>2100</v>
      </c>
      <c r="M161" s="67">
        <f>SUM(M166+M174+M182+M190)</f>
        <v>2100</v>
      </c>
      <c r="N161" s="67">
        <f>SUM(N166+N174+N182+N190)</f>
        <v>2100</v>
      </c>
      <c r="O161" s="188"/>
    </row>
    <row r="162" spans="1:15" ht="59.25" customHeight="1">
      <c r="A162" s="198"/>
      <c r="B162" s="201"/>
      <c r="C162" s="51" t="s">
        <v>48</v>
      </c>
      <c r="D162" s="78" t="s">
        <v>26</v>
      </c>
      <c r="E162" s="54">
        <f t="shared" si="6"/>
        <v>0</v>
      </c>
      <c r="F162" s="67">
        <v>0</v>
      </c>
      <c r="G162" s="193">
        <v>0</v>
      </c>
      <c r="H162" s="194"/>
      <c r="I162" s="194"/>
      <c r="J162" s="194"/>
      <c r="K162" s="195"/>
      <c r="L162" s="67">
        <v>0</v>
      </c>
      <c r="M162" s="67">
        <v>0</v>
      </c>
      <c r="N162" s="67">
        <v>0</v>
      </c>
      <c r="O162" s="188"/>
    </row>
    <row r="163" spans="1:15" ht="24" customHeight="1">
      <c r="A163" s="196" t="s">
        <v>60</v>
      </c>
      <c r="B163" s="199" t="s">
        <v>287</v>
      </c>
      <c r="C163" s="51" t="s">
        <v>48</v>
      </c>
      <c r="D163" s="66" t="s">
        <v>5</v>
      </c>
      <c r="E163" s="54">
        <f t="shared" si="6"/>
        <v>6400</v>
      </c>
      <c r="F163" s="67">
        <f>SUM(F164+F165++F166+F167)</f>
        <v>0</v>
      </c>
      <c r="G163" s="193">
        <f>SUM(G164+G165+G166+G167)</f>
        <v>1600</v>
      </c>
      <c r="H163" s="194"/>
      <c r="I163" s="194"/>
      <c r="J163" s="194"/>
      <c r="K163" s="195"/>
      <c r="L163" s="67">
        <f>SUM(L164:L167)</f>
        <v>1600</v>
      </c>
      <c r="M163" s="67">
        <f>M164+M165+M166++M167</f>
        <v>1600</v>
      </c>
      <c r="N163" s="67">
        <f>N164+N165+N166+N167</f>
        <v>1600</v>
      </c>
      <c r="O163" s="187" t="s">
        <v>119</v>
      </c>
    </row>
    <row r="164" spans="1:15" ht="45" customHeight="1">
      <c r="A164" s="197"/>
      <c r="B164" s="200"/>
      <c r="C164" s="51" t="s">
        <v>48</v>
      </c>
      <c r="D164" s="66" t="s">
        <v>4</v>
      </c>
      <c r="E164" s="54">
        <f t="shared" si="6"/>
        <v>0</v>
      </c>
      <c r="F164" s="67">
        <v>0</v>
      </c>
      <c r="G164" s="193">
        <v>0</v>
      </c>
      <c r="H164" s="194"/>
      <c r="I164" s="194"/>
      <c r="J164" s="194"/>
      <c r="K164" s="195"/>
      <c r="L164" s="67">
        <v>0</v>
      </c>
      <c r="M164" s="67">
        <v>0</v>
      </c>
      <c r="N164" s="67">
        <v>0</v>
      </c>
      <c r="O164" s="188"/>
    </row>
    <row r="165" spans="1:15" ht="36" customHeight="1">
      <c r="A165" s="197"/>
      <c r="B165" s="200"/>
      <c r="C165" s="51" t="s">
        <v>48</v>
      </c>
      <c r="D165" s="66" t="s">
        <v>8</v>
      </c>
      <c r="E165" s="54">
        <f t="shared" si="6"/>
        <v>0</v>
      </c>
      <c r="F165" s="67">
        <v>0</v>
      </c>
      <c r="G165" s="193">
        <v>0</v>
      </c>
      <c r="H165" s="194"/>
      <c r="I165" s="194"/>
      <c r="J165" s="194"/>
      <c r="K165" s="195"/>
      <c r="L165" s="67">
        <v>0</v>
      </c>
      <c r="M165" s="67">
        <v>0</v>
      </c>
      <c r="N165" s="67">
        <v>0</v>
      </c>
      <c r="O165" s="188"/>
    </row>
    <row r="166" spans="1:15" ht="74.25" customHeight="1">
      <c r="A166" s="197"/>
      <c r="B166" s="200"/>
      <c r="C166" s="51" t="s">
        <v>48</v>
      </c>
      <c r="D166" s="66" t="s">
        <v>81</v>
      </c>
      <c r="E166" s="54">
        <f t="shared" si="6"/>
        <v>6400</v>
      </c>
      <c r="F166" s="67">
        <v>0</v>
      </c>
      <c r="G166" s="193">
        <v>1600</v>
      </c>
      <c r="H166" s="194"/>
      <c r="I166" s="194"/>
      <c r="J166" s="194"/>
      <c r="K166" s="195"/>
      <c r="L166" s="67">
        <v>1600</v>
      </c>
      <c r="M166" s="67">
        <v>1600</v>
      </c>
      <c r="N166" s="67">
        <v>1600</v>
      </c>
      <c r="O166" s="188"/>
    </row>
    <row r="167" spans="1:15" ht="36" customHeight="1">
      <c r="A167" s="197"/>
      <c r="B167" s="201"/>
      <c r="C167" s="51" t="s">
        <v>48</v>
      </c>
      <c r="D167" s="78" t="s">
        <v>26</v>
      </c>
      <c r="E167" s="54">
        <f t="shared" si="6"/>
        <v>0</v>
      </c>
      <c r="F167" s="67">
        <v>0</v>
      </c>
      <c r="G167" s="193">
        <v>0</v>
      </c>
      <c r="H167" s="194"/>
      <c r="I167" s="194"/>
      <c r="J167" s="194"/>
      <c r="K167" s="195"/>
      <c r="L167" s="67">
        <v>0</v>
      </c>
      <c r="M167" s="67">
        <v>0</v>
      </c>
      <c r="N167" s="67">
        <v>0</v>
      </c>
      <c r="O167" s="188"/>
    </row>
    <row r="168" spans="1:15" ht="44.25" customHeight="1">
      <c r="A168" s="197"/>
      <c r="B168" s="184" t="s">
        <v>192</v>
      </c>
      <c r="C168" s="155" t="s">
        <v>36</v>
      </c>
      <c r="D168" s="208" t="s">
        <v>36</v>
      </c>
      <c r="E168" s="173" t="s">
        <v>3</v>
      </c>
      <c r="F168" s="83" t="s">
        <v>38</v>
      </c>
      <c r="G168" s="211" t="s">
        <v>217</v>
      </c>
      <c r="H168" s="193" t="s">
        <v>84</v>
      </c>
      <c r="I168" s="194"/>
      <c r="J168" s="194"/>
      <c r="K168" s="195"/>
      <c r="L168" s="173" t="s">
        <v>80</v>
      </c>
      <c r="M168" s="173" t="s">
        <v>41</v>
      </c>
      <c r="N168" s="173" t="s">
        <v>82</v>
      </c>
      <c r="O168" s="188"/>
    </row>
    <row r="169" spans="1:15" ht="45.75" customHeight="1">
      <c r="A169" s="197"/>
      <c r="B169" s="200"/>
      <c r="C169" s="156"/>
      <c r="D169" s="209"/>
      <c r="E169" s="174"/>
      <c r="F169" s="84"/>
      <c r="G169" s="212"/>
      <c r="H169" s="51" t="s">
        <v>247</v>
      </c>
      <c r="I169" s="51" t="s">
        <v>248</v>
      </c>
      <c r="J169" s="51" t="s">
        <v>228</v>
      </c>
      <c r="K169" s="51" t="s">
        <v>229</v>
      </c>
      <c r="L169" s="174"/>
      <c r="M169" s="174"/>
      <c r="N169" s="174"/>
      <c r="O169" s="188"/>
    </row>
    <row r="170" spans="1:15" ht="42" customHeight="1">
      <c r="A170" s="198"/>
      <c r="B170" s="201"/>
      <c r="C170" s="157"/>
      <c r="D170" s="210"/>
      <c r="E170" s="52">
        <f aca="true" t="shared" si="7" ref="E170:E175">SUM(F170+G170+L170+M170+N170)</f>
        <v>30000</v>
      </c>
      <c r="F170" s="52">
        <v>6000</v>
      </c>
      <c r="G170" s="52">
        <v>6000</v>
      </c>
      <c r="H170" s="52">
        <v>6000</v>
      </c>
      <c r="I170" s="52">
        <v>6000</v>
      </c>
      <c r="J170" s="52">
        <v>6000</v>
      </c>
      <c r="K170" s="52">
        <v>6000</v>
      </c>
      <c r="L170" s="52">
        <v>6000</v>
      </c>
      <c r="M170" s="52">
        <v>6000</v>
      </c>
      <c r="N170" s="52">
        <v>6000</v>
      </c>
      <c r="O170" s="189"/>
    </row>
    <row r="171" spans="1:15" ht="26.25" customHeight="1">
      <c r="A171" s="196" t="s">
        <v>92</v>
      </c>
      <c r="B171" s="199" t="s">
        <v>288</v>
      </c>
      <c r="C171" s="51" t="s">
        <v>48</v>
      </c>
      <c r="D171" s="66" t="s">
        <v>5</v>
      </c>
      <c r="E171" s="54">
        <f t="shared" si="7"/>
        <v>0</v>
      </c>
      <c r="F171" s="67">
        <f>SUM(F172+F173+F174+F175)</f>
        <v>0</v>
      </c>
      <c r="G171" s="193">
        <f>SUM(G172+G173+G174+G175)</f>
        <v>0</v>
      </c>
      <c r="H171" s="194"/>
      <c r="I171" s="194"/>
      <c r="J171" s="194"/>
      <c r="K171" s="195"/>
      <c r="L171" s="67">
        <f>SUM(L172+L173+L174+L175)</f>
        <v>0</v>
      </c>
      <c r="M171" s="67">
        <f>SUM(M172+M173+M174+M175)</f>
        <v>0</v>
      </c>
      <c r="N171" s="67">
        <f>SUM(N172+N173+N174+N175)</f>
        <v>0</v>
      </c>
      <c r="O171" s="187" t="s">
        <v>120</v>
      </c>
    </row>
    <row r="172" spans="1:15" ht="48" customHeight="1">
      <c r="A172" s="197"/>
      <c r="B172" s="200"/>
      <c r="C172" s="51" t="s">
        <v>48</v>
      </c>
      <c r="D172" s="66" t="s">
        <v>4</v>
      </c>
      <c r="E172" s="54">
        <f t="shared" si="7"/>
        <v>0</v>
      </c>
      <c r="F172" s="67">
        <v>0</v>
      </c>
      <c r="G172" s="193">
        <v>0</v>
      </c>
      <c r="H172" s="194"/>
      <c r="I172" s="194"/>
      <c r="J172" s="194"/>
      <c r="K172" s="195"/>
      <c r="L172" s="67">
        <v>0</v>
      </c>
      <c r="M172" s="67">
        <v>0</v>
      </c>
      <c r="N172" s="67">
        <v>0</v>
      </c>
      <c r="O172" s="188"/>
    </row>
    <row r="173" spans="1:15" ht="34.5" customHeight="1">
      <c r="A173" s="197"/>
      <c r="B173" s="200"/>
      <c r="C173" s="51" t="s">
        <v>48</v>
      </c>
      <c r="D173" s="66" t="s">
        <v>8</v>
      </c>
      <c r="E173" s="54">
        <f t="shared" si="7"/>
        <v>0</v>
      </c>
      <c r="F173" s="67">
        <v>0</v>
      </c>
      <c r="G173" s="193">
        <v>0</v>
      </c>
      <c r="H173" s="194"/>
      <c r="I173" s="194"/>
      <c r="J173" s="194"/>
      <c r="K173" s="195"/>
      <c r="L173" s="67">
        <v>0</v>
      </c>
      <c r="M173" s="67">
        <v>0</v>
      </c>
      <c r="N173" s="67">
        <v>0</v>
      </c>
      <c r="O173" s="188"/>
    </row>
    <row r="174" spans="1:15" ht="48.75" customHeight="1">
      <c r="A174" s="197"/>
      <c r="B174" s="200"/>
      <c r="C174" s="51" t="s">
        <v>48</v>
      </c>
      <c r="D174" s="66" t="s">
        <v>81</v>
      </c>
      <c r="E174" s="54">
        <f t="shared" si="7"/>
        <v>0</v>
      </c>
      <c r="F174" s="67">
        <v>0</v>
      </c>
      <c r="G174" s="193">
        <v>0</v>
      </c>
      <c r="H174" s="194"/>
      <c r="I174" s="194"/>
      <c r="J174" s="194"/>
      <c r="K174" s="195"/>
      <c r="L174" s="67">
        <v>0</v>
      </c>
      <c r="M174" s="67">
        <v>0</v>
      </c>
      <c r="N174" s="67">
        <v>0</v>
      </c>
      <c r="O174" s="188"/>
    </row>
    <row r="175" spans="1:15" ht="33" customHeight="1">
      <c r="A175" s="197"/>
      <c r="B175" s="201"/>
      <c r="C175" s="51" t="s">
        <v>48</v>
      </c>
      <c r="D175" s="78" t="s">
        <v>26</v>
      </c>
      <c r="E175" s="54">
        <f t="shared" si="7"/>
        <v>0</v>
      </c>
      <c r="F175" s="67">
        <v>0</v>
      </c>
      <c r="G175" s="193">
        <v>0</v>
      </c>
      <c r="H175" s="194"/>
      <c r="I175" s="194"/>
      <c r="J175" s="194"/>
      <c r="K175" s="195"/>
      <c r="L175" s="67">
        <v>0</v>
      </c>
      <c r="M175" s="67">
        <v>0</v>
      </c>
      <c r="N175" s="67">
        <v>0</v>
      </c>
      <c r="O175" s="188"/>
    </row>
    <row r="176" spans="1:15" ht="41.25" customHeight="1">
      <c r="A176" s="197"/>
      <c r="B176" s="202" t="s">
        <v>193</v>
      </c>
      <c r="C176" s="155" t="s">
        <v>36</v>
      </c>
      <c r="D176" s="208" t="s">
        <v>36</v>
      </c>
      <c r="E176" s="173" t="s">
        <v>3</v>
      </c>
      <c r="F176" s="176" t="s">
        <v>38</v>
      </c>
      <c r="G176" s="211" t="s">
        <v>217</v>
      </c>
      <c r="H176" s="193" t="s">
        <v>84</v>
      </c>
      <c r="I176" s="194"/>
      <c r="J176" s="194"/>
      <c r="K176" s="195"/>
      <c r="L176" s="173" t="s">
        <v>80</v>
      </c>
      <c r="M176" s="173" t="s">
        <v>41</v>
      </c>
      <c r="N176" s="173" t="s">
        <v>82</v>
      </c>
      <c r="O176" s="188"/>
    </row>
    <row r="177" spans="1:15" ht="50.25" customHeight="1">
      <c r="A177" s="197"/>
      <c r="B177" s="206"/>
      <c r="C177" s="156"/>
      <c r="D177" s="209"/>
      <c r="E177" s="174"/>
      <c r="F177" s="177"/>
      <c r="G177" s="212"/>
      <c r="H177" s="51" t="s">
        <v>247</v>
      </c>
      <c r="I177" s="51" t="s">
        <v>248</v>
      </c>
      <c r="J177" s="51" t="s">
        <v>228</v>
      </c>
      <c r="K177" s="51" t="s">
        <v>229</v>
      </c>
      <c r="L177" s="174"/>
      <c r="M177" s="174"/>
      <c r="N177" s="174"/>
      <c r="O177" s="188"/>
    </row>
    <row r="178" spans="1:15" ht="43.5" customHeight="1">
      <c r="A178" s="198"/>
      <c r="B178" s="207"/>
      <c r="C178" s="157"/>
      <c r="D178" s="210"/>
      <c r="E178" s="52">
        <v>3</v>
      </c>
      <c r="F178" s="52">
        <v>3</v>
      </c>
      <c r="G178" s="52">
        <v>3</v>
      </c>
      <c r="H178" s="52">
        <v>3</v>
      </c>
      <c r="I178" s="52">
        <v>3</v>
      </c>
      <c r="J178" s="52">
        <v>3</v>
      </c>
      <c r="K178" s="52">
        <v>3</v>
      </c>
      <c r="L178" s="52">
        <v>3</v>
      </c>
      <c r="M178" s="52">
        <v>3</v>
      </c>
      <c r="N178" s="52">
        <v>3</v>
      </c>
      <c r="O178" s="189"/>
    </row>
    <row r="179" spans="1:15" ht="24.75" customHeight="1">
      <c r="A179" s="196" t="s">
        <v>93</v>
      </c>
      <c r="B179" s="205" t="s">
        <v>289</v>
      </c>
      <c r="C179" s="51" t="s">
        <v>48</v>
      </c>
      <c r="D179" s="66" t="s">
        <v>5</v>
      </c>
      <c r="E179" s="54">
        <f>SUM(F179+G179+L179+M179+N179)</f>
        <v>0</v>
      </c>
      <c r="F179" s="67">
        <f>SUM(F180+F181+F182+F183)</f>
        <v>0</v>
      </c>
      <c r="G179" s="193">
        <f>SUM(G180+G181+G182+G183)</f>
        <v>0</v>
      </c>
      <c r="H179" s="194"/>
      <c r="I179" s="194"/>
      <c r="J179" s="194"/>
      <c r="K179" s="195"/>
      <c r="L179" s="67">
        <f>SUM(L180+L181+L182+L183)</f>
        <v>0</v>
      </c>
      <c r="M179" s="67">
        <f>SUM(M180+M181+M182+M183)</f>
        <v>0</v>
      </c>
      <c r="N179" s="67">
        <f>SUM(N180+N181+N182+N183)</f>
        <v>0</v>
      </c>
      <c r="O179" s="187" t="s">
        <v>121</v>
      </c>
    </row>
    <row r="180" spans="1:15" ht="43.5" customHeight="1">
      <c r="A180" s="197"/>
      <c r="B180" s="206"/>
      <c r="C180" s="51" t="s">
        <v>48</v>
      </c>
      <c r="D180" s="66" t="s">
        <v>4</v>
      </c>
      <c r="E180" s="54">
        <f>SUM(F180+G180+L180+M180+N180)</f>
        <v>0</v>
      </c>
      <c r="F180" s="67">
        <v>0</v>
      </c>
      <c r="G180" s="193">
        <v>0</v>
      </c>
      <c r="H180" s="194"/>
      <c r="I180" s="194"/>
      <c r="J180" s="194"/>
      <c r="K180" s="195"/>
      <c r="L180" s="67">
        <v>0</v>
      </c>
      <c r="M180" s="67">
        <v>0</v>
      </c>
      <c r="N180" s="67">
        <v>0</v>
      </c>
      <c r="O180" s="188"/>
    </row>
    <row r="181" spans="1:15" ht="37.5" customHeight="1">
      <c r="A181" s="197"/>
      <c r="B181" s="206"/>
      <c r="C181" s="51" t="s">
        <v>48</v>
      </c>
      <c r="D181" s="66" t="s">
        <v>8</v>
      </c>
      <c r="E181" s="54">
        <f>SUM(F181+G181+L181+M181+N181)</f>
        <v>0</v>
      </c>
      <c r="F181" s="67">
        <v>0</v>
      </c>
      <c r="G181" s="193">
        <v>0</v>
      </c>
      <c r="H181" s="194"/>
      <c r="I181" s="194"/>
      <c r="J181" s="194"/>
      <c r="K181" s="195"/>
      <c r="L181" s="67">
        <v>0</v>
      </c>
      <c r="M181" s="67">
        <v>0</v>
      </c>
      <c r="N181" s="67">
        <v>0</v>
      </c>
      <c r="O181" s="188"/>
    </row>
    <row r="182" spans="1:15" ht="48.75" customHeight="1">
      <c r="A182" s="197"/>
      <c r="B182" s="206"/>
      <c r="C182" s="51" t="s">
        <v>48</v>
      </c>
      <c r="D182" s="66" t="s">
        <v>81</v>
      </c>
      <c r="E182" s="54">
        <f>SUM(F182+G182+L182+M182+N182)</f>
        <v>0</v>
      </c>
      <c r="F182" s="67">
        <v>0</v>
      </c>
      <c r="G182" s="193">
        <v>0</v>
      </c>
      <c r="H182" s="194"/>
      <c r="I182" s="194"/>
      <c r="J182" s="194"/>
      <c r="K182" s="195"/>
      <c r="L182" s="67">
        <v>0</v>
      </c>
      <c r="M182" s="67">
        <v>0</v>
      </c>
      <c r="N182" s="67">
        <v>0</v>
      </c>
      <c r="O182" s="188"/>
    </row>
    <row r="183" spans="1:15" ht="33" customHeight="1">
      <c r="A183" s="197"/>
      <c r="B183" s="207"/>
      <c r="C183" s="51" t="s">
        <v>48</v>
      </c>
      <c r="D183" s="78" t="s">
        <v>26</v>
      </c>
      <c r="E183" s="54">
        <f>SUM(F183+G183+L183+M183+N183)</f>
        <v>0</v>
      </c>
      <c r="F183" s="67">
        <v>0</v>
      </c>
      <c r="G183" s="193">
        <v>0</v>
      </c>
      <c r="H183" s="194"/>
      <c r="I183" s="194"/>
      <c r="J183" s="194"/>
      <c r="K183" s="195"/>
      <c r="L183" s="67">
        <v>0</v>
      </c>
      <c r="M183" s="67">
        <v>0</v>
      </c>
      <c r="N183" s="67">
        <v>0</v>
      </c>
      <c r="O183" s="188"/>
    </row>
    <row r="184" spans="1:15" ht="24" customHeight="1">
      <c r="A184" s="197"/>
      <c r="B184" s="184" t="s">
        <v>194</v>
      </c>
      <c r="C184" s="155" t="s">
        <v>36</v>
      </c>
      <c r="D184" s="208" t="s">
        <v>36</v>
      </c>
      <c r="E184" s="173" t="s">
        <v>3</v>
      </c>
      <c r="F184" s="176" t="s">
        <v>38</v>
      </c>
      <c r="G184" s="211" t="s">
        <v>217</v>
      </c>
      <c r="H184" s="193" t="s">
        <v>84</v>
      </c>
      <c r="I184" s="194"/>
      <c r="J184" s="194"/>
      <c r="K184" s="195"/>
      <c r="L184" s="173" t="s">
        <v>80</v>
      </c>
      <c r="M184" s="173" t="s">
        <v>41</v>
      </c>
      <c r="N184" s="173" t="s">
        <v>82</v>
      </c>
      <c r="O184" s="188"/>
    </row>
    <row r="185" spans="1:15" ht="48" customHeight="1">
      <c r="A185" s="197"/>
      <c r="B185" s="200"/>
      <c r="C185" s="156"/>
      <c r="D185" s="209"/>
      <c r="E185" s="174"/>
      <c r="F185" s="177"/>
      <c r="G185" s="212"/>
      <c r="H185" s="51" t="s">
        <v>247</v>
      </c>
      <c r="I185" s="51" t="s">
        <v>248</v>
      </c>
      <c r="J185" s="51" t="s">
        <v>228</v>
      </c>
      <c r="K185" s="51" t="s">
        <v>229</v>
      </c>
      <c r="L185" s="174"/>
      <c r="M185" s="174"/>
      <c r="N185" s="174"/>
      <c r="O185" s="188"/>
    </row>
    <row r="186" spans="1:15" ht="28.5" customHeight="1">
      <c r="A186" s="197"/>
      <c r="B186" s="201"/>
      <c r="C186" s="157"/>
      <c r="D186" s="210"/>
      <c r="E186" s="52">
        <v>40</v>
      </c>
      <c r="F186" s="52">
        <v>40</v>
      </c>
      <c r="G186" s="52">
        <v>40</v>
      </c>
      <c r="H186" s="52">
        <v>40</v>
      </c>
      <c r="I186" s="52">
        <v>40</v>
      </c>
      <c r="J186" s="52">
        <v>40</v>
      </c>
      <c r="K186" s="52">
        <v>40</v>
      </c>
      <c r="L186" s="52">
        <v>40</v>
      </c>
      <c r="M186" s="52">
        <v>40</v>
      </c>
      <c r="N186" s="52">
        <v>40</v>
      </c>
      <c r="O186" s="189"/>
    </row>
    <row r="187" spans="1:15" ht="59.25" customHeight="1">
      <c r="A187" s="196" t="s">
        <v>94</v>
      </c>
      <c r="B187" s="205" t="s">
        <v>290</v>
      </c>
      <c r="C187" s="51" t="s">
        <v>48</v>
      </c>
      <c r="D187" s="66" t="s">
        <v>5</v>
      </c>
      <c r="E187" s="54">
        <f>SUM(F187+G187+L187+M187+N187)</f>
        <v>2000</v>
      </c>
      <c r="F187" s="67">
        <f>SUM(F188+F189+F190+F191)</f>
        <v>0</v>
      </c>
      <c r="G187" s="193">
        <f>SUM(G188+G189+G190+G191)</f>
        <v>500</v>
      </c>
      <c r="H187" s="194"/>
      <c r="I187" s="194"/>
      <c r="J187" s="194"/>
      <c r="K187" s="195"/>
      <c r="L187" s="67">
        <f>SUM(L188+L189+L190+L191)</f>
        <v>500</v>
      </c>
      <c r="M187" s="67">
        <f>SUM(M188+M189+M190+M191)</f>
        <v>500</v>
      </c>
      <c r="N187" s="67">
        <f>SUM(N188+N189+N190+N191)</f>
        <v>500</v>
      </c>
      <c r="O187" s="187" t="s">
        <v>122</v>
      </c>
    </row>
    <row r="188" spans="1:15" ht="59.25" customHeight="1">
      <c r="A188" s="197"/>
      <c r="B188" s="206"/>
      <c r="C188" s="51" t="s">
        <v>48</v>
      </c>
      <c r="D188" s="66" t="s">
        <v>4</v>
      </c>
      <c r="E188" s="54">
        <f>SUM(F188+G188+L188+M188+N188)</f>
        <v>0</v>
      </c>
      <c r="F188" s="67">
        <v>0</v>
      </c>
      <c r="G188" s="193">
        <v>0</v>
      </c>
      <c r="H188" s="194"/>
      <c r="I188" s="194"/>
      <c r="J188" s="194"/>
      <c r="K188" s="195"/>
      <c r="L188" s="67">
        <v>0</v>
      </c>
      <c r="M188" s="67">
        <v>0</v>
      </c>
      <c r="N188" s="67">
        <v>0</v>
      </c>
      <c r="O188" s="188"/>
    </row>
    <row r="189" spans="1:15" ht="59.25" customHeight="1">
      <c r="A189" s="197"/>
      <c r="B189" s="206"/>
      <c r="C189" s="51" t="s">
        <v>48</v>
      </c>
      <c r="D189" s="66" t="s">
        <v>8</v>
      </c>
      <c r="E189" s="54">
        <f>SUM(F189+G189+L189+M189+N189)</f>
        <v>0</v>
      </c>
      <c r="F189" s="67">
        <v>0</v>
      </c>
      <c r="G189" s="193">
        <v>0</v>
      </c>
      <c r="H189" s="194"/>
      <c r="I189" s="194"/>
      <c r="J189" s="194"/>
      <c r="K189" s="195"/>
      <c r="L189" s="67">
        <v>0</v>
      </c>
      <c r="M189" s="67">
        <v>0</v>
      </c>
      <c r="N189" s="67">
        <v>0</v>
      </c>
      <c r="O189" s="188"/>
    </row>
    <row r="190" spans="1:15" ht="59.25" customHeight="1">
      <c r="A190" s="197"/>
      <c r="B190" s="206"/>
      <c r="C190" s="51" t="s">
        <v>48</v>
      </c>
      <c r="D190" s="66" t="s">
        <v>81</v>
      </c>
      <c r="E190" s="54">
        <f>SUM(F190+G190+L190+M190+N190)</f>
        <v>2000</v>
      </c>
      <c r="F190" s="67">
        <v>0</v>
      </c>
      <c r="G190" s="193">
        <v>500</v>
      </c>
      <c r="H190" s="194"/>
      <c r="I190" s="194"/>
      <c r="J190" s="194"/>
      <c r="K190" s="195"/>
      <c r="L190" s="67">
        <v>500</v>
      </c>
      <c r="M190" s="67">
        <v>500</v>
      </c>
      <c r="N190" s="67">
        <v>500</v>
      </c>
      <c r="O190" s="188"/>
    </row>
    <row r="191" spans="1:15" ht="183" customHeight="1">
      <c r="A191" s="197"/>
      <c r="B191" s="207"/>
      <c r="C191" s="51" t="s">
        <v>48</v>
      </c>
      <c r="D191" s="78" t="s">
        <v>26</v>
      </c>
      <c r="E191" s="54">
        <v>0</v>
      </c>
      <c r="F191" s="67">
        <v>0</v>
      </c>
      <c r="G191" s="193">
        <v>0</v>
      </c>
      <c r="H191" s="194"/>
      <c r="I191" s="194"/>
      <c r="J191" s="194"/>
      <c r="K191" s="195"/>
      <c r="L191" s="67">
        <v>0</v>
      </c>
      <c r="M191" s="67">
        <v>0</v>
      </c>
      <c r="N191" s="67">
        <v>0</v>
      </c>
      <c r="O191" s="188"/>
    </row>
    <row r="192" spans="1:15" ht="28.5" customHeight="1">
      <c r="A192" s="197"/>
      <c r="B192" s="184" t="s">
        <v>209</v>
      </c>
      <c r="C192" s="155" t="s">
        <v>36</v>
      </c>
      <c r="D192" s="208" t="s">
        <v>36</v>
      </c>
      <c r="E192" s="173" t="s">
        <v>3</v>
      </c>
      <c r="F192" s="211" t="s">
        <v>38</v>
      </c>
      <c r="G192" s="211" t="s">
        <v>217</v>
      </c>
      <c r="H192" s="193" t="s">
        <v>84</v>
      </c>
      <c r="I192" s="194"/>
      <c r="J192" s="194"/>
      <c r="K192" s="195"/>
      <c r="L192" s="173" t="s">
        <v>80</v>
      </c>
      <c r="M192" s="173" t="s">
        <v>41</v>
      </c>
      <c r="N192" s="173" t="s">
        <v>82</v>
      </c>
      <c r="O192" s="188"/>
    </row>
    <row r="193" spans="1:15" ht="39" customHeight="1">
      <c r="A193" s="197"/>
      <c r="B193" s="200"/>
      <c r="C193" s="156"/>
      <c r="D193" s="209"/>
      <c r="E193" s="174"/>
      <c r="F193" s="213"/>
      <c r="G193" s="212"/>
      <c r="H193" s="51" t="s">
        <v>247</v>
      </c>
      <c r="I193" s="51" t="s">
        <v>248</v>
      </c>
      <c r="J193" s="51" t="s">
        <v>228</v>
      </c>
      <c r="K193" s="51" t="s">
        <v>229</v>
      </c>
      <c r="L193" s="174"/>
      <c r="M193" s="174"/>
      <c r="N193" s="174"/>
      <c r="O193" s="188"/>
    </row>
    <row r="194" spans="1:15" ht="30.75" customHeight="1">
      <c r="A194" s="198"/>
      <c r="B194" s="201"/>
      <c r="C194" s="157"/>
      <c r="D194" s="210"/>
      <c r="E194" s="52">
        <v>18</v>
      </c>
      <c r="F194" s="52">
        <v>14</v>
      </c>
      <c r="G194" s="52">
        <v>14</v>
      </c>
      <c r="H194" s="52">
        <v>14</v>
      </c>
      <c r="I194" s="52">
        <v>14</v>
      </c>
      <c r="J194" s="52">
        <v>14</v>
      </c>
      <c r="K194" s="52">
        <v>14</v>
      </c>
      <c r="L194" s="52">
        <v>18</v>
      </c>
      <c r="M194" s="52">
        <v>18</v>
      </c>
      <c r="N194" s="52">
        <v>18</v>
      </c>
      <c r="O194" s="189"/>
    </row>
    <row r="195" spans="1:15" ht="30.75" customHeight="1">
      <c r="A195" s="196" t="s">
        <v>95</v>
      </c>
      <c r="B195" s="199" t="s">
        <v>291</v>
      </c>
      <c r="C195" s="51" t="s">
        <v>48</v>
      </c>
      <c r="D195" s="66" t="s">
        <v>5</v>
      </c>
      <c r="E195" s="54">
        <f>SUM(F195+G195+L195+M195+N195)</f>
        <v>0</v>
      </c>
      <c r="F195" s="67">
        <f>SUM(F196+F197+F198+F199)</f>
        <v>0</v>
      </c>
      <c r="G195" s="193">
        <f>SUM(G196+G197+G198+G199)</f>
        <v>0</v>
      </c>
      <c r="H195" s="194"/>
      <c r="I195" s="194"/>
      <c r="J195" s="194"/>
      <c r="K195" s="195"/>
      <c r="L195" s="67">
        <f>SUM(L196+L197+L198+L199)</f>
        <v>0</v>
      </c>
      <c r="M195" s="67">
        <f>SUM(M196+M197+M198+M199)</f>
        <v>0</v>
      </c>
      <c r="N195" s="67">
        <f>SUM(N196+N197+N198+N199)</f>
        <v>0</v>
      </c>
      <c r="O195" s="187" t="s">
        <v>119</v>
      </c>
    </row>
    <row r="196" spans="1:15" ht="42.75" customHeight="1">
      <c r="A196" s="197"/>
      <c r="B196" s="200"/>
      <c r="C196" s="51" t="s">
        <v>48</v>
      </c>
      <c r="D196" s="66" t="s">
        <v>4</v>
      </c>
      <c r="E196" s="54">
        <f>SUM(F196+G196+L196+M196+N196)</f>
        <v>0</v>
      </c>
      <c r="F196" s="67">
        <v>0</v>
      </c>
      <c r="G196" s="193">
        <v>0</v>
      </c>
      <c r="H196" s="194"/>
      <c r="I196" s="194"/>
      <c r="J196" s="194"/>
      <c r="K196" s="195"/>
      <c r="L196" s="67">
        <v>0</v>
      </c>
      <c r="M196" s="67">
        <v>0</v>
      </c>
      <c r="N196" s="67">
        <v>0</v>
      </c>
      <c r="O196" s="188"/>
    </row>
    <row r="197" spans="1:15" ht="42.75" customHeight="1">
      <c r="A197" s="197"/>
      <c r="B197" s="200"/>
      <c r="C197" s="51" t="s">
        <v>48</v>
      </c>
      <c r="D197" s="66" t="s">
        <v>8</v>
      </c>
      <c r="E197" s="54">
        <f>SUM(F197+G197+L197+M197+N197)</f>
        <v>0</v>
      </c>
      <c r="F197" s="67">
        <v>0</v>
      </c>
      <c r="G197" s="193">
        <v>0</v>
      </c>
      <c r="H197" s="194"/>
      <c r="I197" s="194"/>
      <c r="J197" s="194"/>
      <c r="K197" s="195"/>
      <c r="L197" s="67">
        <v>0</v>
      </c>
      <c r="M197" s="67">
        <v>0</v>
      </c>
      <c r="N197" s="67">
        <v>0</v>
      </c>
      <c r="O197" s="188"/>
    </row>
    <row r="198" spans="1:15" ht="46.5" customHeight="1">
      <c r="A198" s="197"/>
      <c r="B198" s="200"/>
      <c r="C198" s="51" t="s">
        <v>48</v>
      </c>
      <c r="D198" s="66" t="s">
        <v>81</v>
      </c>
      <c r="E198" s="54">
        <f>SUM(F198+G198+L198+M198+N198)</f>
        <v>0</v>
      </c>
      <c r="F198" s="67">
        <v>0</v>
      </c>
      <c r="G198" s="193">
        <v>0</v>
      </c>
      <c r="H198" s="194"/>
      <c r="I198" s="194"/>
      <c r="J198" s="194"/>
      <c r="K198" s="195"/>
      <c r="L198" s="67">
        <v>0</v>
      </c>
      <c r="M198" s="67">
        <v>0</v>
      </c>
      <c r="N198" s="67">
        <v>0</v>
      </c>
      <c r="O198" s="188"/>
    </row>
    <row r="199" spans="1:15" ht="34.5" customHeight="1">
      <c r="A199" s="197"/>
      <c r="B199" s="201"/>
      <c r="C199" s="51" t="s">
        <v>48</v>
      </c>
      <c r="D199" s="78" t="s">
        <v>26</v>
      </c>
      <c r="E199" s="54">
        <f>SUM(F199+G199+L199+M199+N199)</f>
        <v>0</v>
      </c>
      <c r="F199" s="67">
        <v>0</v>
      </c>
      <c r="G199" s="193">
        <v>0</v>
      </c>
      <c r="H199" s="194"/>
      <c r="I199" s="194"/>
      <c r="J199" s="194"/>
      <c r="K199" s="195"/>
      <c r="L199" s="67">
        <v>0</v>
      </c>
      <c r="M199" s="67">
        <v>0</v>
      </c>
      <c r="N199" s="67">
        <v>0</v>
      </c>
      <c r="O199" s="188"/>
    </row>
    <row r="200" spans="1:15" ht="18" customHeight="1">
      <c r="A200" s="197"/>
      <c r="B200" s="184" t="s">
        <v>252</v>
      </c>
      <c r="C200" s="155" t="s">
        <v>36</v>
      </c>
      <c r="D200" s="208" t="s">
        <v>36</v>
      </c>
      <c r="E200" s="173" t="s">
        <v>3</v>
      </c>
      <c r="F200" s="211" t="s">
        <v>38</v>
      </c>
      <c r="G200" s="211" t="s">
        <v>217</v>
      </c>
      <c r="H200" s="193" t="s">
        <v>84</v>
      </c>
      <c r="I200" s="194"/>
      <c r="J200" s="194"/>
      <c r="K200" s="195"/>
      <c r="L200" s="173" t="s">
        <v>80</v>
      </c>
      <c r="M200" s="173" t="s">
        <v>41</v>
      </c>
      <c r="N200" s="173" t="s">
        <v>82</v>
      </c>
      <c r="O200" s="188"/>
    </row>
    <row r="201" spans="1:15" ht="36" customHeight="1">
      <c r="A201" s="197"/>
      <c r="B201" s="200"/>
      <c r="C201" s="156"/>
      <c r="D201" s="209"/>
      <c r="E201" s="174"/>
      <c r="F201" s="213"/>
      <c r="G201" s="212"/>
      <c r="H201" s="51" t="s">
        <v>247</v>
      </c>
      <c r="I201" s="51" t="s">
        <v>248</v>
      </c>
      <c r="J201" s="51" t="s">
        <v>228</v>
      </c>
      <c r="K201" s="51" t="s">
        <v>229</v>
      </c>
      <c r="L201" s="174"/>
      <c r="M201" s="174"/>
      <c r="N201" s="174"/>
      <c r="O201" s="188"/>
    </row>
    <row r="202" spans="1:15" ht="24" customHeight="1">
      <c r="A202" s="197"/>
      <c r="B202" s="201"/>
      <c r="C202" s="157"/>
      <c r="D202" s="210"/>
      <c r="E202" s="52">
        <f>SUM(F202+K202+L202+M202+N202)</f>
        <v>1750</v>
      </c>
      <c r="F202" s="52">
        <v>350</v>
      </c>
      <c r="G202" s="52">
        <v>350</v>
      </c>
      <c r="H202" s="52">
        <v>0</v>
      </c>
      <c r="I202" s="52">
        <v>150</v>
      </c>
      <c r="J202" s="52">
        <v>200</v>
      </c>
      <c r="K202" s="52">
        <v>350</v>
      </c>
      <c r="L202" s="52">
        <v>350</v>
      </c>
      <c r="M202" s="52">
        <v>350</v>
      </c>
      <c r="N202" s="52">
        <v>350</v>
      </c>
      <c r="O202" s="189"/>
    </row>
    <row r="203" spans="1:15" ht="24.75" customHeight="1">
      <c r="A203" s="196" t="s">
        <v>96</v>
      </c>
      <c r="B203" s="199" t="s">
        <v>292</v>
      </c>
      <c r="C203" s="51" t="s">
        <v>48</v>
      </c>
      <c r="D203" s="66" t="s">
        <v>5</v>
      </c>
      <c r="E203" s="54">
        <f>SUM(E204+E205+E206+E207)</f>
        <v>573631.6900000001</v>
      </c>
      <c r="F203" s="67">
        <f>SUM(F204+F205+F206+F207)</f>
        <v>99603.89</v>
      </c>
      <c r="G203" s="193">
        <f>SUM(G204+G205+G206+G207)</f>
        <v>100983.3</v>
      </c>
      <c r="H203" s="194"/>
      <c r="I203" s="194"/>
      <c r="J203" s="194"/>
      <c r="K203" s="195"/>
      <c r="L203" s="67">
        <f>SUM(L204+L205+L206+L207)</f>
        <v>124731.5</v>
      </c>
      <c r="M203" s="67">
        <f>SUM(M204+M205+M206+M207)</f>
        <v>124156.5</v>
      </c>
      <c r="N203" s="67">
        <f>SUM(N204+N205+N206+N207)</f>
        <v>124156.5</v>
      </c>
      <c r="O203" s="187"/>
    </row>
    <row r="204" spans="1:15" ht="42.75" customHeight="1">
      <c r="A204" s="197"/>
      <c r="B204" s="200"/>
      <c r="C204" s="51" t="s">
        <v>48</v>
      </c>
      <c r="D204" s="66" t="s">
        <v>4</v>
      </c>
      <c r="E204" s="54">
        <f>SUM(E209+E217+E225+E233+E241+E249+E257+E265+E273)</f>
        <v>0</v>
      </c>
      <c r="F204" s="67">
        <v>0</v>
      </c>
      <c r="G204" s="193">
        <v>0</v>
      </c>
      <c r="H204" s="194"/>
      <c r="I204" s="194"/>
      <c r="J204" s="194"/>
      <c r="K204" s="195"/>
      <c r="L204" s="67">
        <v>0</v>
      </c>
      <c r="M204" s="67">
        <v>0</v>
      </c>
      <c r="N204" s="67">
        <v>0</v>
      </c>
      <c r="O204" s="188"/>
    </row>
    <row r="205" spans="1:15" ht="37.5" customHeight="1">
      <c r="A205" s="197"/>
      <c r="B205" s="200"/>
      <c r="C205" s="51" t="s">
        <v>48</v>
      </c>
      <c r="D205" s="66" t="s">
        <v>8</v>
      </c>
      <c r="E205" s="54">
        <f>SUM(E210+E218+E226+E234+E242+E250+E258+E266+E274)</f>
        <v>17120.89</v>
      </c>
      <c r="F205" s="67">
        <f>SUM(F210+F218+F226+F234+F243+F250+F258+F266+F274)</f>
        <v>3508.89</v>
      </c>
      <c r="G205" s="193">
        <f>SUM(G210+G218+G226+G234+G242+G250+G258+G266+G274)</f>
        <v>3403</v>
      </c>
      <c r="H205" s="194"/>
      <c r="I205" s="194"/>
      <c r="J205" s="194"/>
      <c r="K205" s="195"/>
      <c r="L205" s="67">
        <f aca="true" t="shared" si="8" ref="L205:N206">SUM(L210+L218+L226+L234+L242+L250+L258+L266+L274)</f>
        <v>3403</v>
      </c>
      <c r="M205" s="67">
        <f t="shared" si="8"/>
        <v>3403</v>
      </c>
      <c r="N205" s="67">
        <f t="shared" si="8"/>
        <v>3403</v>
      </c>
      <c r="O205" s="188"/>
    </row>
    <row r="206" spans="1:15" ht="42.75" customHeight="1">
      <c r="A206" s="197"/>
      <c r="B206" s="200"/>
      <c r="C206" s="51" t="s">
        <v>48</v>
      </c>
      <c r="D206" s="66" t="s">
        <v>81</v>
      </c>
      <c r="E206" s="54">
        <f>SUM(E211+E219+E227+E235+E243+E251+E259+E267+E275)</f>
        <v>556510.8</v>
      </c>
      <c r="F206" s="67">
        <f>F211+F219+F227+F235+F243+F251+F259+F267+F275</f>
        <v>96095</v>
      </c>
      <c r="G206" s="193">
        <f>SUM(G211+G219+G227+G235+G243+G251+G259+G267+G275)</f>
        <v>97580.3</v>
      </c>
      <c r="H206" s="194"/>
      <c r="I206" s="194"/>
      <c r="J206" s="194"/>
      <c r="K206" s="195"/>
      <c r="L206" s="67">
        <f t="shared" si="8"/>
        <v>121328.5</v>
      </c>
      <c r="M206" s="67">
        <f t="shared" si="8"/>
        <v>120753.5</v>
      </c>
      <c r="N206" s="67">
        <f t="shared" si="8"/>
        <v>120753.5</v>
      </c>
      <c r="O206" s="188"/>
    </row>
    <row r="207" spans="1:15" ht="33.75" customHeight="1">
      <c r="A207" s="198"/>
      <c r="B207" s="201"/>
      <c r="C207" s="51" t="s">
        <v>48</v>
      </c>
      <c r="D207" s="78" t="s">
        <v>26</v>
      </c>
      <c r="E207" s="54">
        <f>SUM(E212+E220+E228+E236+E244+E252+E260+E268+E276)</f>
        <v>0</v>
      </c>
      <c r="F207" s="67">
        <v>0</v>
      </c>
      <c r="G207" s="193">
        <v>0</v>
      </c>
      <c r="H207" s="194"/>
      <c r="I207" s="194"/>
      <c r="J207" s="194"/>
      <c r="K207" s="195"/>
      <c r="L207" s="67">
        <v>0</v>
      </c>
      <c r="M207" s="67">
        <v>0</v>
      </c>
      <c r="N207" s="67">
        <v>0</v>
      </c>
      <c r="O207" s="189"/>
    </row>
    <row r="208" spans="1:15" ht="22.5" customHeight="1">
      <c r="A208" s="196" t="s">
        <v>98</v>
      </c>
      <c r="B208" s="199" t="s">
        <v>293</v>
      </c>
      <c r="C208" s="51" t="s">
        <v>48</v>
      </c>
      <c r="D208" s="66" t="s">
        <v>5</v>
      </c>
      <c r="E208" s="54">
        <f>SUM(F208+G208+L208+M208+N208)</f>
        <v>0</v>
      </c>
      <c r="F208" s="54">
        <f>SUM(F209+F210+F211+F212)</f>
        <v>0</v>
      </c>
      <c r="G208" s="166">
        <f>SUM(G209+G210+G211+G212)</f>
        <v>0</v>
      </c>
      <c r="H208" s="167"/>
      <c r="I208" s="167"/>
      <c r="J208" s="167"/>
      <c r="K208" s="168"/>
      <c r="L208" s="54">
        <f>SUM(L209+L210+L211+L212)</f>
        <v>0</v>
      </c>
      <c r="M208" s="54">
        <f>SUM(M209+M210+M211+M212)</f>
        <v>0</v>
      </c>
      <c r="N208" s="54">
        <f>SUM(N209+N210+N211+N212)</f>
        <v>0</v>
      </c>
      <c r="O208" s="187" t="s">
        <v>97</v>
      </c>
    </row>
    <row r="209" spans="1:15" ht="42.75" customHeight="1">
      <c r="A209" s="197"/>
      <c r="B209" s="200"/>
      <c r="C209" s="51" t="s">
        <v>48</v>
      </c>
      <c r="D209" s="66" t="s">
        <v>4</v>
      </c>
      <c r="E209" s="54">
        <f>SUM(F209+G209+L209+M209+N209)</f>
        <v>0</v>
      </c>
      <c r="F209" s="67">
        <v>0</v>
      </c>
      <c r="G209" s="193">
        <v>0</v>
      </c>
      <c r="H209" s="194"/>
      <c r="I209" s="194"/>
      <c r="J209" s="194"/>
      <c r="K209" s="195"/>
      <c r="L209" s="82">
        <v>0</v>
      </c>
      <c r="M209" s="82">
        <v>0</v>
      </c>
      <c r="N209" s="82">
        <v>0</v>
      </c>
      <c r="O209" s="188"/>
    </row>
    <row r="210" spans="1:15" ht="31.5" customHeight="1">
      <c r="A210" s="197"/>
      <c r="B210" s="200"/>
      <c r="C210" s="51" t="s">
        <v>48</v>
      </c>
      <c r="D210" s="66" t="s">
        <v>8</v>
      </c>
      <c r="E210" s="54">
        <f>SUM(F210+G210+L210+M210+N210)</f>
        <v>0</v>
      </c>
      <c r="F210" s="67">
        <v>0</v>
      </c>
      <c r="G210" s="193">
        <v>0</v>
      </c>
      <c r="H210" s="194"/>
      <c r="I210" s="194"/>
      <c r="J210" s="194"/>
      <c r="K210" s="195"/>
      <c r="L210" s="82">
        <v>0</v>
      </c>
      <c r="M210" s="82">
        <v>0</v>
      </c>
      <c r="N210" s="82">
        <v>0</v>
      </c>
      <c r="O210" s="188"/>
    </row>
    <row r="211" spans="1:15" ht="47.25" customHeight="1">
      <c r="A211" s="197"/>
      <c r="B211" s="200"/>
      <c r="C211" s="51" t="s">
        <v>48</v>
      </c>
      <c r="D211" s="66" t="s">
        <v>81</v>
      </c>
      <c r="E211" s="54">
        <f>SUM(F211+G211+L211+M211+N211)</f>
        <v>0</v>
      </c>
      <c r="F211" s="67">
        <v>0</v>
      </c>
      <c r="G211" s="193">
        <v>0</v>
      </c>
      <c r="H211" s="194"/>
      <c r="I211" s="194"/>
      <c r="J211" s="194"/>
      <c r="K211" s="195"/>
      <c r="L211" s="82">
        <v>0</v>
      </c>
      <c r="M211" s="82">
        <v>0</v>
      </c>
      <c r="N211" s="82">
        <v>0</v>
      </c>
      <c r="O211" s="188"/>
    </row>
    <row r="212" spans="1:15" ht="33.75" customHeight="1">
      <c r="A212" s="197"/>
      <c r="B212" s="201"/>
      <c r="C212" s="51" t="s">
        <v>48</v>
      </c>
      <c r="D212" s="78" t="s">
        <v>26</v>
      </c>
      <c r="E212" s="54">
        <f>SUM(F212+G212+L212+M212+N212)</f>
        <v>0</v>
      </c>
      <c r="F212" s="67">
        <v>0</v>
      </c>
      <c r="G212" s="193">
        <v>0</v>
      </c>
      <c r="H212" s="194"/>
      <c r="I212" s="194"/>
      <c r="J212" s="194"/>
      <c r="K212" s="195"/>
      <c r="L212" s="82">
        <v>0</v>
      </c>
      <c r="M212" s="82">
        <v>0</v>
      </c>
      <c r="N212" s="82">
        <v>0</v>
      </c>
      <c r="O212" s="188"/>
    </row>
    <row r="213" spans="1:15" ht="22.5" customHeight="1">
      <c r="A213" s="197"/>
      <c r="B213" s="184" t="s">
        <v>195</v>
      </c>
      <c r="C213" s="155" t="s">
        <v>36</v>
      </c>
      <c r="D213" s="208" t="s">
        <v>36</v>
      </c>
      <c r="E213" s="173" t="s">
        <v>3</v>
      </c>
      <c r="F213" s="176" t="s">
        <v>38</v>
      </c>
      <c r="G213" s="211" t="s">
        <v>217</v>
      </c>
      <c r="H213" s="193" t="s">
        <v>84</v>
      </c>
      <c r="I213" s="194"/>
      <c r="J213" s="194"/>
      <c r="K213" s="195"/>
      <c r="L213" s="173" t="s">
        <v>80</v>
      </c>
      <c r="M213" s="173" t="s">
        <v>41</v>
      </c>
      <c r="N213" s="173" t="s">
        <v>82</v>
      </c>
      <c r="O213" s="188"/>
    </row>
    <row r="214" spans="1:15" ht="48" customHeight="1">
      <c r="A214" s="197"/>
      <c r="B214" s="200"/>
      <c r="C214" s="156"/>
      <c r="D214" s="209"/>
      <c r="E214" s="174"/>
      <c r="F214" s="177"/>
      <c r="G214" s="212"/>
      <c r="H214" s="51" t="s">
        <v>247</v>
      </c>
      <c r="I214" s="51" t="s">
        <v>248</v>
      </c>
      <c r="J214" s="51" t="s">
        <v>228</v>
      </c>
      <c r="K214" s="51" t="s">
        <v>229</v>
      </c>
      <c r="L214" s="174"/>
      <c r="M214" s="174"/>
      <c r="N214" s="174"/>
      <c r="O214" s="188"/>
    </row>
    <row r="215" spans="1:15" ht="32.25" customHeight="1">
      <c r="A215" s="198"/>
      <c r="B215" s="201"/>
      <c r="C215" s="157"/>
      <c r="D215" s="210"/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189"/>
    </row>
    <row r="216" spans="1:15" ht="25.5" customHeight="1">
      <c r="A216" s="196" t="s">
        <v>99</v>
      </c>
      <c r="B216" s="199" t="s">
        <v>294</v>
      </c>
      <c r="C216" s="51" t="s">
        <v>48</v>
      </c>
      <c r="D216" s="66" t="s">
        <v>5</v>
      </c>
      <c r="E216" s="54">
        <f>SUM(F216+G216+L216+M216+N216)</f>
        <v>54813.09</v>
      </c>
      <c r="F216" s="54">
        <f>SUM(F217+F218+F219+F220)</f>
        <v>9603.89</v>
      </c>
      <c r="G216" s="166">
        <f>SUM(G217+G218+G219+G220)</f>
        <v>10983.3</v>
      </c>
      <c r="H216" s="167"/>
      <c r="I216" s="167"/>
      <c r="J216" s="167"/>
      <c r="K216" s="168"/>
      <c r="L216" s="54">
        <f>SUM(L217+L218+L219+L220)</f>
        <v>11315.3</v>
      </c>
      <c r="M216" s="54">
        <f>SUM(M217+M218+M219+M220)</f>
        <v>11455.3</v>
      </c>
      <c r="N216" s="54">
        <f>SUM(N217+N218+N219+N220)</f>
        <v>11455.3</v>
      </c>
      <c r="O216" s="187" t="s">
        <v>97</v>
      </c>
    </row>
    <row r="217" spans="1:15" ht="42.75" customHeight="1">
      <c r="A217" s="197"/>
      <c r="B217" s="200"/>
      <c r="C217" s="51" t="s">
        <v>48</v>
      </c>
      <c r="D217" s="66" t="s">
        <v>4</v>
      </c>
      <c r="E217" s="54">
        <f>SUM(F217+G217+L217+M217+N217)</f>
        <v>0</v>
      </c>
      <c r="F217" s="67">
        <v>0</v>
      </c>
      <c r="G217" s="193">
        <v>0</v>
      </c>
      <c r="H217" s="194"/>
      <c r="I217" s="194"/>
      <c r="J217" s="194"/>
      <c r="K217" s="195"/>
      <c r="L217" s="67">
        <v>0</v>
      </c>
      <c r="M217" s="67">
        <v>0</v>
      </c>
      <c r="N217" s="67">
        <v>0</v>
      </c>
      <c r="O217" s="188"/>
    </row>
    <row r="218" spans="1:15" ht="36" customHeight="1">
      <c r="A218" s="197"/>
      <c r="B218" s="200"/>
      <c r="C218" s="51" t="s">
        <v>48</v>
      </c>
      <c r="D218" s="66" t="s">
        <v>8</v>
      </c>
      <c r="E218" s="54">
        <f>SUM(F218+G218+L218+M218+N218)</f>
        <v>17120.89</v>
      </c>
      <c r="F218" s="67">
        <v>3508.89</v>
      </c>
      <c r="G218" s="193">
        <v>3403</v>
      </c>
      <c r="H218" s="194"/>
      <c r="I218" s="194"/>
      <c r="J218" s="194"/>
      <c r="K218" s="195"/>
      <c r="L218" s="67">
        <v>3403</v>
      </c>
      <c r="M218" s="67">
        <v>3403</v>
      </c>
      <c r="N218" s="67">
        <v>3403</v>
      </c>
      <c r="O218" s="188"/>
    </row>
    <row r="219" spans="1:15" ht="42.75" customHeight="1">
      <c r="A219" s="197"/>
      <c r="B219" s="200"/>
      <c r="C219" s="51" t="s">
        <v>48</v>
      </c>
      <c r="D219" s="66" t="s">
        <v>81</v>
      </c>
      <c r="E219" s="54">
        <f>SUM(F219+G219+L219+M219+N219)</f>
        <v>37692.2</v>
      </c>
      <c r="F219" s="67">
        <v>6095</v>
      </c>
      <c r="G219" s="193">
        <v>7580.3</v>
      </c>
      <c r="H219" s="194"/>
      <c r="I219" s="194"/>
      <c r="J219" s="194"/>
      <c r="K219" s="195"/>
      <c r="L219" s="67">
        <v>7912.3</v>
      </c>
      <c r="M219" s="67">
        <v>8052.3</v>
      </c>
      <c r="N219" s="67">
        <v>8052.3</v>
      </c>
      <c r="O219" s="188"/>
    </row>
    <row r="220" spans="1:15" ht="32.25" customHeight="1">
      <c r="A220" s="197"/>
      <c r="B220" s="201"/>
      <c r="C220" s="51" t="s">
        <v>48</v>
      </c>
      <c r="D220" s="78" t="s">
        <v>26</v>
      </c>
      <c r="E220" s="54">
        <f>SUM(F220+G220+L220+M220+N220)</f>
        <v>0</v>
      </c>
      <c r="F220" s="67">
        <v>0</v>
      </c>
      <c r="G220" s="193">
        <v>0</v>
      </c>
      <c r="H220" s="194"/>
      <c r="I220" s="194"/>
      <c r="J220" s="194"/>
      <c r="K220" s="195"/>
      <c r="L220" s="67">
        <v>0</v>
      </c>
      <c r="M220" s="67">
        <v>0</v>
      </c>
      <c r="N220" s="67">
        <v>0</v>
      </c>
      <c r="O220" s="188"/>
    </row>
    <row r="221" spans="1:15" ht="36" customHeight="1">
      <c r="A221" s="197"/>
      <c r="B221" s="184" t="s">
        <v>253</v>
      </c>
      <c r="C221" s="155" t="s">
        <v>36</v>
      </c>
      <c r="D221" s="208" t="s">
        <v>36</v>
      </c>
      <c r="E221" s="173" t="s">
        <v>3</v>
      </c>
      <c r="F221" s="176" t="s">
        <v>38</v>
      </c>
      <c r="G221" s="211" t="s">
        <v>217</v>
      </c>
      <c r="H221" s="193" t="s">
        <v>84</v>
      </c>
      <c r="I221" s="194"/>
      <c r="J221" s="194"/>
      <c r="K221" s="195"/>
      <c r="L221" s="173" t="s">
        <v>80</v>
      </c>
      <c r="M221" s="173" t="s">
        <v>41</v>
      </c>
      <c r="N221" s="173" t="s">
        <v>82</v>
      </c>
      <c r="O221" s="188"/>
    </row>
    <row r="222" spans="1:15" ht="42.75" customHeight="1">
      <c r="A222" s="197"/>
      <c r="B222" s="200"/>
      <c r="C222" s="156"/>
      <c r="D222" s="209"/>
      <c r="E222" s="174"/>
      <c r="F222" s="177"/>
      <c r="G222" s="212"/>
      <c r="H222" s="51" t="s">
        <v>247</v>
      </c>
      <c r="I222" s="51" t="s">
        <v>248</v>
      </c>
      <c r="J222" s="51" t="s">
        <v>228</v>
      </c>
      <c r="K222" s="51" t="s">
        <v>229</v>
      </c>
      <c r="L222" s="174"/>
      <c r="M222" s="174"/>
      <c r="N222" s="174"/>
      <c r="O222" s="188"/>
    </row>
    <row r="223" spans="1:15" ht="87.75" customHeight="1">
      <c r="A223" s="198"/>
      <c r="B223" s="201"/>
      <c r="C223" s="157"/>
      <c r="D223" s="210"/>
      <c r="E223" s="52">
        <v>20</v>
      </c>
      <c r="F223" s="52">
        <v>0</v>
      </c>
      <c r="G223" s="52">
        <v>20</v>
      </c>
      <c r="H223" s="52">
        <v>5</v>
      </c>
      <c r="I223" s="52">
        <v>10</v>
      </c>
      <c r="J223" s="52">
        <v>16</v>
      </c>
      <c r="K223" s="52">
        <v>20</v>
      </c>
      <c r="L223" s="52">
        <v>20</v>
      </c>
      <c r="M223" s="52">
        <v>20</v>
      </c>
      <c r="N223" s="52">
        <v>20</v>
      </c>
      <c r="O223" s="189"/>
    </row>
    <row r="224" spans="1:15" ht="27" customHeight="1">
      <c r="A224" s="196" t="s">
        <v>100</v>
      </c>
      <c r="B224" s="199" t="s">
        <v>295</v>
      </c>
      <c r="C224" s="51" t="s">
        <v>48</v>
      </c>
      <c r="D224" s="66" t="s">
        <v>5</v>
      </c>
      <c r="E224" s="54">
        <f>SUM(F224+G224+L224+M224+N224)</f>
        <v>0</v>
      </c>
      <c r="F224" s="67">
        <f>SUM(F225+F226+F227+F228)</f>
        <v>0</v>
      </c>
      <c r="G224" s="193">
        <f>SUM(G225+G226+G227+G228)</f>
        <v>0</v>
      </c>
      <c r="H224" s="194"/>
      <c r="I224" s="194"/>
      <c r="J224" s="194"/>
      <c r="K224" s="195"/>
      <c r="L224" s="67">
        <f>SUM(L225+L226+L227+L228)</f>
        <v>0</v>
      </c>
      <c r="M224" s="67">
        <f>SUM(M225+M226+M227+M228)</f>
        <v>0</v>
      </c>
      <c r="N224" s="67">
        <f>SUM(N225+N226+N227+N228)</f>
        <v>0</v>
      </c>
      <c r="O224" s="187" t="s">
        <v>101</v>
      </c>
    </row>
    <row r="225" spans="1:15" ht="46.5" customHeight="1">
      <c r="A225" s="197"/>
      <c r="B225" s="200"/>
      <c r="C225" s="51" t="s">
        <v>48</v>
      </c>
      <c r="D225" s="66" t="s">
        <v>4</v>
      </c>
      <c r="E225" s="54">
        <f>SUM(F225+G225+L225+M225+N225)</f>
        <v>0</v>
      </c>
      <c r="F225" s="67">
        <v>0</v>
      </c>
      <c r="G225" s="193">
        <v>0</v>
      </c>
      <c r="H225" s="194"/>
      <c r="I225" s="194"/>
      <c r="J225" s="194"/>
      <c r="K225" s="195"/>
      <c r="L225" s="67">
        <v>0</v>
      </c>
      <c r="M225" s="67">
        <v>0</v>
      </c>
      <c r="N225" s="67">
        <v>0</v>
      </c>
      <c r="O225" s="188"/>
    </row>
    <row r="226" spans="1:15" ht="32.25" customHeight="1">
      <c r="A226" s="197"/>
      <c r="B226" s="200"/>
      <c r="C226" s="51" t="s">
        <v>48</v>
      </c>
      <c r="D226" s="66" t="s">
        <v>8</v>
      </c>
      <c r="E226" s="54">
        <f>SUM(F226+G226+L226+M226+N226)</f>
        <v>0</v>
      </c>
      <c r="F226" s="67">
        <v>0</v>
      </c>
      <c r="G226" s="193">
        <v>0</v>
      </c>
      <c r="H226" s="194"/>
      <c r="I226" s="194"/>
      <c r="J226" s="194"/>
      <c r="K226" s="195"/>
      <c r="L226" s="67">
        <v>0</v>
      </c>
      <c r="M226" s="67">
        <v>0</v>
      </c>
      <c r="N226" s="67">
        <v>0</v>
      </c>
      <c r="O226" s="188"/>
    </row>
    <row r="227" spans="1:15" ht="48.75" customHeight="1">
      <c r="A227" s="197"/>
      <c r="B227" s="200"/>
      <c r="C227" s="51" t="s">
        <v>48</v>
      </c>
      <c r="D227" s="66" t="s">
        <v>81</v>
      </c>
      <c r="E227" s="54">
        <f>SUM(F227+G227+L227+M227+N227)</f>
        <v>0</v>
      </c>
      <c r="F227" s="67">
        <v>0</v>
      </c>
      <c r="G227" s="193">
        <v>0</v>
      </c>
      <c r="H227" s="194"/>
      <c r="I227" s="194"/>
      <c r="J227" s="194"/>
      <c r="K227" s="195"/>
      <c r="L227" s="67">
        <v>0</v>
      </c>
      <c r="M227" s="67">
        <v>0</v>
      </c>
      <c r="N227" s="67">
        <v>0</v>
      </c>
      <c r="O227" s="188"/>
    </row>
    <row r="228" spans="1:15" ht="31.5" customHeight="1">
      <c r="A228" s="197"/>
      <c r="B228" s="201"/>
      <c r="C228" s="51" t="s">
        <v>48</v>
      </c>
      <c r="D228" s="78" t="s">
        <v>26</v>
      </c>
      <c r="E228" s="54">
        <f>SUM(F228+G228+L228+M228+N228+N228)</f>
        <v>0</v>
      </c>
      <c r="F228" s="67">
        <v>0</v>
      </c>
      <c r="G228" s="193">
        <v>0</v>
      </c>
      <c r="H228" s="194"/>
      <c r="I228" s="194"/>
      <c r="J228" s="194"/>
      <c r="K228" s="195"/>
      <c r="L228" s="67">
        <v>0</v>
      </c>
      <c r="M228" s="67">
        <v>0</v>
      </c>
      <c r="N228" s="67">
        <v>0</v>
      </c>
      <c r="O228" s="188"/>
    </row>
    <row r="229" spans="1:15" ht="23.25" customHeight="1">
      <c r="A229" s="197"/>
      <c r="B229" s="184" t="s">
        <v>196</v>
      </c>
      <c r="C229" s="155" t="s">
        <v>36</v>
      </c>
      <c r="D229" s="208" t="s">
        <v>36</v>
      </c>
      <c r="E229" s="173" t="s">
        <v>3</v>
      </c>
      <c r="F229" s="211" t="s">
        <v>38</v>
      </c>
      <c r="G229" s="211" t="s">
        <v>217</v>
      </c>
      <c r="H229" s="193" t="s">
        <v>84</v>
      </c>
      <c r="I229" s="194"/>
      <c r="J229" s="194"/>
      <c r="K229" s="195"/>
      <c r="L229" s="173" t="s">
        <v>80</v>
      </c>
      <c r="M229" s="173" t="s">
        <v>41</v>
      </c>
      <c r="N229" s="173" t="s">
        <v>82</v>
      </c>
      <c r="O229" s="188"/>
    </row>
    <row r="230" spans="1:15" ht="38.25" customHeight="1">
      <c r="A230" s="197"/>
      <c r="B230" s="200"/>
      <c r="C230" s="156"/>
      <c r="D230" s="209"/>
      <c r="E230" s="174"/>
      <c r="F230" s="213"/>
      <c r="G230" s="212"/>
      <c r="H230" s="51" t="s">
        <v>247</v>
      </c>
      <c r="I230" s="51" t="s">
        <v>248</v>
      </c>
      <c r="J230" s="51" t="s">
        <v>228</v>
      </c>
      <c r="K230" s="51" t="s">
        <v>229</v>
      </c>
      <c r="L230" s="174"/>
      <c r="M230" s="174"/>
      <c r="N230" s="174"/>
      <c r="O230" s="188"/>
    </row>
    <row r="231" spans="1:15" ht="86.25" customHeight="1">
      <c r="A231" s="198"/>
      <c r="B231" s="201"/>
      <c r="C231" s="157"/>
      <c r="D231" s="210"/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188"/>
    </row>
    <row r="232" spans="1:15" ht="22.5" customHeight="1">
      <c r="A232" s="196" t="s">
        <v>102</v>
      </c>
      <c r="B232" s="199" t="s">
        <v>296</v>
      </c>
      <c r="C232" s="51" t="s">
        <v>48</v>
      </c>
      <c r="D232" s="66" t="s">
        <v>5</v>
      </c>
      <c r="E232" s="54">
        <f>SUM(F232+G232+L232+M232+N232)</f>
        <v>417877.45</v>
      </c>
      <c r="F232" s="67">
        <f>SUM(F233+F234+F235+F236)</f>
        <v>71968.35</v>
      </c>
      <c r="G232" s="193">
        <f>SUM(G233+G234+G235+G236)</f>
        <v>84090.5</v>
      </c>
      <c r="H232" s="194"/>
      <c r="I232" s="194"/>
      <c r="J232" s="194"/>
      <c r="K232" s="195"/>
      <c r="L232" s="67">
        <f>SUM(L233+L234+L235+L236)</f>
        <v>87616.2</v>
      </c>
      <c r="M232" s="67">
        <f>SUM(M233+M234+M235+M236)</f>
        <v>87101.2</v>
      </c>
      <c r="N232" s="67">
        <f>SUM(N233+N234+N235+N236)</f>
        <v>87101.2</v>
      </c>
      <c r="O232" s="187" t="s">
        <v>97</v>
      </c>
    </row>
    <row r="233" spans="1:15" ht="45" customHeight="1">
      <c r="A233" s="197"/>
      <c r="B233" s="200"/>
      <c r="C233" s="51" t="s">
        <v>48</v>
      </c>
      <c r="D233" s="66" t="s">
        <v>4</v>
      </c>
      <c r="E233" s="54">
        <f>SUM(F233+G233+L233+M233+N233)</f>
        <v>0</v>
      </c>
      <c r="F233" s="67">
        <v>0</v>
      </c>
      <c r="G233" s="193">
        <v>0</v>
      </c>
      <c r="H233" s="194"/>
      <c r="I233" s="194"/>
      <c r="J233" s="194"/>
      <c r="K233" s="195"/>
      <c r="L233" s="67">
        <v>0</v>
      </c>
      <c r="M233" s="67">
        <v>0</v>
      </c>
      <c r="N233" s="67">
        <v>0</v>
      </c>
      <c r="O233" s="188"/>
    </row>
    <row r="234" spans="1:15" ht="36.75" customHeight="1">
      <c r="A234" s="197"/>
      <c r="B234" s="200"/>
      <c r="C234" s="51" t="s">
        <v>48</v>
      </c>
      <c r="D234" s="66" t="s">
        <v>8</v>
      </c>
      <c r="E234" s="54">
        <f>SUM(F234+G234+L234+M234+N234)</f>
        <v>0</v>
      </c>
      <c r="F234" s="67">
        <v>0</v>
      </c>
      <c r="G234" s="193">
        <v>0</v>
      </c>
      <c r="H234" s="194"/>
      <c r="I234" s="194"/>
      <c r="J234" s="194"/>
      <c r="K234" s="195"/>
      <c r="L234" s="67">
        <v>0</v>
      </c>
      <c r="M234" s="67">
        <v>0</v>
      </c>
      <c r="N234" s="67">
        <v>0</v>
      </c>
      <c r="O234" s="188"/>
    </row>
    <row r="235" spans="1:15" ht="47.25" customHeight="1">
      <c r="A235" s="197"/>
      <c r="B235" s="200"/>
      <c r="C235" s="51" t="s">
        <v>48</v>
      </c>
      <c r="D235" s="66" t="s">
        <v>81</v>
      </c>
      <c r="E235" s="54">
        <f>SUM(F235+G235+L235+M235+N235)</f>
        <v>417877.45</v>
      </c>
      <c r="F235" s="67">
        <v>71968.35</v>
      </c>
      <c r="G235" s="193">
        <v>84090.5</v>
      </c>
      <c r="H235" s="194"/>
      <c r="I235" s="194"/>
      <c r="J235" s="194"/>
      <c r="K235" s="195"/>
      <c r="L235" s="67">
        <v>87616.2</v>
      </c>
      <c r="M235" s="67">
        <v>87101.2</v>
      </c>
      <c r="N235" s="67">
        <v>87101.2</v>
      </c>
      <c r="O235" s="188"/>
    </row>
    <row r="236" spans="1:15" ht="30.75" customHeight="1">
      <c r="A236" s="197"/>
      <c r="B236" s="201"/>
      <c r="C236" s="51" t="s">
        <v>48</v>
      </c>
      <c r="D236" s="78" t="s">
        <v>26</v>
      </c>
      <c r="E236" s="54">
        <f>SUM(F236+G236+L236+M236+N236)</f>
        <v>0</v>
      </c>
      <c r="F236" s="67">
        <v>0</v>
      </c>
      <c r="G236" s="193">
        <v>0</v>
      </c>
      <c r="H236" s="194"/>
      <c r="I236" s="194"/>
      <c r="J236" s="194"/>
      <c r="K236" s="195"/>
      <c r="L236" s="67">
        <v>0</v>
      </c>
      <c r="M236" s="67">
        <v>0</v>
      </c>
      <c r="N236" s="67">
        <v>0</v>
      </c>
      <c r="O236" s="188"/>
    </row>
    <row r="237" spans="1:15" ht="26.25" customHeight="1">
      <c r="A237" s="197"/>
      <c r="B237" s="184" t="s">
        <v>208</v>
      </c>
      <c r="C237" s="155" t="s">
        <v>36</v>
      </c>
      <c r="D237" s="208" t="s">
        <v>36</v>
      </c>
      <c r="E237" s="173" t="s">
        <v>3</v>
      </c>
      <c r="F237" s="211" t="s">
        <v>38</v>
      </c>
      <c r="G237" s="211" t="s">
        <v>217</v>
      </c>
      <c r="H237" s="193" t="s">
        <v>84</v>
      </c>
      <c r="I237" s="194"/>
      <c r="J237" s="194"/>
      <c r="K237" s="195"/>
      <c r="L237" s="173" t="s">
        <v>80</v>
      </c>
      <c r="M237" s="173" t="s">
        <v>41</v>
      </c>
      <c r="N237" s="173" t="s">
        <v>82</v>
      </c>
      <c r="O237" s="188"/>
    </row>
    <row r="238" spans="1:15" ht="45.75" customHeight="1">
      <c r="A238" s="197"/>
      <c r="B238" s="200"/>
      <c r="C238" s="156"/>
      <c r="D238" s="209"/>
      <c r="E238" s="174"/>
      <c r="F238" s="213"/>
      <c r="G238" s="212"/>
      <c r="H238" s="51" t="s">
        <v>247</v>
      </c>
      <c r="I238" s="51" t="s">
        <v>248</v>
      </c>
      <c r="J238" s="51" t="s">
        <v>228</v>
      </c>
      <c r="K238" s="51" t="s">
        <v>229</v>
      </c>
      <c r="L238" s="174"/>
      <c r="M238" s="174"/>
      <c r="N238" s="174"/>
      <c r="O238" s="188"/>
    </row>
    <row r="239" spans="1:15" ht="30.75" customHeight="1">
      <c r="A239" s="198"/>
      <c r="B239" s="201"/>
      <c r="C239" s="157"/>
      <c r="D239" s="210"/>
      <c r="E239" s="52">
        <v>35</v>
      </c>
      <c r="F239" s="52">
        <v>30</v>
      </c>
      <c r="G239" s="52">
        <v>30</v>
      </c>
      <c r="H239" s="52">
        <v>30</v>
      </c>
      <c r="I239" s="52">
        <v>30</v>
      </c>
      <c r="J239" s="52">
        <v>30</v>
      </c>
      <c r="K239" s="52">
        <v>30</v>
      </c>
      <c r="L239" s="52">
        <v>33</v>
      </c>
      <c r="M239" s="52">
        <v>34</v>
      </c>
      <c r="N239" s="52">
        <v>35</v>
      </c>
      <c r="O239" s="189"/>
    </row>
    <row r="240" spans="1:15" ht="20.25" customHeight="1">
      <c r="A240" s="196" t="s">
        <v>103</v>
      </c>
      <c r="B240" s="199" t="s">
        <v>297</v>
      </c>
      <c r="C240" s="51" t="s">
        <v>48</v>
      </c>
      <c r="D240" s="66" t="s">
        <v>5</v>
      </c>
      <c r="E240" s="54">
        <f>SUM(F240+G240+L240+M240+N240)</f>
        <v>0</v>
      </c>
      <c r="F240" s="67">
        <f>SUM(F241+F242+F243+F244)</f>
        <v>0</v>
      </c>
      <c r="G240" s="193">
        <f>SUM(G241+G242+G243+G244)</f>
        <v>0</v>
      </c>
      <c r="H240" s="194"/>
      <c r="I240" s="194"/>
      <c r="J240" s="194"/>
      <c r="K240" s="195"/>
      <c r="L240" s="67">
        <f>SUM(L241+L242+L243+L244)</f>
        <v>0</v>
      </c>
      <c r="M240" s="67">
        <f>SUM(M241+M242+M243+M244)</f>
        <v>0</v>
      </c>
      <c r="N240" s="67">
        <f>SUM(N241+N242+N243+N244)</f>
        <v>0</v>
      </c>
      <c r="O240" s="187" t="s">
        <v>97</v>
      </c>
    </row>
    <row r="241" spans="1:15" ht="46.5" customHeight="1">
      <c r="A241" s="197"/>
      <c r="B241" s="200"/>
      <c r="C241" s="51" t="s">
        <v>48</v>
      </c>
      <c r="D241" s="66" t="s">
        <v>4</v>
      </c>
      <c r="E241" s="54">
        <f>SUM(F241+G241+L241+M241+N241)</f>
        <v>0</v>
      </c>
      <c r="F241" s="67">
        <v>0</v>
      </c>
      <c r="G241" s="193">
        <v>0</v>
      </c>
      <c r="H241" s="194"/>
      <c r="I241" s="194"/>
      <c r="J241" s="194"/>
      <c r="K241" s="195"/>
      <c r="L241" s="67">
        <v>0</v>
      </c>
      <c r="M241" s="67">
        <v>0</v>
      </c>
      <c r="N241" s="67">
        <v>0</v>
      </c>
      <c r="O241" s="188"/>
    </row>
    <row r="242" spans="1:15" ht="32.25" customHeight="1">
      <c r="A242" s="197"/>
      <c r="B242" s="200"/>
      <c r="C242" s="51" t="s">
        <v>48</v>
      </c>
      <c r="D242" s="66" t="s">
        <v>8</v>
      </c>
      <c r="E242" s="54">
        <f>SUM(F242+G242+L242+M242+N242)</f>
        <v>0</v>
      </c>
      <c r="F242" s="67">
        <v>0</v>
      </c>
      <c r="G242" s="193">
        <v>0</v>
      </c>
      <c r="H242" s="194"/>
      <c r="I242" s="194"/>
      <c r="J242" s="194"/>
      <c r="K242" s="195"/>
      <c r="L242" s="67">
        <v>0</v>
      </c>
      <c r="M242" s="67">
        <v>0</v>
      </c>
      <c r="N242" s="67">
        <v>0</v>
      </c>
      <c r="O242" s="188"/>
    </row>
    <row r="243" spans="1:15" ht="45.75" customHeight="1">
      <c r="A243" s="197"/>
      <c r="B243" s="200"/>
      <c r="C243" s="51" t="s">
        <v>48</v>
      </c>
      <c r="D243" s="66" t="s">
        <v>81</v>
      </c>
      <c r="E243" s="54">
        <f>SUM(F243+G243+L243+N243)</f>
        <v>0</v>
      </c>
      <c r="F243" s="67">
        <v>0</v>
      </c>
      <c r="G243" s="193">
        <v>0</v>
      </c>
      <c r="H243" s="194"/>
      <c r="I243" s="194"/>
      <c r="J243" s="194"/>
      <c r="K243" s="195"/>
      <c r="L243" s="67">
        <v>0</v>
      </c>
      <c r="M243" s="67">
        <v>0</v>
      </c>
      <c r="N243" s="67">
        <v>0</v>
      </c>
      <c r="O243" s="188"/>
    </row>
    <row r="244" spans="1:15" ht="32.25" customHeight="1">
      <c r="A244" s="197"/>
      <c r="B244" s="201"/>
      <c r="C244" s="51" t="s">
        <v>48</v>
      </c>
      <c r="D244" s="78" t="s">
        <v>26</v>
      </c>
      <c r="E244" s="54">
        <f>SUM(F244+G244+L244+M244+N244)</f>
        <v>0</v>
      </c>
      <c r="F244" s="67">
        <v>0</v>
      </c>
      <c r="G244" s="193">
        <v>0</v>
      </c>
      <c r="H244" s="194"/>
      <c r="I244" s="194"/>
      <c r="J244" s="194"/>
      <c r="K244" s="195"/>
      <c r="L244" s="67">
        <v>0</v>
      </c>
      <c r="M244" s="67">
        <v>0</v>
      </c>
      <c r="N244" s="67">
        <v>0</v>
      </c>
      <c r="O244" s="188"/>
    </row>
    <row r="245" spans="1:15" ht="17.25" customHeight="1">
      <c r="A245" s="197"/>
      <c r="B245" s="199" t="s">
        <v>298</v>
      </c>
      <c r="C245" s="155" t="s">
        <v>36</v>
      </c>
      <c r="D245" s="208" t="s">
        <v>36</v>
      </c>
      <c r="E245" s="173" t="s">
        <v>3</v>
      </c>
      <c r="F245" s="211" t="s">
        <v>38</v>
      </c>
      <c r="G245" s="211" t="s">
        <v>217</v>
      </c>
      <c r="H245" s="193" t="s">
        <v>84</v>
      </c>
      <c r="I245" s="194"/>
      <c r="J245" s="194"/>
      <c r="K245" s="195"/>
      <c r="L245" s="173" t="s">
        <v>80</v>
      </c>
      <c r="M245" s="173" t="s">
        <v>41</v>
      </c>
      <c r="N245" s="173" t="s">
        <v>82</v>
      </c>
      <c r="O245" s="188"/>
    </row>
    <row r="246" spans="1:15" ht="36" customHeight="1">
      <c r="A246" s="197"/>
      <c r="B246" s="200"/>
      <c r="C246" s="156"/>
      <c r="D246" s="209"/>
      <c r="E246" s="174"/>
      <c r="F246" s="213"/>
      <c r="G246" s="212"/>
      <c r="H246" s="51" t="s">
        <v>247</v>
      </c>
      <c r="I246" s="51" t="s">
        <v>248</v>
      </c>
      <c r="J246" s="51" t="s">
        <v>228</v>
      </c>
      <c r="K246" s="51" t="s">
        <v>229</v>
      </c>
      <c r="L246" s="174"/>
      <c r="M246" s="174"/>
      <c r="N246" s="174"/>
      <c r="O246" s="188"/>
    </row>
    <row r="247" spans="1:15" ht="30.75" customHeight="1">
      <c r="A247" s="198"/>
      <c r="B247" s="201"/>
      <c r="C247" s="157"/>
      <c r="D247" s="210"/>
      <c r="E247" s="52">
        <v>100</v>
      </c>
      <c r="F247" s="52">
        <v>100</v>
      </c>
      <c r="G247" s="52">
        <v>100</v>
      </c>
      <c r="H247" s="52">
        <v>100</v>
      </c>
      <c r="I247" s="52">
        <v>100</v>
      </c>
      <c r="J247" s="52">
        <v>100</v>
      </c>
      <c r="K247" s="52">
        <v>100</v>
      </c>
      <c r="L247" s="52">
        <v>100</v>
      </c>
      <c r="M247" s="52">
        <v>100</v>
      </c>
      <c r="N247" s="52">
        <v>100</v>
      </c>
      <c r="O247" s="189"/>
    </row>
    <row r="248" spans="1:15" ht="19.5" customHeight="1">
      <c r="A248" s="196" t="s">
        <v>104</v>
      </c>
      <c r="B248" s="199" t="s">
        <v>299</v>
      </c>
      <c r="C248" s="51" t="s">
        <v>48</v>
      </c>
      <c r="D248" s="66" t="s">
        <v>5</v>
      </c>
      <c r="E248" s="54">
        <f>SUM(F248+G248+L248+M248+N248)</f>
        <v>100941.15</v>
      </c>
      <c r="F248" s="67">
        <f>SUM(F249+F250+F251+F252)</f>
        <v>18031.65</v>
      </c>
      <c r="G248" s="193">
        <f>SUM(G249+G250+G251+G252)</f>
        <v>5909.5</v>
      </c>
      <c r="H248" s="194"/>
      <c r="I248" s="194"/>
      <c r="J248" s="194"/>
      <c r="K248" s="195"/>
      <c r="L248" s="67">
        <f>SUM(L249+L250+L251+L252)</f>
        <v>25800</v>
      </c>
      <c r="M248" s="67">
        <f>SUM(M249+M250+M251+M252)</f>
        <v>25600</v>
      </c>
      <c r="N248" s="67">
        <f>SUM(N249+N250+N251+N252)</f>
        <v>25600</v>
      </c>
      <c r="O248" s="187" t="s">
        <v>97</v>
      </c>
    </row>
    <row r="249" spans="1:15" ht="45.75" customHeight="1">
      <c r="A249" s="197"/>
      <c r="B249" s="200"/>
      <c r="C249" s="51" t="s">
        <v>48</v>
      </c>
      <c r="D249" s="66" t="s">
        <v>4</v>
      </c>
      <c r="E249" s="54">
        <f>SUM(F249+G249+L249+M249+N249)</f>
        <v>0</v>
      </c>
      <c r="F249" s="67">
        <v>0</v>
      </c>
      <c r="G249" s="193">
        <v>0</v>
      </c>
      <c r="H249" s="194"/>
      <c r="I249" s="194"/>
      <c r="J249" s="194"/>
      <c r="K249" s="195"/>
      <c r="L249" s="67">
        <v>0</v>
      </c>
      <c r="M249" s="67">
        <v>0</v>
      </c>
      <c r="N249" s="67">
        <v>0</v>
      </c>
      <c r="O249" s="188"/>
    </row>
    <row r="250" spans="1:15" ht="29.25" customHeight="1">
      <c r="A250" s="197"/>
      <c r="B250" s="200"/>
      <c r="C250" s="51" t="s">
        <v>48</v>
      </c>
      <c r="D250" s="66" t="s">
        <v>8</v>
      </c>
      <c r="E250" s="54">
        <f>SUM(F250+G250+L250+M250+N250)</f>
        <v>0</v>
      </c>
      <c r="F250" s="67">
        <v>0</v>
      </c>
      <c r="G250" s="193">
        <v>0</v>
      </c>
      <c r="H250" s="194"/>
      <c r="I250" s="194"/>
      <c r="J250" s="194"/>
      <c r="K250" s="195"/>
      <c r="L250" s="67">
        <v>0</v>
      </c>
      <c r="M250" s="67">
        <v>0</v>
      </c>
      <c r="N250" s="67">
        <v>0</v>
      </c>
      <c r="O250" s="188"/>
    </row>
    <row r="251" spans="1:15" ht="44.25" customHeight="1">
      <c r="A251" s="197"/>
      <c r="B251" s="200"/>
      <c r="C251" s="51" t="s">
        <v>48</v>
      </c>
      <c r="D251" s="66" t="s">
        <v>81</v>
      </c>
      <c r="E251" s="54">
        <f>SUM(F251+G251+L251+M251+N251)</f>
        <v>100941.15</v>
      </c>
      <c r="F251" s="67">
        <v>18031.65</v>
      </c>
      <c r="G251" s="193">
        <v>5909.5</v>
      </c>
      <c r="H251" s="194"/>
      <c r="I251" s="194"/>
      <c r="J251" s="194"/>
      <c r="K251" s="195"/>
      <c r="L251" s="67">
        <v>25800</v>
      </c>
      <c r="M251" s="67">
        <v>25600</v>
      </c>
      <c r="N251" s="67">
        <v>25600</v>
      </c>
      <c r="O251" s="188"/>
    </row>
    <row r="252" spans="1:15" ht="29.25" customHeight="1">
      <c r="A252" s="197"/>
      <c r="B252" s="201"/>
      <c r="C252" s="51" t="s">
        <v>48</v>
      </c>
      <c r="D252" s="78" t="s">
        <v>26</v>
      </c>
      <c r="E252" s="54">
        <f>SUM(F252+G252+L252+M252+N252)</f>
        <v>0</v>
      </c>
      <c r="F252" s="67">
        <v>0</v>
      </c>
      <c r="G252" s="193">
        <v>0</v>
      </c>
      <c r="H252" s="194"/>
      <c r="I252" s="194"/>
      <c r="J252" s="194"/>
      <c r="K252" s="195"/>
      <c r="L252" s="67">
        <v>0</v>
      </c>
      <c r="M252" s="67">
        <v>0</v>
      </c>
      <c r="N252" s="67">
        <v>0</v>
      </c>
      <c r="O252" s="188"/>
    </row>
    <row r="253" spans="1:15" ht="18.75" customHeight="1">
      <c r="A253" s="197"/>
      <c r="B253" s="184" t="s">
        <v>197</v>
      </c>
      <c r="C253" s="155" t="s">
        <v>36</v>
      </c>
      <c r="D253" s="208" t="s">
        <v>36</v>
      </c>
      <c r="E253" s="173" t="s">
        <v>3</v>
      </c>
      <c r="F253" s="211" t="s">
        <v>38</v>
      </c>
      <c r="G253" s="211" t="s">
        <v>217</v>
      </c>
      <c r="H253" s="193" t="s">
        <v>84</v>
      </c>
      <c r="I253" s="194"/>
      <c r="J253" s="194"/>
      <c r="K253" s="195"/>
      <c r="L253" s="173" t="s">
        <v>80</v>
      </c>
      <c r="M253" s="173" t="s">
        <v>41</v>
      </c>
      <c r="N253" s="173" t="s">
        <v>82</v>
      </c>
      <c r="O253" s="188"/>
    </row>
    <row r="254" spans="1:15" ht="32.25" customHeight="1">
      <c r="A254" s="197"/>
      <c r="B254" s="200"/>
      <c r="C254" s="156"/>
      <c r="D254" s="209"/>
      <c r="E254" s="174"/>
      <c r="F254" s="213"/>
      <c r="G254" s="212"/>
      <c r="H254" s="51" t="s">
        <v>247</v>
      </c>
      <c r="I254" s="51" t="s">
        <v>248</v>
      </c>
      <c r="J254" s="51" t="s">
        <v>228</v>
      </c>
      <c r="K254" s="51" t="s">
        <v>229</v>
      </c>
      <c r="L254" s="174"/>
      <c r="M254" s="174"/>
      <c r="N254" s="174"/>
      <c r="O254" s="188"/>
    </row>
    <row r="255" spans="1:15" ht="87.75" customHeight="1">
      <c r="A255" s="198"/>
      <c r="B255" s="201"/>
      <c r="C255" s="157"/>
      <c r="D255" s="210"/>
      <c r="E255" s="52">
        <v>100</v>
      </c>
      <c r="F255" s="52">
        <v>100</v>
      </c>
      <c r="G255" s="52">
        <v>100</v>
      </c>
      <c r="H255" s="52">
        <v>0</v>
      </c>
      <c r="I255" s="52">
        <v>40</v>
      </c>
      <c r="J255" s="52">
        <v>90</v>
      </c>
      <c r="K255" s="52">
        <v>100</v>
      </c>
      <c r="L255" s="52">
        <v>100</v>
      </c>
      <c r="M255" s="52">
        <v>100</v>
      </c>
      <c r="N255" s="52">
        <v>100</v>
      </c>
      <c r="O255" s="189"/>
    </row>
    <row r="256" spans="1:15" ht="36.75" customHeight="1">
      <c r="A256" s="196" t="s">
        <v>105</v>
      </c>
      <c r="B256" s="199" t="s">
        <v>300</v>
      </c>
      <c r="C256" s="51" t="s">
        <v>48</v>
      </c>
      <c r="D256" s="66" t="s">
        <v>5</v>
      </c>
      <c r="E256" s="54">
        <f>SUM(F256+G256+L256+M256+N256)</f>
        <v>0</v>
      </c>
      <c r="F256" s="67">
        <f>SUM(F257+F258+F259+F260)</f>
        <v>0</v>
      </c>
      <c r="G256" s="193">
        <f>SUM(G257+G258+G259+G260)</f>
        <v>0</v>
      </c>
      <c r="H256" s="194"/>
      <c r="I256" s="194"/>
      <c r="J256" s="194"/>
      <c r="K256" s="195"/>
      <c r="L256" s="67">
        <f>SUM(L257+L258+L259+L260)</f>
        <v>0</v>
      </c>
      <c r="M256" s="67">
        <f>SUM(M257+M258+M259+M260)</f>
        <v>0</v>
      </c>
      <c r="N256" s="67">
        <f>SUM(N257+N258+N259+N260)</f>
        <v>0</v>
      </c>
      <c r="O256" s="187" t="s">
        <v>97</v>
      </c>
    </row>
    <row r="257" spans="1:15" ht="42.75" customHeight="1">
      <c r="A257" s="197"/>
      <c r="B257" s="200"/>
      <c r="C257" s="51" t="s">
        <v>48</v>
      </c>
      <c r="D257" s="66" t="s">
        <v>4</v>
      </c>
      <c r="E257" s="54">
        <f>SUM(F257+G257+L257+M257+N257)</f>
        <v>0</v>
      </c>
      <c r="F257" s="67">
        <v>0</v>
      </c>
      <c r="G257" s="193">
        <v>0</v>
      </c>
      <c r="H257" s="194"/>
      <c r="I257" s="194"/>
      <c r="J257" s="194"/>
      <c r="K257" s="195"/>
      <c r="L257" s="67">
        <v>0</v>
      </c>
      <c r="M257" s="67">
        <v>0</v>
      </c>
      <c r="N257" s="67">
        <v>0</v>
      </c>
      <c r="O257" s="188"/>
    </row>
    <row r="258" spans="1:15" ht="36.75" customHeight="1">
      <c r="A258" s="197"/>
      <c r="B258" s="200"/>
      <c r="C258" s="51" t="s">
        <v>48</v>
      </c>
      <c r="D258" s="66" t="s">
        <v>8</v>
      </c>
      <c r="E258" s="54">
        <f>SUM(F258+G258+L258+M258+N258)</f>
        <v>0</v>
      </c>
      <c r="F258" s="67">
        <v>0</v>
      </c>
      <c r="G258" s="193">
        <v>0</v>
      </c>
      <c r="H258" s="194"/>
      <c r="I258" s="194"/>
      <c r="J258" s="194"/>
      <c r="K258" s="195"/>
      <c r="L258" s="67">
        <v>0</v>
      </c>
      <c r="M258" s="67">
        <v>0</v>
      </c>
      <c r="N258" s="67">
        <v>0</v>
      </c>
      <c r="O258" s="188"/>
    </row>
    <row r="259" spans="1:15" ht="42" customHeight="1">
      <c r="A259" s="197"/>
      <c r="B259" s="200"/>
      <c r="C259" s="51" t="s">
        <v>48</v>
      </c>
      <c r="D259" s="66" t="s">
        <v>81</v>
      </c>
      <c r="E259" s="54">
        <f>SUM(F259+G259+L259+M259+N259)</f>
        <v>0</v>
      </c>
      <c r="F259" s="67">
        <v>0</v>
      </c>
      <c r="G259" s="193">
        <v>0</v>
      </c>
      <c r="H259" s="194"/>
      <c r="I259" s="194"/>
      <c r="J259" s="194"/>
      <c r="K259" s="195"/>
      <c r="L259" s="67">
        <v>0</v>
      </c>
      <c r="M259" s="67">
        <v>0</v>
      </c>
      <c r="N259" s="67">
        <v>0</v>
      </c>
      <c r="O259" s="188"/>
    </row>
    <row r="260" spans="1:15" ht="68.25" customHeight="1">
      <c r="A260" s="197"/>
      <c r="B260" s="201"/>
      <c r="C260" s="51" t="s">
        <v>48</v>
      </c>
      <c r="D260" s="78" t="s">
        <v>26</v>
      </c>
      <c r="E260" s="54">
        <f>SUM(F260+G260+L260+M260+N260)</f>
        <v>0</v>
      </c>
      <c r="F260" s="67">
        <v>0</v>
      </c>
      <c r="G260" s="193">
        <v>0</v>
      </c>
      <c r="H260" s="194"/>
      <c r="I260" s="194"/>
      <c r="J260" s="194"/>
      <c r="K260" s="195"/>
      <c r="L260" s="67">
        <v>0</v>
      </c>
      <c r="M260" s="67">
        <v>0</v>
      </c>
      <c r="N260" s="67">
        <v>0</v>
      </c>
      <c r="O260" s="188"/>
    </row>
    <row r="261" spans="1:15" ht="21.75" customHeight="1">
      <c r="A261" s="197"/>
      <c r="B261" s="202" t="s">
        <v>198</v>
      </c>
      <c r="C261" s="155" t="s">
        <v>36</v>
      </c>
      <c r="D261" s="208" t="s">
        <v>36</v>
      </c>
      <c r="E261" s="173" t="s">
        <v>3</v>
      </c>
      <c r="F261" s="211" t="s">
        <v>38</v>
      </c>
      <c r="G261" s="211" t="s">
        <v>217</v>
      </c>
      <c r="H261" s="193" t="s">
        <v>84</v>
      </c>
      <c r="I261" s="194"/>
      <c r="J261" s="194"/>
      <c r="K261" s="195"/>
      <c r="L261" s="173" t="s">
        <v>80</v>
      </c>
      <c r="M261" s="173" t="s">
        <v>41</v>
      </c>
      <c r="N261" s="173" t="s">
        <v>82</v>
      </c>
      <c r="O261" s="188"/>
    </row>
    <row r="262" spans="1:15" ht="39" customHeight="1">
      <c r="A262" s="197"/>
      <c r="B262" s="206"/>
      <c r="C262" s="156"/>
      <c r="D262" s="209"/>
      <c r="E262" s="174"/>
      <c r="F262" s="213"/>
      <c r="G262" s="212"/>
      <c r="H262" s="51" t="s">
        <v>247</v>
      </c>
      <c r="I262" s="51" t="s">
        <v>248</v>
      </c>
      <c r="J262" s="51" t="s">
        <v>228</v>
      </c>
      <c r="K262" s="51" t="s">
        <v>229</v>
      </c>
      <c r="L262" s="174"/>
      <c r="M262" s="174"/>
      <c r="N262" s="174"/>
      <c r="O262" s="188"/>
    </row>
    <row r="263" spans="1:15" ht="48" customHeight="1">
      <c r="A263" s="198"/>
      <c r="B263" s="207"/>
      <c r="C263" s="157"/>
      <c r="D263" s="210"/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189"/>
    </row>
    <row r="264" spans="1:15" ht="19.5" customHeight="1">
      <c r="A264" s="196" t="s">
        <v>106</v>
      </c>
      <c r="B264" s="199" t="s">
        <v>301</v>
      </c>
      <c r="C264" s="51" t="s">
        <v>48</v>
      </c>
      <c r="D264" s="66" t="s">
        <v>5</v>
      </c>
      <c r="E264" s="54">
        <f>SUM(F264+G264+L264+M264+N264)</f>
        <v>0</v>
      </c>
      <c r="F264" s="67">
        <f>SUM(F265+F266+F267+F268)</f>
        <v>0</v>
      </c>
      <c r="G264" s="193">
        <f>SUM(G265+G266+G267+G268)</f>
        <v>0</v>
      </c>
      <c r="H264" s="194"/>
      <c r="I264" s="194"/>
      <c r="J264" s="194"/>
      <c r="K264" s="195"/>
      <c r="L264" s="67">
        <f>SUM(L265+L266+L267+L268)</f>
        <v>0</v>
      </c>
      <c r="M264" s="67">
        <f>SUM(M265+M266+M267+M268)</f>
        <v>0</v>
      </c>
      <c r="N264" s="67">
        <f>SUM(N265+N266+N267+N268)</f>
        <v>0</v>
      </c>
      <c r="O264" s="187" t="s">
        <v>97</v>
      </c>
    </row>
    <row r="265" spans="1:15" ht="40.5" customHeight="1">
      <c r="A265" s="197"/>
      <c r="B265" s="200"/>
      <c r="C265" s="51" t="s">
        <v>48</v>
      </c>
      <c r="D265" s="66" t="s">
        <v>4</v>
      </c>
      <c r="E265" s="54">
        <f>SUM(F265+G265+L265+M265+N265)</f>
        <v>0</v>
      </c>
      <c r="F265" s="67">
        <v>0</v>
      </c>
      <c r="G265" s="193">
        <v>0</v>
      </c>
      <c r="H265" s="194"/>
      <c r="I265" s="194"/>
      <c r="J265" s="194"/>
      <c r="K265" s="195"/>
      <c r="L265" s="67">
        <v>0</v>
      </c>
      <c r="M265" s="67">
        <v>0</v>
      </c>
      <c r="N265" s="67">
        <v>0</v>
      </c>
      <c r="O265" s="188"/>
    </row>
    <row r="266" spans="1:15" ht="40.5" customHeight="1">
      <c r="A266" s="197"/>
      <c r="B266" s="200"/>
      <c r="C266" s="51" t="s">
        <v>48</v>
      </c>
      <c r="D266" s="66" t="s">
        <v>8</v>
      </c>
      <c r="E266" s="54">
        <f>SUM(F266+G266+L266+M266+N266)</f>
        <v>0</v>
      </c>
      <c r="F266" s="67">
        <v>0</v>
      </c>
      <c r="G266" s="193">
        <v>0</v>
      </c>
      <c r="H266" s="194"/>
      <c r="I266" s="194"/>
      <c r="J266" s="194"/>
      <c r="K266" s="195"/>
      <c r="L266" s="67">
        <v>0</v>
      </c>
      <c r="M266" s="67">
        <v>0</v>
      </c>
      <c r="N266" s="67">
        <v>0</v>
      </c>
      <c r="O266" s="188"/>
    </row>
    <row r="267" spans="1:15" ht="40.5" customHeight="1">
      <c r="A267" s="197"/>
      <c r="B267" s="200"/>
      <c r="C267" s="51" t="s">
        <v>48</v>
      </c>
      <c r="D267" s="66" t="s">
        <v>81</v>
      </c>
      <c r="E267" s="54">
        <f>SUM(F267+G267+L267+M267+N267)</f>
        <v>0</v>
      </c>
      <c r="F267" s="67">
        <v>0</v>
      </c>
      <c r="G267" s="193">
        <v>0</v>
      </c>
      <c r="H267" s="194"/>
      <c r="I267" s="194"/>
      <c r="J267" s="194"/>
      <c r="K267" s="195"/>
      <c r="L267" s="67">
        <v>0</v>
      </c>
      <c r="M267" s="67">
        <v>0</v>
      </c>
      <c r="N267" s="67">
        <v>0</v>
      </c>
      <c r="O267" s="188"/>
    </row>
    <row r="268" spans="1:15" ht="40.5" customHeight="1">
      <c r="A268" s="197"/>
      <c r="B268" s="201"/>
      <c r="C268" s="51" t="s">
        <v>48</v>
      </c>
      <c r="D268" s="78" t="s">
        <v>26</v>
      </c>
      <c r="E268" s="54">
        <f>SUM(F268+G268+L268+N268)</f>
        <v>0</v>
      </c>
      <c r="F268" s="67">
        <v>0</v>
      </c>
      <c r="G268" s="193">
        <v>0</v>
      </c>
      <c r="H268" s="194"/>
      <c r="I268" s="194"/>
      <c r="J268" s="194"/>
      <c r="K268" s="195"/>
      <c r="L268" s="67">
        <v>0</v>
      </c>
      <c r="M268" s="67">
        <v>0</v>
      </c>
      <c r="N268" s="67">
        <v>0</v>
      </c>
      <c r="O268" s="188"/>
    </row>
    <row r="269" spans="1:15" ht="24" customHeight="1">
      <c r="A269" s="197"/>
      <c r="B269" s="184" t="s">
        <v>199</v>
      </c>
      <c r="C269" s="155" t="s">
        <v>36</v>
      </c>
      <c r="D269" s="208" t="s">
        <v>36</v>
      </c>
      <c r="E269" s="214" t="s">
        <v>3</v>
      </c>
      <c r="F269" s="211" t="s">
        <v>38</v>
      </c>
      <c r="G269" s="211" t="s">
        <v>217</v>
      </c>
      <c r="H269" s="193" t="s">
        <v>84</v>
      </c>
      <c r="I269" s="194"/>
      <c r="J269" s="194"/>
      <c r="K269" s="195"/>
      <c r="L269" s="173" t="s">
        <v>80</v>
      </c>
      <c r="M269" s="173" t="s">
        <v>41</v>
      </c>
      <c r="N269" s="173" t="s">
        <v>82</v>
      </c>
      <c r="O269" s="188"/>
    </row>
    <row r="270" spans="1:15" ht="39.75" customHeight="1">
      <c r="A270" s="197"/>
      <c r="B270" s="200"/>
      <c r="C270" s="156"/>
      <c r="D270" s="209"/>
      <c r="E270" s="215"/>
      <c r="F270" s="213"/>
      <c r="G270" s="212"/>
      <c r="H270" s="51" t="s">
        <v>247</v>
      </c>
      <c r="I270" s="51" t="s">
        <v>248</v>
      </c>
      <c r="J270" s="51" t="s">
        <v>228</v>
      </c>
      <c r="K270" s="51" t="s">
        <v>229</v>
      </c>
      <c r="L270" s="174"/>
      <c r="M270" s="174"/>
      <c r="N270" s="174"/>
      <c r="O270" s="188"/>
    </row>
    <row r="271" spans="1:15" ht="60" customHeight="1">
      <c r="A271" s="198"/>
      <c r="B271" s="201"/>
      <c r="C271" s="157"/>
      <c r="D271" s="210"/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189"/>
    </row>
    <row r="272" spans="1:15" ht="19.5" customHeight="1">
      <c r="A272" s="196" t="s">
        <v>107</v>
      </c>
      <c r="B272" s="199" t="s">
        <v>302</v>
      </c>
      <c r="C272" s="51" t="s">
        <v>48</v>
      </c>
      <c r="D272" s="66" t="s">
        <v>5</v>
      </c>
      <c r="E272" s="54">
        <f>SUM(F272+G272+L272+M272+N272)</f>
        <v>0</v>
      </c>
      <c r="F272" s="67">
        <f>SUM(F273+F274+F275+F276)</f>
        <v>0</v>
      </c>
      <c r="G272" s="193">
        <f>SUM(G273+G274+G275+G276)</f>
        <v>0</v>
      </c>
      <c r="H272" s="194"/>
      <c r="I272" s="194"/>
      <c r="J272" s="194"/>
      <c r="K272" s="195"/>
      <c r="L272" s="67">
        <f>SUM(L273+L274+L275+L276)</f>
        <v>0</v>
      </c>
      <c r="M272" s="67">
        <f>SUM(M273+M274+M275+M276)</f>
        <v>0</v>
      </c>
      <c r="N272" s="67">
        <f>SUM(N273+N274+N275+N276)</f>
        <v>0</v>
      </c>
      <c r="O272" s="187" t="s">
        <v>97</v>
      </c>
    </row>
    <row r="273" spans="1:15" ht="40.5" customHeight="1">
      <c r="A273" s="197"/>
      <c r="B273" s="200"/>
      <c r="C273" s="51" t="s">
        <v>48</v>
      </c>
      <c r="D273" s="66" t="s">
        <v>4</v>
      </c>
      <c r="E273" s="54">
        <f>SUM(F273+G273+L273+M273+N273)</f>
        <v>0</v>
      </c>
      <c r="F273" s="67">
        <v>0</v>
      </c>
      <c r="G273" s="193">
        <v>0</v>
      </c>
      <c r="H273" s="194"/>
      <c r="I273" s="194"/>
      <c r="J273" s="194"/>
      <c r="K273" s="195"/>
      <c r="L273" s="67">
        <v>0</v>
      </c>
      <c r="M273" s="67">
        <v>0</v>
      </c>
      <c r="N273" s="67">
        <v>0</v>
      </c>
      <c r="O273" s="188"/>
    </row>
    <row r="274" spans="1:15" ht="33.75" customHeight="1">
      <c r="A274" s="197"/>
      <c r="B274" s="200"/>
      <c r="C274" s="51" t="s">
        <v>48</v>
      </c>
      <c r="D274" s="66" t="s">
        <v>8</v>
      </c>
      <c r="E274" s="54">
        <f>SUM(F274+G274+L274+M274+N274)</f>
        <v>0</v>
      </c>
      <c r="F274" s="67">
        <v>0</v>
      </c>
      <c r="G274" s="193">
        <v>0</v>
      </c>
      <c r="H274" s="194"/>
      <c r="I274" s="194"/>
      <c r="J274" s="194"/>
      <c r="K274" s="195"/>
      <c r="L274" s="67">
        <v>0</v>
      </c>
      <c r="M274" s="67">
        <v>0</v>
      </c>
      <c r="N274" s="67">
        <v>0</v>
      </c>
      <c r="O274" s="188"/>
    </row>
    <row r="275" spans="1:15" ht="40.5" customHeight="1">
      <c r="A275" s="197"/>
      <c r="B275" s="200"/>
      <c r="C275" s="51" t="s">
        <v>48</v>
      </c>
      <c r="D275" s="66" t="s">
        <v>81</v>
      </c>
      <c r="E275" s="54">
        <f>SUM(F275+G275+L275+M275+N275)</f>
        <v>0</v>
      </c>
      <c r="F275" s="67">
        <f>SUM(G275+L275+M275+N275)</f>
        <v>0</v>
      </c>
      <c r="G275" s="193">
        <v>0</v>
      </c>
      <c r="H275" s="194"/>
      <c r="I275" s="194"/>
      <c r="J275" s="194"/>
      <c r="K275" s="195"/>
      <c r="L275" s="67">
        <v>0</v>
      </c>
      <c r="M275" s="67">
        <v>0</v>
      </c>
      <c r="N275" s="67">
        <v>0</v>
      </c>
      <c r="O275" s="188"/>
    </row>
    <row r="276" spans="1:15" ht="33" customHeight="1">
      <c r="A276" s="197"/>
      <c r="B276" s="201"/>
      <c r="C276" s="51" t="s">
        <v>48</v>
      </c>
      <c r="D276" s="78" t="s">
        <v>26</v>
      </c>
      <c r="E276" s="54">
        <f>SUM(F276+G276+L276+M276+N276)</f>
        <v>0</v>
      </c>
      <c r="F276" s="67">
        <v>0</v>
      </c>
      <c r="G276" s="193">
        <v>0</v>
      </c>
      <c r="H276" s="194"/>
      <c r="I276" s="194"/>
      <c r="J276" s="194"/>
      <c r="K276" s="195"/>
      <c r="L276" s="67">
        <v>0</v>
      </c>
      <c r="M276" s="67">
        <v>0</v>
      </c>
      <c r="N276" s="67">
        <v>0</v>
      </c>
      <c r="O276" s="188"/>
    </row>
    <row r="277" spans="1:15" ht="18.75" customHeight="1">
      <c r="A277" s="197"/>
      <c r="B277" s="184" t="s">
        <v>200</v>
      </c>
      <c r="C277" s="155" t="s">
        <v>36</v>
      </c>
      <c r="D277" s="208" t="s">
        <v>36</v>
      </c>
      <c r="E277" s="214" t="s">
        <v>3</v>
      </c>
      <c r="F277" s="211" t="s">
        <v>38</v>
      </c>
      <c r="G277" s="211" t="s">
        <v>217</v>
      </c>
      <c r="H277" s="193" t="s">
        <v>84</v>
      </c>
      <c r="I277" s="194"/>
      <c r="J277" s="194"/>
      <c r="K277" s="195"/>
      <c r="L277" s="173" t="s">
        <v>80</v>
      </c>
      <c r="M277" s="173" t="s">
        <v>41</v>
      </c>
      <c r="N277" s="173" t="s">
        <v>82</v>
      </c>
      <c r="O277" s="188"/>
    </row>
    <row r="278" spans="1:15" ht="38.25" customHeight="1">
      <c r="A278" s="197"/>
      <c r="B278" s="200"/>
      <c r="C278" s="156"/>
      <c r="D278" s="209"/>
      <c r="E278" s="215"/>
      <c r="F278" s="213"/>
      <c r="G278" s="212"/>
      <c r="H278" s="51" t="s">
        <v>247</v>
      </c>
      <c r="I278" s="51" t="s">
        <v>248</v>
      </c>
      <c r="J278" s="51" t="s">
        <v>228</v>
      </c>
      <c r="K278" s="51" t="s">
        <v>229</v>
      </c>
      <c r="L278" s="174"/>
      <c r="M278" s="174"/>
      <c r="N278" s="174"/>
      <c r="O278" s="188"/>
    </row>
    <row r="279" spans="1:15" ht="32.25" customHeight="1">
      <c r="A279" s="198"/>
      <c r="B279" s="201"/>
      <c r="C279" s="157"/>
      <c r="D279" s="210"/>
      <c r="E279" s="52">
        <v>100</v>
      </c>
      <c r="F279" s="52">
        <v>81.96</v>
      </c>
      <c r="G279" s="52">
        <v>81.96</v>
      </c>
      <c r="H279" s="52">
        <v>81.96</v>
      </c>
      <c r="I279" s="67">
        <v>81.96</v>
      </c>
      <c r="J279" s="67">
        <v>81.96</v>
      </c>
      <c r="K279" s="67">
        <v>81.96</v>
      </c>
      <c r="L279" s="67">
        <v>81.96</v>
      </c>
      <c r="M279" s="67">
        <v>81.96</v>
      </c>
      <c r="N279" s="52">
        <v>100</v>
      </c>
      <c r="O279" s="189"/>
    </row>
    <row r="280" spans="1:22" ht="21.75" customHeight="1">
      <c r="A280" s="217"/>
      <c r="B280" s="220" t="s">
        <v>163</v>
      </c>
      <c r="C280" s="221"/>
      <c r="D280" s="53" t="s">
        <v>5</v>
      </c>
      <c r="E280" s="54">
        <f>E281+E282+E283+E284</f>
        <v>879564.31</v>
      </c>
      <c r="F280" s="54">
        <f>F281+F282+F283+F284</f>
        <v>154782.11000000002</v>
      </c>
      <c r="G280" s="166">
        <f>G281+G282+G283+G284</f>
        <v>163671.9</v>
      </c>
      <c r="H280" s="167"/>
      <c r="I280" s="167"/>
      <c r="J280" s="167"/>
      <c r="K280" s="168"/>
      <c r="L280" s="54">
        <f>L281+L282+L283+L284</f>
        <v>187420.1</v>
      </c>
      <c r="M280" s="54">
        <f>M281+M282+M283+M284</f>
        <v>186845.1</v>
      </c>
      <c r="N280" s="54">
        <f>N281+N282+N283+N284</f>
        <v>186845.1</v>
      </c>
      <c r="O280" s="149" t="s">
        <v>21</v>
      </c>
      <c r="V280" s="85">
        <f>F280</f>
        <v>154782.11000000002</v>
      </c>
    </row>
    <row r="281" spans="1:22" ht="33.75" customHeight="1">
      <c r="A281" s="218"/>
      <c r="B281" s="222"/>
      <c r="C281" s="223"/>
      <c r="D281" s="53" t="s">
        <v>4</v>
      </c>
      <c r="E281" s="54">
        <f aca="true" t="shared" si="9" ref="E281:F284">E11+E40+E85+E122+E159+E204</f>
        <v>0</v>
      </c>
      <c r="F281" s="54">
        <f t="shared" si="9"/>
        <v>0</v>
      </c>
      <c r="G281" s="166">
        <f>G11+G40+G85+G122+G159+G204</f>
        <v>0</v>
      </c>
      <c r="H281" s="167"/>
      <c r="I281" s="167"/>
      <c r="J281" s="167"/>
      <c r="K281" s="168"/>
      <c r="L281" s="54">
        <f aca="true" t="shared" si="10" ref="L281:N284">L11+L40+L85+L122+L159+L204</f>
        <v>0</v>
      </c>
      <c r="M281" s="54">
        <f t="shared" si="10"/>
        <v>0</v>
      </c>
      <c r="N281" s="54">
        <f t="shared" si="10"/>
        <v>0</v>
      </c>
      <c r="O281" s="162"/>
      <c r="V281" s="85">
        <f>F281</f>
        <v>0</v>
      </c>
    </row>
    <row r="282" spans="1:22" ht="41.25" customHeight="1">
      <c r="A282" s="218"/>
      <c r="B282" s="222"/>
      <c r="C282" s="223"/>
      <c r="D282" s="53" t="s">
        <v>8</v>
      </c>
      <c r="E282" s="54">
        <f t="shared" si="9"/>
        <v>17120.89</v>
      </c>
      <c r="F282" s="54">
        <f t="shared" si="9"/>
        <v>3508.89</v>
      </c>
      <c r="G282" s="166">
        <f>G12+G41+G86+G123+G160+G205</f>
        <v>3403</v>
      </c>
      <c r="H282" s="167"/>
      <c r="I282" s="167"/>
      <c r="J282" s="167"/>
      <c r="K282" s="168"/>
      <c r="L282" s="54">
        <f t="shared" si="10"/>
        <v>3403</v>
      </c>
      <c r="M282" s="54">
        <f t="shared" si="10"/>
        <v>3403</v>
      </c>
      <c r="N282" s="54">
        <f t="shared" si="10"/>
        <v>3403</v>
      </c>
      <c r="O282" s="162"/>
      <c r="V282" s="85">
        <f>F282</f>
        <v>3508.89</v>
      </c>
    </row>
    <row r="283" spans="1:22" ht="49.5" customHeight="1">
      <c r="A283" s="218"/>
      <c r="B283" s="222"/>
      <c r="C283" s="223"/>
      <c r="D283" s="53" t="s">
        <v>17</v>
      </c>
      <c r="E283" s="54">
        <f t="shared" si="9"/>
        <v>862443.42</v>
      </c>
      <c r="F283" s="54">
        <f t="shared" si="9"/>
        <v>151273.22</v>
      </c>
      <c r="G283" s="166">
        <f>G13+G42+G87+G124+G161+G206</f>
        <v>160268.9</v>
      </c>
      <c r="H283" s="167"/>
      <c r="I283" s="167"/>
      <c r="J283" s="167"/>
      <c r="K283" s="168"/>
      <c r="L283" s="54">
        <f t="shared" si="10"/>
        <v>184017.1</v>
      </c>
      <c r="M283" s="54">
        <f t="shared" si="10"/>
        <v>183442.1</v>
      </c>
      <c r="N283" s="54">
        <f t="shared" si="10"/>
        <v>183442.1</v>
      </c>
      <c r="O283" s="162"/>
      <c r="V283" s="85">
        <f>F283</f>
        <v>151273.22</v>
      </c>
    </row>
    <row r="284" spans="1:22" ht="30.75" customHeight="1">
      <c r="A284" s="219"/>
      <c r="B284" s="224"/>
      <c r="C284" s="225"/>
      <c r="D284" s="53" t="s">
        <v>26</v>
      </c>
      <c r="E284" s="54">
        <f t="shared" si="9"/>
        <v>0</v>
      </c>
      <c r="F284" s="54">
        <f t="shared" si="9"/>
        <v>0</v>
      </c>
      <c r="G284" s="166">
        <f>G14+G43+G88+G125+G162+G207</f>
        <v>0</v>
      </c>
      <c r="H284" s="167"/>
      <c r="I284" s="167"/>
      <c r="J284" s="167"/>
      <c r="K284" s="168"/>
      <c r="L284" s="54">
        <f t="shared" si="10"/>
        <v>0</v>
      </c>
      <c r="M284" s="54">
        <f t="shared" si="10"/>
        <v>0</v>
      </c>
      <c r="N284" s="54">
        <f t="shared" si="10"/>
        <v>0</v>
      </c>
      <c r="O284" s="163"/>
      <c r="V284" s="85">
        <f>F284</f>
        <v>0</v>
      </c>
    </row>
    <row r="285" spans="1:15" ht="112.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</row>
    <row r="286" spans="1:15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</row>
    <row r="287" spans="1:15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</row>
    <row r="288" spans="1:15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</row>
    <row r="289" spans="1:15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</row>
    <row r="290" spans="1:15" ht="15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</row>
  </sheetData>
  <sheetProtection/>
  <mergeCells count="611">
    <mergeCell ref="N1:O1"/>
    <mergeCell ref="G280:K280"/>
    <mergeCell ref="G281:K281"/>
    <mergeCell ref="G282:K282"/>
    <mergeCell ref="G283:K283"/>
    <mergeCell ref="G284:K284"/>
    <mergeCell ref="G273:K273"/>
    <mergeCell ref="G274:K274"/>
    <mergeCell ref="G275:K275"/>
    <mergeCell ref="G276:K276"/>
    <mergeCell ref="G277:G278"/>
    <mergeCell ref="G264:K264"/>
    <mergeCell ref="G265:K265"/>
    <mergeCell ref="H277:K277"/>
    <mergeCell ref="G266:K266"/>
    <mergeCell ref="G267:K267"/>
    <mergeCell ref="G268:K268"/>
    <mergeCell ref="G269:G270"/>
    <mergeCell ref="H269:K269"/>
    <mergeCell ref="G272:K272"/>
    <mergeCell ref="G257:K257"/>
    <mergeCell ref="G258:K258"/>
    <mergeCell ref="G259:K259"/>
    <mergeCell ref="G260:K260"/>
    <mergeCell ref="G261:G262"/>
    <mergeCell ref="H261:K261"/>
    <mergeCell ref="G244:K244"/>
    <mergeCell ref="G245:G246"/>
    <mergeCell ref="H245:K245"/>
    <mergeCell ref="G252:K252"/>
    <mergeCell ref="G253:G254"/>
    <mergeCell ref="H253:K253"/>
    <mergeCell ref="G250:K250"/>
    <mergeCell ref="G251:K251"/>
    <mergeCell ref="G228:K228"/>
    <mergeCell ref="G229:G230"/>
    <mergeCell ref="H229:K229"/>
    <mergeCell ref="G232:K232"/>
    <mergeCell ref="G233:K233"/>
    <mergeCell ref="G234:K234"/>
    <mergeCell ref="G217:K217"/>
    <mergeCell ref="G218:K218"/>
    <mergeCell ref="G219:K219"/>
    <mergeCell ref="G220:K220"/>
    <mergeCell ref="G221:G222"/>
    <mergeCell ref="H221:K221"/>
    <mergeCell ref="G210:K210"/>
    <mergeCell ref="G211:K211"/>
    <mergeCell ref="G212:K212"/>
    <mergeCell ref="G213:G214"/>
    <mergeCell ref="H213:K213"/>
    <mergeCell ref="G216:K216"/>
    <mergeCell ref="G204:K204"/>
    <mergeCell ref="G205:K205"/>
    <mergeCell ref="G206:K206"/>
    <mergeCell ref="G207:K207"/>
    <mergeCell ref="G208:K208"/>
    <mergeCell ref="G209:K209"/>
    <mergeCell ref="G197:K197"/>
    <mergeCell ref="G198:K198"/>
    <mergeCell ref="G199:K199"/>
    <mergeCell ref="G200:G201"/>
    <mergeCell ref="H200:K200"/>
    <mergeCell ref="G203:K203"/>
    <mergeCell ref="G187:K187"/>
    <mergeCell ref="G188:K188"/>
    <mergeCell ref="G189:K189"/>
    <mergeCell ref="G190:K190"/>
    <mergeCell ref="G191:K191"/>
    <mergeCell ref="G192:G193"/>
    <mergeCell ref="H192:K192"/>
    <mergeCell ref="G179:K179"/>
    <mergeCell ref="G180:K180"/>
    <mergeCell ref="G181:K181"/>
    <mergeCell ref="G182:K182"/>
    <mergeCell ref="G183:K183"/>
    <mergeCell ref="G184:G185"/>
    <mergeCell ref="H184:K184"/>
    <mergeCell ref="G171:K171"/>
    <mergeCell ref="G172:K172"/>
    <mergeCell ref="G173:K173"/>
    <mergeCell ref="G174:K174"/>
    <mergeCell ref="G175:K175"/>
    <mergeCell ref="G176:G177"/>
    <mergeCell ref="H176:K176"/>
    <mergeCell ref="G164:K164"/>
    <mergeCell ref="G165:K165"/>
    <mergeCell ref="G166:K166"/>
    <mergeCell ref="G167:K167"/>
    <mergeCell ref="G168:G169"/>
    <mergeCell ref="H168:K168"/>
    <mergeCell ref="G158:K158"/>
    <mergeCell ref="G159:K159"/>
    <mergeCell ref="G160:K160"/>
    <mergeCell ref="G161:K161"/>
    <mergeCell ref="G162:K162"/>
    <mergeCell ref="G163:K163"/>
    <mergeCell ref="G150:K150"/>
    <mergeCell ref="G151:K151"/>
    <mergeCell ref="G152:K152"/>
    <mergeCell ref="G153:K153"/>
    <mergeCell ref="G154:K154"/>
    <mergeCell ref="G155:G156"/>
    <mergeCell ref="H155:K155"/>
    <mergeCell ref="G142:K142"/>
    <mergeCell ref="G143:K143"/>
    <mergeCell ref="G144:K144"/>
    <mergeCell ref="G145:K145"/>
    <mergeCell ref="G146:K146"/>
    <mergeCell ref="G147:G148"/>
    <mergeCell ref="H147:K147"/>
    <mergeCell ref="G134:K134"/>
    <mergeCell ref="G135:K135"/>
    <mergeCell ref="G136:K136"/>
    <mergeCell ref="G137:K137"/>
    <mergeCell ref="G138:K138"/>
    <mergeCell ref="G139:G140"/>
    <mergeCell ref="H139:K139"/>
    <mergeCell ref="G125:K125"/>
    <mergeCell ref="G126:K126"/>
    <mergeCell ref="G127:K127"/>
    <mergeCell ref="G128:K128"/>
    <mergeCell ref="G129:K129"/>
    <mergeCell ref="G130:K130"/>
    <mergeCell ref="G118:G119"/>
    <mergeCell ref="H118:K118"/>
    <mergeCell ref="G121:K121"/>
    <mergeCell ref="G122:K122"/>
    <mergeCell ref="G123:K123"/>
    <mergeCell ref="G124:K124"/>
    <mergeCell ref="G108:K108"/>
    <mergeCell ref="G109:K109"/>
    <mergeCell ref="G110:G111"/>
    <mergeCell ref="H110:K110"/>
    <mergeCell ref="G113:K113"/>
    <mergeCell ref="G114:K114"/>
    <mergeCell ref="G100:K100"/>
    <mergeCell ref="G101:K101"/>
    <mergeCell ref="G102:G103"/>
    <mergeCell ref="H102:K102"/>
    <mergeCell ref="G105:K105"/>
    <mergeCell ref="G106:K106"/>
    <mergeCell ref="G93:K93"/>
    <mergeCell ref="G94:G95"/>
    <mergeCell ref="H94:K94"/>
    <mergeCell ref="G97:K97"/>
    <mergeCell ref="G98:K98"/>
    <mergeCell ref="G99:K99"/>
    <mergeCell ref="G87:K87"/>
    <mergeCell ref="G88:K88"/>
    <mergeCell ref="G89:K89"/>
    <mergeCell ref="G90:K90"/>
    <mergeCell ref="G91:K91"/>
    <mergeCell ref="G92:K92"/>
    <mergeCell ref="G80:K80"/>
    <mergeCell ref="G81:G82"/>
    <mergeCell ref="H81:K81"/>
    <mergeCell ref="G84:K84"/>
    <mergeCell ref="G85:K85"/>
    <mergeCell ref="G86:K86"/>
    <mergeCell ref="G69:K69"/>
    <mergeCell ref="G70:K70"/>
    <mergeCell ref="G71:K71"/>
    <mergeCell ref="G72:K72"/>
    <mergeCell ref="G73:G74"/>
    <mergeCell ref="H73:K73"/>
    <mergeCell ref="G62:K62"/>
    <mergeCell ref="G63:K63"/>
    <mergeCell ref="G64:K64"/>
    <mergeCell ref="G65:G66"/>
    <mergeCell ref="H65:K65"/>
    <mergeCell ref="G68:K68"/>
    <mergeCell ref="G54:K54"/>
    <mergeCell ref="G55:K55"/>
    <mergeCell ref="G56:K56"/>
    <mergeCell ref="G57:G58"/>
    <mergeCell ref="H57:K57"/>
    <mergeCell ref="G60:K60"/>
    <mergeCell ref="G47:K47"/>
    <mergeCell ref="G48:K48"/>
    <mergeCell ref="G49:G50"/>
    <mergeCell ref="H49:K49"/>
    <mergeCell ref="G52:K52"/>
    <mergeCell ref="G53:K53"/>
    <mergeCell ref="G31:K31"/>
    <mergeCell ref="G32:K32"/>
    <mergeCell ref="G33:K33"/>
    <mergeCell ref="G42:K42"/>
    <mergeCell ref="G43:K43"/>
    <mergeCell ref="G44:K44"/>
    <mergeCell ref="G17:K17"/>
    <mergeCell ref="G18:K18"/>
    <mergeCell ref="G19:K19"/>
    <mergeCell ref="G20:G21"/>
    <mergeCell ref="H20:K20"/>
    <mergeCell ref="G23:K23"/>
    <mergeCell ref="E57:E58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A31:A38"/>
    <mergeCell ref="B31:B35"/>
    <mergeCell ref="O31:O35"/>
    <mergeCell ref="B36:B38"/>
    <mergeCell ref="C36:C38"/>
    <mergeCell ref="D36:D38"/>
    <mergeCell ref="G34:K34"/>
    <mergeCell ref="G35:K35"/>
    <mergeCell ref="E36:E37"/>
    <mergeCell ref="F36:F37"/>
    <mergeCell ref="A2:O2"/>
    <mergeCell ref="A3:O4"/>
    <mergeCell ref="O179:O186"/>
    <mergeCell ref="O187:O194"/>
    <mergeCell ref="O195:O202"/>
    <mergeCell ref="O171:O178"/>
    <mergeCell ref="L200:L201"/>
    <mergeCell ref="M200:M201"/>
    <mergeCell ref="N200:N201"/>
    <mergeCell ref="F7:N7"/>
    <mergeCell ref="N269:N270"/>
    <mergeCell ref="O203:O207"/>
    <mergeCell ref="O208:O215"/>
    <mergeCell ref="M269:M270"/>
    <mergeCell ref="N261:N262"/>
    <mergeCell ref="L245:L246"/>
    <mergeCell ref="O248:O255"/>
    <mergeCell ref="L261:L262"/>
    <mergeCell ref="N237:N238"/>
    <mergeCell ref="M245:M246"/>
    <mergeCell ref="O150:O157"/>
    <mergeCell ref="O158:O162"/>
    <mergeCell ref="O163:O170"/>
    <mergeCell ref="C269:C271"/>
    <mergeCell ref="M261:M262"/>
    <mergeCell ref="O232:O239"/>
    <mergeCell ref="O216:O223"/>
    <mergeCell ref="O264:O271"/>
    <mergeCell ref="G248:K248"/>
    <mergeCell ref="G249:K249"/>
    <mergeCell ref="N277:N278"/>
    <mergeCell ref="L269:L270"/>
    <mergeCell ref="A280:A284"/>
    <mergeCell ref="B280:C284"/>
    <mergeCell ref="B277:B279"/>
    <mergeCell ref="A264:A271"/>
    <mergeCell ref="A272:A279"/>
    <mergeCell ref="B272:B276"/>
    <mergeCell ref="C277:C279"/>
    <mergeCell ref="D277:D279"/>
    <mergeCell ref="O142:O149"/>
    <mergeCell ref="M277:M278"/>
    <mergeCell ref="L277:L278"/>
    <mergeCell ref="F277:F278"/>
    <mergeCell ref="O272:O279"/>
    <mergeCell ref="O280:O284"/>
    <mergeCell ref="O256:O263"/>
    <mergeCell ref="O240:O247"/>
    <mergeCell ref="M253:M254"/>
    <mergeCell ref="N253:N254"/>
    <mergeCell ref="O89:O96"/>
    <mergeCell ref="O97:O104"/>
    <mergeCell ref="O105:O112"/>
    <mergeCell ref="O121:O125"/>
    <mergeCell ref="O126:O133"/>
    <mergeCell ref="O134:O138"/>
    <mergeCell ref="O113:O117"/>
    <mergeCell ref="E261:E262"/>
    <mergeCell ref="F261:F262"/>
    <mergeCell ref="L253:L254"/>
    <mergeCell ref="E277:E278"/>
    <mergeCell ref="B264:B268"/>
    <mergeCell ref="B269:B271"/>
    <mergeCell ref="D269:D271"/>
    <mergeCell ref="E269:E270"/>
    <mergeCell ref="F269:F270"/>
    <mergeCell ref="G256:K256"/>
    <mergeCell ref="A256:A263"/>
    <mergeCell ref="B256:B260"/>
    <mergeCell ref="D253:D255"/>
    <mergeCell ref="E253:E254"/>
    <mergeCell ref="F253:F254"/>
    <mergeCell ref="E245:E246"/>
    <mergeCell ref="F245:F246"/>
    <mergeCell ref="B261:B263"/>
    <mergeCell ref="C261:C263"/>
    <mergeCell ref="D261:D263"/>
    <mergeCell ref="A248:A255"/>
    <mergeCell ref="B248:B252"/>
    <mergeCell ref="B253:B255"/>
    <mergeCell ref="C253:C255"/>
    <mergeCell ref="F237:F238"/>
    <mergeCell ref="L229:L230"/>
    <mergeCell ref="G235:K235"/>
    <mergeCell ref="G236:K236"/>
    <mergeCell ref="A232:A239"/>
    <mergeCell ref="B232:B236"/>
    <mergeCell ref="N245:N246"/>
    <mergeCell ref="A240:A247"/>
    <mergeCell ref="B240:B244"/>
    <mergeCell ref="C245:C247"/>
    <mergeCell ref="B245:B247"/>
    <mergeCell ref="D245:D247"/>
    <mergeCell ref="G240:K240"/>
    <mergeCell ref="G241:K241"/>
    <mergeCell ref="G242:K242"/>
    <mergeCell ref="G243:K243"/>
    <mergeCell ref="L237:L238"/>
    <mergeCell ref="M237:M238"/>
    <mergeCell ref="C229:C231"/>
    <mergeCell ref="D229:D231"/>
    <mergeCell ref="B237:B239"/>
    <mergeCell ref="C237:C239"/>
    <mergeCell ref="D237:D239"/>
    <mergeCell ref="E237:E238"/>
    <mergeCell ref="G237:G238"/>
    <mergeCell ref="H237:K237"/>
    <mergeCell ref="E221:E222"/>
    <mergeCell ref="F221:F222"/>
    <mergeCell ref="M229:M230"/>
    <mergeCell ref="E229:E230"/>
    <mergeCell ref="F229:F230"/>
    <mergeCell ref="N229:N230"/>
    <mergeCell ref="G224:K224"/>
    <mergeCell ref="G225:K225"/>
    <mergeCell ref="G226:K226"/>
    <mergeCell ref="G227:K227"/>
    <mergeCell ref="M213:M214"/>
    <mergeCell ref="A208:A215"/>
    <mergeCell ref="N221:N222"/>
    <mergeCell ref="A224:A231"/>
    <mergeCell ref="B224:B228"/>
    <mergeCell ref="O224:O231"/>
    <mergeCell ref="B229:B231"/>
    <mergeCell ref="B221:B223"/>
    <mergeCell ref="C221:C223"/>
    <mergeCell ref="D221:D223"/>
    <mergeCell ref="A203:A207"/>
    <mergeCell ref="B203:B207"/>
    <mergeCell ref="N213:N214"/>
    <mergeCell ref="A216:A223"/>
    <mergeCell ref="B216:B220"/>
    <mergeCell ref="L221:L222"/>
    <mergeCell ref="M221:M222"/>
    <mergeCell ref="E213:E214"/>
    <mergeCell ref="F213:F214"/>
    <mergeCell ref="L213:L214"/>
    <mergeCell ref="D200:D202"/>
    <mergeCell ref="E200:E201"/>
    <mergeCell ref="F200:F201"/>
    <mergeCell ref="L192:L193"/>
    <mergeCell ref="B208:B212"/>
    <mergeCell ref="B213:B215"/>
    <mergeCell ref="C213:C215"/>
    <mergeCell ref="D213:D215"/>
    <mergeCell ref="G195:K195"/>
    <mergeCell ref="G196:K196"/>
    <mergeCell ref="N192:N193"/>
    <mergeCell ref="A195:A202"/>
    <mergeCell ref="B195:B199"/>
    <mergeCell ref="B192:B194"/>
    <mergeCell ref="C192:C194"/>
    <mergeCell ref="D192:D194"/>
    <mergeCell ref="E192:E193"/>
    <mergeCell ref="F192:F193"/>
    <mergeCell ref="B200:B202"/>
    <mergeCell ref="C200:C202"/>
    <mergeCell ref="M184:M185"/>
    <mergeCell ref="N184:N185"/>
    <mergeCell ref="A187:A194"/>
    <mergeCell ref="B187:B191"/>
    <mergeCell ref="B184:B186"/>
    <mergeCell ref="C184:C186"/>
    <mergeCell ref="D184:D186"/>
    <mergeCell ref="E184:E185"/>
    <mergeCell ref="F184:F185"/>
    <mergeCell ref="M192:M193"/>
    <mergeCell ref="L176:L177"/>
    <mergeCell ref="M176:M177"/>
    <mergeCell ref="N176:N177"/>
    <mergeCell ref="A179:A186"/>
    <mergeCell ref="B179:B183"/>
    <mergeCell ref="C176:C178"/>
    <mergeCell ref="D176:D178"/>
    <mergeCell ref="E176:E177"/>
    <mergeCell ref="F176:F177"/>
    <mergeCell ref="L184:L185"/>
    <mergeCell ref="M168:M169"/>
    <mergeCell ref="N168:N169"/>
    <mergeCell ref="A171:A178"/>
    <mergeCell ref="B171:B175"/>
    <mergeCell ref="B176:B178"/>
    <mergeCell ref="D168:D170"/>
    <mergeCell ref="E168:E169"/>
    <mergeCell ref="L168:L169"/>
    <mergeCell ref="A163:A170"/>
    <mergeCell ref="B163:B167"/>
    <mergeCell ref="B168:B170"/>
    <mergeCell ref="C168:C170"/>
    <mergeCell ref="L155:L156"/>
    <mergeCell ref="M155:M156"/>
    <mergeCell ref="N155:N156"/>
    <mergeCell ref="A158:A162"/>
    <mergeCell ref="B158:B162"/>
    <mergeCell ref="B155:B157"/>
    <mergeCell ref="C155:C157"/>
    <mergeCell ref="D155:D157"/>
    <mergeCell ref="E155:E156"/>
    <mergeCell ref="F155:F156"/>
    <mergeCell ref="L147:L148"/>
    <mergeCell ref="M147:M148"/>
    <mergeCell ref="N147:N148"/>
    <mergeCell ref="A150:A157"/>
    <mergeCell ref="B150:B154"/>
    <mergeCell ref="B147:B149"/>
    <mergeCell ref="C147:C149"/>
    <mergeCell ref="D147:D149"/>
    <mergeCell ref="E147:E148"/>
    <mergeCell ref="F147:F148"/>
    <mergeCell ref="L139:L140"/>
    <mergeCell ref="M139:M140"/>
    <mergeCell ref="N139:N140"/>
    <mergeCell ref="A142:A149"/>
    <mergeCell ref="B142:B146"/>
    <mergeCell ref="A139:A141"/>
    <mergeCell ref="B139:B141"/>
    <mergeCell ref="C139:C141"/>
    <mergeCell ref="D139:D141"/>
    <mergeCell ref="E139:E140"/>
    <mergeCell ref="F139:F140"/>
    <mergeCell ref="L131:L132"/>
    <mergeCell ref="M131:M132"/>
    <mergeCell ref="N131:N132"/>
    <mergeCell ref="E131:E132"/>
    <mergeCell ref="F131:F132"/>
    <mergeCell ref="G131:G132"/>
    <mergeCell ref="H131:K131"/>
    <mergeCell ref="A134:A138"/>
    <mergeCell ref="B134:B138"/>
    <mergeCell ref="A131:A133"/>
    <mergeCell ref="B131:B133"/>
    <mergeCell ref="C131:C133"/>
    <mergeCell ref="D131:D133"/>
    <mergeCell ref="A126:A130"/>
    <mergeCell ref="B126:B130"/>
    <mergeCell ref="L118:L119"/>
    <mergeCell ref="M118:M119"/>
    <mergeCell ref="N118:N119"/>
    <mergeCell ref="O118:O120"/>
    <mergeCell ref="A121:A125"/>
    <mergeCell ref="B121:B125"/>
    <mergeCell ref="B118:B120"/>
    <mergeCell ref="C118:C120"/>
    <mergeCell ref="E118:E119"/>
    <mergeCell ref="F118:F119"/>
    <mergeCell ref="L110:L111"/>
    <mergeCell ref="M110:M111"/>
    <mergeCell ref="N110:N111"/>
    <mergeCell ref="E110:E111"/>
    <mergeCell ref="F110:F111"/>
    <mergeCell ref="G115:K115"/>
    <mergeCell ref="G116:K116"/>
    <mergeCell ref="G117:K117"/>
    <mergeCell ref="A113:A120"/>
    <mergeCell ref="B113:B117"/>
    <mergeCell ref="A110:A112"/>
    <mergeCell ref="B110:B112"/>
    <mergeCell ref="C110:C112"/>
    <mergeCell ref="D110:D112"/>
    <mergeCell ref="D118:D120"/>
    <mergeCell ref="L102:L103"/>
    <mergeCell ref="M102:M103"/>
    <mergeCell ref="N102:N103"/>
    <mergeCell ref="B105:B109"/>
    <mergeCell ref="B102:B104"/>
    <mergeCell ref="C102:C104"/>
    <mergeCell ref="D102:D104"/>
    <mergeCell ref="E102:E103"/>
    <mergeCell ref="F102:F103"/>
    <mergeCell ref="G107:K107"/>
    <mergeCell ref="L94:L95"/>
    <mergeCell ref="M94:M95"/>
    <mergeCell ref="N94:N95"/>
    <mergeCell ref="A97:A104"/>
    <mergeCell ref="B97:B101"/>
    <mergeCell ref="B94:B96"/>
    <mergeCell ref="C94:C96"/>
    <mergeCell ref="D94:D96"/>
    <mergeCell ref="E94:E95"/>
    <mergeCell ref="F94:F95"/>
    <mergeCell ref="B89:B93"/>
    <mergeCell ref="L81:L82"/>
    <mergeCell ref="M81:M82"/>
    <mergeCell ref="N81:N82"/>
    <mergeCell ref="A84:A88"/>
    <mergeCell ref="B84:B88"/>
    <mergeCell ref="C84:C88"/>
    <mergeCell ref="C81:C83"/>
    <mergeCell ref="D81:D83"/>
    <mergeCell ref="E81:E82"/>
    <mergeCell ref="F81:F82"/>
    <mergeCell ref="N73:N74"/>
    <mergeCell ref="A76:A83"/>
    <mergeCell ref="B76:B80"/>
    <mergeCell ref="O76:O80"/>
    <mergeCell ref="B81:B83"/>
    <mergeCell ref="G76:K76"/>
    <mergeCell ref="G77:K77"/>
    <mergeCell ref="G78:K78"/>
    <mergeCell ref="G79:K79"/>
    <mergeCell ref="A68:A75"/>
    <mergeCell ref="B68:B72"/>
    <mergeCell ref="L73:L74"/>
    <mergeCell ref="M73:M74"/>
    <mergeCell ref="O68:O72"/>
    <mergeCell ref="B73:B75"/>
    <mergeCell ref="C73:C75"/>
    <mergeCell ref="D73:D75"/>
    <mergeCell ref="E73:E74"/>
    <mergeCell ref="F73:F74"/>
    <mergeCell ref="O60:O64"/>
    <mergeCell ref="B65:B67"/>
    <mergeCell ref="C65:C67"/>
    <mergeCell ref="D65:D67"/>
    <mergeCell ref="E65:E66"/>
    <mergeCell ref="F65:F66"/>
    <mergeCell ref="L65:L66"/>
    <mergeCell ref="M65:M66"/>
    <mergeCell ref="N65:N66"/>
    <mergeCell ref="G61:K61"/>
    <mergeCell ref="L57:L58"/>
    <mergeCell ref="M57:M58"/>
    <mergeCell ref="N57:N58"/>
    <mergeCell ref="A60:A67"/>
    <mergeCell ref="B60:B64"/>
    <mergeCell ref="O52:O59"/>
    <mergeCell ref="A57:A59"/>
    <mergeCell ref="B57:B59"/>
    <mergeCell ref="C57:C59"/>
    <mergeCell ref="D57:D59"/>
    <mergeCell ref="F57:F58"/>
    <mergeCell ref="L49:L50"/>
    <mergeCell ref="M49:M50"/>
    <mergeCell ref="N49:N50"/>
    <mergeCell ref="A52:A56"/>
    <mergeCell ref="B52:B56"/>
    <mergeCell ref="B49:B51"/>
    <mergeCell ref="C49:C51"/>
    <mergeCell ref="D49:D51"/>
    <mergeCell ref="E49:E50"/>
    <mergeCell ref="F49:F50"/>
    <mergeCell ref="A44:A51"/>
    <mergeCell ref="B44:B48"/>
    <mergeCell ref="A39:A43"/>
    <mergeCell ref="B39:B43"/>
    <mergeCell ref="O44:O48"/>
    <mergeCell ref="G39:K39"/>
    <mergeCell ref="G40:K40"/>
    <mergeCell ref="G45:K45"/>
    <mergeCell ref="G46:K46"/>
    <mergeCell ref="L28:L29"/>
    <mergeCell ref="M28:M29"/>
    <mergeCell ref="N28:N29"/>
    <mergeCell ref="O28:O30"/>
    <mergeCell ref="N36:N37"/>
    <mergeCell ref="O36:O38"/>
    <mergeCell ref="L36:L37"/>
    <mergeCell ref="M36:M37"/>
    <mergeCell ref="B28:B30"/>
    <mergeCell ref="C28:C30"/>
    <mergeCell ref="D28:D30"/>
    <mergeCell ref="E28:E29"/>
    <mergeCell ref="F28:F29"/>
    <mergeCell ref="G41:K41"/>
    <mergeCell ref="G36:G37"/>
    <mergeCell ref="H36:K36"/>
    <mergeCell ref="G28:G29"/>
    <mergeCell ref="H28:K28"/>
    <mergeCell ref="B23:B27"/>
    <mergeCell ref="O23:O27"/>
    <mergeCell ref="G24:K24"/>
    <mergeCell ref="G25:K25"/>
    <mergeCell ref="G26:K26"/>
    <mergeCell ref="B20:B22"/>
    <mergeCell ref="C20:C22"/>
    <mergeCell ref="E20:E21"/>
    <mergeCell ref="N20:N21"/>
    <mergeCell ref="G27:K27"/>
    <mergeCell ref="B15:B19"/>
    <mergeCell ref="D20:D22"/>
    <mergeCell ref="F20:F21"/>
    <mergeCell ref="A10:A14"/>
    <mergeCell ref="B10:B14"/>
    <mergeCell ref="O10:O14"/>
    <mergeCell ref="A15:A22"/>
    <mergeCell ref="O20:O22"/>
    <mergeCell ref="O15:O19"/>
    <mergeCell ref="L20:L21"/>
    <mergeCell ref="O7:O8"/>
    <mergeCell ref="A5:N5"/>
    <mergeCell ref="A7:A8"/>
    <mergeCell ref="B7:B8"/>
    <mergeCell ref="C7:C8"/>
    <mergeCell ref="D7:D8"/>
    <mergeCell ref="E7:E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5" r:id="rId1"/>
  <rowBreaks count="16" manualBreakCount="16">
    <brk id="22" max="14" man="1"/>
    <brk id="38" max="14" man="1"/>
    <brk id="56" max="14" man="1"/>
    <brk id="75" max="14" man="1"/>
    <brk id="96" max="14" man="1"/>
    <brk id="112" max="14" man="1"/>
    <brk id="130" max="14" man="1"/>
    <brk id="141" max="14" man="1"/>
    <brk id="149" max="14" man="1"/>
    <brk id="166" max="14" man="1"/>
    <brk id="183" max="14" man="1"/>
    <brk id="191" max="14" man="1"/>
    <brk id="212" max="14" man="1"/>
    <brk id="228" max="14" man="1"/>
    <brk id="247" max="14" man="1"/>
    <brk id="26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117"/>
  <sheetViews>
    <sheetView view="pageBreakPreview" zoomScaleSheetLayoutView="100" zoomScalePageLayoutView="0" workbookViewId="0" topLeftCell="A1">
      <selection activeCell="G11" sqref="G11:K11"/>
    </sheetView>
  </sheetViews>
  <sheetFormatPr defaultColWidth="9.140625" defaultRowHeight="12.75"/>
  <cols>
    <col min="1" max="1" width="7.00390625" style="18" bestFit="1" customWidth="1"/>
    <col min="2" max="2" width="26.28125" style="18" customWidth="1"/>
    <col min="3" max="3" width="14.7109375" style="18" customWidth="1"/>
    <col min="4" max="4" width="20.00390625" style="18" customWidth="1"/>
    <col min="5" max="6" width="12.140625" style="18" customWidth="1"/>
    <col min="7" max="10" width="7.421875" style="18" customWidth="1"/>
    <col min="11" max="11" width="9.28125" style="18" customWidth="1"/>
    <col min="12" max="13" width="14.140625" style="18" customWidth="1"/>
    <col min="14" max="14" width="13.28125" style="18" customWidth="1"/>
    <col min="15" max="15" width="25.8515625" style="18" customWidth="1"/>
    <col min="16" max="21" width="9.140625" style="18" customWidth="1"/>
    <col min="22" max="22" width="4.421875" style="18" customWidth="1"/>
    <col min="23" max="16384" width="9.140625" style="18" customWidth="1"/>
  </cols>
  <sheetData>
    <row r="1" spans="1:17" ht="95.25" customHeight="1">
      <c r="A1" s="96"/>
      <c r="B1" s="96"/>
      <c r="C1" s="97" t="s">
        <v>28</v>
      </c>
      <c r="D1" s="97"/>
      <c r="E1" s="97"/>
      <c r="F1" s="97"/>
      <c r="G1" s="98"/>
      <c r="H1" s="98"/>
      <c r="I1" s="98"/>
      <c r="J1" s="98"/>
      <c r="K1" s="98"/>
      <c r="L1" s="17"/>
      <c r="M1" s="17"/>
      <c r="N1" s="231"/>
      <c r="O1" s="266"/>
      <c r="P1" s="17"/>
      <c r="Q1" s="17"/>
    </row>
    <row r="2" spans="1:17" ht="24" customHeight="1">
      <c r="A2" s="96"/>
      <c r="B2" s="99" t="s">
        <v>202</v>
      </c>
      <c r="C2" s="97"/>
      <c r="D2" s="97"/>
      <c r="E2" s="97"/>
      <c r="F2" s="97"/>
      <c r="G2" s="98"/>
      <c r="H2" s="98"/>
      <c r="I2" s="98"/>
      <c r="J2" s="98"/>
      <c r="K2" s="98"/>
      <c r="L2" s="100"/>
      <c r="M2" s="100"/>
      <c r="N2" s="100"/>
      <c r="O2" s="100"/>
      <c r="P2" s="17"/>
      <c r="Q2" s="17"/>
    </row>
    <row r="3" spans="1:17" ht="17.25" customHeight="1">
      <c r="A3" s="96"/>
      <c r="B3" s="96"/>
      <c r="C3" s="97"/>
      <c r="D3" s="97"/>
      <c r="E3" s="97"/>
      <c r="F3" s="97"/>
      <c r="G3" s="98"/>
      <c r="H3" s="98"/>
      <c r="I3" s="98"/>
      <c r="J3" s="98"/>
      <c r="K3" s="98"/>
      <c r="L3" s="100"/>
      <c r="M3" s="100"/>
      <c r="N3" s="100"/>
      <c r="O3" s="100"/>
      <c r="P3" s="17"/>
      <c r="Q3" s="17"/>
    </row>
    <row r="4" spans="1:15" ht="15.75">
      <c r="A4" s="143" t="s">
        <v>210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1"/>
    </row>
    <row r="5" spans="1:15" ht="15.75">
      <c r="A5" s="143" t="s">
        <v>149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01"/>
    </row>
    <row r="6" spans="1:15" ht="15.75">
      <c r="A6" s="102"/>
      <c r="B6" s="102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15" customHeight="1">
      <c r="A7" s="238" t="s">
        <v>6</v>
      </c>
      <c r="B7" s="238" t="s">
        <v>22</v>
      </c>
      <c r="C7" s="238" t="s">
        <v>23</v>
      </c>
      <c r="D7" s="238" t="s">
        <v>9</v>
      </c>
      <c r="E7" s="238" t="s">
        <v>24</v>
      </c>
      <c r="F7" s="239" t="s">
        <v>10</v>
      </c>
      <c r="G7" s="240"/>
      <c r="H7" s="240"/>
      <c r="I7" s="240"/>
      <c r="J7" s="240"/>
      <c r="K7" s="240"/>
      <c r="L7" s="240"/>
      <c r="M7" s="240"/>
      <c r="N7" s="241"/>
      <c r="O7" s="235" t="s">
        <v>33</v>
      </c>
    </row>
    <row r="8" spans="1:15" ht="55.5" customHeight="1">
      <c r="A8" s="238"/>
      <c r="B8" s="238"/>
      <c r="C8" s="238"/>
      <c r="D8" s="238"/>
      <c r="E8" s="238"/>
      <c r="F8" s="105" t="s">
        <v>47</v>
      </c>
      <c r="G8" s="252" t="s">
        <v>39</v>
      </c>
      <c r="H8" s="253"/>
      <c r="I8" s="253"/>
      <c r="J8" s="253"/>
      <c r="K8" s="146"/>
      <c r="L8" s="10" t="s">
        <v>40</v>
      </c>
      <c r="M8" s="10" t="s">
        <v>41</v>
      </c>
      <c r="N8" s="10" t="s">
        <v>42</v>
      </c>
      <c r="O8" s="237"/>
    </row>
    <row r="9" spans="1:15" ht="1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7">
        <v>6</v>
      </c>
      <c r="G9" s="239">
        <v>7</v>
      </c>
      <c r="H9" s="240"/>
      <c r="I9" s="240"/>
      <c r="J9" s="240"/>
      <c r="K9" s="241"/>
      <c r="L9" s="106">
        <v>8</v>
      </c>
      <c r="M9" s="106"/>
      <c r="N9" s="106">
        <v>9</v>
      </c>
      <c r="O9" s="106">
        <v>10</v>
      </c>
    </row>
    <row r="10" spans="1:15" ht="15" customHeight="1">
      <c r="A10" s="235" t="s">
        <v>7</v>
      </c>
      <c r="B10" s="249" t="s">
        <v>303</v>
      </c>
      <c r="C10" s="94" t="s">
        <v>48</v>
      </c>
      <c r="D10" s="108" t="s">
        <v>18</v>
      </c>
      <c r="E10" s="89">
        <f>E11+E12+E13+E14</f>
        <v>1398</v>
      </c>
      <c r="F10" s="89">
        <f>F11+F12+F13+F14</f>
        <v>398</v>
      </c>
      <c r="G10" s="246">
        <f>G11+G12+G13+G14</f>
        <v>250</v>
      </c>
      <c r="H10" s="247"/>
      <c r="I10" s="247"/>
      <c r="J10" s="247"/>
      <c r="K10" s="248"/>
      <c r="L10" s="89">
        <f>L11+L12+L13+L14</f>
        <v>250</v>
      </c>
      <c r="M10" s="89">
        <f>M11+M12+M13+M14</f>
        <v>250</v>
      </c>
      <c r="N10" s="89">
        <f>N11+N12+N13+N14</f>
        <v>250</v>
      </c>
      <c r="O10" s="235" t="s">
        <v>21</v>
      </c>
    </row>
    <row r="11" spans="1:15" ht="45">
      <c r="A11" s="236"/>
      <c r="B11" s="250"/>
      <c r="C11" s="94" t="s">
        <v>48</v>
      </c>
      <c r="D11" s="108" t="s">
        <v>4</v>
      </c>
      <c r="E11" s="89">
        <f aca="true" t="shared" si="0" ref="E11:F14">E16+E24</f>
        <v>0</v>
      </c>
      <c r="F11" s="89">
        <f t="shared" si="0"/>
        <v>0</v>
      </c>
      <c r="G11" s="246">
        <f>G16+G24</f>
        <v>0</v>
      </c>
      <c r="H11" s="247"/>
      <c r="I11" s="247"/>
      <c r="J11" s="247"/>
      <c r="K11" s="248"/>
      <c r="L11" s="89">
        <f aca="true" t="shared" si="1" ref="L11:N14">L16+L24</f>
        <v>0</v>
      </c>
      <c r="M11" s="89">
        <f t="shared" si="1"/>
        <v>0</v>
      </c>
      <c r="N11" s="89">
        <f t="shared" si="1"/>
        <v>0</v>
      </c>
      <c r="O11" s="236"/>
    </row>
    <row r="12" spans="1:15" ht="41.25" customHeight="1">
      <c r="A12" s="236"/>
      <c r="B12" s="250"/>
      <c r="C12" s="94" t="s">
        <v>48</v>
      </c>
      <c r="D12" s="108" t="s">
        <v>8</v>
      </c>
      <c r="E12" s="89">
        <f t="shared" si="0"/>
        <v>0</v>
      </c>
      <c r="F12" s="89">
        <f t="shared" si="0"/>
        <v>0</v>
      </c>
      <c r="G12" s="246">
        <f>G17+G25</f>
        <v>0</v>
      </c>
      <c r="H12" s="247"/>
      <c r="I12" s="247"/>
      <c r="J12" s="247"/>
      <c r="K12" s="248"/>
      <c r="L12" s="89">
        <f t="shared" si="1"/>
        <v>0</v>
      </c>
      <c r="M12" s="89">
        <f t="shared" si="1"/>
        <v>0</v>
      </c>
      <c r="N12" s="89">
        <f t="shared" si="1"/>
        <v>0</v>
      </c>
      <c r="O12" s="236"/>
    </row>
    <row r="13" spans="1:15" ht="49.5" customHeight="1">
      <c r="A13" s="236"/>
      <c r="B13" s="250"/>
      <c r="C13" s="94" t="s">
        <v>48</v>
      </c>
      <c r="D13" s="108" t="s">
        <v>17</v>
      </c>
      <c r="E13" s="89">
        <f t="shared" si="0"/>
        <v>1398</v>
      </c>
      <c r="F13" s="89">
        <f t="shared" si="0"/>
        <v>398</v>
      </c>
      <c r="G13" s="246">
        <f>G18+G26</f>
        <v>250</v>
      </c>
      <c r="H13" s="247"/>
      <c r="I13" s="247"/>
      <c r="J13" s="247"/>
      <c r="K13" s="248"/>
      <c r="L13" s="89">
        <f t="shared" si="1"/>
        <v>250</v>
      </c>
      <c r="M13" s="89">
        <f t="shared" si="1"/>
        <v>250</v>
      </c>
      <c r="N13" s="89">
        <f t="shared" si="1"/>
        <v>250</v>
      </c>
      <c r="O13" s="236"/>
    </row>
    <row r="14" spans="1:15" ht="30">
      <c r="A14" s="236"/>
      <c r="B14" s="250"/>
      <c r="C14" s="94" t="s">
        <v>48</v>
      </c>
      <c r="D14" s="108" t="s">
        <v>26</v>
      </c>
      <c r="E14" s="89">
        <f t="shared" si="0"/>
        <v>0</v>
      </c>
      <c r="F14" s="89">
        <f t="shared" si="0"/>
        <v>0</v>
      </c>
      <c r="G14" s="246">
        <f>G19+G27</f>
        <v>0</v>
      </c>
      <c r="H14" s="247"/>
      <c r="I14" s="247"/>
      <c r="J14" s="247"/>
      <c r="K14" s="248"/>
      <c r="L14" s="89">
        <f t="shared" si="1"/>
        <v>0</v>
      </c>
      <c r="M14" s="89">
        <f t="shared" si="1"/>
        <v>0</v>
      </c>
      <c r="N14" s="89">
        <f t="shared" si="1"/>
        <v>0</v>
      </c>
      <c r="O14" s="237"/>
    </row>
    <row r="15" spans="1:15" ht="15" customHeight="1">
      <c r="A15" s="235" t="s">
        <v>12</v>
      </c>
      <c r="B15" s="249" t="s">
        <v>304</v>
      </c>
      <c r="C15" s="94" t="s">
        <v>48</v>
      </c>
      <c r="D15" s="108" t="s">
        <v>5</v>
      </c>
      <c r="E15" s="90">
        <f>E16+E17+E18+E19</f>
        <v>0</v>
      </c>
      <c r="F15" s="89">
        <f>F16+F17+F18+F19</f>
        <v>0</v>
      </c>
      <c r="G15" s="246">
        <f>G16+G17+G18+G19</f>
        <v>0</v>
      </c>
      <c r="H15" s="247"/>
      <c r="I15" s="247"/>
      <c r="J15" s="247"/>
      <c r="K15" s="248"/>
      <c r="L15" s="89">
        <f>L16+L17+L18+L19</f>
        <v>0</v>
      </c>
      <c r="M15" s="89">
        <f>M16+M17+M18+M19</f>
        <v>0</v>
      </c>
      <c r="N15" s="89">
        <f>N16+N17+N18+N19</f>
        <v>0</v>
      </c>
      <c r="O15" s="235" t="s">
        <v>44</v>
      </c>
    </row>
    <row r="16" spans="1:15" ht="45">
      <c r="A16" s="236"/>
      <c r="B16" s="250"/>
      <c r="C16" s="94" t="s">
        <v>48</v>
      </c>
      <c r="D16" s="108" t="s">
        <v>4</v>
      </c>
      <c r="E16" s="89">
        <f>F16+G16+L16+M16+N16</f>
        <v>0</v>
      </c>
      <c r="F16" s="89">
        <v>0</v>
      </c>
      <c r="G16" s="246">
        <v>0</v>
      </c>
      <c r="H16" s="247"/>
      <c r="I16" s="247"/>
      <c r="J16" s="247"/>
      <c r="K16" s="248"/>
      <c r="L16" s="91">
        <v>0</v>
      </c>
      <c r="M16" s="91">
        <v>0</v>
      </c>
      <c r="N16" s="91">
        <v>0</v>
      </c>
      <c r="O16" s="236"/>
    </row>
    <row r="17" spans="1:15" ht="30">
      <c r="A17" s="236"/>
      <c r="B17" s="250"/>
      <c r="C17" s="94" t="s">
        <v>48</v>
      </c>
      <c r="D17" s="108" t="s">
        <v>8</v>
      </c>
      <c r="E17" s="89">
        <f>F17+G17+L17+M17+N17</f>
        <v>0</v>
      </c>
      <c r="F17" s="89">
        <v>0</v>
      </c>
      <c r="G17" s="246">
        <v>0</v>
      </c>
      <c r="H17" s="247"/>
      <c r="I17" s="247"/>
      <c r="J17" s="247"/>
      <c r="K17" s="248"/>
      <c r="L17" s="91">
        <v>0</v>
      </c>
      <c r="M17" s="91">
        <v>0</v>
      </c>
      <c r="N17" s="91">
        <v>0</v>
      </c>
      <c r="O17" s="236"/>
    </row>
    <row r="18" spans="1:15" ht="45">
      <c r="A18" s="236"/>
      <c r="B18" s="250"/>
      <c r="C18" s="94" t="s">
        <v>48</v>
      </c>
      <c r="D18" s="108" t="s">
        <v>17</v>
      </c>
      <c r="E18" s="89">
        <f>F18+G18+L18+M18+N18</f>
        <v>0</v>
      </c>
      <c r="F18" s="89">
        <v>0</v>
      </c>
      <c r="G18" s="246">
        <v>0</v>
      </c>
      <c r="H18" s="247"/>
      <c r="I18" s="247"/>
      <c r="J18" s="247"/>
      <c r="K18" s="248"/>
      <c r="L18" s="91">
        <v>0</v>
      </c>
      <c r="M18" s="91">
        <v>0</v>
      </c>
      <c r="N18" s="91">
        <v>0</v>
      </c>
      <c r="O18" s="236"/>
    </row>
    <row r="19" spans="1:15" ht="30">
      <c r="A19" s="236"/>
      <c r="B19" s="250"/>
      <c r="C19" s="94" t="s">
        <v>48</v>
      </c>
      <c r="D19" s="108" t="s">
        <v>26</v>
      </c>
      <c r="E19" s="89">
        <f>F19+G19+L19+M19+N19</f>
        <v>0</v>
      </c>
      <c r="F19" s="89">
        <v>0</v>
      </c>
      <c r="G19" s="246">
        <v>0</v>
      </c>
      <c r="H19" s="247"/>
      <c r="I19" s="247"/>
      <c r="J19" s="247"/>
      <c r="K19" s="248"/>
      <c r="L19" s="91">
        <v>0</v>
      </c>
      <c r="M19" s="91">
        <v>0</v>
      </c>
      <c r="N19" s="91">
        <v>0</v>
      </c>
      <c r="O19" s="236"/>
    </row>
    <row r="20" spans="1:15" ht="21.75" customHeight="1">
      <c r="A20" s="236"/>
      <c r="B20" s="249" t="s">
        <v>225</v>
      </c>
      <c r="C20" s="235" t="s">
        <v>48</v>
      </c>
      <c r="D20" s="235" t="s">
        <v>21</v>
      </c>
      <c r="E20" s="235" t="s">
        <v>34</v>
      </c>
      <c r="F20" s="235" t="s">
        <v>47</v>
      </c>
      <c r="G20" s="235" t="s">
        <v>216</v>
      </c>
      <c r="H20" s="239" t="s">
        <v>35</v>
      </c>
      <c r="I20" s="240"/>
      <c r="J20" s="240"/>
      <c r="K20" s="241"/>
      <c r="L20" s="235" t="s">
        <v>40</v>
      </c>
      <c r="M20" s="235" t="s">
        <v>50</v>
      </c>
      <c r="N20" s="235" t="s">
        <v>42</v>
      </c>
      <c r="O20" s="232" t="s">
        <v>21</v>
      </c>
    </row>
    <row r="21" spans="1:15" ht="42.75" customHeight="1">
      <c r="A21" s="236"/>
      <c r="B21" s="250"/>
      <c r="C21" s="236"/>
      <c r="D21" s="236"/>
      <c r="E21" s="237"/>
      <c r="F21" s="237"/>
      <c r="G21" s="237"/>
      <c r="H21" s="109" t="s">
        <v>226</v>
      </c>
      <c r="I21" s="109" t="s">
        <v>227</v>
      </c>
      <c r="J21" s="109" t="s">
        <v>228</v>
      </c>
      <c r="K21" s="109" t="s">
        <v>229</v>
      </c>
      <c r="L21" s="265"/>
      <c r="M21" s="237"/>
      <c r="N21" s="237"/>
      <c r="O21" s="233"/>
    </row>
    <row r="22" spans="1:15" ht="23.25" customHeight="1">
      <c r="A22" s="237"/>
      <c r="B22" s="251"/>
      <c r="C22" s="237"/>
      <c r="D22" s="237"/>
      <c r="E22" s="92">
        <v>0</v>
      </c>
      <c r="F22" s="92">
        <v>0</v>
      </c>
      <c r="G22" s="92">
        <v>0</v>
      </c>
      <c r="H22" s="93">
        <v>0</v>
      </c>
      <c r="I22" s="93">
        <v>0</v>
      </c>
      <c r="J22" s="93">
        <v>0</v>
      </c>
      <c r="K22" s="93">
        <v>0</v>
      </c>
      <c r="L22" s="92">
        <v>0</v>
      </c>
      <c r="M22" s="92">
        <v>0</v>
      </c>
      <c r="N22" s="92">
        <v>0</v>
      </c>
      <c r="O22" s="234"/>
    </row>
    <row r="23" spans="1:15" ht="17.25" customHeight="1">
      <c r="A23" s="262" t="s">
        <v>25</v>
      </c>
      <c r="B23" s="249" t="s">
        <v>305</v>
      </c>
      <c r="C23" s="94" t="s">
        <v>48</v>
      </c>
      <c r="D23" s="108" t="s">
        <v>5</v>
      </c>
      <c r="E23" s="90">
        <f>E24+E25+E26+E27</f>
        <v>1398</v>
      </c>
      <c r="F23" s="89">
        <f>F24+F25+F26+F27</f>
        <v>398</v>
      </c>
      <c r="G23" s="246">
        <f>G24+G25+G26+G27</f>
        <v>250</v>
      </c>
      <c r="H23" s="247"/>
      <c r="I23" s="247"/>
      <c r="J23" s="247"/>
      <c r="K23" s="248"/>
      <c r="L23" s="89">
        <f>L24+L25+L26+L27</f>
        <v>250</v>
      </c>
      <c r="M23" s="89">
        <f>M24+M25+M26+M27</f>
        <v>250</v>
      </c>
      <c r="N23" s="89">
        <f>N24+N25+N26+N27</f>
        <v>250</v>
      </c>
      <c r="O23" s="235" t="s">
        <v>44</v>
      </c>
    </row>
    <row r="24" spans="1:15" ht="46.5" customHeight="1">
      <c r="A24" s="263"/>
      <c r="B24" s="250"/>
      <c r="C24" s="94" t="s">
        <v>48</v>
      </c>
      <c r="D24" s="108" t="s">
        <v>4</v>
      </c>
      <c r="E24" s="89">
        <f>F24+G24+L24+M24+N24</f>
        <v>0</v>
      </c>
      <c r="F24" s="89">
        <v>0</v>
      </c>
      <c r="G24" s="246">
        <v>0</v>
      </c>
      <c r="H24" s="247"/>
      <c r="I24" s="247"/>
      <c r="J24" s="247"/>
      <c r="K24" s="248"/>
      <c r="L24" s="91">
        <v>0</v>
      </c>
      <c r="M24" s="91">
        <v>0</v>
      </c>
      <c r="N24" s="91">
        <v>0</v>
      </c>
      <c r="O24" s="236"/>
    </row>
    <row r="25" spans="1:15" ht="32.25" customHeight="1">
      <c r="A25" s="263"/>
      <c r="B25" s="250"/>
      <c r="C25" s="94" t="s">
        <v>48</v>
      </c>
      <c r="D25" s="108" t="s">
        <v>8</v>
      </c>
      <c r="E25" s="89">
        <f>F25+G25+L25+M25+N25</f>
        <v>0</v>
      </c>
      <c r="F25" s="89">
        <v>0</v>
      </c>
      <c r="G25" s="246">
        <v>0</v>
      </c>
      <c r="H25" s="247"/>
      <c r="I25" s="247"/>
      <c r="J25" s="247"/>
      <c r="K25" s="248"/>
      <c r="L25" s="91">
        <v>0</v>
      </c>
      <c r="M25" s="91">
        <v>0</v>
      </c>
      <c r="N25" s="91">
        <v>0</v>
      </c>
      <c r="O25" s="236"/>
    </row>
    <row r="26" spans="1:15" ht="48.75" customHeight="1">
      <c r="A26" s="263"/>
      <c r="B26" s="250"/>
      <c r="C26" s="94" t="s">
        <v>48</v>
      </c>
      <c r="D26" s="108" t="s">
        <v>17</v>
      </c>
      <c r="E26" s="89">
        <f>F26+G26+L26+M26+N26</f>
        <v>1398</v>
      </c>
      <c r="F26" s="89">
        <v>398</v>
      </c>
      <c r="G26" s="246">
        <v>250</v>
      </c>
      <c r="H26" s="247"/>
      <c r="I26" s="247"/>
      <c r="J26" s="247"/>
      <c r="K26" s="248"/>
      <c r="L26" s="91">
        <v>250</v>
      </c>
      <c r="M26" s="91">
        <v>250</v>
      </c>
      <c r="N26" s="91">
        <v>250</v>
      </c>
      <c r="O26" s="236"/>
    </row>
    <row r="27" spans="1:15" ht="34.5" customHeight="1">
      <c r="A27" s="263"/>
      <c r="B27" s="251"/>
      <c r="C27" s="94" t="s">
        <v>48</v>
      </c>
      <c r="D27" s="108" t="s">
        <v>26</v>
      </c>
      <c r="E27" s="89">
        <f>F27+G27+L27+M27+N27</f>
        <v>0</v>
      </c>
      <c r="F27" s="89">
        <v>0</v>
      </c>
      <c r="G27" s="246">
        <v>0</v>
      </c>
      <c r="H27" s="247"/>
      <c r="I27" s="247"/>
      <c r="J27" s="247"/>
      <c r="K27" s="248"/>
      <c r="L27" s="91">
        <v>0</v>
      </c>
      <c r="M27" s="91">
        <v>0</v>
      </c>
      <c r="N27" s="91">
        <v>0</v>
      </c>
      <c r="O27" s="236"/>
    </row>
    <row r="28" spans="1:15" ht="32.25" customHeight="1">
      <c r="A28" s="263"/>
      <c r="B28" s="249" t="s">
        <v>150</v>
      </c>
      <c r="C28" s="235" t="s">
        <v>48</v>
      </c>
      <c r="D28" s="235" t="s">
        <v>21</v>
      </c>
      <c r="E28" s="235" t="s">
        <v>34</v>
      </c>
      <c r="F28" s="235" t="s">
        <v>47</v>
      </c>
      <c r="G28" s="235" t="s">
        <v>216</v>
      </c>
      <c r="H28" s="239" t="s">
        <v>35</v>
      </c>
      <c r="I28" s="240"/>
      <c r="J28" s="240"/>
      <c r="K28" s="241"/>
      <c r="L28" s="235" t="s">
        <v>40</v>
      </c>
      <c r="M28" s="235" t="s">
        <v>50</v>
      </c>
      <c r="N28" s="235" t="s">
        <v>42</v>
      </c>
      <c r="O28" s="232" t="s">
        <v>21</v>
      </c>
    </row>
    <row r="29" spans="1:15" ht="42" customHeight="1">
      <c r="A29" s="263"/>
      <c r="B29" s="250"/>
      <c r="C29" s="236"/>
      <c r="D29" s="236"/>
      <c r="E29" s="237"/>
      <c r="F29" s="237"/>
      <c r="G29" s="237"/>
      <c r="H29" s="109" t="s">
        <v>226</v>
      </c>
      <c r="I29" s="109" t="s">
        <v>227</v>
      </c>
      <c r="J29" s="109" t="s">
        <v>228</v>
      </c>
      <c r="K29" s="109" t="s">
        <v>229</v>
      </c>
      <c r="L29" s="237"/>
      <c r="M29" s="237"/>
      <c r="N29" s="237"/>
      <c r="O29" s="233"/>
    </row>
    <row r="30" spans="1:15" ht="27.75" customHeight="1">
      <c r="A30" s="264"/>
      <c r="B30" s="251"/>
      <c r="C30" s="237"/>
      <c r="D30" s="237"/>
      <c r="E30" s="92">
        <v>1</v>
      </c>
      <c r="F30" s="92">
        <v>1</v>
      </c>
      <c r="G30" s="92">
        <v>1</v>
      </c>
      <c r="H30" s="92">
        <v>1</v>
      </c>
      <c r="I30" s="92">
        <v>1</v>
      </c>
      <c r="J30" s="92">
        <v>1</v>
      </c>
      <c r="K30" s="92">
        <v>1</v>
      </c>
      <c r="L30" s="92">
        <v>1</v>
      </c>
      <c r="M30" s="92">
        <v>1</v>
      </c>
      <c r="N30" s="92">
        <v>1</v>
      </c>
      <c r="O30" s="234"/>
    </row>
    <row r="31" spans="1:15" ht="15">
      <c r="A31" s="238" t="s">
        <v>11</v>
      </c>
      <c r="B31" s="242" t="s">
        <v>306</v>
      </c>
      <c r="C31" s="94" t="s">
        <v>48</v>
      </c>
      <c r="D31" s="108" t="s">
        <v>5</v>
      </c>
      <c r="E31" s="89">
        <f>E32+E33+E34+E35</f>
        <v>1500</v>
      </c>
      <c r="F31" s="89">
        <f>F32+F33+F34+F35</f>
        <v>300</v>
      </c>
      <c r="G31" s="246">
        <f>G32+G33+G34+G35</f>
        <v>300</v>
      </c>
      <c r="H31" s="247"/>
      <c r="I31" s="247"/>
      <c r="J31" s="247"/>
      <c r="K31" s="248"/>
      <c r="L31" s="89">
        <f>L32+L33+L34+L35</f>
        <v>300</v>
      </c>
      <c r="M31" s="89">
        <f>M32+M33+M34+M35</f>
        <v>300</v>
      </c>
      <c r="N31" s="89">
        <f>N32+N33+N34+N35</f>
        <v>300</v>
      </c>
      <c r="O31" s="235" t="s">
        <v>21</v>
      </c>
    </row>
    <row r="32" spans="1:15" ht="45">
      <c r="A32" s="238"/>
      <c r="B32" s="242"/>
      <c r="C32" s="94" t="s">
        <v>48</v>
      </c>
      <c r="D32" s="108" t="s">
        <v>4</v>
      </c>
      <c r="E32" s="89">
        <f aca="true" t="shared" si="2" ref="E32:F34">E37</f>
        <v>0</v>
      </c>
      <c r="F32" s="89">
        <f t="shared" si="2"/>
        <v>0</v>
      </c>
      <c r="G32" s="246">
        <f>G37</f>
        <v>0</v>
      </c>
      <c r="H32" s="247"/>
      <c r="I32" s="247"/>
      <c r="J32" s="247"/>
      <c r="K32" s="248"/>
      <c r="L32" s="89">
        <f aca="true" t="shared" si="3" ref="L32:N35">L37</f>
        <v>0</v>
      </c>
      <c r="M32" s="89">
        <f t="shared" si="3"/>
        <v>0</v>
      </c>
      <c r="N32" s="89">
        <f t="shared" si="3"/>
        <v>0</v>
      </c>
      <c r="O32" s="260"/>
    </row>
    <row r="33" spans="1:15" ht="30.75" customHeight="1">
      <c r="A33" s="238"/>
      <c r="B33" s="242"/>
      <c r="C33" s="94" t="s">
        <v>48</v>
      </c>
      <c r="D33" s="108" t="s">
        <v>8</v>
      </c>
      <c r="E33" s="89">
        <f t="shared" si="2"/>
        <v>0</v>
      </c>
      <c r="F33" s="89">
        <f t="shared" si="2"/>
        <v>0</v>
      </c>
      <c r="G33" s="246">
        <f>G38</f>
        <v>0</v>
      </c>
      <c r="H33" s="247"/>
      <c r="I33" s="247"/>
      <c r="J33" s="247"/>
      <c r="K33" s="248"/>
      <c r="L33" s="89">
        <f t="shared" si="3"/>
        <v>0</v>
      </c>
      <c r="M33" s="89">
        <f t="shared" si="3"/>
        <v>0</v>
      </c>
      <c r="N33" s="89">
        <f t="shared" si="3"/>
        <v>0</v>
      </c>
      <c r="O33" s="260"/>
    </row>
    <row r="34" spans="1:15" ht="45.75" customHeight="1">
      <c r="A34" s="238"/>
      <c r="B34" s="242"/>
      <c r="C34" s="94" t="s">
        <v>48</v>
      </c>
      <c r="D34" s="108" t="s">
        <v>17</v>
      </c>
      <c r="E34" s="89">
        <f t="shared" si="2"/>
        <v>1500</v>
      </c>
      <c r="F34" s="89">
        <f t="shared" si="2"/>
        <v>300</v>
      </c>
      <c r="G34" s="246">
        <f>G39</f>
        <v>300</v>
      </c>
      <c r="H34" s="247"/>
      <c r="I34" s="247"/>
      <c r="J34" s="247"/>
      <c r="K34" s="248"/>
      <c r="L34" s="89">
        <f t="shared" si="3"/>
        <v>300</v>
      </c>
      <c r="M34" s="89">
        <f t="shared" si="3"/>
        <v>300</v>
      </c>
      <c r="N34" s="89">
        <f t="shared" si="3"/>
        <v>300</v>
      </c>
      <c r="O34" s="260"/>
    </row>
    <row r="35" spans="1:15" ht="30">
      <c r="A35" s="238"/>
      <c r="B35" s="242"/>
      <c r="C35" s="94" t="s">
        <v>48</v>
      </c>
      <c r="D35" s="108" t="s">
        <v>26</v>
      </c>
      <c r="E35" s="89">
        <f>E40</f>
        <v>0</v>
      </c>
      <c r="F35" s="89">
        <f>F40</f>
        <v>0</v>
      </c>
      <c r="G35" s="246">
        <f>G40</f>
        <v>0</v>
      </c>
      <c r="H35" s="247"/>
      <c r="I35" s="247"/>
      <c r="J35" s="247"/>
      <c r="K35" s="248"/>
      <c r="L35" s="89">
        <f t="shared" si="3"/>
        <v>0</v>
      </c>
      <c r="M35" s="89">
        <f t="shared" si="3"/>
        <v>0</v>
      </c>
      <c r="N35" s="89">
        <f t="shared" si="3"/>
        <v>0</v>
      </c>
      <c r="O35" s="261"/>
    </row>
    <row r="36" spans="1:15" ht="15" customHeight="1">
      <c r="A36" s="235" t="s">
        <v>13</v>
      </c>
      <c r="B36" s="243" t="s">
        <v>307</v>
      </c>
      <c r="C36" s="94" t="s">
        <v>48</v>
      </c>
      <c r="D36" s="108" t="s">
        <v>5</v>
      </c>
      <c r="E36" s="90">
        <f>E37+E38+E39+E40</f>
        <v>1500</v>
      </c>
      <c r="F36" s="89">
        <f>F37+F38+F39+F40</f>
        <v>300</v>
      </c>
      <c r="G36" s="246">
        <f>G37+G38+G39+G40</f>
        <v>300</v>
      </c>
      <c r="H36" s="247"/>
      <c r="I36" s="247"/>
      <c r="J36" s="247"/>
      <c r="K36" s="248"/>
      <c r="L36" s="89">
        <f>L37+L38+L39+L40</f>
        <v>300</v>
      </c>
      <c r="M36" s="89">
        <f>M37+M38+M39+M40</f>
        <v>300</v>
      </c>
      <c r="N36" s="89">
        <f>N37+N38+N39+N40</f>
        <v>300</v>
      </c>
      <c r="O36" s="235" t="s">
        <v>44</v>
      </c>
    </row>
    <row r="37" spans="1:15" ht="45">
      <c r="A37" s="236"/>
      <c r="B37" s="244"/>
      <c r="C37" s="94" t="s">
        <v>48</v>
      </c>
      <c r="D37" s="108" t="s">
        <v>4</v>
      </c>
      <c r="E37" s="89">
        <f>F37+G37+L37+M37+N37</f>
        <v>0</v>
      </c>
      <c r="F37" s="89">
        <v>0</v>
      </c>
      <c r="G37" s="246">
        <v>0</v>
      </c>
      <c r="H37" s="247"/>
      <c r="I37" s="247"/>
      <c r="J37" s="247"/>
      <c r="K37" s="248"/>
      <c r="L37" s="91">
        <v>0</v>
      </c>
      <c r="M37" s="91">
        <v>0</v>
      </c>
      <c r="N37" s="91">
        <v>0</v>
      </c>
      <c r="O37" s="236"/>
    </row>
    <row r="38" spans="1:15" ht="30">
      <c r="A38" s="236"/>
      <c r="B38" s="244"/>
      <c r="C38" s="94" t="s">
        <v>48</v>
      </c>
      <c r="D38" s="108" t="s">
        <v>8</v>
      </c>
      <c r="E38" s="89">
        <f>F38+G38+L38+M38+N38</f>
        <v>0</v>
      </c>
      <c r="F38" s="89">
        <v>0</v>
      </c>
      <c r="G38" s="246">
        <v>0</v>
      </c>
      <c r="H38" s="247"/>
      <c r="I38" s="247"/>
      <c r="J38" s="247"/>
      <c r="K38" s="248"/>
      <c r="L38" s="91">
        <v>0</v>
      </c>
      <c r="M38" s="91">
        <v>0</v>
      </c>
      <c r="N38" s="91">
        <v>0</v>
      </c>
      <c r="O38" s="236"/>
    </row>
    <row r="39" spans="1:15" ht="45">
      <c r="A39" s="236"/>
      <c r="B39" s="244"/>
      <c r="C39" s="94" t="s">
        <v>48</v>
      </c>
      <c r="D39" s="108" t="s">
        <v>17</v>
      </c>
      <c r="E39" s="89">
        <f>F39+G39+L39+M39+N39</f>
        <v>1500</v>
      </c>
      <c r="F39" s="89">
        <v>300</v>
      </c>
      <c r="G39" s="246">
        <v>300</v>
      </c>
      <c r="H39" s="247"/>
      <c r="I39" s="247"/>
      <c r="J39" s="247"/>
      <c r="K39" s="248"/>
      <c r="L39" s="91">
        <v>300</v>
      </c>
      <c r="M39" s="91">
        <v>300</v>
      </c>
      <c r="N39" s="91">
        <v>300</v>
      </c>
      <c r="O39" s="236"/>
    </row>
    <row r="40" spans="1:15" ht="30">
      <c r="A40" s="236"/>
      <c r="B40" s="245"/>
      <c r="C40" s="94" t="s">
        <v>48</v>
      </c>
      <c r="D40" s="108" t="s">
        <v>26</v>
      </c>
      <c r="E40" s="89">
        <f>F40+G40+L40+M40+N40</f>
        <v>0</v>
      </c>
      <c r="F40" s="89">
        <v>0</v>
      </c>
      <c r="G40" s="246">
        <v>0</v>
      </c>
      <c r="H40" s="247"/>
      <c r="I40" s="247"/>
      <c r="J40" s="247"/>
      <c r="K40" s="248"/>
      <c r="L40" s="91">
        <v>0</v>
      </c>
      <c r="M40" s="91">
        <v>0</v>
      </c>
      <c r="N40" s="91">
        <v>0</v>
      </c>
      <c r="O40" s="236"/>
    </row>
    <row r="41" spans="1:15" ht="15" customHeight="1">
      <c r="A41" s="236"/>
      <c r="B41" s="249" t="s">
        <v>151</v>
      </c>
      <c r="C41" s="235" t="s">
        <v>48</v>
      </c>
      <c r="D41" s="235" t="s">
        <v>21</v>
      </c>
      <c r="E41" s="235" t="s">
        <v>34</v>
      </c>
      <c r="F41" s="235" t="s">
        <v>47</v>
      </c>
      <c r="G41" s="235" t="s">
        <v>216</v>
      </c>
      <c r="H41" s="239" t="s">
        <v>35</v>
      </c>
      <c r="I41" s="240"/>
      <c r="J41" s="240"/>
      <c r="K41" s="241"/>
      <c r="L41" s="235" t="s">
        <v>40</v>
      </c>
      <c r="M41" s="235" t="s">
        <v>50</v>
      </c>
      <c r="N41" s="235" t="s">
        <v>42</v>
      </c>
      <c r="O41" s="232" t="s">
        <v>21</v>
      </c>
    </row>
    <row r="42" spans="1:15" ht="36" customHeight="1">
      <c r="A42" s="236"/>
      <c r="B42" s="250"/>
      <c r="C42" s="236"/>
      <c r="D42" s="236"/>
      <c r="E42" s="237"/>
      <c r="F42" s="237"/>
      <c r="G42" s="237"/>
      <c r="H42" s="109" t="s">
        <v>226</v>
      </c>
      <c r="I42" s="109" t="s">
        <v>227</v>
      </c>
      <c r="J42" s="109" t="s">
        <v>228</v>
      </c>
      <c r="K42" s="109" t="s">
        <v>229</v>
      </c>
      <c r="L42" s="237"/>
      <c r="M42" s="237"/>
      <c r="N42" s="237"/>
      <c r="O42" s="233"/>
    </row>
    <row r="43" spans="1:15" ht="61.5" customHeight="1">
      <c r="A43" s="237"/>
      <c r="B43" s="251"/>
      <c r="C43" s="237"/>
      <c r="D43" s="237"/>
      <c r="E43" s="92">
        <v>10</v>
      </c>
      <c r="F43" s="92">
        <v>2</v>
      </c>
      <c r="G43" s="92">
        <v>1</v>
      </c>
      <c r="H43" s="92">
        <v>0</v>
      </c>
      <c r="I43" s="92">
        <v>1</v>
      </c>
      <c r="J43" s="92">
        <v>1</v>
      </c>
      <c r="K43" s="92">
        <v>1</v>
      </c>
      <c r="L43" s="92">
        <v>2</v>
      </c>
      <c r="M43" s="92">
        <v>2</v>
      </c>
      <c r="N43" s="92">
        <v>2</v>
      </c>
      <c r="O43" s="234"/>
    </row>
    <row r="44" spans="1:15" ht="30" customHeight="1">
      <c r="A44" s="235" t="s">
        <v>30</v>
      </c>
      <c r="B44" s="242" t="s">
        <v>308</v>
      </c>
      <c r="C44" s="94" t="s">
        <v>48</v>
      </c>
      <c r="D44" s="108" t="s">
        <v>5</v>
      </c>
      <c r="E44" s="89">
        <f>E45+E46+E47+E48</f>
        <v>2900</v>
      </c>
      <c r="F44" s="89">
        <f>F45+F46+F47+F48</f>
        <v>500</v>
      </c>
      <c r="G44" s="246">
        <f>G45+G46+G47+G48</f>
        <v>600</v>
      </c>
      <c r="H44" s="247"/>
      <c r="I44" s="247"/>
      <c r="J44" s="247"/>
      <c r="K44" s="248"/>
      <c r="L44" s="89">
        <f>L45+L46+L47+L48</f>
        <v>600</v>
      </c>
      <c r="M44" s="89">
        <f>M45+M46+M47+M48</f>
        <v>600</v>
      </c>
      <c r="N44" s="89">
        <f>N45+N46+N47+N48</f>
        <v>600</v>
      </c>
      <c r="O44" s="232" t="s">
        <v>21</v>
      </c>
    </row>
    <row r="45" spans="1:15" ht="45.75" customHeight="1">
      <c r="A45" s="236"/>
      <c r="B45" s="242"/>
      <c r="C45" s="94" t="s">
        <v>48</v>
      </c>
      <c r="D45" s="108" t="s">
        <v>4</v>
      </c>
      <c r="E45" s="89">
        <f aca="true" t="shared" si="4" ref="E45:G48">E50+E58+E66+E74</f>
        <v>0</v>
      </c>
      <c r="F45" s="89">
        <f t="shared" si="4"/>
        <v>0</v>
      </c>
      <c r="G45" s="246">
        <f t="shared" si="4"/>
        <v>0</v>
      </c>
      <c r="H45" s="247"/>
      <c r="I45" s="247"/>
      <c r="J45" s="247"/>
      <c r="K45" s="248"/>
      <c r="L45" s="89">
        <f aca="true" t="shared" si="5" ref="L45:N48">L50+L58+L66+L74</f>
        <v>0</v>
      </c>
      <c r="M45" s="89">
        <f t="shared" si="5"/>
        <v>0</v>
      </c>
      <c r="N45" s="89">
        <f t="shared" si="5"/>
        <v>0</v>
      </c>
      <c r="O45" s="233"/>
    </row>
    <row r="46" spans="1:15" ht="30" customHeight="1">
      <c r="A46" s="236"/>
      <c r="B46" s="242"/>
      <c r="C46" s="94" t="s">
        <v>48</v>
      </c>
      <c r="D46" s="108" t="s">
        <v>8</v>
      </c>
      <c r="E46" s="89">
        <f t="shared" si="4"/>
        <v>0</v>
      </c>
      <c r="F46" s="89">
        <f t="shared" si="4"/>
        <v>0</v>
      </c>
      <c r="G46" s="246">
        <f t="shared" si="4"/>
        <v>0</v>
      </c>
      <c r="H46" s="247"/>
      <c r="I46" s="247"/>
      <c r="J46" s="247"/>
      <c r="K46" s="248"/>
      <c r="L46" s="89">
        <f t="shared" si="5"/>
        <v>0</v>
      </c>
      <c r="M46" s="89">
        <f t="shared" si="5"/>
        <v>0</v>
      </c>
      <c r="N46" s="89">
        <f t="shared" si="5"/>
        <v>0</v>
      </c>
      <c r="O46" s="233"/>
    </row>
    <row r="47" spans="1:15" ht="45.75" customHeight="1">
      <c r="A47" s="236"/>
      <c r="B47" s="242"/>
      <c r="C47" s="94" t="s">
        <v>48</v>
      </c>
      <c r="D47" s="108" t="s">
        <v>17</v>
      </c>
      <c r="E47" s="89">
        <f t="shared" si="4"/>
        <v>2900</v>
      </c>
      <c r="F47" s="89">
        <f t="shared" si="4"/>
        <v>500</v>
      </c>
      <c r="G47" s="246">
        <f t="shared" si="4"/>
        <v>600</v>
      </c>
      <c r="H47" s="247"/>
      <c r="I47" s="247"/>
      <c r="J47" s="247"/>
      <c r="K47" s="248"/>
      <c r="L47" s="89">
        <f t="shared" si="5"/>
        <v>600</v>
      </c>
      <c r="M47" s="89">
        <f t="shared" si="5"/>
        <v>600</v>
      </c>
      <c r="N47" s="89">
        <f t="shared" si="5"/>
        <v>600</v>
      </c>
      <c r="O47" s="233"/>
    </row>
    <row r="48" spans="1:15" ht="29.25" customHeight="1">
      <c r="A48" s="236"/>
      <c r="B48" s="242"/>
      <c r="C48" s="94" t="s">
        <v>48</v>
      </c>
      <c r="D48" s="108" t="s">
        <v>26</v>
      </c>
      <c r="E48" s="89">
        <f t="shared" si="4"/>
        <v>0</v>
      </c>
      <c r="F48" s="89">
        <f t="shared" si="4"/>
        <v>0</v>
      </c>
      <c r="G48" s="246">
        <f t="shared" si="4"/>
        <v>0</v>
      </c>
      <c r="H48" s="247"/>
      <c r="I48" s="247"/>
      <c r="J48" s="247"/>
      <c r="K48" s="248"/>
      <c r="L48" s="89">
        <f t="shared" si="5"/>
        <v>0</v>
      </c>
      <c r="M48" s="89">
        <f t="shared" si="5"/>
        <v>0</v>
      </c>
      <c r="N48" s="89">
        <f t="shared" si="5"/>
        <v>0</v>
      </c>
      <c r="O48" s="233"/>
    </row>
    <row r="49" spans="1:15" ht="22.5" customHeight="1">
      <c r="A49" s="238" t="s">
        <v>51</v>
      </c>
      <c r="B49" s="242" t="s">
        <v>309</v>
      </c>
      <c r="C49" s="94" t="s">
        <v>48</v>
      </c>
      <c r="D49" s="108" t="s">
        <v>5</v>
      </c>
      <c r="E49" s="90">
        <f>E50+E51+E52+E53</f>
        <v>0</v>
      </c>
      <c r="F49" s="89">
        <f>F50+F51+F52+F53</f>
        <v>0</v>
      </c>
      <c r="G49" s="246">
        <f>G50+G51+G52+G53</f>
        <v>0</v>
      </c>
      <c r="H49" s="247"/>
      <c r="I49" s="247"/>
      <c r="J49" s="247"/>
      <c r="K49" s="248"/>
      <c r="L49" s="89">
        <f>L50+L51+L52+L53</f>
        <v>0</v>
      </c>
      <c r="M49" s="89">
        <f>M50+M51+M52+M53</f>
        <v>0</v>
      </c>
      <c r="N49" s="89">
        <f>N50+N51+N52+N53</f>
        <v>0</v>
      </c>
      <c r="O49" s="235" t="s">
        <v>44</v>
      </c>
    </row>
    <row r="50" spans="1:15" ht="47.25" customHeight="1">
      <c r="A50" s="238"/>
      <c r="B50" s="242"/>
      <c r="C50" s="94" t="s">
        <v>48</v>
      </c>
      <c r="D50" s="108" t="s">
        <v>4</v>
      </c>
      <c r="E50" s="89">
        <f>F50+G50+L50+M50+N50</f>
        <v>0</v>
      </c>
      <c r="F50" s="89">
        <v>0</v>
      </c>
      <c r="G50" s="246">
        <v>0</v>
      </c>
      <c r="H50" s="247"/>
      <c r="I50" s="247"/>
      <c r="J50" s="247"/>
      <c r="K50" s="248"/>
      <c r="L50" s="91">
        <v>0</v>
      </c>
      <c r="M50" s="91">
        <v>0</v>
      </c>
      <c r="N50" s="91">
        <v>0</v>
      </c>
      <c r="O50" s="236"/>
    </row>
    <row r="51" spans="1:15" ht="32.25" customHeight="1">
      <c r="A51" s="238"/>
      <c r="B51" s="242"/>
      <c r="C51" s="94" t="s">
        <v>48</v>
      </c>
      <c r="D51" s="108" t="s">
        <v>8</v>
      </c>
      <c r="E51" s="89">
        <f>F51+G51+L51+M51+N51</f>
        <v>0</v>
      </c>
      <c r="F51" s="89">
        <v>0</v>
      </c>
      <c r="G51" s="246">
        <v>0</v>
      </c>
      <c r="H51" s="247"/>
      <c r="I51" s="247"/>
      <c r="J51" s="247"/>
      <c r="K51" s="248"/>
      <c r="L51" s="91">
        <v>0</v>
      </c>
      <c r="M51" s="91">
        <v>0</v>
      </c>
      <c r="N51" s="91">
        <v>0</v>
      </c>
      <c r="O51" s="236"/>
    </row>
    <row r="52" spans="1:15" ht="46.5" customHeight="1">
      <c r="A52" s="238"/>
      <c r="B52" s="242"/>
      <c r="C52" s="94" t="s">
        <v>48</v>
      </c>
      <c r="D52" s="108" t="s">
        <v>17</v>
      </c>
      <c r="E52" s="89">
        <f>F52+G52+L52+M52+N52</f>
        <v>0</v>
      </c>
      <c r="F52" s="89">
        <v>0</v>
      </c>
      <c r="G52" s="246">
        <v>0</v>
      </c>
      <c r="H52" s="247"/>
      <c r="I52" s="247"/>
      <c r="J52" s="247"/>
      <c r="K52" s="248"/>
      <c r="L52" s="91">
        <v>0</v>
      </c>
      <c r="M52" s="91">
        <v>0</v>
      </c>
      <c r="N52" s="91">
        <v>0</v>
      </c>
      <c r="O52" s="236"/>
    </row>
    <row r="53" spans="1:15" ht="30" customHeight="1">
      <c r="A53" s="238"/>
      <c r="B53" s="242"/>
      <c r="C53" s="94" t="s">
        <v>48</v>
      </c>
      <c r="D53" s="108" t="s">
        <v>26</v>
      </c>
      <c r="E53" s="89">
        <f>F53+G53+L53+M53+N53</f>
        <v>0</v>
      </c>
      <c r="F53" s="89">
        <v>0</v>
      </c>
      <c r="G53" s="246">
        <v>0</v>
      </c>
      <c r="H53" s="247"/>
      <c r="I53" s="247"/>
      <c r="J53" s="247"/>
      <c r="K53" s="248"/>
      <c r="L53" s="91">
        <v>0</v>
      </c>
      <c r="M53" s="91">
        <v>0</v>
      </c>
      <c r="N53" s="91">
        <v>0</v>
      </c>
      <c r="O53" s="236"/>
    </row>
    <row r="54" spans="1:15" ht="29.25" customHeight="1">
      <c r="A54" s="238"/>
      <c r="B54" s="242" t="s">
        <v>152</v>
      </c>
      <c r="C54" s="238" t="s">
        <v>48</v>
      </c>
      <c r="D54" s="235" t="s">
        <v>21</v>
      </c>
      <c r="E54" s="235" t="s">
        <v>34</v>
      </c>
      <c r="F54" s="235" t="s">
        <v>47</v>
      </c>
      <c r="G54" s="235" t="s">
        <v>216</v>
      </c>
      <c r="H54" s="239" t="s">
        <v>35</v>
      </c>
      <c r="I54" s="240"/>
      <c r="J54" s="240"/>
      <c r="K54" s="241"/>
      <c r="L54" s="235" t="s">
        <v>40</v>
      </c>
      <c r="M54" s="235" t="s">
        <v>50</v>
      </c>
      <c r="N54" s="235" t="s">
        <v>42</v>
      </c>
      <c r="O54" s="232" t="s">
        <v>21</v>
      </c>
    </row>
    <row r="55" spans="1:15" ht="36.75" customHeight="1">
      <c r="A55" s="238"/>
      <c r="B55" s="242"/>
      <c r="C55" s="238"/>
      <c r="D55" s="236"/>
      <c r="E55" s="237"/>
      <c r="F55" s="237"/>
      <c r="G55" s="237"/>
      <c r="H55" s="109" t="s">
        <v>226</v>
      </c>
      <c r="I55" s="109" t="s">
        <v>227</v>
      </c>
      <c r="J55" s="109" t="s">
        <v>228</v>
      </c>
      <c r="K55" s="109" t="s">
        <v>229</v>
      </c>
      <c r="L55" s="237"/>
      <c r="M55" s="237"/>
      <c r="N55" s="237"/>
      <c r="O55" s="233"/>
    </row>
    <row r="56" spans="1:15" ht="30" customHeight="1">
      <c r="A56" s="238"/>
      <c r="B56" s="242"/>
      <c r="C56" s="238"/>
      <c r="D56" s="237"/>
      <c r="E56" s="92">
        <v>76</v>
      </c>
      <c r="F56" s="92">
        <v>10</v>
      </c>
      <c r="G56" s="92">
        <v>36</v>
      </c>
      <c r="H56" s="92">
        <v>13</v>
      </c>
      <c r="I56" s="92">
        <v>26</v>
      </c>
      <c r="J56" s="92">
        <v>33</v>
      </c>
      <c r="K56" s="92">
        <v>36</v>
      </c>
      <c r="L56" s="92">
        <v>10</v>
      </c>
      <c r="M56" s="92">
        <v>10</v>
      </c>
      <c r="N56" s="92">
        <v>10</v>
      </c>
      <c r="O56" s="234"/>
    </row>
    <row r="57" spans="1:15" ht="21" customHeight="1">
      <c r="A57" s="235" t="s">
        <v>52</v>
      </c>
      <c r="B57" s="242" t="s">
        <v>310</v>
      </c>
      <c r="C57" s="94" t="s">
        <v>48</v>
      </c>
      <c r="D57" s="108" t="s">
        <v>5</v>
      </c>
      <c r="E57" s="90">
        <f>E58+E59+E60+E61</f>
        <v>435</v>
      </c>
      <c r="F57" s="89">
        <f>F58+F59+F60+F61</f>
        <v>35</v>
      </c>
      <c r="G57" s="246">
        <f>G58+G59+G60+G61</f>
        <v>100</v>
      </c>
      <c r="H57" s="247"/>
      <c r="I57" s="247"/>
      <c r="J57" s="247"/>
      <c r="K57" s="248"/>
      <c r="L57" s="89">
        <f>L58+L59+L60+L61</f>
        <v>100</v>
      </c>
      <c r="M57" s="89">
        <f>M58+M59+M60+M61</f>
        <v>100</v>
      </c>
      <c r="N57" s="89">
        <f>N58+N59+N60+N61</f>
        <v>100</v>
      </c>
      <c r="O57" s="235" t="s">
        <v>44</v>
      </c>
    </row>
    <row r="58" spans="1:15" ht="44.25" customHeight="1">
      <c r="A58" s="236"/>
      <c r="B58" s="242"/>
      <c r="C58" s="94" t="s">
        <v>48</v>
      </c>
      <c r="D58" s="108" t="s">
        <v>4</v>
      </c>
      <c r="E58" s="89">
        <f>F58+G58+L58+M58+N58</f>
        <v>0</v>
      </c>
      <c r="F58" s="89">
        <v>0</v>
      </c>
      <c r="G58" s="246">
        <v>0</v>
      </c>
      <c r="H58" s="247"/>
      <c r="I58" s="247"/>
      <c r="J58" s="247"/>
      <c r="K58" s="248"/>
      <c r="L58" s="91">
        <v>0</v>
      </c>
      <c r="M58" s="91">
        <v>0</v>
      </c>
      <c r="N58" s="91">
        <v>0</v>
      </c>
      <c r="O58" s="236"/>
    </row>
    <row r="59" spans="1:15" ht="32.25" customHeight="1">
      <c r="A59" s="236"/>
      <c r="B59" s="242"/>
      <c r="C59" s="94" t="s">
        <v>48</v>
      </c>
      <c r="D59" s="108" t="s">
        <v>8</v>
      </c>
      <c r="E59" s="89">
        <f>F59+G59+L59+M59+N59</f>
        <v>0</v>
      </c>
      <c r="F59" s="89">
        <v>0</v>
      </c>
      <c r="G59" s="246">
        <v>0</v>
      </c>
      <c r="H59" s="247"/>
      <c r="I59" s="247"/>
      <c r="J59" s="247"/>
      <c r="K59" s="248"/>
      <c r="L59" s="91">
        <v>0</v>
      </c>
      <c r="M59" s="91">
        <v>0</v>
      </c>
      <c r="N59" s="91">
        <v>0</v>
      </c>
      <c r="O59" s="236"/>
    </row>
    <row r="60" spans="1:15" ht="45.75" customHeight="1">
      <c r="A60" s="236"/>
      <c r="B60" s="242"/>
      <c r="C60" s="94" t="s">
        <v>48</v>
      </c>
      <c r="D60" s="108" t="s">
        <v>17</v>
      </c>
      <c r="E60" s="89">
        <f>F60+G60+L60+M60+N60</f>
        <v>435</v>
      </c>
      <c r="F60" s="89">
        <v>35</v>
      </c>
      <c r="G60" s="246">
        <v>100</v>
      </c>
      <c r="H60" s="247"/>
      <c r="I60" s="247"/>
      <c r="J60" s="247"/>
      <c r="K60" s="248"/>
      <c r="L60" s="91">
        <v>100</v>
      </c>
      <c r="M60" s="91">
        <v>100</v>
      </c>
      <c r="N60" s="91">
        <v>100</v>
      </c>
      <c r="O60" s="236"/>
    </row>
    <row r="61" spans="1:15" ht="28.5" customHeight="1">
      <c r="A61" s="236"/>
      <c r="B61" s="242"/>
      <c r="C61" s="94" t="s">
        <v>48</v>
      </c>
      <c r="D61" s="108" t="s">
        <v>26</v>
      </c>
      <c r="E61" s="89">
        <f>F61+G61+L61+M61+N61</f>
        <v>0</v>
      </c>
      <c r="F61" s="89">
        <v>0</v>
      </c>
      <c r="G61" s="246">
        <v>0</v>
      </c>
      <c r="H61" s="247"/>
      <c r="I61" s="247"/>
      <c r="J61" s="247"/>
      <c r="K61" s="248"/>
      <c r="L61" s="91">
        <v>0</v>
      </c>
      <c r="M61" s="91">
        <v>0</v>
      </c>
      <c r="N61" s="91">
        <v>0</v>
      </c>
      <c r="O61" s="236"/>
    </row>
    <row r="62" spans="1:15" ht="25.5" customHeight="1">
      <c r="A62" s="236"/>
      <c r="B62" s="242" t="s">
        <v>153</v>
      </c>
      <c r="C62" s="238" t="s">
        <v>48</v>
      </c>
      <c r="D62" s="235" t="s">
        <v>21</v>
      </c>
      <c r="E62" s="235" t="s">
        <v>34</v>
      </c>
      <c r="F62" s="235" t="s">
        <v>47</v>
      </c>
      <c r="G62" s="235" t="s">
        <v>216</v>
      </c>
      <c r="H62" s="239" t="s">
        <v>35</v>
      </c>
      <c r="I62" s="240"/>
      <c r="J62" s="240"/>
      <c r="K62" s="241"/>
      <c r="L62" s="235" t="s">
        <v>40</v>
      </c>
      <c r="M62" s="235" t="s">
        <v>50</v>
      </c>
      <c r="N62" s="235" t="s">
        <v>42</v>
      </c>
      <c r="O62" s="232" t="s">
        <v>21</v>
      </c>
    </row>
    <row r="63" spans="1:15" ht="39" customHeight="1">
      <c r="A63" s="236"/>
      <c r="B63" s="242"/>
      <c r="C63" s="238"/>
      <c r="D63" s="236"/>
      <c r="E63" s="237"/>
      <c r="F63" s="237"/>
      <c r="G63" s="237"/>
      <c r="H63" s="109" t="s">
        <v>226</v>
      </c>
      <c r="I63" s="109" t="s">
        <v>227</v>
      </c>
      <c r="J63" s="109" t="s">
        <v>228</v>
      </c>
      <c r="K63" s="109" t="s">
        <v>229</v>
      </c>
      <c r="L63" s="237"/>
      <c r="M63" s="237"/>
      <c r="N63" s="237"/>
      <c r="O63" s="233"/>
    </row>
    <row r="64" spans="1:15" ht="30.75" customHeight="1">
      <c r="A64" s="237"/>
      <c r="B64" s="242"/>
      <c r="C64" s="238"/>
      <c r="D64" s="237"/>
      <c r="E64" s="92">
        <v>5</v>
      </c>
      <c r="F64" s="92">
        <v>1</v>
      </c>
      <c r="G64" s="92">
        <v>1</v>
      </c>
      <c r="H64" s="92">
        <v>0</v>
      </c>
      <c r="I64" s="92">
        <v>1</v>
      </c>
      <c r="J64" s="92">
        <v>1</v>
      </c>
      <c r="K64" s="92">
        <v>1</v>
      </c>
      <c r="L64" s="92">
        <v>1</v>
      </c>
      <c r="M64" s="92">
        <v>1</v>
      </c>
      <c r="N64" s="92">
        <v>1</v>
      </c>
      <c r="O64" s="234"/>
    </row>
    <row r="65" spans="1:15" ht="21" customHeight="1">
      <c r="A65" s="235" t="s">
        <v>53</v>
      </c>
      <c r="B65" s="242" t="s">
        <v>311</v>
      </c>
      <c r="C65" s="94" t="s">
        <v>48</v>
      </c>
      <c r="D65" s="108" t="s">
        <v>5</v>
      </c>
      <c r="E65" s="90">
        <f>E66+E67+E68+E69</f>
        <v>155</v>
      </c>
      <c r="F65" s="89">
        <f>F66+F67+F68+F69</f>
        <v>15</v>
      </c>
      <c r="G65" s="246">
        <f>G66+G67+G68+G69</f>
        <v>35</v>
      </c>
      <c r="H65" s="247"/>
      <c r="I65" s="247"/>
      <c r="J65" s="247"/>
      <c r="K65" s="248"/>
      <c r="L65" s="89">
        <f>L66+L67+L68+L69</f>
        <v>35</v>
      </c>
      <c r="M65" s="89">
        <f>M66+M67+M68+M69</f>
        <v>35</v>
      </c>
      <c r="N65" s="89">
        <f>N66+N67+N68+N69</f>
        <v>35</v>
      </c>
      <c r="O65" s="235" t="s">
        <v>44</v>
      </c>
    </row>
    <row r="66" spans="1:15" ht="45.75" customHeight="1">
      <c r="A66" s="236"/>
      <c r="B66" s="242"/>
      <c r="C66" s="94" t="s">
        <v>48</v>
      </c>
      <c r="D66" s="108" t="s">
        <v>4</v>
      </c>
      <c r="E66" s="89">
        <f>F66+G66+L66+M66+N66</f>
        <v>0</v>
      </c>
      <c r="F66" s="89">
        <v>0</v>
      </c>
      <c r="G66" s="246">
        <v>0</v>
      </c>
      <c r="H66" s="247"/>
      <c r="I66" s="247"/>
      <c r="J66" s="247"/>
      <c r="K66" s="248"/>
      <c r="L66" s="91">
        <v>0</v>
      </c>
      <c r="M66" s="91">
        <v>0</v>
      </c>
      <c r="N66" s="91">
        <v>0</v>
      </c>
      <c r="O66" s="236"/>
    </row>
    <row r="67" spans="1:15" ht="30" customHeight="1">
      <c r="A67" s="236"/>
      <c r="B67" s="242"/>
      <c r="C67" s="94" t="s">
        <v>48</v>
      </c>
      <c r="D67" s="108" t="s">
        <v>8</v>
      </c>
      <c r="E67" s="89">
        <f>F67+G67+L67+M67+N67</f>
        <v>0</v>
      </c>
      <c r="F67" s="89">
        <v>0</v>
      </c>
      <c r="G67" s="246">
        <v>0</v>
      </c>
      <c r="H67" s="247"/>
      <c r="I67" s="247"/>
      <c r="J67" s="247"/>
      <c r="K67" s="248"/>
      <c r="L67" s="91">
        <v>0</v>
      </c>
      <c r="M67" s="91">
        <v>0</v>
      </c>
      <c r="N67" s="91">
        <v>0</v>
      </c>
      <c r="O67" s="236"/>
    </row>
    <row r="68" spans="1:15" ht="45.75" customHeight="1">
      <c r="A68" s="236"/>
      <c r="B68" s="242"/>
      <c r="C68" s="94" t="s">
        <v>48</v>
      </c>
      <c r="D68" s="108" t="s">
        <v>17</v>
      </c>
      <c r="E68" s="89">
        <f>F68+G68+L68+M68+N68</f>
        <v>155</v>
      </c>
      <c r="F68" s="89">
        <v>15</v>
      </c>
      <c r="G68" s="246">
        <v>35</v>
      </c>
      <c r="H68" s="247"/>
      <c r="I68" s="247"/>
      <c r="J68" s="247"/>
      <c r="K68" s="248"/>
      <c r="L68" s="91">
        <v>35</v>
      </c>
      <c r="M68" s="91">
        <v>35</v>
      </c>
      <c r="N68" s="91">
        <v>35</v>
      </c>
      <c r="O68" s="236"/>
    </row>
    <row r="69" spans="1:15" ht="30.75" customHeight="1">
      <c r="A69" s="236"/>
      <c r="B69" s="242"/>
      <c r="C69" s="94" t="s">
        <v>48</v>
      </c>
      <c r="D69" s="108" t="s">
        <v>26</v>
      </c>
      <c r="E69" s="89">
        <f>F69+G69+L69+M69+N69</f>
        <v>0</v>
      </c>
      <c r="F69" s="89">
        <v>0</v>
      </c>
      <c r="G69" s="246">
        <v>0</v>
      </c>
      <c r="H69" s="247"/>
      <c r="I69" s="247"/>
      <c r="J69" s="247"/>
      <c r="K69" s="248"/>
      <c r="L69" s="91">
        <v>0</v>
      </c>
      <c r="M69" s="91">
        <v>0</v>
      </c>
      <c r="N69" s="91">
        <v>0</v>
      </c>
      <c r="O69" s="236"/>
    </row>
    <row r="70" spans="1:15" ht="21" customHeight="1">
      <c r="A70" s="236"/>
      <c r="B70" s="242" t="s">
        <v>230</v>
      </c>
      <c r="C70" s="238" t="s">
        <v>48</v>
      </c>
      <c r="D70" s="235" t="s">
        <v>21</v>
      </c>
      <c r="E70" s="235" t="s">
        <v>34</v>
      </c>
      <c r="F70" s="235" t="s">
        <v>47</v>
      </c>
      <c r="G70" s="235" t="s">
        <v>216</v>
      </c>
      <c r="H70" s="239" t="s">
        <v>35</v>
      </c>
      <c r="I70" s="240"/>
      <c r="J70" s="240"/>
      <c r="K70" s="241"/>
      <c r="L70" s="235" t="s">
        <v>40</v>
      </c>
      <c r="M70" s="235" t="s">
        <v>50</v>
      </c>
      <c r="N70" s="235" t="s">
        <v>42</v>
      </c>
      <c r="O70" s="232" t="s">
        <v>21</v>
      </c>
    </row>
    <row r="71" spans="1:15" ht="40.5" customHeight="1">
      <c r="A71" s="236"/>
      <c r="B71" s="242"/>
      <c r="C71" s="238"/>
      <c r="D71" s="236"/>
      <c r="E71" s="237"/>
      <c r="F71" s="237"/>
      <c r="G71" s="237"/>
      <c r="H71" s="109" t="s">
        <v>226</v>
      </c>
      <c r="I71" s="109" t="s">
        <v>227</v>
      </c>
      <c r="J71" s="109" t="s">
        <v>228</v>
      </c>
      <c r="K71" s="109" t="s">
        <v>229</v>
      </c>
      <c r="L71" s="237"/>
      <c r="M71" s="237"/>
      <c r="N71" s="237"/>
      <c r="O71" s="233"/>
    </row>
    <row r="72" spans="1:15" ht="29.25" customHeight="1">
      <c r="A72" s="237"/>
      <c r="B72" s="242"/>
      <c r="C72" s="238"/>
      <c r="D72" s="237"/>
      <c r="E72" s="92">
        <v>50000</v>
      </c>
      <c r="F72" s="92">
        <v>10000</v>
      </c>
      <c r="G72" s="92">
        <v>10000</v>
      </c>
      <c r="H72" s="92">
        <v>0</v>
      </c>
      <c r="I72" s="92">
        <v>10000</v>
      </c>
      <c r="J72" s="92">
        <v>10000</v>
      </c>
      <c r="K72" s="92">
        <v>10000</v>
      </c>
      <c r="L72" s="92">
        <v>10000</v>
      </c>
      <c r="M72" s="92">
        <v>10000</v>
      </c>
      <c r="N72" s="92">
        <v>10000</v>
      </c>
      <c r="O72" s="234"/>
    </row>
    <row r="73" spans="1:15" ht="23.25" customHeight="1">
      <c r="A73" s="235" t="s">
        <v>54</v>
      </c>
      <c r="B73" s="242" t="s">
        <v>312</v>
      </c>
      <c r="C73" s="94" t="s">
        <v>48</v>
      </c>
      <c r="D73" s="108" t="s">
        <v>5</v>
      </c>
      <c r="E73" s="90">
        <f>E74+E75+E76+E77</f>
        <v>2310</v>
      </c>
      <c r="F73" s="89">
        <f>F74+F75+F76+F77</f>
        <v>450</v>
      </c>
      <c r="G73" s="246">
        <f>G74+G75+G76+G77</f>
        <v>465</v>
      </c>
      <c r="H73" s="247"/>
      <c r="I73" s="247"/>
      <c r="J73" s="247"/>
      <c r="K73" s="248"/>
      <c r="L73" s="89">
        <f>L74+L75+L76+L77</f>
        <v>465</v>
      </c>
      <c r="M73" s="89">
        <f>M74+M75+M76+M77</f>
        <v>465</v>
      </c>
      <c r="N73" s="89">
        <f>N74+N75+N76+N77</f>
        <v>465</v>
      </c>
      <c r="O73" s="235" t="s">
        <v>44</v>
      </c>
    </row>
    <row r="74" spans="1:15" ht="44.25" customHeight="1">
      <c r="A74" s="236"/>
      <c r="B74" s="242"/>
      <c r="C74" s="94" t="s">
        <v>48</v>
      </c>
      <c r="D74" s="108" t="s">
        <v>4</v>
      </c>
      <c r="E74" s="89">
        <f>F74+G74+L74+M74+N74</f>
        <v>0</v>
      </c>
      <c r="F74" s="89">
        <v>0</v>
      </c>
      <c r="G74" s="246">
        <v>0</v>
      </c>
      <c r="H74" s="247"/>
      <c r="I74" s="247"/>
      <c r="J74" s="247"/>
      <c r="K74" s="248"/>
      <c r="L74" s="91">
        <v>0</v>
      </c>
      <c r="M74" s="91">
        <v>0</v>
      </c>
      <c r="N74" s="91">
        <v>0</v>
      </c>
      <c r="O74" s="236"/>
    </row>
    <row r="75" spans="1:15" ht="33" customHeight="1">
      <c r="A75" s="236"/>
      <c r="B75" s="242"/>
      <c r="C75" s="94" t="s">
        <v>48</v>
      </c>
      <c r="D75" s="108" t="s">
        <v>8</v>
      </c>
      <c r="E75" s="89">
        <f>F75+G75+L75+M75+N75</f>
        <v>0</v>
      </c>
      <c r="F75" s="89">
        <v>0</v>
      </c>
      <c r="G75" s="246">
        <v>0</v>
      </c>
      <c r="H75" s="247"/>
      <c r="I75" s="247"/>
      <c r="J75" s="247"/>
      <c r="K75" s="248"/>
      <c r="L75" s="91">
        <v>0</v>
      </c>
      <c r="M75" s="91">
        <v>0</v>
      </c>
      <c r="N75" s="91">
        <v>0</v>
      </c>
      <c r="O75" s="236"/>
    </row>
    <row r="76" spans="1:15" ht="44.25" customHeight="1">
      <c r="A76" s="236"/>
      <c r="B76" s="242"/>
      <c r="C76" s="94" t="s">
        <v>48</v>
      </c>
      <c r="D76" s="108" t="s">
        <v>17</v>
      </c>
      <c r="E76" s="89">
        <f>F76+G76+L76+M76+N76</f>
        <v>2310</v>
      </c>
      <c r="F76" s="89">
        <v>450</v>
      </c>
      <c r="G76" s="246">
        <v>465</v>
      </c>
      <c r="H76" s="247"/>
      <c r="I76" s="247"/>
      <c r="J76" s="247"/>
      <c r="K76" s="248"/>
      <c r="L76" s="91">
        <v>465</v>
      </c>
      <c r="M76" s="91">
        <v>465</v>
      </c>
      <c r="N76" s="91">
        <v>465</v>
      </c>
      <c r="O76" s="236"/>
    </row>
    <row r="77" spans="1:15" ht="32.25" customHeight="1">
      <c r="A77" s="236"/>
      <c r="B77" s="242"/>
      <c r="C77" s="94" t="s">
        <v>48</v>
      </c>
      <c r="D77" s="108" t="s">
        <v>26</v>
      </c>
      <c r="E77" s="89">
        <f>F77+G77+L77+M77+N77</f>
        <v>0</v>
      </c>
      <c r="F77" s="89">
        <v>0</v>
      </c>
      <c r="G77" s="246">
        <v>0</v>
      </c>
      <c r="H77" s="247"/>
      <c r="I77" s="247"/>
      <c r="J77" s="247"/>
      <c r="K77" s="248"/>
      <c r="L77" s="91">
        <v>0</v>
      </c>
      <c r="M77" s="91">
        <v>0</v>
      </c>
      <c r="N77" s="91">
        <v>0</v>
      </c>
      <c r="O77" s="236"/>
    </row>
    <row r="78" spans="1:15" ht="24" customHeight="1">
      <c r="A78" s="236"/>
      <c r="B78" s="242" t="s">
        <v>154</v>
      </c>
      <c r="C78" s="238" t="s">
        <v>48</v>
      </c>
      <c r="D78" s="235" t="s">
        <v>21</v>
      </c>
      <c r="E78" s="235" t="s">
        <v>34</v>
      </c>
      <c r="F78" s="235" t="s">
        <v>47</v>
      </c>
      <c r="G78" s="235" t="s">
        <v>216</v>
      </c>
      <c r="H78" s="239" t="s">
        <v>35</v>
      </c>
      <c r="I78" s="240"/>
      <c r="J78" s="240"/>
      <c r="K78" s="241"/>
      <c r="L78" s="235" t="s">
        <v>40</v>
      </c>
      <c r="M78" s="94" t="s">
        <v>50</v>
      </c>
      <c r="N78" s="235" t="s">
        <v>42</v>
      </c>
      <c r="O78" s="232" t="s">
        <v>21</v>
      </c>
    </row>
    <row r="79" spans="1:15" ht="39" customHeight="1">
      <c r="A79" s="236"/>
      <c r="B79" s="242"/>
      <c r="C79" s="238"/>
      <c r="D79" s="236"/>
      <c r="E79" s="237"/>
      <c r="F79" s="237"/>
      <c r="G79" s="237"/>
      <c r="H79" s="109" t="s">
        <v>226</v>
      </c>
      <c r="I79" s="109" t="s">
        <v>227</v>
      </c>
      <c r="J79" s="109" t="s">
        <v>228</v>
      </c>
      <c r="K79" s="109" t="s">
        <v>229</v>
      </c>
      <c r="L79" s="237"/>
      <c r="M79" s="95"/>
      <c r="N79" s="237"/>
      <c r="O79" s="233"/>
    </row>
    <row r="80" spans="1:15" ht="27" customHeight="1">
      <c r="A80" s="237"/>
      <c r="B80" s="242"/>
      <c r="C80" s="238"/>
      <c r="D80" s="237"/>
      <c r="E80" s="92">
        <v>5</v>
      </c>
      <c r="F80" s="92">
        <v>1</v>
      </c>
      <c r="G80" s="92">
        <v>1</v>
      </c>
      <c r="H80" s="92">
        <v>0</v>
      </c>
      <c r="I80" s="92">
        <v>1</v>
      </c>
      <c r="J80" s="92">
        <v>1</v>
      </c>
      <c r="K80" s="92">
        <v>1</v>
      </c>
      <c r="L80" s="92">
        <v>1</v>
      </c>
      <c r="M80" s="92">
        <v>1</v>
      </c>
      <c r="N80" s="92">
        <v>1</v>
      </c>
      <c r="O80" s="234"/>
    </row>
    <row r="81" spans="1:15" ht="22.5" customHeight="1">
      <c r="A81" s="238" t="s">
        <v>56</v>
      </c>
      <c r="B81" s="242" t="s">
        <v>313</v>
      </c>
      <c r="C81" s="94" t="s">
        <v>48</v>
      </c>
      <c r="D81" s="108" t="s">
        <v>5</v>
      </c>
      <c r="E81" s="89">
        <f>E82+E83+E84+E85</f>
        <v>0</v>
      </c>
      <c r="F81" s="89">
        <f>F82+F83+F84+F85+F86</f>
        <v>0</v>
      </c>
      <c r="G81" s="246">
        <f>G82+G83+G84+G85</f>
        <v>0</v>
      </c>
      <c r="H81" s="247"/>
      <c r="I81" s="247"/>
      <c r="J81" s="247"/>
      <c r="K81" s="248"/>
      <c r="L81" s="89">
        <f>L82+L83+L84+L85</f>
        <v>0</v>
      </c>
      <c r="M81" s="89">
        <f>M82+M83+M84+M85</f>
        <v>0</v>
      </c>
      <c r="N81" s="89">
        <f>N82+N83+N84+N85</f>
        <v>0</v>
      </c>
      <c r="O81" s="232" t="s">
        <v>21</v>
      </c>
    </row>
    <row r="82" spans="1:15" ht="45" customHeight="1">
      <c r="A82" s="238"/>
      <c r="B82" s="242"/>
      <c r="C82" s="94" t="s">
        <v>48</v>
      </c>
      <c r="D82" s="108" t="s">
        <v>4</v>
      </c>
      <c r="E82" s="89">
        <f aca="true" t="shared" si="6" ref="E82:F85">E87</f>
        <v>0</v>
      </c>
      <c r="F82" s="89">
        <f t="shared" si="6"/>
        <v>0</v>
      </c>
      <c r="G82" s="246">
        <f>G87</f>
        <v>0</v>
      </c>
      <c r="H82" s="247"/>
      <c r="I82" s="247"/>
      <c r="J82" s="247"/>
      <c r="K82" s="248"/>
      <c r="L82" s="89">
        <f aca="true" t="shared" si="7" ref="L82:N85">L87</f>
        <v>0</v>
      </c>
      <c r="M82" s="89">
        <f t="shared" si="7"/>
        <v>0</v>
      </c>
      <c r="N82" s="89">
        <f t="shared" si="7"/>
        <v>0</v>
      </c>
      <c r="O82" s="233"/>
    </row>
    <row r="83" spans="1:15" ht="30.75" customHeight="1">
      <c r="A83" s="238"/>
      <c r="B83" s="242"/>
      <c r="C83" s="94" t="s">
        <v>48</v>
      </c>
      <c r="D83" s="108" t="s">
        <v>8</v>
      </c>
      <c r="E83" s="89">
        <f t="shared" si="6"/>
        <v>0</v>
      </c>
      <c r="F83" s="89">
        <f t="shared" si="6"/>
        <v>0</v>
      </c>
      <c r="G83" s="246">
        <f>G88</f>
        <v>0</v>
      </c>
      <c r="H83" s="247"/>
      <c r="I83" s="247"/>
      <c r="J83" s="247"/>
      <c r="K83" s="248"/>
      <c r="L83" s="89">
        <f t="shared" si="7"/>
        <v>0</v>
      </c>
      <c r="M83" s="89">
        <f t="shared" si="7"/>
        <v>0</v>
      </c>
      <c r="N83" s="89">
        <f t="shared" si="7"/>
        <v>0</v>
      </c>
      <c r="O83" s="233"/>
    </row>
    <row r="84" spans="1:15" ht="46.5" customHeight="1">
      <c r="A84" s="238"/>
      <c r="B84" s="242"/>
      <c r="C84" s="94" t="s">
        <v>48</v>
      </c>
      <c r="D84" s="108" t="s">
        <v>17</v>
      </c>
      <c r="E84" s="89">
        <f t="shared" si="6"/>
        <v>0</v>
      </c>
      <c r="F84" s="89">
        <f t="shared" si="6"/>
        <v>0</v>
      </c>
      <c r="G84" s="246">
        <f>G89</f>
        <v>0</v>
      </c>
      <c r="H84" s="247"/>
      <c r="I84" s="247"/>
      <c r="J84" s="247"/>
      <c r="K84" s="248"/>
      <c r="L84" s="89">
        <f t="shared" si="7"/>
        <v>0</v>
      </c>
      <c r="M84" s="89">
        <f t="shared" si="7"/>
        <v>0</v>
      </c>
      <c r="N84" s="89">
        <f t="shared" si="7"/>
        <v>0</v>
      </c>
      <c r="O84" s="233"/>
    </row>
    <row r="85" spans="1:15" ht="31.5" customHeight="1">
      <c r="A85" s="238"/>
      <c r="B85" s="242"/>
      <c r="C85" s="94" t="s">
        <v>48</v>
      </c>
      <c r="D85" s="108" t="s">
        <v>26</v>
      </c>
      <c r="E85" s="89">
        <f t="shared" si="6"/>
        <v>0</v>
      </c>
      <c r="F85" s="89">
        <f t="shared" si="6"/>
        <v>0</v>
      </c>
      <c r="G85" s="246">
        <f>G90</f>
        <v>0</v>
      </c>
      <c r="H85" s="247"/>
      <c r="I85" s="247"/>
      <c r="J85" s="247"/>
      <c r="K85" s="248"/>
      <c r="L85" s="89">
        <f t="shared" si="7"/>
        <v>0</v>
      </c>
      <c r="M85" s="89">
        <f t="shared" si="7"/>
        <v>0</v>
      </c>
      <c r="N85" s="89">
        <f t="shared" si="7"/>
        <v>0</v>
      </c>
      <c r="O85" s="233"/>
    </row>
    <row r="86" spans="1:15" ht="19.5" customHeight="1">
      <c r="A86" s="238" t="s">
        <v>57</v>
      </c>
      <c r="B86" s="242" t="s">
        <v>314</v>
      </c>
      <c r="C86" s="94" t="s">
        <v>48</v>
      </c>
      <c r="D86" s="108" t="s">
        <v>5</v>
      </c>
      <c r="E86" s="90">
        <f>E87+E88+E89+E90</f>
        <v>0</v>
      </c>
      <c r="F86" s="89">
        <f>F87+F88+F89+F90</f>
        <v>0</v>
      </c>
      <c r="G86" s="246">
        <f>G87+G88+G89+G90</f>
        <v>0</v>
      </c>
      <c r="H86" s="247"/>
      <c r="I86" s="247"/>
      <c r="J86" s="247"/>
      <c r="K86" s="248"/>
      <c r="L86" s="89">
        <f>L87+L88+L89+L90</f>
        <v>0</v>
      </c>
      <c r="M86" s="89">
        <f>M87+M88+M89+M90</f>
        <v>0</v>
      </c>
      <c r="N86" s="89">
        <f>N87+N88+N89+N90</f>
        <v>0</v>
      </c>
      <c r="O86" s="235" t="s">
        <v>44</v>
      </c>
    </row>
    <row r="87" spans="1:15" ht="45.75" customHeight="1">
      <c r="A87" s="238"/>
      <c r="B87" s="242"/>
      <c r="C87" s="94" t="s">
        <v>48</v>
      </c>
      <c r="D87" s="108" t="s">
        <v>4</v>
      </c>
      <c r="E87" s="89">
        <f>F87+G87+L87+M87+N87</f>
        <v>0</v>
      </c>
      <c r="F87" s="89">
        <v>0</v>
      </c>
      <c r="G87" s="246">
        <v>0</v>
      </c>
      <c r="H87" s="247"/>
      <c r="I87" s="247"/>
      <c r="J87" s="247"/>
      <c r="K87" s="248"/>
      <c r="L87" s="91">
        <v>0</v>
      </c>
      <c r="M87" s="91">
        <v>0</v>
      </c>
      <c r="N87" s="91">
        <v>0</v>
      </c>
      <c r="O87" s="236"/>
    </row>
    <row r="88" spans="1:15" ht="33" customHeight="1">
      <c r="A88" s="238"/>
      <c r="B88" s="242"/>
      <c r="C88" s="94" t="s">
        <v>48</v>
      </c>
      <c r="D88" s="108" t="s">
        <v>8</v>
      </c>
      <c r="E88" s="89">
        <f>F88+G88+L88+M88+N88</f>
        <v>0</v>
      </c>
      <c r="F88" s="89">
        <v>0</v>
      </c>
      <c r="G88" s="246">
        <v>0</v>
      </c>
      <c r="H88" s="247"/>
      <c r="I88" s="247"/>
      <c r="J88" s="247"/>
      <c r="K88" s="248"/>
      <c r="L88" s="91">
        <v>0</v>
      </c>
      <c r="M88" s="91">
        <v>0</v>
      </c>
      <c r="N88" s="91">
        <v>0</v>
      </c>
      <c r="O88" s="236"/>
    </row>
    <row r="89" spans="1:15" ht="46.5" customHeight="1">
      <c r="A89" s="238"/>
      <c r="B89" s="242"/>
      <c r="C89" s="94" t="s">
        <v>48</v>
      </c>
      <c r="D89" s="108" t="s">
        <v>17</v>
      </c>
      <c r="E89" s="89">
        <f>F89+G89+L89+M89+N89</f>
        <v>0</v>
      </c>
      <c r="F89" s="89">
        <v>0</v>
      </c>
      <c r="G89" s="246">
        <v>0</v>
      </c>
      <c r="H89" s="247"/>
      <c r="I89" s="247"/>
      <c r="J89" s="247"/>
      <c r="K89" s="248"/>
      <c r="L89" s="91">
        <v>0</v>
      </c>
      <c r="M89" s="91">
        <v>0</v>
      </c>
      <c r="N89" s="91">
        <v>0</v>
      </c>
      <c r="O89" s="236"/>
    </row>
    <row r="90" spans="1:15" ht="31.5" customHeight="1">
      <c r="A90" s="238"/>
      <c r="B90" s="242"/>
      <c r="C90" s="94" t="s">
        <v>48</v>
      </c>
      <c r="D90" s="108" t="s">
        <v>26</v>
      </c>
      <c r="E90" s="89">
        <f>F90+G90+L90+M90+N90</f>
        <v>0</v>
      </c>
      <c r="F90" s="89">
        <v>0</v>
      </c>
      <c r="G90" s="246">
        <v>0</v>
      </c>
      <c r="H90" s="247"/>
      <c r="I90" s="247"/>
      <c r="J90" s="247"/>
      <c r="K90" s="248"/>
      <c r="L90" s="91">
        <v>0</v>
      </c>
      <c r="M90" s="91">
        <v>0</v>
      </c>
      <c r="N90" s="91">
        <v>0</v>
      </c>
      <c r="O90" s="236"/>
    </row>
    <row r="91" spans="1:15" ht="22.5" customHeight="1">
      <c r="A91" s="238"/>
      <c r="B91" s="242" t="s">
        <v>231</v>
      </c>
      <c r="C91" s="238" t="s">
        <v>48</v>
      </c>
      <c r="D91" s="235" t="s">
        <v>21</v>
      </c>
      <c r="E91" s="235" t="s">
        <v>34</v>
      </c>
      <c r="F91" s="235" t="s">
        <v>47</v>
      </c>
      <c r="G91" s="235" t="s">
        <v>216</v>
      </c>
      <c r="H91" s="239" t="s">
        <v>35</v>
      </c>
      <c r="I91" s="240"/>
      <c r="J91" s="240"/>
      <c r="K91" s="241"/>
      <c r="L91" s="235" t="s">
        <v>40</v>
      </c>
      <c r="M91" s="94" t="s">
        <v>50</v>
      </c>
      <c r="N91" s="235" t="s">
        <v>42</v>
      </c>
      <c r="O91" s="232" t="s">
        <v>21</v>
      </c>
    </row>
    <row r="92" spans="1:15" ht="47.25" customHeight="1">
      <c r="A92" s="238"/>
      <c r="B92" s="242"/>
      <c r="C92" s="238"/>
      <c r="D92" s="236"/>
      <c r="E92" s="237"/>
      <c r="F92" s="237"/>
      <c r="G92" s="237"/>
      <c r="H92" s="109" t="s">
        <v>226</v>
      </c>
      <c r="I92" s="109" t="s">
        <v>227</v>
      </c>
      <c r="J92" s="109" t="s">
        <v>228</v>
      </c>
      <c r="K92" s="109" t="s">
        <v>229</v>
      </c>
      <c r="L92" s="237"/>
      <c r="M92" s="95"/>
      <c r="N92" s="237"/>
      <c r="O92" s="233"/>
    </row>
    <row r="93" spans="1:15" ht="38.25" customHeight="1">
      <c r="A93" s="238"/>
      <c r="B93" s="242"/>
      <c r="C93" s="238"/>
      <c r="D93" s="237"/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234"/>
    </row>
    <row r="94" spans="1:15" ht="19.5" customHeight="1">
      <c r="A94" s="235" t="s">
        <v>59</v>
      </c>
      <c r="B94" s="243" t="s">
        <v>315</v>
      </c>
      <c r="C94" s="94" t="s">
        <v>48</v>
      </c>
      <c r="D94" s="108" t="s">
        <v>5</v>
      </c>
      <c r="E94" s="89">
        <f>E95+E96+E97+E98</f>
        <v>0</v>
      </c>
      <c r="F94" s="89">
        <f>F95+F96+F97+F98</f>
        <v>0</v>
      </c>
      <c r="G94" s="246">
        <f>G95+G96+G97+G98</f>
        <v>0</v>
      </c>
      <c r="H94" s="247"/>
      <c r="I94" s="247"/>
      <c r="J94" s="247"/>
      <c r="K94" s="248"/>
      <c r="L94" s="89">
        <f>L95+L96+L97+L98</f>
        <v>0</v>
      </c>
      <c r="M94" s="89">
        <f>M95+M96+M97+M98</f>
        <v>0</v>
      </c>
      <c r="N94" s="89">
        <f>N95+N96+N97+N98</f>
        <v>0</v>
      </c>
      <c r="O94" s="232" t="s">
        <v>21</v>
      </c>
    </row>
    <row r="95" spans="1:15" ht="45" customHeight="1">
      <c r="A95" s="236"/>
      <c r="B95" s="244"/>
      <c r="C95" s="94" t="s">
        <v>48</v>
      </c>
      <c r="D95" s="108" t="s">
        <v>4</v>
      </c>
      <c r="E95" s="89">
        <f>E100</f>
        <v>0</v>
      </c>
      <c r="F95" s="89">
        <v>0</v>
      </c>
      <c r="G95" s="246">
        <f>G100</f>
        <v>0</v>
      </c>
      <c r="H95" s="247"/>
      <c r="I95" s="247"/>
      <c r="J95" s="247"/>
      <c r="K95" s="248"/>
      <c r="L95" s="89">
        <f aca="true" t="shared" si="8" ref="L95:N98">L100</f>
        <v>0</v>
      </c>
      <c r="M95" s="89">
        <f t="shared" si="8"/>
        <v>0</v>
      </c>
      <c r="N95" s="89">
        <f t="shared" si="8"/>
        <v>0</v>
      </c>
      <c r="O95" s="233"/>
    </row>
    <row r="96" spans="1:15" ht="33.75" customHeight="1">
      <c r="A96" s="236"/>
      <c r="B96" s="244"/>
      <c r="C96" s="94" t="s">
        <v>48</v>
      </c>
      <c r="D96" s="108" t="s">
        <v>8</v>
      </c>
      <c r="E96" s="89">
        <f>E101</f>
        <v>0</v>
      </c>
      <c r="F96" s="89">
        <v>0</v>
      </c>
      <c r="G96" s="246">
        <f>G101</f>
        <v>0</v>
      </c>
      <c r="H96" s="247"/>
      <c r="I96" s="247"/>
      <c r="J96" s="247"/>
      <c r="K96" s="248"/>
      <c r="L96" s="89">
        <f t="shared" si="8"/>
        <v>0</v>
      </c>
      <c r="M96" s="89">
        <f t="shared" si="8"/>
        <v>0</v>
      </c>
      <c r="N96" s="89">
        <f t="shared" si="8"/>
        <v>0</v>
      </c>
      <c r="O96" s="233"/>
    </row>
    <row r="97" spans="1:15" ht="43.5" customHeight="1">
      <c r="A97" s="236"/>
      <c r="B97" s="244"/>
      <c r="C97" s="94" t="s">
        <v>48</v>
      </c>
      <c r="D97" s="108" t="s">
        <v>17</v>
      </c>
      <c r="E97" s="89">
        <f>E102</f>
        <v>0</v>
      </c>
      <c r="F97" s="89">
        <v>0</v>
      </c>
      <c r="G97" s="246">
        <f>G102</f>
        <v>0</v>
      </c>
      <c r="H97" s="247"/>
      <c r="I97" s="247"/>
      <c r="J97" s="247"/>
      <c r="K97" s="248"/>
      <c r="L97" s="89">
        <f t="shared" si="8"/>
        <v>0</v>
      </c>
      <c r="M97" s="89">
        <f t="shared" si="8"/>
        <v>0</v>
      </c>
      <c r="N97" s="89">
        <f t="shared" si="8"/>
        <v>0</v>
      </c>
      <c r="O97" s="233"/>
    </row>
    <row r="98" spans="1:15" ht="33" customHeight="1">
      <c r="A98" s="237"/>
      <c r="B98" s="245"/>
      <c r="C98" s="94" t="s">
        <v>48</v>
      </c>
      <c r="D98" s="108" t="s">
        <v>26</v>
      </c>
      <c r="E98" s="89">
        <f>E103</f>
        <v>0</v>
      </c>
      <c r="F98" s="89">
        <v>0</v>
      </c>
      <c r="G98" s="246">
        <f>G103</f>
        <v>0</v>
      </c>
      <c r="H98" s="247"/>
      <c r="I98" s="247"/>
      <c r="J98" s="247"/>
      <c r="K98" s="248"/>
      <c r="L98" s="89">
        <f t="shared" si="8"/>
        <v>0</v>
      </c>
      <c r="M98" s="89">
        <f t="shared" si="8"/>
        <v>0</v>
      </c>
      <c r="N98" s="89">
        <f t="shared" si="8"/>
        <v>0</v>
      </c>
      <c r="O98" s="233"/>
    </row>
    <row r="99" spans="1:15" ht="21" customHeight="1">
      <c r="A99" s="235" t="s">
        <v>60</v>
      </c>
      <c r="B99" s="242" t="s">
        <v>316</v>
      </c>
      <c r="C99" s="94" t="s">
        <v>48</v>
      </c>
      <c r="D99" s="108" t="s">
        <v>5</v>
      </c>
      <c r="E99" s="90">
        <f>E100+E101+E102+E103</f>
        <v>0</v>
      </c>
      <c r="F99" s="89">
        <f>F100+F101+F102+F103</f>
        <v>0</v>
      </c>
      <c r="G99" s="246">
        <f>G100+G101+G102+G103</f>
        <v>0</v>
      </c>
      <c r="H99" s="247"/>
      <c r="I99" s="247"/>
      <c r="J99" s="247"/>
      <c r="K99" s="248"/>
      <c r="L99" s="89">
        <f>L100+L101+L102+L103</f>
        <v>0</v>
      </c>
      <c r="M99" s="89">
        <f>M100+M101+M102+M103</f>
        <v>0</v>
      </c>
      <c r="N99" s="89">
        <f>N100+N101+N102+N103</f>
        <v>0</v>
      </c>
      <c r="O99" s="235" t="s">
        <v>44</v>
      </c>
    </row>
    <row r="100" spans="1:15" ht="45" customHeight="1">
      <c r="A100" s="236"/>
      <c r="B100" s="242"/>
      <c r="C100" s="94" t="s">
        <v>48</v>
      </c>
      <c r="D100" s="108" t="s">
        <v>4</v>
      </c>
      <c r="E100" s="89">
        <f>F100+G100+L100+M100+N100</f>
        <v>0</v>
      </c>
      <c r="F100" s="89">
        <v>0</v>
      </c>
      <c r="G100" s="246">
        <v>0</v>
      </c>
      <c r="H100" s="247"/>
      <c r="I100" s="247"/>
      <c r="J100" s="247"/>
      <c r="K100" s="248"/>
      <c r="L100" s="91">
        <v>0</v>
      </c>
      <c r="M100" s="91">
        <v>0</v>
      </c>
      <c r="N100" s="91">
        <v>0</v>
      </c>
      <c r="O100" s="236"/>
    </row>
    <row r="101" spans="1:15" ht="33" customHeight="1">
      <c r="A101" s="236"/>
      <c r="B101" s="242"/>
      <c r="C101" s="94" t="s">
        <v>48</v>
      </c>
      <c r="D101" s="108" t="s">
        <v>8</v>
      </c>
      <c r="E101" s="89">
        <f>F101+G101+L101+M101+N101</f>
        <v>0</v>
      </c>
      <c r="F101" s="89">
        <v>0</v>
      </c>
      <c r="G101" s="246">
        <v>0</v>
      </c>
      <c r="H101" s="247"/>
      <c r="I101" s="247"/>
      <c r="J101" s="247"/>
      <c r="K101" s="248"/>
      <c r="L101" s="91">
        <v>0</v>
      </c>
      <c r="M101" s="91">
        <v>0</v>
      </c>
      <c r="N101" s="91">
        <v>0</v>
      </c>
      <c r="O101" s="236"/>
    </row>
    <row r="102" spans="1:15" ht="46.5" customHeight="1">
      <c r="A102" s="236"/>
      <c r="B102" s="242"/>
      <c r="C102" s="94" t="s">
        <v>48</v>
      </c>
      <c r="D102" s="108" t="s">
        <v>17</v>
      </c>
      <c r="E102" s="89">
        <f>F102+G102+L102+M102+N102</f>
        <v>0</v>
      </c>
      <c r="F102" s="89">
        <v>0</v>
      </c>
      <c r="G102" s="246">
        <v>0</v>
      </c>
      <c r="H102" s="247"/>
      <c r="I102" s="247"/>
      <c r="J102" s="247"/>
      <c r="K102" s="248"/>
      <c r="L102" s="91">
        <v>0</v>
      </c>
      <c r="M102" s="91">
        <v>0</v>
      </c>
      <c r="N102" s="91">
        <v>0</v>
      </c>
      <c r="O102" s="236"/>
    </row>
    <row r="103" spans="1:15" ht="33" customHeight="1">
      <c r="A103" s="236"/>
      <c r="B103" s="242"/>
      <c r="C103" s="94" t="s">
        <v>48</v>
      </c>
      <c r="D103" s="108" t="s">
        <v>26</v>
      </c>
      <c r="E103" s="89">
        <f>F103+G103+L103+M103+N103</f>
        <v>0</v>
      </c>
      <c r="F103" s="89">
        <v>0</v>
      </c>
      <c r="G103" s="246">
        <v>0</v>
      </c>
      <c r="H103" s="247"/>
      <c r="I103" s="247"/>
      <c r="J103" s="247"/>
      <c r="K103" s="248"/>
      <c r="L103" s="91">
        <v>0</v>
      </c>
      <c r="M103" s="91">
        <v>0</v>
      </c>
      <c r="N103" s="91">
        <v>0</v>
      </c>
      <c r="O103" s="236"/>
    </row>
    <row r="104" spans="1:15" ht="20.25" customHeight="1">
      <c r="A104" s="236"/>
      <c r="B104" s="242" t="s">
        <v>155</v>
      </c>
      <c r="C104" s="238" t="s">
        <v>48</v>
      </c>
      <c r="D104" s="235" t="s">
        <v>21</v>
      </c>
      <c r="E104" s="235" t="s">
        <v>34</v>
      </c>
      <c r="F104" s="238" t="s">
        <v>47</v>
      </c>
      <c r="G104" s="235" t="s">
        <v>216</v>
      </c>
      <c r="H104" s="239" t="s">
        <v>35</v>
      </c>
      <c r="I104" s="240"/>
      <c r="J104" s="240"/>
      <c r="K104" s="241"/>
      <c r="L104" s="235" t="s">
        <v>40</v>
      </c>
      <c r="M104" s="94" t="s">
        <v>50</v>
      </c>
      <c r="N104" s="235" t="s">
        <v>42</v>
      </c>
      <c r="O104" s="232" t="s">
        <v>21</v>
      </c>
    </row>
    <row r="105" spans="1:15" ht="43.5" customHeight="1">
      <c r="A105" s="236"/>
      <c r="B105" s="242"/>
      <c r="C105" s="238"/>
      <c r="D105" s="236"/>
      <c r="E105" s="237"/>
      <c r="F105" s="238"/>
      <c r="G105" s="237"/>
      <c r="H105" s="109" t="s">
        <v>226</v>
      </c>
      <c r="I105" s="109" t="s">
        <v>227</v>
      </c>
      <c r="J105" s="109" t="s">
        <v>228</v>
      </c>
      <c r="K105" s="109" t="s">
        <v>229</v>
      </c>
      <c r="L105" s="237"/>
      <c r="M105" s="95"/>
      <c r="N105" s="237"/>
      <c r="O105" s="233"/>
    </row>
    <row r="106" spans="1:15" ht="24" customHeight="1">
      <c r="A106" s="237"/>
      <c r="B106" s="242"/>
      <c r="C106" s="238"/>
      <c r="D106" s="237"/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234"/>
    </row>
    <row r="107" spans="1:23" ht="21" customHeight="1">
      <c r="A107" s="254"/>
      <c r="B107" s="243" t="s">
        <v>162</v>
      </c>
      <c r="C107" s="257"/>
      <c r="D107" s="108" t="s">
        <v>5</v>
      </c>
      <c r="E107" s="89">
        <f>F107+G107+L107+M107+N107</f>
        <v>5798</v>
      </c>
      <c r="F107" s="89">
        <f>F108+F109+F110+F111</f>
        <v>1198</v>
      </c>
      <c r="G107" s="246">
        <f>G108+G109+G110+G111</f>
        <v>1150</v>
      </c>
      <c r="H107" s="247"/>
      <c r="I107" s="247"/>
      <c r="J107" s="247"/>
      <c r="K107" s="248"/>
      <c r="L107" s="89">
        <f>L108+L109+L110+L111</f>
        <v>1150</v>
      </c>
      <c r="M107" s="89">
        <f>M108+M109+M110+M111</f>
        <v>1150</v>
      </c>
      <c r="N107" s="89">
        <f>N108+N109+N110+N111</f>
        <v>1150</v>
      </c>
      <c r="O107" s="235" t="s">
        <v>21</v>
      </c>
      <c r="W107" s="85">
        <f>F107</f>
        <v>1198</v>
      </c>
    </row>
    <row r="108" spans="1:23" ht="45">
      <c r="A108" s="255"/>
      <c r="B108" s="244"/>
      <c r="C108" s="258"/>
      <c r="D108" s="108" t="s">
        <v>4</v>
      </c>
      <c r="E108" s="89">
        <f>F108+G108+L108+M108+N108</f>
        <v>0</v>
      </c>
      <c r="F108" s="89">
        <f aca="true" t="shared" si="9" ref="F108:G111">F11+F32+F45+F82+F95</f>
        <v>0</v>
      </c>
      <c r="G108" s="246">
        <f t="shared" si="9"/>
        <v>0</v>
      </c>
      <c r="H108" s="247"/>
      <c r="I108" s="247"/>
      <c r="J108" s="247"/>
      <c r="K108" s="248"/>
      <c r="L108" s="89">
        <f aca="true" t="shared" si="10" ref="L108:N111">L11+L32+L45+L82+L95</f>
        <v>0</v>
      </c>
      <c r="M108" s="89">
        <f t="shared" si="10"/>
        <v>0</v>
      </c>
      <c r="N108" s="89">
        <f t="shared" si="10"/>
        <v>0</v>
      </c>
      <c r="O108" s="260"/>
      <c r="W108" s="85">
        <f>F108</f>
        <v>0</v>
      </c>
    </row>
    <row r="109" spans="1:23" ht="34.5" customHeight="1">
      <c r="A109" s="255"/>
      <c r="B109" s="244"/>
      <c r="C109" s="258"/>
      <c r="D109" s="108" t="s">
        <v>8</v>
      </c>
      <c r="E109" s="89">
        <f>F109+G109+L109+M109+N109</f>
        <v>0</v>
      </c>
      <c r="F109" s="89">
        <f t="shared" si="9"/>
        <v>0</v>
      </c>
      <c r="G109" s="246">
        <f t="shared" si="9"/>
        <v>0</v>
      </c>
      <c r="H109" s="247"/>
      <c r="I109" s="247"/>
      <c r="J109" s="247"/>
      <c r="K109" s="248"/>
      <c r="L109" s="89">
        <f t="shared" si="10"/>
        <v>0</v>
      </c>
      <c r="M109" s="89">
        <f t="shared" si="10"/>
        <v>0</v>
      </c>
      <c r="N109" s="89">
        <f t="shared" si="10"/>
        <v>0</v>
      </c>
      <c r="O109" s="260"/>
      <c r="W109" s="85">
        <f>F109</f>
        <v>0</v>
      </c>
    </row>
    <row r="110" spans="1:23" ht="50.25" customHeight="1">
      <c r="A110" s="255"/>
      <c r="B110" s="244"/>
      <c r="C110" s="258"/>
      <c r="D110" s="108" t="s">
        <v>17</v>
      </c>
      <c r="E110" s="89">
        <f>F110+G110+L110+M110+N110</f>
        <v>5798</v>
      </c>
      <c r="F110" s="89">
        <f t="shared" si="9"/>
        <v>1198</v>
      </c>
      <c r="G110" s="246">
        <f t="shared" si="9"/>
        <v>1150</v>
      </c>
      <c r="H110" s="247"/>
      <c r="I110" s="247"/>
      <c r="J110" s="247"/>
      <c r="K110" s="248"/>
      <c r="L110" s="89">
        <f t="shared" si="10"/>
        <v>1150</v>
      </c>
      <c r="M110" s="89">
        <f t="shared" si="10"/>
        <v>1150</v>
      </c>
      <c r="N110" s="89">
        <f t="shared" si="10"/>
        <v>1150</v>
      </c>
      <c r="O110" s="260"/>
      <c r="W110" s="85">
        <f>F110</f>
        <v>1198</v>
      </c>
    </row>
    <row r="111" spans="1:23" ht="30">
      <c r="A111" s="256"/>
      <c r="B111" s="245"/>
      <c r="C111" s="259"/>
      <c r="D111" s="108" t="s">
        <v>26</v>
      </c>
      <c r="E111" s="89">
        <f>F111+G111+L111+M111+N111</f>
        <v>0</v>
      </c>
      <c r="F111" s="89">
        <f t="shared" si="9"/>
        <v>0</v>
      </c>
      <c r="G111" s="246">
        <f t="shared" si="9"/>
        <v>0</v>
      </c>
      <c r="H111" s="247"/>
      <c r="I111" s="247"/>
      <c r="J111" s="247"/>
      <c r="K111" s="248"/>
      <c r="L111" s="89">
        <f t="shared" si="10"/>
        <v>0</v>
      </c>
      <c r="M111" s="89">
        <f t="shared" si="10"/>
        <v>0</v>
      </c>
      <c r="N111" s="89">
        <f t="shared" si="10"/>
        <v>0</v>
      </c>
      <c r="O111" s="261"/>
      <c r="W111" s="85">
        <f>F111</f>
        <v>0</v>
      </c>
    </row>
    <row r="112" spans="1:15" ht="0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1:15" ht="22.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1:15" ht="41.2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1:15" ht="23.2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1:15" ht="27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1:15" ht="112.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</sheetData>
  <sheetProtection/>
  <mergeCells count="228">
    <mergeCell ref="M20:M21"/>
    <mergeCell ref="M28:M29"/>
    <mergeCell ref="M54:M55"/>
    <mergeCell ref="M62:M63"/>
    <mergeCell ref="M41:M42"/>
    <mergeCell ref="M70:M71"/>
    <mergeCell ref="N1:O1"/>
    <mergeCell ref="G107:K107"/>
    <mergeCell ref="G108:K108"/>
    <mergeCell ref="G109:K109"/>
    <mergeCell ref="G110:K110"/>
    <mergeCell ref="G111:K111"/>
    <mergeCell ref="G98:K98"/>
    <mergeCell ref="G99:K99"/>
    <mergeCell ref="G100:K100"/>
    <mergeCell ref="G101:K101"/>
    <mergeCell ref="G86:K86"/>
    <mergeCell ref="G102:K102"/>
    <mergeCell ref="G103:K103"/>
    <mergeCell ref="G87:K87"/>
    <mergeCell ref="G88:K88"/>
    <mergeCell ref="G89:K89"/>
    <mergeCell ref="G90:K90"/>
    <mergeCell ref="G91:G92"/>
    <mergeCell ref="G73:K73"/>
    <mergeCell ref="G74:K74"/>
    <mergeCell ref="G75:K75"/>
    <mergeCell ref="G76:K76"/>
    <mergeCell ref="G77:K77"/>
    <mergeCell ref="G78:G79"/>
    <mergeCell ref="H78:K78"/>
    <mergeCell ref="G66:K66"/>
    <mergeCell ref="G67:K67"/>
    <mergeCell ref="G68:K68"/>
    <mergeCell ref="G69:K69"/>
    <mergeCell ref="G70:G71"/>
    <mergeCell ref="H70:K70"/>
    <mergeCell ref="G54:G55"/>
    <mergeCell ref="H54:K54"/>
    <mergeCell ref="G57:K57"/>
    <mergeCell ref="G58:K58"/>
    <mergeCell ref="G59:K59"/>
    <mergeCell ref="G65:K65"/>
    <mergeCell ref="G48:K48"/>
    <mergeCell ref="G49:K49"/>
    <mergeCell ref="G50:K50"/>
    <mergeCell ref="G51:K51"/>
    <mergeCell ref="G52:K52"/>
    <mergeCell ref="G53:K53"/>
    <mergeCell ref="G37:K37"/>
    <mergeCell ref="G38:K38"/>
    <mergeCell ref="G39:K39"/>
    <mergeCell ref="G45:K45"/>
    <mergeCell ref="G46:K46"/>
    <mergeCell ref="G47:K47"/>
    <mergeCell ref="G31:K31"/>
    <mergeCell ref="G32:K32"/>
    <mergeCell ref="G33:K33"/>
    <mergeCell ref="G34:K34"/>
    <mergeCell ref="G35:K35"/>
    <mergeCell ref="G36:K36"/>
    <mergeCell ref="G26:K26"/>
    <mergeCell ref="G18:K18"/>
    <mergeCell ref="G19:K19"/>
    <mergeCell ref="G27:K27"/>
    <mergeCell ref="G28:G29"/>
    <mergeCell ref="H28:K28"/>
    <mergeCell ref="G16:K16"/>
    <mergeCell ref="G14:K14"/>
    <mergeCell ref="G15:K15"/>
    <mergeCell ref="G23:K23"/>
    <mergeCell ref="G24:K24"/>
    <mergeCell ref="G25:K25"/>
    <mergeCell ref="F20:F21"/>
    <mergeCell ref="E20:E21"/>
    <mergeCell ref="L20:L21"/>
    <mergeCell ref="G20:G21"/>
    <mergeCell ref="H20:K20"/>
    <mergeCell ref="G9:K9"/>
    <mergeCell ref="G10:K10"/>
    <mergeCell ref="G11:K11"/>
    <mergeCell ref="G12:K12"/>
    <mergeCell ref="G13:K13"/>
    <mergeCell ref="B20:B22"/>
    <mergeCell ref="C20:C22"/>
    <mergeCell ref="D20:D22"/>
    <mergeCell ref="A15:A22"/>
    <mergeCell ref="O31:O35"/>
    <mergeCell ref="A23:A30"/>
    <mergeCell ref="B23:B27"/>
    <mergeCell ref="B28:B30"/>
    <mergeCell ref="N20:N21"/>
    <mergeCell ref="O20:O22"/>
    <mergeCell ref="A10:A14"/>
    <mergeCell ref="B10:B14"/>
    <mergeCell ref="O10:O14"/>
    <mergeCell ref="A31:A35"/>
    <mergeCell ref="B31:B35"/>
    <mergeCell ref="A107:A111"/>
    <mergeCell ref="B107:C111"/>
    <mergeCell ref="O107:O111"/>
    <mergeCell ref="B15:B19"/>
    <mergeCell ref="A44:A48"/>
    <mergeCell ref="O7:O8"/>
    <mergeCell ref="O15:O19"/>
    <mergeCell ref="D28:D30"/>
    <mergeCell ref="O23:O27"/>
    <mergeCell ref="O28:O30"/>
    <mergeCell ref="C7:C8"/>
    <mergeCell ref="E7:E8"/>
    <mergeCell ref="F28:F29"/>
    <mergeCell ref="E28:E29"/>
    <mergeCell ref="G17:K17"/>
    <mergeCell ref="A4:N4"/>
    <mergeCell ref="A5:N5"/>
    <mergeCell ref="A7:A8"/>
    <mergeCell ref="B7:B8"/>
    <mergeCell ref="D7:D8"/>
    <mergeCell ref="F7:N7"/>
    <mergeCell ref="G8:K8"/>
    <mergeCell ref="A65:A72"/>
    <mergeCell ref="B65:B69"/>
    <mergeCell ref="B70:B72"/>
    <mergeCell ref="L28:L29"/>
    <mergeCell ref="N28:N29"/>
    <mergeCell ref="B36:B40"/>
    <mergeCell ref="C28:C30"/>
    <mergeCell ref="C41:C43"/>
    <mergeCell ref="A36:A43"/>
    <mergeCell ref="B41:B43"/>
    <mergeCell ref="O36:O40"/>
    <mergeCell ref="D41:D43"/>
    <mergeCell ref="E41:E42"/>
    <mergeCell ref="F41:F42"/>
    <mergeCell ref="L41:L42"/>
    <mergeCell ref="N41:N42"/>
    <mergeCell ref="O41:O43"/>
    <mergeCell ref="G40:K40"/>
    <mergeCell ref="G41:G42"/>
    <mergeCell ref="H41:K41"/>
    <mergeCell ref="L54:L55"/>
    <mergeCell ref="N54:N55"/>
    <mergeCell ref="B49:B53"/>
    <mergeCell ref="B44:B48"/>
    <mergeCell ref="C54:C56"/>
    <mergeCell ref="A49:A56"/>
    <mergeCell ref="D54:D56"/>
    <mergeCell ref="E54:E55"/>
    <mergeCell ref="F54:F55"/>
    <mergeCell ref="G44:K44"/>
    <mergeCell ref="O49:O53"/>
    <mergeCell ref="O44:O48"/>
    <mergeCell ref="B54:B56"/>
    <mergeCell ref="O54:O56"/>
    <mergeCell ref="A57:A64"/>
    <mergeCell ref="B57:B61"/>
    <mergeCell ref="B62:B64"/>
    <mergeCell ref="C62:C64"/>
    <mergeCell ref="D62:D64"/>
    <mergeCell ref="O57:O61"/>
    <mergeCell ref="O62:O64"/>
    <mergeCell ref="E62:E63"/>
    <mergeCell ref="F62:F63"/>
    <mergeCell ref="L62:L63"/>
    <mergeCell ref="N62:N63"/>
    <mergeCell ref="G60:K60"/>
    <mergeCell ref="G61:K61"/>
    <mergeCell ref="G62:G63"/>
    <mergeCell ref="H62:K62"/>
    <mergeCell ref="C70:C72"/>
    <mergeCell ref="D70:D72"/>
    <mergeCell ref="E70:E71"/>
    <mergeCell ref="L70:L71"/>
    <mergeCell ref="N70:N71"/>
    <mergeCell ref="O70:O72"/>
    <mergeCell ref="F70:F71"/>
    <mergeCell ref="O65:O69"/>
    <mergeCell ref="A73:A80"/>
    <mergeCell ref="B73:B77"/>
    <mergeCell ref="B78:B80"/>
    <mergeCell ref="C78:C80"/>
    <mergeCell ref="D78:D80"/>
    <mergeCell ref="O73:O77"/>
    <mergeCell ref="E78:E79"/>
    <mergeCell ref="F78:F79"/>
    <mergeCell ref="L78:L79"/>
    <mergeCell ref="N78:N79"/>
    <mergeCell ref="O78:O80"/>
    <mergeCell ref="A81:A85"/>
    <mergeCell ref="B81:B85"/>
    <mergeCell ref="G81:K81"/>
    <mergeCell ref="G82:K82"/>
    <mergeCell ref="G83:K83"/>
    <mergeCell ref="G84:K84"/>
    <mergeCell ref="G85:K85"/>
    <mergeCell ref="O86:O90"/>
    <mergeCell ref="O81:O85"/>
    <mergeCell ref="B91:B93"/>
    <mergeCell ref="A86:A93"/>
    <mergeCell ref="C91:C93"/>
    <mergeCell ref="D91:D93"/>
    <mergeCell ref="E91:E92"/>
    <mergeCell ref="F91:F92"/>
    <mergeCell ref="L91:L92"/>
    <mergeCell ref="N91:N92"/>
    <mergeCell ref="O91:O93"/>
    <mergeCell ref="O94:O98"/>
    <mergeCell ref="G94:K94"/>
    <mergeCell ref="G95:K95"/>
    <mergeCell ref="G96:K96"/>
    <mergeCell ref="G97:K97"/>
    <mergeCell ref="H91:K91"/>
    <mergeCell ref="B86:B90"/>
    <mergeCell ref="A99:A106"/>
    <mergeCell ref="B99:B103"/>
    <mergeCell ref="B104:B106"/>
    <mergeCell ref="C104:C106"/>
    <mergeCell ref="D104:D106"/>
    <mergeCell ref="A94:A98"/>
    <mergeCell ref="B94:B98"/>
    <mergeCell ref="O104:O106"/>
    <mergeCell ref="O99:O103"/>
    <mergeCell ref="E104:E105"/>
    <mergeCell ref="F104:F105"/>
    <mergeCell ref="L104:L105"/>
    <mergeCell ref="N104:N105"/>
    <mergeCell ref="G104:G105"/>
    <mergeCell ref="H104:K104"/>
  </mergeCells>
  <printOptions horizontalCentered="1"/>
  <pageMargins left="0.35433070866141736" right="0.35433070866141736" top="0.7874015748031497" bottom="0.3937007874015748" header="0.5118110236220472" footer="0.5118110236220472"/>
  <pageSetup fitToHeight="0" horizontalDpi="600" verticalDpi="600" orientation="landscape" paperSize="9" scale="72" r:id="rId1"/>
  <rowBreaks count="6" manualBreakCount="6">
    <brk id="22" max="14" man="1"/>
    <brk id="40" max="14" man="1"/>
    <brk id="56" max="14" man="1"/>
    <brk id="72" max="14" man="1"/>
    <brk id="90" max="14" man="1"/>
    <brk id="11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9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7.00390625" style="18" bestFit="1" customWidth="1"/>
    <col min="2" max="2" width="26.28125" style="18" customWidth="1"/>
    <col min="3" max="3" width="14.7109375" style="18" customWidth="1"/>
    <col min="4" max="4" width="20.00390625" style="18" customWidth="1"/>
    <col min="5" max="5" width="12.140625" style="18" customWidth="1"/>
    <col min="6" max="6" width="13.421875" style="18" customWidth="1"/>
    <col min="7" max="10" width="7.421875" style="18" customWidth="1"/>
    <col min="11" max="11" width="8.421875" style="18" customWidth="1"/>
    <col min="12" max="13" width="14.140625" style="18" customWidth="1"/>
    <col min="14" max="14" width="13.28125" style="18" customWidth="1"/>
    <col min="15" max="15" width="25.8515625" style="18" customWidth="1"/>
    <col min="16" max="19" width="9.140625" style="18" customWidth="1"/>
    <col min="20" max="20" width="5.8515625" style="18" customWidth="1"/>
    <col min="21" max="16384" width="9.140625" style="18" customWidth="1"/>
  </cols>
  <sheetData>
    <row r="1" spans="1:17" ht="82.5" customHeight="1">
      <c r="A1" s="96"/>
      <c r="B1" s="96"/>
      <c r="C1" s="96"/>
      <c r="D1" s="97" t="s">
        <v>28</v>
      </c>
      <c r="E1" s="98"/>
      <c r="F1" s="98"/>
      <c r="G1" s="98"/>
      <c r="H1" s="98"/>
      <c r="I1" s="98"/>
      <c r="J1" s="98"/>
      <c r="K1" s="98"/>
      <c r="L1" s="17"/>
      <c r="M1" s="17"/>
      <c r="N1" s="231"/>
      <c r="O1" s="266"/>
      <c r="P1" s="17"/>
      <c r="Q1" s="17"/>
    </row>
    <row r="2" spans="1:17" ht="19.5" customHeight="1">
      <c r="A2" s="96"/>
      <c r="B2" s="99" t="s">
        <v>203</v>
      </c>
      <c r="C2" s="96"/>
      <c r="D2" s="97"/>
      <c r="E2" s="98"/>
      <c r="F2" s="98"/>
      <c r="G2" s="98"/>
      <c r="H2" s="98"/>
      <c r="I2" s="98"/>
      <c r="J2" s="98"/>
      <c r="K2" s="98"/>
      <c r="L2" s="100"/>
      <c r="M2" s="100"/>
      <c r="N2" s="100"/>
      <c r="O2" s="100"/>
      <c r="P2" s="17"/>
      <c r="Q2" s="17"/>
    </row>
    <row r="3" spans="1:17" ht="16.5" customHeight="1">
      <c r="A3" s="96"/>
      <c r="B3" s="96"/>
      <c r="C3" s="96"/>
      <c r="D3" s="97"/>
      <c r="E3" s="98"/>
      <c r="F3" s="98"/>
      <c r="G3" s="98"/>
      <c r="H3" s="98"/>
      <c r="I3" s="98"/>
      <c r="J3" s="98"/>
      <c r="K3" s="98"/>
      <c r="L3" s="100"/>
      <c r="M3" s="100"/>
      <c r="N3" s="100"/>
      <c r="O3" s="100"/>
      <c r="P3" s="17"/>
      <c r="Q3" s="17"/>
    </row>
    <row r="4" spans="1:15" ht="15.75">
      <c r="A4" s="143" t="s">
        <v>211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1"/>
    </row>
    <row r="5" spans="1:15" ht="15.75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01"/>
    </row>
    <row r="6" spans="1:15" ht="15.75">
      <c r="A6" s="102"/>
      <c r="B6" s="102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15" customHeight="1">
      <c r="A7" s="238" t="s">
        <v>6</v>
      </c>
      <c r="B7" s="238" t="s">
        <v>22</v>
      </c>
      <c r="C7" s="238" t="s">
        <v>23</v>
      </c>
      <c r="D7" s="238" t="s">
        <v>9</v>
      </c>
      <c r="E7" s="238" t="s">
        <v>24</v>
      </c>
      <c r="F7" s="239" t="s">
        <v>10</v>
      </c>
      <c r="G7" s="240"/>
      <c r="H7" s="240"/>
      <c r="I7" s="240"/>
      <c r="J7" s="240"/>
      <c r="K7" s="240"/>
      <c r="L7" s="240"/>
      <c r="M7" s="240"/>
      <c r="N7" s="241"/>
      <c r="O7" s="235" t="s">
        <v>33</v>
      </c>
    </row>
    <row r="8" spans="1:15" ht="55.5" customHeight="1">
      <c r="A8" s="238"/>
      <c r="B8" s="238"/>
      <c r="C8" s="238"/>
      <c r="D8" s="238"/>
      <c r="E8" s="238"/>
      <c r="F8" s="40" t="s">
        <v>47</v>
      </c>
      <c r="G8" s="252" t="s">
        <v>39</v>
      </c>
      <c r="H8" s="253"/>
      <c r="I8" s="253"/>
      <c r="J8" s="253"/>
      <c r="K8" s="146"/>
      <c r="L8" s="10" t="s">
        <v>40</v>
      </c>
      <c r="M8" s="10" t="s">
        <v>41</v>
      </c>
      <c r="N8" s="10" t="s">
        <v>42</v>
      </c>
      <c r="O8" s="237"/>
    </row>
    <row r="9" spans="1:15" ht="1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13">
        <v>6</v>
      </c>
      <c r="G9" s="239">
        <v>7</v>
      </c>
      <c r="H9" s="240"/>
      <c r="I9" s="240"/>
      <c r="J9" s="240"/>
      <c r="K9" s="241"/>
      <c r="L9" s="106">
        <v>8</v>
      </c>
      <c r="M9" s="106"/>
      <c r="N9" s="106">
        <v>9</v>
      </c>
      <c r="O9" s="106">
        <v>10</v>
      </c>
    </row>
    <row r="10" spans="1:15" ht="29.25" customHeight="1">
      <c r="A10" s="235" t="s">
        <v>7</v>
      </c>
      <c r="B10" s="249" t="s">
        <v>317</v>
      </c>
      <c r="C10" s="94" t="s">
        <v>48</v>
      </c>
      <c r="D10" s="108" t="s">
        <v>18</v>
      </c>
      <c r="E10" s="89">
        <f>E11+E12+E13+E14</f>
        <v>16000</v>
      </c>
      <c r="F10" s="89">
        <f>F11+F12+F13+F14</f>
        <v>3200</v>
      </c>
      <c r="G10" s="246">
        <f>G11+G12+G13+G14</f>
        <v>3200</v>
      </c>
      <c r="H10" s="247"/>
      <c r="I10" s="247"/>
      <c r="J10" s="247"/>
      <c r="K10" s="248"/>
      <c r="L10" s="89">
        <f>L11+L12+L13+L14</f>
        <v>3200</v>
      </c>
      <c r="M10" s="89">
        <f>M11+M12+M13+M14</f>
        <v>3200</v>
      </c>
      <c r="N10" s="89">
        <f>N11+N12+N13+N14</f>
        <v>3200</v>
      </c>
      <c r="O10" s="235" t="s">
        <v>21</v>
      </c>
    </row>
    <row r="11" spans="1:15" ht="55.5" customHeight="1">
      <c r="A11" s="236"/>
      <c r="B11" s="250"/>
      <c r="C11" s="94" t="s">
        <v>48</v>
      </c>
      <c r="D11" s="108" t="s">
        <v>4</v>
      </c>
      <c r="E11" s="89">
        <f aca="true" t="shared" si="0" ref="E11:F14">E16+E24</f>
        <v>0</v>
      </c>
      <c r="F11" s="89">
        <f t="shared" si="0"/>
        <v>0</v>
      </c>
      <c r="G11" s="246">
        <f>G16+G24</f>
        <v>0</v>
      </c>
      <c r="H11" s="247"/>
      <c r="I11" s="247"/>
      <c r="J11" s="247"/>
      <c r="K11" s="248"/>
      <c r="L11" s="89">
        <f>L16+L24</f>
        <v>0</v>
      </c>
      <c r="M11" s="89">
        <f>M16+M24</f>
        <v>0</v>
      </c>
      <c r="N11" s="89">
        <f>N16+N24</f>
        <v>0</v>
      </c>
      <c r="O11" s="236"/>
    </row>
    <row r="12" spans="1:15" ht="41.25" customHeight="1">
      <c r="A12" s="236"/>
      <c r="B12" s="250"/>
      <c r="C12" s="94" t="s">
        <v>48</v>
      </c>
      <c r="D12" s="108" t="s">
        <v>8</v>
      </c>
      <c r="E12" s="89">
        <f t="shared" si="0"/>
        <v>0</v>
      </c>
      <c r="F12" s="89">
        <f t="shared" si="0"/>
        <v>0</v>
      </c>
      <c r="G12" s="246">
        <f>G17+G25</f>
        <v>0</v>
      </c>
      <c r="H12" s="247"/>
      <c r="I12" s="247"/>
      <c r="J12" s="247"/>
      <c r="K12" s="248"/>
      <c r="L12" s="89">
        <f aca="true" t="shared" si="1" ref="L12:N14">L17+L25</f>
        <v>0</v>
      </c>
      <c r="M12" s="89">
        <f t="shared" si="1"/>
        <v>0</v>
      </c>
      <c r="N12" s="89">
        <f t="shared" si="1"/>
        <v>0</v>
      </c>
      <c r="O12" s="236"/>
    </row>
    <row r="13" spans="1:15" ht="65.25" customHeight="1">
      <c r="A13" s="236"/>
      <c r="B13" s="250"/>
      <c r="C13" s="94" t="s">
        <v>48</v>
      </c>
      <c r="D13" s="108" t="s">
        <v>17</v>
      </c>
      <c r="E13" s="89">
        <f t="shared" si="0"/>
        <v>16000</v>
      </c>
      <c r="F13" s="89">
        <f t="shared" si="0"/>
        <v>3200</v>
      </c>
      <c r="G13" s="246">
        <f>G18+G26</f>
        <v>3200</v>
      </c>
      <c r="H13" s="247"/>
      <c r="I13" s="247"/>
      <c r="J13" s="247"/>
      <c r="K13" s="248"/>
      <c r="L13" s="89">
        <f t="shared" si="1"/>
        <v>3200</v>
      </c>
      <c r="M13" s="89">
        <f t="shared" si="1"/>
        <v>3200</v>
      </c>
      <c r="N13" s="89">
        <f t="shared" si="1"/>
        <v>3200</v>
      </c>
      <c r="O13" s="236"/>
    </row>
    <row r="14" spans="1:15" ht="50.25" customHeight="1">
      <c r="A14" s="236"/>
      <c r="B14" s="250"/>
      <c r="C14" s="94" t="s">
        <v>48</v>
      </c>
      <c r="D14" s="108" t="s">
        <v>26</v>
      </c>
      <c r="E14" s="89">
        <f t="shared" si="0"/>
        <v>0</v>
      </c>
      <c r="F14" s="89">
        <f t="shared" si="0"/>
        <v>0</v>
      </c>
      <c r="G14" s="246">
        <f>G19+G27</f>
        <v>0</v>
      </c>
      <c r="H14" s="247"/>
      <c r="I14" s="247"/>
      <c r="J14" s="247"/>
      <c r="K14" s="248"/>
      <c r="L14" s="89">
        <f t="shared" si="1"/>
        <v>0</v>
      </c>
      <c r="M14" s="89">
        <f t="shared" si="1"/>
        <v>0</v>
      </c>
      <c r="N14" s="89">
        <f t="shared" si="1"/>
        <v>0</v>
      </c>
      <c r="O14" s="237"/>
    </row>
    <row r="15" spans="1:15" ht="21.75" customHeight="1">
      <c r="A15" s="235" t="s">
        <v>12</v>
      </c>
      <c r="B15" s="249" t="s">
        <v>318</v>
      </c>
      <c r="C15" s="94" t="s">
        <v>48</v>
      </c>
      <c r="D15" s="108" t="s">
        <v>18</v>
      </c>
      <c r="E15" s="90">
        <f>E16+E17+E18+E19</f>
        <v>16000</v>
      </c>
      <c r="F15" s="89">
        <f>F16+F17+F18+F19</f>
        <v>3200</v>
      </c>
      <c r="G15" s="246">
        <f>G16+G17+G18+G19</f>
        <v>3200</v>
      </c>
      <c r="H15" s="247"/>
      <c r="I15" s="247"/>
      <c r="J15" s="247"/>
      <c r="K15" s="248"/>
      <c r="L15" s="89">
        <f>L16+L17+L18+L19</f>
        <v>3200</v>
      </c>
      <c r="M15" s="89">
        <f>M16+M17+M18+M19</f>
        <v>3200</v>
      </c>
      <c r="N15" s="89">
        <f>N16+N17+N18+N19</f>
        <v>3200</v>
      </c>
      <c r="O15" s="235" t="s">
        <v>44</v>
      </c>
    </row>
    <row r="16" spans="1:15" ht="45" customHeight="1">
      <c r="A16" s="236"/>
      <c r="B16" s="250"/>
      <c r="C16" s="94" t="s">
        <v>48</v>
      </c>
      <c r="D16" s="108" t="s">
        <v>4</v>
      </c>
      <c r="E16" s="89">
        <f>F16+G16+L16+M16+N16</f>
        <v>0</v>
      </c>
      <c r="F16" s="89">
        <v>0</v>
      </c>
      <c r="G16" s="246">
        <v>0</v>
      </c>
      <c r="H16" s="247"/>
      <c r="I16" s="247"/>
      <c r="J16" s="247"/>
      <c r="K16" s="248"/>
      <c r="L16" s="91">
        <v>0</v>
      </c>
      <c r="M16" s="91">
        <v>0</v>
      </c>
      <c r="N16" s="91">
        <v>0</v>
      </c>
      <c r="O16" s="236"/>
    </row>
    <row r="17" spans="1:15" ht="31.5" customHeight="1">
      <c r="A17" s="236"/>
      <c r="B17" s="250"/>
      <c r="C17" s="94" t="s">
        <v>48</v>
      </c>
      <c r="D17" s="108" t="s">
        <v>8</v>
      </c>
      <c r="E17" s="89">
        <f>F17+G17+L17+M17+N17</f>
        <v>0</v>
      </c>
      <c r="F17" s="89">
        <v>0</v>
      </c>
      <c r="G17" s="246">
        <v>0</v>
      </c>
      <c r="H17" s="247"/>
      <c r="I17" s="247"/>
      <c r="J17" s="247"/>
      <c r="K17" s="248"/>
      <c r="L17" s="91">
        <v>0</v>
      </c>
      <c r="M17" s="91">
        <v>0</v>
      </c>
      <c r="N17" s="91">
        <v>0</v>
      </c>
      <c r="O17" s="236"/>
    </row>
    <row r="18" spans="1:15" ht="46.5" customHeight="1">
      <c r="A18" s="236"/>
      <c r="B18" s="250"/>
      <c r="C18" s="94" t="s">
        <v>48</v>
      </c>
      <c r="D18" s="108" t="s">
        <v>17</v>
      </c>
      <c r="E18" s="89">
        <f>F18+G18+L18+M18+N18</f>
        <v>16000</v>
      </c>
      <c r="F18" s="89">
        <v>3200</v>
      </c>
      <c r="G18" s="246">
        <v>3200</v>
      </c>
      <c r="H18" s="247"/>
      <c r="I18" s="247"/>
      <c r="J18" s="247"/>
      <c r="K18" s="248"/>
      <c r="L18" s="91">
        <v>3200</v>
      </c>
      <c r="M18" s="91">
        <v>3200</v>
      </c>
      <c r="N18" s="91">
        <v>3200</v>
      </c>
      <c r="O18" s="236"/>
    </row>
    <row r="19" spans="1:15" ht="32.25" customHeight="1">
      <c r="A19" s="236"/>
      <c r="B19" s="251"/>
      <c r="C19" s="94" t="s">
        <v>48</v>
      </c>
      <c r="D19" s="108" t="s">
        <v>26</v>
      </c>
      <c r="E19" s="89">
        <f>F19+G19+L19+M19+N19</f>
        <v>0</v>
      </c>
      <c r="F19" s="89">
        <v>0</v>
      </c>
      <c r="G19" s="246">
        <v>0</v>
      </c>
      <c r="H19" s="247"/>
      <c r="I19" s="247"/>
      <c r="J19" s="247"/>
      <c r="K19" s="248"/>
      <c r="L19" s="91">
        <v>0</v>
      </c>
      <c r="M19" s="91">
        <v>0</v>
      </c>
      <c r="N19" s="91">
        <v>0</v>
      </c>
      <c r="O19" s="236"/>
    </row>
    <row r="20" spans="1:15" ht="21" customHeight="1">
      <c r="A20" s="236"/>
      <c r="B20" s="249" t="s">
        <v>207</v>
      </c>
      <c r="C20" s="235" t="s">
        <v>48</v>
      </c>
      <c r="D20" s="235" t="s">
        <v>21</v>
      </c>
      <c r="E20" s="235" t="s">
        <v>34</v>
      </c>
      <c r="F20" s="235" t="s">
        <v>47</v>
      </c>
      <c r="G20" s="235" t="s">
        <v>216</v>
      </c>
      <c r="H20" s="239" t="s">
        <v>35</v>
      </c>
      <c r="I20" s="240"/>
      <c r="J20" s="240"/>
      <c r="K20" s="241"/>
      <c r="L20" s="235" t="s">
        <v>40</v>
      </c>
      <c r="M20" s="94" t="s">
        <v>50</v>
      </c>
      <c r="N20" s="235" t="s">
        <v>42</v>
      </c>
      <c r="O20" s="232" t="s">
        <v>21</v>
      </c>
    </row>
    <row r="21" spans="1:15" ht="36.75" customHeight="1">
      <c r="A21" s="236"/>
      <c r="B21" s="250"/>
      <c r="C21" s="236"/>
      <c r="D21" s="236"/>
      <c r="E21" s="236"/>
      <c r="F21" s="237"/>
      <c r="G21" s="237"/>
      <c r="H21" s="109" t="s">
        <v>226</v>
      </c>
      <c r="I21" s="109" t="s">
        <v>227</v>
      </c>
      <c r="J21" s="109" t="s">
        <v>228</v>
      </c>
      <c r="K21" s="109" t="s">
        <v>229</v>
      </c>
      <c r="L21" s="237"/>
      <c r="M21" s="95"/>
      <c r="N21" s="237"/>
      <c r="O21" s="233"/>
    </row>
    <row r="22" spans="1:15" ht="25.5" customHeight="1">
      <c r="A22" s="236"/>
      <c r="B22" s="251"/>
      <c r="C22" s="237"/>
      <c r="D22" s="237"/>
      <c r="E22" s="92">
        <v>100</v>
      </c>
      <c r="F22" s="92">
        <v>100</v>
      </c>
      <c r="G22" s="92">
        <v>100</v>
      </c>
      <c r="H22" s="92">
        <v>100</v>
      </c>
      <c r="I22" s="92">
        <v>100</v>
      </c>
      <c r="J22" s="92">
        <v>100</v>
      </c>
      <c r="K22" s="92">
        <v>100</v>
      </c>
      <c r="L22" s="92">
        <v>100</v>
      </c>
      <c r="M22" s="92">
        <v>100</v>
      </c>
      <c r="N22" s="92">
        <v>100</v>
      </c>
      <c r="O22" s="234"/>
    </row>
    <row r="23" spans="1:15" ht="15" customHeight="1">
      <c r="A23" s="235" t="s">
        <v>25</v>
      </c>
      <c r="B23" s="249" t="s">
        <v>232</v>
      </c>
      <c r="C23" s="94" t="s">
        <v>48</v>
      </c>
      <c r="D23" s="108" t="s">
        <v>5</v>
      </c>
      <c r="E23" s="90">
        <f>E24+E25+E26+E27</f>
        <v>0</v>
      </c>
      <c r="F23" s="89">
        <f>F24+F25+F26+F27</f>
        <v>0</v>
      </c>
      <c r="G23" s="246">
        <f>G24+G25+G26+G27</f>
        <v>0</v>
      </c>
      <c r="H23" s="247"/>
      <c r="I23" s="247"/>
      <c r="J23" s="247"/>
      <c r="K23" s="248"/>
      <c r="L23" s="89">
        <f>L24+L25+L26+L27</f>
        <v>0</v>
      </c>
      <c r="M23" s="89">
        <f>M24+M25+M26+M27</f>
        <v>0</v>
      </c>
      <c r="N23" s="89">
        <f>N24+N25+N26+N27</f>
        <v>0</v>
      </c>
      <c r="O23" s="235" t="s">
        <v>44</v>
      </c>
    </row>
    <row r="24" spans="1:15" ht="45">
      <c r="A24" s="236"/>
      <c r="B24" s="250"/>
      <c r="C24" s="94" t="s">
        <v>48</v>
      </c>
      <c r="D24" s="108" t="s">
        <v>4</v>
      </c>
      <c r="E24" s="89">
        <f>F24+G24+L24+M24+N24</f>
        <v>0</v>
      </c>
      <c r="F24" s="89">
        <v>0</v>
      </c>
      <c r="G24" s="246">
        <v>0</v>
      </c>
      <c r="H24" s="247"/>
      <c r="I24" s="247"/>
      <c r="J24" s="247"/>
      <c r="K24" s="248"/>
      <c r="L24" s="91">
        <v>0</v>
      </c>
      <c r="M24" s="91">
        <v>0</v>
      </c>
      <c r="N24" s="91">
        <v>0</v>
      </c>
      <c r="O24" s="236"/>
    </row>
    <row r="25" spans="1:15" ht="30">
      <c r="A25" s="236"/>
      <c r="B25" s="250"/>
      <c r="C25" s="94" t="s">
        <v>48</v>
      </c>
      <c r="D25" s="108" t="s">
        <v>8</v>
      </c>
      <c r="E25" s="89">
        <f>F25+G25+L25+M25+N25</f>
        <v>0</v>
      </c>
      <c r="F25" s="89">
        <v>0</v>
      </c>
      <c r="G25" s="246">
        <v>0</v>
      </c>
      <c r="H25" s="247"/>
      <c r="I25" s="247"/>
      <c r="J25" s="247"/>
      <c r="K25" s="248"/>
      <c r="L25" s="91">
        <v>0</v>
      </c>
      <c r="M25" s="91">
        <v>0</v>
      </c>
      <c r="N25" s="91">
        <v>0</v>
      </c>
      <c r="O25" s="236"/>
    </row>
    <row r="26" spans="1:15" ht="45">
      <c r="A26" s="236"/>
      <c r="B26" s="250"/>
      <c r="C26" s="94" t="s">
        <v>48</v>
      </c>
      <c r="D26" s="108" t="s">
        <v>17</v>
      </c>
      <c r="E26" s="89">
        <f>F26+G26+L26+M26+N26</f>
        <v>0</v>
      </c>
      <c r="F26" s="89">
        <v>0</v>
      </c>
      <c r="G26" s="246">
        <v>0</v>
      </c>
      <c r="H26" s="247"/>
      <c r="I26" s="247"/>
      <c r="J26" s="247"/>
      <c r="K26" s="248"/>
      <c r="L26" s="91">
        <v>0</v>
      </c>
      <c r="M26" s="91">
        <v>0</v>
      </c>
      <c r="N26" s="91">
        <v>0</v>
      </c>
      <c r="O26" s="236"/>
    </row>
    <row r="27" spans="1:15" ht="30">
      <c r="A27" s="236"/>
      <c r="B27" s="250"/>
      <c r="C27" s="94" t="s">
        <v>48</v>
      </c>
      <c r="D27" s="108" t="s">
        <v>26</v>
      </c>
      <c r="E27" s="89">
        <f>F27+G27+L27+M27+N27</f>
        <v>0</v>
      </c>
      <c r="F27" s="89">
        <v>0</v>
      </c>
      <c r="G27" s="246">
        <v>0</v>
      </c>
      <c r="H27" s="247"/>
      <c r="I27" s="247"/>
      <c r="J27" s="247"/>
      <c r="K27" s="248"/>
      <c r="L27" s="91">
        <v>0</v>
      </c>
      <c r="M27" s="91">
        <v>0</v>
      </c>
      <c r="N27" s="91">
        <v>0</v>
      </c>
      <c r="O27" s="236"/>
    </row>
    <row r="28" spans="1:15" ht="21.75" customHeight="1">
      <c r="A28" s="236"/>
      <c r="B28" s="249" t="s">
        <v>156</v>
      </c>
      <c r="C28" s="235" t="s">
        <v>48</v>
      </c>
      <c r="D28" s="235" t="s">
        <v>21</v>
      </c>
      <c r="E28" s="235" t="s">
        <v>34</v>
      </c>
      <c r="F28" s="235" t="s">
        <v>47</v>
      </c>
      <c r="G28" s="235" t="s">
        <v>216</v>
      </c>
      <c r="H28" s="239" t="s">
        <v>35</v>
      </c>
      <c r="I28" s="240"/>
      <c r="J28" s="240"/>
      <c r="K28" s="241"/>
      <c r="L28" s="235" t="s">
        <v>40</v>
      </c>
      <c r="M28" s="94" t="s">
        <v>50</v>
      </c>
      <c r="N28" s="235" t="s">
        <v>42</v>
      </c>
      <c r="O28" s="232" t="s">
        <v>21</v>
      </c>
    </row>
    <row r="29" spans="1:15" ht="42.75" customHeight="1">
      <c r="A29" s="236"/>
      <c r="B29" s="250"/>
      <c r="C29" s="236"/>
      <c r="D29" s="236"/>
      <c r="E29" s="237"/>
      <c r="F29" s="237"/>
      <c r="G29" s="237"/>
      <c r="H29" s="109" t="s">
        <v>226</v>
      </c>
      <c r="I29" s="109" t="s">
        <v>227</v>
      </c>
      <c r="J29" s="109" t="s">
        <v>228</v>
      </c>
      <c r="K29" s="109" t="s">
        <v>229</v>
      </c>
      <c r="L29" s="237"/>
      <c r="M29" s="95"/>
      <c r="N29" s="237"/>
      <c r="O29" s="233"/>
    </row>
    <row r="30" spans="1:15" ht="25.5" customHeight="1">
      <c r="A30" s="237"/>
      <c r="B30" s="251"/>
      <c r="C30" s="237"/>
      <c r="D30" s="237"/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234"/>
    </row>
    <row r="31" spans="1:15" ht="15">
      <c r="A31" s="238" t="s">
        <v>11</v>
      </c>
      <c r="B31" s="242" t="s">
        <v>319</v>
      </c>
      <c r="C31" s="94" t="s">
        <v>48</v>
      </c>
      <c r="D31" s="108" t="s">
        <v>5</v>
      </c>
      <c r="E31" s="89">
        <f>E32+E33+E34+E35</f>
        <v>5000</v>
      </c>
      <c r="F31" s="89">
        <f>F32+F33+F34+F35</f>
        <v>1000</v>
      </c>
      <c r="G31" s="246">
        <f>G32+G33+G34+G35</f>
        <v>1000</v>
      </c>
      <c r="H31" s="247"/>
      <c r="I31" s="247"/>
      <c r="J31" s="247"/>
      <c r="K31" s="248"/>
      <c r="L31" s="89">
        <f>L32+L33+L34+L35</f>
        <v>1000</v>
      </c>
      <c r="M31" s="89">
        <f>M32+M33+M34+M35</f>
        <v>1000</v>
      </c>
      <c r="N31" s="89">
        <f>N32+N33+N34+N35</f>
        <v>1000</v>
      </c>
      <c r="O31" s="235" t="s">
        <v>21</v>
      </c>
    </row>
    <row r="32" spans="1:15" ht="45">
      <c r="A32" s="238"/>
      <c r="B32" s="242"/>
      <c r="C32" s="94" t="s">
        <v>48</v>
      </c>
      <c r="D32" s="108" t="s">
        <v>4</v>
      </c>
      <c r="E32" s="89">
        <f aca="true" t="shared" si="2" ref="E32:F35">E37</f>
        <v>0</v>
      </c>
      <c r="F32" s="89">
        <f t="shared" si="2"/>
        <v>0</v>
      </c>
      <c r="G32" s="246">
        <f>G37</f>
        <v>0</v>
      </c>
      <c r="H32" s="247"/>
      <c r="I32" s="247"/>
      <c r="J32" s="247"/>
      <c r="K32" s="248"/>
      <c r="L32" s="89">
        <f aca="true" t="shared" si="3" ref="L32:N35">L37</f>
        <v>0</v>
      </c>
      <c r="M32" s="89">
        <f t="shared" si="3"/>
        <v>0</v>
      </c>
      <c r="N32" s="89">
        <f t="shared" si="3"/>
        <v>0</v>
      </c>
      <c r="O32" s="260"/>
    </row>
    <row r="33" spans="1:15" ht="30.75" customHeight="1">
      <c r="A33" s="238"/>
      <c r="B33" s="242"/>
      <c r="C33" s="94" t="s">
        <v>48</v>
      </c>
      <c r="D33" s="108" t="s">
        <v>8</v>
      </c>
      <c r="E33" s="89">
        <f t="shared" si="2"/>
        <v>0</v>
      </c>
      <c r="F33" s="89">
        <f t="shared" si="2"/>
        <v>0</v>
      </c>
      <c r="G33" s="246">
        <f>G38</f>
        <v>0</v>
      </c>
      <c r="H33" s="247"/>
      <c r="I33" s="247"/>
      <c r="J33" s="247"/>
      <c r="K33" s="248"/>
      <c r="L33" s="89">
        <f t="shared" si="3"/>
        <v>0</v>
      </c>
      <c r="M33" s="89">
        <f t="shared" si="3"/>
        <v>0</v>
      </c>
      <c r="N33" s="89">
        <f t="shared" si="3"/>
        <v>0</v>
      </c>
      <c r="O33" s="260"/>
    </row>
    <row r="34" spans="1:15" ht="45.75" customHeight="1">
      <c r="A34" s="238"/>
      <c r="B34" s="242"/>
      <c r="C34" s="94" t="s">
        <v>48</v>
      </c>
      <c r="D34" s="108" t="s">
        <v>17</v>
      </c>
      <c r="E34" s="89">
        <f t="shared" si="2"/>
        <v>5000</v>
      </c>
      <c r="F34" s="89">
        <f t="shared" si="2"/>
        <v>1000</v>
      </c>
      <c r="G34" s="246">
        <f>G39</f>
        <v>1000</v>
      </c>
      <c r="H34" s="247"/>
      <c r="I34" s="247"/>
      <c r="J34" s="247"/>
      <c r="K34" s="248"/>
      <c r="L34" s="89">
        <f t="shared" si="3"/>
        <v>1000</v>
      </c>
      <c r="M34" s="89">
        <f t="shared" si="3"/>
        <v>1000</v>
      </c>
      <c r="N34" s="89">
        <f t="shared" si="3"/>
        <v>1000</v>
      </c>
      <c r="O34" s="260"/>
    </row>
    <row r="35" spans="1:15" ht="30">
      <c r="A35" s="238"/>
      <c r="B35" s="242"/>
      <c r="C35" s="94" t="s">
        <v>48</v>
      </c>
      <c r="D35" s="108" t="s">
        <v>26</v>
      </c>
      <c r="E35" s="89">
        <f t="shared" si="2"/>
        <v>0</v>
      </c>
      <c r="F35" s="89">
        <f t="shared" si="2"/>
        <v>0</v>
      </c>
      <c r="G35" s="246">
        <f>G40</f>
        <v>0</v>
      </c>
      <c r="H35" s="247"/>
      <c r="I35" s="247"/>
      <c r="J35" s="247"/>
      <c r="K35" s="248"/>
      <c r="L35" s="89">
        <f t="shared" si="3"/>
        <v>0</v>
      </c>
      <c r="M35" s="89">
        <f t="shared" si="3"/>
        <v>0</v>
      </c>
      <c r="N35" s="89">
        <f t="shared" si="3"/>
        <v>0</v>
      </c>
      <c r="O35" s="261"/>
    </row>
    <row r="36" spans="1:15" ht="15" customHeight="1">
      <c r="A36" s="235" t="s">
        <v>13</v>
      </c>
      <c r="B36" s="243" t="s">
        <v>320</v>
      </c>
      <c r="C36" s="94" t="s">
        <v>48</v>
      </c>
      <c r="D36" s="108" t="s">
        <v>5</v>
      </c>
      <c r="E36" s="90">
        <f>E37+E38+E39+E40</f>
        <v>5000</v>
      </c>
      <c r="F36" s="89">
        <f>F37+F38+F39+F40</f>
        <v>1000</v>
      </c>
      <c r="G36" s="246">
        <f>G37+G38+G39+G40</f>
        <v>1000</v>
      </c>
      <c r="H36" s="247"/>
      <c r="I36" s="247"/>
      <c r="J36" s="247"/>
      <c r="K36" s="248"/>
      <c r="L36" s="89">
        <f>L37+L38+L39+L40</f>
        <v>1000</v>
      </c>
      <c r="M36" s="89">
        <f>M37+M38+M39+M40</f>
        <v>1000</v>
      </c>
      <c r="N36" s="89">
        <f>N37+N38+N39+N40</f>
        <v>1000</v>
      </c>
      <c r="O36" s="235" t="s">
        <v>44</v>
      </c>
    </row>
    <row r="37" spans="1:15" ht="45">
      <c r="A37" s="236"/>
      <c r="B37" s="244"/>
      <c r="C37" s="94" t="s">
        <v>48</v>
      </c>
      <c r="D37" s="108" t="s">
        <v>4</v>
      </c>
      <c r="E37" s="89">
        <f>F37+G37+L37+M37+N37</f>
        <v>0</v>
      </c>
      <c r="F37" s="89">
        <v>0</v>
      </c>
      <c r="G37" s="246">
        <v>0</v>
      </c>
      <c r="H37" s="247"/>
      <c r="I37" s="247"/>
      <c r="J37" s="247"/>
      <c r="K37" s="248"/>
      <c r="L37" s="91">
        <v>0</v>
      </c>
      <c r="M37" s="91">
        <v>0</v>
      </c>
      <c r="N37" s="91">
        <v>0</v>
      </c>
      <c r="O37" s="236"/>
    </row>
    <row r="38" spans="1:15" ht="30">
      <c r="A38" s="236"/>
      <c r="B38" s="244"/>
      <c r="C38" s="94" t="s">
        <v>48</v>
      </c>
      <c r="D38" s="108" t="s">
        <v>8</v>
      </c>
      <c r="E38" s="89">
        <f>F38+G38+L38+M38+N38</f>
        <v>0</v>
      </c>
      <c r="F38" s="89">
        <v>0</v>
      </c>
      <c r="G38" s="246">
        <v>0</v>
      </c>
      <c r="H38" s="247"/>
      <c r="I38" s="247"/>
      <c r="J38" s="247"/>
      <c r="K38" s="248"/>
      <c r="L38" s="91">
        <v>0</v>
      </c>
      <c r="M38" s="91">
        <v>0</v>
      </c>
      <c r="N38" s="91">
        <v>0</v>
      </c>
      <c r="O38" s="236"/>
    </row>
    <row r="39" spans="1:15" ht="45">
      <c r="A39" s="236"/>
      <c r="B39" s="244"/>
      <c r="C39" s="94" t="s">
        <v>48</v>
      </c>
      <c r="D39" s="108" t="s">
        <v>17</v>
      </c>
      <c r="E39" s="89">
        <f>F39+G39+L39+M39+N39</f>
        <v>5000</v>
      </c>
      <c r="F39" s="89">
        <v>1000</v>
      </c>
      <c r="G39" s="246">
        <v>1000</v>
      </c>
      <c r="H39" s="247"/>
      <c r="I39" s="247"/>
      <c r="J39" s="247"/>
      <c r="K39" s="248"/>
      <c r="L39" s="91">
        <v>1000</v>
      </c>
      <c r="M39" s="91">
        <v>1000</v>
      </c>
      <c r="N39" s="91">
        <v>1000</v>
      </c>
      <c r="O39" s="236"/>
    </row>
    <row r="40" spans="1:15" ht="30">
      <c r="A40" s="236"/>
      <c r="B40" s="245"/>
      <c r="C40" s="94" t="s">
        <v>48</v>
      </c>
      <c r="D40" s="108" t="s">
        <v>26</v>
      </c>
      <c r="E40" s="89">
        <f>F40+G40+L40+M40+N40</f>
        <v>0</v>
      </c>
      <c r="F40" s="89">
        <v>0</v>
      </c>
      <c r="G40" s="246">
        <v>0</v>
      </c>
      <c r="H40" s="247"/>
      <c r="I40" s="247"/>
      <c r="J40" s="247"/>
      <c r="K40" s="248"/>
      <c r="L40" s="91">
        <v>0</v>
      </c>
      <c r="M40" s="91">
        <v>0</v>
      </c>
      <c r="N40" s="91">
        <v>0</v>
      </c>
      <c r="O40" s="236"/>
    </row>
    <row r="41" spans="1:15" ht="15" customHeight="1">
      <c r="A41" s="236"/>
      <c r="B41" s="249" t="s">
        <v>260</v>
      </c>
      <c r="C41" s="235" t="s">
        <v>48</v>
      </c>
      <c r="D41" s="235" t="s">
        <v>21</v>
      </c>
      <c r="E41" s="235" t="s">
        <v>34</v>
      </c>
      <c r="F41" s="235" t="s">
        <v>47</v>
      </c>
      <c r="G41" s="235" t="s">
        <v>216</v>
      </c>
      <c r="H41" s="239" t="s">
        <v>35</v>
      </c>
      <c r="I41" s="240"/>
      <c r="J41" s="240"/>
      <c r="K41" s="241"/>
      <c r="L41" s="235" t="s">
        <v>40</v>
      </c>
      <c r="M41" s="94" t="s">
        <v>50</v>
      </c>
      <c r="N41" s="235" t="s">
        <v>42</v>
      </c>
      <c r="O41" s="232" t="s">
        <v>21</v>
      </c>
    </row>
    <row r="42" spans="1:15" ht="42.75" customHeight="1">
      <c r="A42" s="236"/>
      <c r="B42" s="250"/>
      <c r="C42" s="236"/>
      <c r="D42" s="236"/>
      <c r="E42" s="237"/>
      <c r="F42" s="237"/>
      <c r="G42" s="237"/>
      <c r="H42" s="109" t="s">
        <v>226</v>
      </c>
      <c r="I42" s="109" t="s">
        <v>227</v>
      </c>
      <c r="J42" s="109" t="s">
        <v>228</v>
      </c>
      <c r="K42" s="109" t="s">
        <v>229</v>
      </c>
      <c r="L42" s="237"/>
      <c r="M42" s="95"/>
      <c r="N42" s="237"/>
      <c r="O42" s="233"/>
    </row>
    <row r="43" spans="1:15" ht="42" customHeight="1">
      <c r="A43" s="237"/>
      <c r="B43" s="251"/>
      <c r="C43" s="237"/>
      <c r="D43" s="237"/>
      <c r="E43" s="92">
        <v>20</v>
      </c>
      <c r="F43" s="92">
        <v>4</v>
      </c>
      <c r="G43" s="92">
        <v>4</v>
      </c>
      <c r="H43" s="92">
        <v>0</v>
      </c>
      <c r="I43" s="92">
        <v>4</v>
      </c>
      <c r="J43" s="92">
        <v>4</v>
      </c>
      <c r="K43" s="92">
        <v>4</v>
      </c>
      <c r="L43" s="92">
        <v>4</v>
      </c>
      <c r="M43" s="92">
        <v>4</v>
      </c>
      <c r="N43" s="92">
        <v>4</v>
      </c>
      <c r="O43" s="234"/>
    </row>
    <row r="44" spans="1:15" ht="30" customHeight="1">
      <c r="A44" s="235" t="s">
        <v>30</v>
      </c>
      <c r="B44" s="242" t="s">
        <v>321</v>
      </c>
      <c r="C44" s="94" t="s">
        <v>48</v>
      </c>
      <c r="D44" s="108" t="s">
        <v>5</v>
      </c>
      <c r="E44" s="89">
        <f>E45+E46+E47+E48</f>
        <v>5450</v>
      </c>
      <c r="F44" s="89">
        <f>F45+F46+F47+F48</f>
        <v>1450</v>
      </c>
      <c r="G44" s="246">
        <f>G45+G46+G47+G48</f>
        <v>1000</v>
      </c>
      <c r="H44" s="247"/>
      <c r="I44" s="247"/>
      <c r="J44" s="247"/>
      <c r="K44" s="248"/>
      <c r="L44" s="89">
        <f>L45+L46+L47+L48</f>
        <v>1000</v>
      </c>
      <c r="M44" s="89">
        <f>M45+M46+M47+M48</f>
        <v>1000</v>
      </c>
      <c r="N44" s="89">
        <f>N45+N46+N47+N48</f>
        <v>1000</v>
      </c>
      <c r="O44" s="232" t="s">
        <v>21</v>
      </c>
    </row>
    <row r="45" spans="1:15" ht="45.75" customHeight="1">
      <c r="A45" s="236"/>
      <c r="B45" s="242"/>
      <c r="C45" s="94" t="s">
        <v>48</v>
      </c>
      <c r="D45" s="108" t="s">
        <v>4</v>
      </c>
      <c r="E45" s="89">
        <f aca="true" t="shared" si="4" ref="E45:F48">E50+E58+E66+E74+E82</f>
        <v>0</v>
      </c>
      <c r="F45" s="89">
        <f t="shared" si="4"/>
        <v>0</v>
      </c>
      <c r="G45" s="246">
        <f>G50+G58+G66+G74+G82</f>
        <v>0</v>
      </c>
      <c r="H45" s="247"/>
      <c r="I45" s="247"/>
      <c r="J45" s="247"/>
      <c r="K45" s="248"/>
      <c r="L45" s="89">
        <f aca="true" t="shared" si="5" ref="L45:N48">L50+L58+L66+L74+L82</f>
        <v>0</v>
      </c>
      <c r="M45" s="89">
        <f t="shared" si="5"/>
        <v>0</v>
      </c>
      <c r="N45" s="89">
        <f t="shared" si="5"/>
        <v>0</v>
      </c>
      <c r="O45" s="233"/>
    </row>
    <row r="46" spans="1:15" ht="30" customHeight="1">
      <c r="A46" s="236"/>
      <c r="B46" s="242"/>
      <c r="C46" s="94" t="s">
        <v>48</v>
      </c>
      <c r="D46" s="108" t="s">
        <v>8</v>
      </c>
      <c r="E46" s="89">
        <f t="shared" si="4"/>
        <v>0</v>
      </c>
      <c r="F46" s="89">
        <f t="shared" si="4"/>
        <v>0</v>
      </c>
      <c r="G46" s="246">
        <f>G51+G59+G67+G75+G83</f>
        <v>0</v>
      </c>
      <c r="H46" s="247"/>
      <c r="I46" s="247"/>
      <c r="J46" s="247"/>
      <c r="K46" s="248"/>
      <c r="L46" s="89">
        <f t="shared" si="5"/>
        <v>0</v>
      </c>
      <c r="M46" s="89">
        <f t="shared" si="5"/>
        <v>0</v>
      </c>
      <c r="N46" s="89">
        <f t="shared" si="5"/>
        <v>0</v>
      </c>
      <c r="O46" s="233"/>
    </row>
    <row r="47" spans="1:15" ht="45.75" customHeight="1">
      <c r="A47" s="236"/>
      <c r="B47" s="242"/>
      <c r="C47" s="94" t="s">
        <v>48</v>
      </c>
      <c r="D47" s="108" t="s">
        <v>17</v>
      </c>
      <c r="E47" s="89">
        <f t="shared" si="4"/>
        <v>5450</v>
      </c>
      <c r="F47" s="89">
        <f t="shared" si="4"/>
        <v>1450</v>
      </c>
      <c r="G47" s="246">
        <f>G52+G60+G68+G76+G84</f>
        <v>1000</v>
      </c>
      <c r="H47" s="247"/>
      <c r="I47" s="247"/>
      <c r="J47" s="247"/>
      <c r="K47" s="248"/>
      <c r="L47" s="89">
        <f t="shared" si="5"/>
        <v>1000</v>
      </c>
      <c r="M47" s="89">
        <f t="shared" si="5"/>
        <v>1000</v>
      </c>
      <c r="N47" s="89">
        <f t="shared" si="5"/>
        <v>1000</v>
      </c>
      <c r="O47" s="233"/>
    </row>
    <row r="48" spans="1:15" ht="29.25" customHeight="1">
      <c r="A48" s="236"/>
      <c r="B48" s="242"/>
      <c r="C48" s="94" t="s">
        <v>48</v>
      </c>
      <c r="D48" s="108" t="s">
        <v>26</v>
      </c>
      <c r="E48" s="89">
        <f t="shared" si="4"/>
        <v>0</v>
      </c>
      <c r="F48" s="89">
        <f t="shared" si="4"/>
        <v>0</v>
      </c>
      <c r="G48" s="246">
        <f>G53+G61+G69+G77+G85</f>
        <v>0</v>
      </c>
      <c r="H48" s="247"/>
      <c r="I48" s="247"/>
      <c r="J48" s="247"/>
      <c r="K48" s="248"/>
      <c r="L48" s="89">
        <f t="shared" si="5"/>
        <v>0</v>
      </c>
      <c r="M48" s="89">
        <f t="shared" si="5"/>
        <v>0</v>
      </c>
      <c r="N48" s="89">
        <f t="shared" si="5"/>
        <v>0</v>
      </c>
      <c r="O48" s="233"/>
    </row>
    <row r="49" spans="1:15" ht="16.5" customHeight="1">
      <c r="A49" s="238" t="s">
        <v>51</v>
      </c>
      <c r="B49" s="242" t="s">
        <v>322</v>
      </c>
      <c r="C49" s="94" t="s">
        <v>48</v>
      </c>
      <c r="D49" s="108" t="s">
        <v>5</v>
      </c>
      <c r="E49" s="90">
        <f>E50+E51+E52+E53</f>
        <v>5450</v>
      </c>
      <c r="F49" s="89">
        <f>F50+F51+F52+F53</f>
        <v>1450</v>
      </c>
      <c r="G49" s="246">
        <f>G50+G51+G52+G53</f>
        <v>1000</v>
      </c>
      <c r="H49" s="247"/>
      <c r="I49" s="247"/>
      <c r="J49" s="247"/>
      <c r="K49" s="248"/>
      <c r="L49" s="89">
        <f>L50+L51+L52+L53</f>
        <v>1000</v>
      </c>
      <c r="M49" s="89">
        <f>M50+M51+M52+M53</f>
        <v>1000</v>
      </c>
      <c r="N49" s="89">
        <f>N50+N51+N52+N53</f>
        <v>1000</v>
      </c>
      <c r="O49" s="235" t="s">
        <v>44</v>
      </c>
    </row>
    <row r="50" spans="1:15" ht="47.25" customHeight="1">
      <c r="A50" s="238"/>
      <c r="B50" s="242"/>
      <c r="C50" s="94" t="s">
        <v>48</v>
      </c>
      <c r="D50" s="108" t="s">
        <v>4</v>
      </c>
      <c r="E50" s="89">
        <f>F50+G50+L50+M50+N50</f>
        <v>0</v>
      </c>
      <c r="F50" s="89">
        <v>0</v>
      </c>
      <c r="G50" s="246">
        <v>0</v>
      </c>
      <c r="H50" s="247"/>
      <c r="I50" s="247"/>
      <c r="J50" s="247"/>
      <c r="K50" s="248"/>
      <c r="L50" s="91">
        <v>0</v>
      </c>
      <c r="M50" s="91">
        <v>0</v>
      </c>
      <c r="N50" s="91">
        <v>0</v>
      </c>
      <c r="O50" s="236"/>
    </row>
    <row r="51" spans="1:15" ht="30.75" customHeight="1">
      <c r="A51" s="238"/>
      <c r="B51" s="242"/>
      <c r="C51" s="94" t="s">
        <v>48</v>
      </c>
      <c r="D51" s="108" t="s">
        <v>8</v>
      </c>
      <c r="E51" s="89">
        <f>F51+G51+L51+M51+N51</f>
        <v>0</v>
      </c>
      <c r="F51" s="89">
        <v>0</v>
      </c>
      <c r="G51" s="246">
        <v>0</v>
      </c>
      <c r="H51" s="247"/>
      <c r="I51" s="247"/>
      <c r="J51" s="247"/>
      <c r="K51" s="248"/>
      <c r="L51" s="91">
        <v>0</v>
      </c>
      <c r="M51" s="91">
        <v>0</v>
      </c>
      <c r="N51" s="91">
        <v>0</v>
      </c>
      <c r="O51" s="236"/>
    </row>
    <row r="52" spans="1:15" ht="46.5" customHeight="1">
      <c r="A52" s="238"/>
      <c r="B52" s="242"/>
      <c r="C52" s="94" t="s">
        <v>48</v>
      </c>
      <c r="D52" s="108" t="s">
        <v>17</v>
      </c>
      <c r="E52" s="89">
        <f>F52+G52+L52+M52+N52</f>
        <v>5450</v>
      </c>
      <c r="F52" s="89">
        <v>1450</v>
      </c>
      <c r="G52" s="246">
        <v>1000</v>
      </c>
      <c r="H52" s="247"/>
      <c r="I52" s="247"/>
      <c r="J52" s="247"/>
      <c r="K52" s="248"/>
      <c r="L52" s="91">
        <v>1000</v>
      </c>
      <c r="M52" s="91">
        <v>1000</v>
      </c>
      <c r="N52" s="91">
        <v>1000</v>
      </c>
      <c r="O52" s="236"/>
    </row>
    <row r="53" spans="1:15" ht="30" customHeight="1">
      <c r="A53" s="238"/>
      <c r="B53" s="242"/>
      <c r="C53" s="94" t="s">
        <v>48</v>
      </c>
      <c r="D53" s="108" t="s">
        <v>26</v>
      </c>
      <c r="E53" s="89">
        <f>F53+G53+L53+M53+N53</f>
        <v>0</v>
      </c>
      <c r="F53" s="89">
        <v>0</v>
      </c>
      <c r="G53" s="246">
        <v>0</v>
      </c>
      <c r="H53" s="247"/>
      <c r="I53" s="247"/>
      <c r="J53" s="247"/>
      <c r="K53" s="248"/>
      <c r="L53" s="91">
        <v>0</v>
      </c>
      <c r="M53" s="91">
        <v>0</v>
      </c>
      <c r="N53" s="91">
        <v>0</v>
      </c>
      <c r="O53" s="236"/>
    </row>
    <row r="54" spans="1:15" ht="22.5" customHeight="1">
      <c r="A54" s="238"/>
      <c r="B54" s="242" t="s">
        <v>157</v>
      </c>
      <c r="C54" s="238" t="s">
        <v>48</v>
      </c>
      <c r="D54" s="235" t="s">
        <v>21</v>
      </c>
      <c r="E54" s="235" t="s">
        <v>34</v>
      </c>
      <c r="F54" s="235" t="s">
        <v>47</v>
      </c>
      <c r="G54" s="235" t="s">
        <v>216</v>
      </c>
      <c r="H54" s="239" t="s">
        <v>35</v>
      </c>
      <c r="I54" s="240"/>
      <c r="J54" s="240"/>
      <c r="K54" s="241"/>
      <c r="L54" s="235" t="s">
        <v>40</v>
      </c>
      <c r="M54" s="94" t="s">
        <v>50</v>
      </c>
      <c r="N54" s="235" t="s">
        <v>42</v>
      </c>
      <c r="O54" s="232" t="s">
        <v>21</v>
      </c>
    </row>
    <row r="55" spans="1:15" ht="39.75" customHeight="1">
      <c r="A55" s="238"/>
      <c r="B55" s="242"/>
      <c r="C55" s="238"/>
      <c r="D55" s="236"/>
      <c r="E55" s="237"/>
      <c r="F55" s="237"/>
      <c r="G55" s="237"/>
      <c r="H55" s="109" t="s">
        <v>226</v>
      </c>
      <c r="I55" s="109" t="s">
        <v>227</v>
      </c>
      <c r="J55" s="109" t="s">
        <v>228</v>
      </c>
      <c r="K55" s="109" t="s">
        <v>229</v>
      </c>
      <c r="L55" s="237"/>
      <c r="M55" s="95"/>
      <c r="N55" s="237"/>
      <c r="O55" s="233"/>
    </row>
    <row r="56" spans="1:15" ht="21.75" customHeight="1">
      <c r="A56" s="238"/>
      <c r="B56" s="242"/>
      <c r="C56" s="238"/>
      <c r="D56" s="237"/>
      <c r="E56" s="92">
        <v>5</v>
      </c>
      <c r="F56" s="92">
        <v>1</v>
      </c>
      <c r="G56" s="92">
        <v>1</v>
      </c>
      <c r="H56" s="92">
        <v>0</v>
      </c>
      <c r="I56" s="92">
        <v>1</v>
      </c>
      <c r="J56" s="92">
        <v>1</v>
      </c>
      <c r="K56" s="92">
        <v>1</v>
      </c>
      <c r="L56" s="92">
        <v>3</v>
      </c>
      <c r="M56" s="92">
        <v>4</v>
      </c>
      <c r="N56" s="92">
        <v>5</v>
      </c>
      <c r="O56" s="234"/>
    </row>
    <row r="57" spans="1:15" ht="21" customHeight="1">
      <c r="A57" s="235" t="s">
        <v>52</v>
      </c>
      <c r="B57" s="242" t="s">
        <v>323</v>
      </c>
      <c r="C57" s="94" t="s">
        <v>48</v>
      </c>
      <c r="D57" s="108" t="s">
        <v>5</v>
      </c>
      <c r="E57" s="90">
        <f>E58+E59+E60+E61</f>
        <v>0</v>
      </c>
      <c r="F57" s="89">
        <f>F58+F59+F60+F61</f>
        <v>0</v>
      </c>
      <c r="G57" s="246">
        <f>G58+G59+G60+G61</f>
        <v>0</v>
      </c>
      <c r="H57" s="247"/>
      <c r="I57" s="247"/>
      <c r="J57" s="247"/>
      <c r="K57" s="248"/>
      <c r="L57" s="89">
        <f>L58+L59+L60+L61</f>
        <v>0</v>
      </c>
      <c r="M57" s="89">
        <f>M58+M59+M60+M61</f>
        <v>0</v>
      </c>
      <c r="N57" s="89">
        <f>N58+N59+N60+N61</f>
        <v>0</v>
      </c>
      <c r="O57" s="235" t="s">
        <v>44</v>
      </c>
    </row>
    <row r="58" spans="1:15" ht="44.25" customHeight="1">
      <c r="A58" s="236"/>
      <c r="B58" s="242"/>
      <c r="C58" s="94" t="s">
        <v>48</v>
      </c>
      <c r="D58" s="108" t="s">
        <v>4</v>
      </c>
      <c r="E58" s="89">
        <f>F58+G58+L58+M58+N58</f>
        <v>0</v>
      </c>
      <c r="F58" s="89">
        <v>0</v>
      </c>
      <c r="G58" s="246">
        <v>0</v>
      </c>
      <c r="H58" s="247"/>
      <c r="I58" s="247"/>
      <c r="J58" s="247"/>
      <c r="K58" s="248"/>
      <c r="L58" s="91">
        <v>0</v>
      </c>
      <c r="M58" s="91">
        <v>0</v>
      </c>
      <c r="N58" s="91">
        <v>0</v>
      </c>
      <c r="O58" s="236"/>
    </row>
    <row r="59" spans="1:15" ht="32.25" customHeight="1">
      <c r="A59" s="236"/>
      <c r="B59" s="242"/>
      <c r="C59" s="94" t="s">
        <v>48</v>
      </c>
      <c r="D59" s="108" t="s">
        <v>8</v>
      </c>
      <c r="E59" s="89">
        <f>F59+G59+L59+M59+N59</f>
        <v>0</v>
      </c>
      <c r="F59" s="89">
        <v>0</v>
      </c>
      <c r="G59" s="246">
        <v>0</v>
      </c>
      <c r="H59" s="247"/>
      <c r="I59" s="247"/>
      <c r="J59" s="247"/>
      <c r="K59" s="248"/>
      <c r="L59" s="91">
        <v>0</v>
      </c>
      <c r="M59" s="91">
        <v>0</v>
      </c>
      <c r="N59" s="91">
        <v>0</v>
      </c>
      <c r="O59" s="236"/>
    </row>
    <row r="60" spans="1:15" ht="45.75" customHeight="1">
      <c r="A60" s="236"/>
      <c r="B60" s="242"/>
      <c r="C60" s="94" t="s">
        <v>48</v>
      </c>
      <c r="D60" s="108" t="s">
        <v>17</v>
      </c>
      <c r="E60" s="89">
        <f>F60+G60+L60+M60+N60</f>
        <v>0</v>
      </c>
      <c r="F60" s="89">
        <v>0</v>
      </c>
      <c r="G60" s="246">
        <v>0</v>
      </c>
      <c r="H60" s="247"/>
      <c r="I60" s="247"/>
      <c r="J60" s="247"/>
      <c r="K60" s="248"/>
      <c r="L60" s="91">
        <v>0</v>
      </c>
      <c r="M60" s="91">
        <v>0</v>
      </c>
      <c r="N60" s="91">
        <v>0</v>
      </c>
      <c r="O60" s="236"/>
    </row>
    <row r="61" spans="1:15" ht="28.5" customHeight="1">
      <c r="A61" s="236"/>
      <c r="B61" s="242"/>
      <c r="C61" s="94" t="s">
        <v>48</v>
      </c>
      <c r="D61" s="108" t="s">
        <v>26</v>
      </c>
      <c r="E61" s="89">
        <f>F61+G61+L61+M61+N61</f>
        <v>0</v>
      </c>
      <c r="F61" s="89">
        <v>0</v>
      </c>
      <c r="G61" s="246">
        <v>0</v>
      </c>
      <c r="H61" s="247"/>
      <c r="I61" s="247"/>
      <c r="J61" s="247"/>
      <c r="K61" s="248"/>
      <c r="L61" s="91">
        <v>0</v>
      </c>
      <c r="M61" s="91">
        <v>0</v>
      </c>
      <c r="N61" s="91">
        <v>0</v>
      </c>
      <c r="O61" s="236"/>
    </row>
    <row r="62" spans="1:15" ht="21" customHeight="1">
      <c r="A62" s="236"/>
      <c r="B62" s="242" t="s">
        <v>158</v>
      </c>
      <c r="C62" s="238" t="s">
        <v>48</v>
      </c>
      <c r="D62" s="235" t="s">
        <v>21</v>
      </c>
      <c r="E62" s="235" t="s">
        <v>34</v>
      </c>
      <c r="F62" s="235" t="s">
        <v>47</v>
      </c>
      <c r="G62" s="235" t="s">
        <v>216</v>
      </c>
      <c r="H62" s="239" t="s">
        <v>35</v>
      </c>
      <c r="I62" s="240"/>
      <c r="J62" s="240"/>
      <c r="K62" s="241"/>
      <c r="L62" s="235" t="s">
        <v>40</v>
      </c>
      <c r="M62" s="94" t="s">
        <v>50</v>
      </c>
      <c r="N62" s="235" t="s">
        <v>42</v>
      </c>
      <c r="O62" s="232" t="s">
        <v>21</v>
      </c>
    </row>
    <row r="63" spans="1:15" ht="39.75" customHeight="1">
      <c r="A63" s="236"/>
      <c r="B63" s="242"/>
      <c r="C63" s="238"/>
      <c r="D63" s="236"/>
      <c r="E63" s="237"/>
      <c r="F63" s="237"/>
      <c r="G63" s="237"/>
      <c r="H63" s="109" t="s">
        <v>226</v>
      </c>
      <c r="I63" s="109" t="s">
        <v>227</v>
      </c>
      <c r="J63" s="109" t="s">
        <v>228</v>
      </c>
      <c r="K63" s="109" t="s">
        <v>229</v>
      </c>
      <c r="L63" s="237"/>
      <c r="M63" s="95"/>
      <c r="N63" s="237"/>
      <c r="O63" s="233"/>
    </row>
    <row r="64" spans="1:15" ht="24" customHeight="1">
      <c r="A64" s="237"/>
      <c r="B64" s="242"/>
      <c r="C64" s="238"/>
      <c r="D64" s="237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234"/>
    </row>
    <row r="65" spans="1:15" ht="21" customHeight="1">
      <c r="A65" s="235" t="s">
        <v>53</v>
      </c>
      <c r="B65" s="242" t="s">
        <v>324</v>
      </c>
      <c r="C65" s="94" t="s">
        <v>48</v>
      </c>
      <c r="D65" s="108" t="s">
        <v>5</v>
      </c>
      <c r="E65" s="90">
        <f>E66+E67+E68+E69</f>
        <v>0</v>
      </c>
      <c r="F65" s="89">
        <f>F66+F67+F68+F69</f>
        <v>0</v>
      </c>
      <c r="G65" s="246">
        <f>G66+G67+G68+G69</f>
        <v>0</v>
      </c>
      <c r="H65" s="247"/>
      <c r="I65" s="247"/>
      <c r="J65" s="247"/>
      <c r="K65" s="248"/>
      <c r="L65" s="89">
        <f>L66+L67+L68+L69</f>
        <v>0</v>
      </c>
      <c r="M65" s="89">
        <f>M66+M67+M68+M69</f>
        <v>0</v>
      </c>
      <c r="N65" s="89">
        <f>N66+N67+N68+N69</f>
        <v>0</v>
      </c>
      <c r="O65" s="235" t="s">
        <v>44</v>
      </c>
    </row>
    <row r="66" spans="1:15" ht="45.75" customHeight="1">
      <c r="A66" s="236"/>
      <c r="B66" s="242"/>
      <c r="C66" s="94" t="s">
        <v>48</v>
      </c>
      <c r="D66" s="108" t="s">
        <v>4</v>
      </c>
      <c r="E66" s="89">
        <f>F66+G66+L66+M66+N66</f>
        <v>0</v>
      </c>
      <c r="F66" s="89">
        <v>0</v>
      </c>
      <c r="G66" s="246">
        <v>0</v>
      </c>
      <c r="H66" s="247"/>
      <c r="I66" s="247"/>
      <c r="J66" s="247"/>
      <c r="K66" s="248"/>
      <c r="L66" s="91">
        <v>0</v>
      </c>
      <c r="M66" s="91">
        <v>0</v>
      </c>
      <c r="N66" s="91">
        <v>0</v>
      </c>
      <c r="O66" s="236"/>
    </row>
    <row r="67" spans="1:15" ht="30" customHeight="1">
      <c r="A67" s="236"/>
      <c r="B67" s="242"/>
      <c r="C67" s="94" t="s">
        <v>48</v>
      </c>
      <c r="D67" s="108" t="s">
        <v>8</v>
      </c>
      <c r="E67" s="89">
        <f>F67+G67+L67+M67+N67</f>
        <v>0</v>
      </c>
      <c r="F67" s="89">
        <v>0</v>
      </c>
      <c r="G67" s="246">
        <v>0</v>
      </c>
      <c r="H67" s="247"/>
      <c r="I67" s="247"/>
      <c r="J67" s="247"/>
      <c r="K67" s="248"/>
      <c r="L67" s="91">
        <v>0</v>
      </c>
      <c r="M67" s="91">
        <v>0</v>
      </c>
      <c r="N67" s="91">
        <v>0</v>
      </c>
      <c r="O67" s="236"/>
    </row>
    <row r="68" spans="1:15" ht="45.75" customHeight="1">
      <c r="A68" s="236"/>
      <c r="B68" s="242"/>
      <c r="C68" s="94" t="s">
        <v>48</v>
      </c>
      <c r="D68" s="108" t="s">
        <v>17</v>
      </c>
      <c r="E68" s="89">
        <f>F68+G68+L68+M68+N68</f>
        <v>0</v>
      </c>
      <c r="F68" s="89">
        <v>0</v>
      </c>
      <c r="G68" s="246">
        <v>0</v>
      </c>
      <c r="H68" s="247"/>
      <c r="I68" s="247"/>
      <c r="J68" s="247"/>
      <c r="K68" s="248"/>
      <c r="L68" s="91">
        <v>0</v>
      </c>
      <c r="M68" s="91">
        <v>0</v>
      </c>
      <c r="N68" s="91">
        <v>0</v>
      </c>
      <c r="O68" s="236"/>
    </row>
    <row r="69" spans="1:15" ht="30.75" customHeight="1">
      <c r="A69" s="236"/>
      <c r="B69" s="242"/>
      <c r="C69" s="94" t="s">
        <v>48</v>
      </c>
      <c r="D69" s="108" t="s">
        <v>26</v>
      </c>
      <c r="E69" s="89">
        <f>F69+G69+L69+M69+N69</f>
        <v>0</v>
      </c>
      <c r="F69" s="89">
        <v>0</v>
      </c>
      <c r="G69" s="246">
        <v>0</v>
      </c>
      <c r="H69" s="247"/>
      <c r="I69" s="247"/>
      <c r="J69" s="247"/>
      <c r="K69" s="248"/>
      <c r="L69" s="91">
        <v>0</v>
      </c>
      <c r="M69" s="91">
        <v>0</v>
      </c>
      <c r="N69" s="91">
        <v>0</v>
      </c>
      <c r="O69" s="236"/>
    </row>
    <row r="70" spans="1:15" ht="28.5" customHeight="1">
      <c r="A70" s="236"/>
      <c r="B70" s="242" t="s">
        <v>159</v>
      </c>
      <c r="C70" s="238" t="s">
        <v>48</v>
      </c>
      <c r="D70" s="235" t="s">
        <v>21</v>
      </c>
      <c r="E70" s="235" t="s">
        <v>34</v>
      </c>
      <c r="F70" s="235" t="s">
        <v>47</v>
      </c>
      <c r="G70" s="235" t="s">
        <v>216</v>
      </c>
      <c r="H70" s="239" t="s">
        <v>35</v>
      </c>
      <c r="I70" s="240"/>
      <c r="J70" s="240"/>
      <c r="K70" s="241"/>
      <c r="L70" s="235" t="s">
        <v>40</v>
      </c>
      <c r="M70" s="94" t="s">
        <v>50</v>
      </c>
      <c r="N70" s="235" t="s">
        <v>42</v>
      </c>
      <c r="O70" s="232" t="s">
        <v>21</v>
      </c>
    </row>
    <row r="71" spans="1:15" ht="40.5" customHeight="1">
      <c r="A71" s="236"/>
      <c r="B71" s="242"/>
      <c r="C71" s="238"/>
      <c r="D71" s="236"/>
      <c r="E71" s="237"/>
      <c r="F71" s="237"/>
      <c r="G71" s="237"/>
      <c r="H71" s="109" t="s">
        <v>226</v>
      </c>
      <c r="I71" s="109" t="s">
        <v>227</v>
      </c>
      <c r="J71" s="109" t="s">
        <v>228</v>
      </c>
      <c r="K71" s="109" t="s">
        <v>229</v>
      </c>
      <c r="L71" s="237"/>
      <c r="M71" s="95"/>
      <c r="N71" s="237"/>
      <c r="O71" s="233"/>
    </row>
    <row r="72" spans="1:15" ht="24.75" customHeight="1">
      <c r="A72" s="237"/>
      <c r="B72" s="242"/>
      <c r="C72" s="238"/>
      <c r="D72" s="237"/>
      <c r="E72" s="92">
        <v>275</v>
      </c>
      <c r="F72" s="92">
        <v>55</v>
      </c>
      <c r="G72" s="92">
        <v>55</v>
      </c>
      <c r="H72" s="92">
        <v>0</v>
      </c>
      <c r="I72" s="92">
        <v>35</v>
      </c>
      <c r="J72" s="92">
        <v>55</v>
      </c>
      <c r="K72" s="92">
        <v>55</v>
      </c>
      <c r="L72" s="92">
        <v>55</v>
      </c>
      <c r="M72" s="92">
        <v>55</v>
      </c>
      <c r="N72" s="92">
        <v>55</v>
      </c>
      <c r="O72" s="234"/>
    </row>
    <row r="73" spans="1:15" ht="21.75" customHeight="1">
      <c r="A73" s="235" t="s">
        <v>54</v>
      </c>
      <c r="B73" s="242" t="s">
        <v>325</v>
      </c>
      <c r="C73" s="94" t="s">
        <v>48</v>
      </c>
      <c r="D73" s="108" t="s">
        <v>5</v>
      </c>
      <c r="E73" s="90">
        <f>E74+E75+E76+E77</f>
        <v>0</v>
      </c>
      <c r="F73" s="89">
        <f>F74+F75+F76+F77</f>
        <v>0</v>
      </c>
      <c r="G73" s="246">
        <f>G74+G75+G76+G77</f>
        <v>0</v>
      </c>
      <c r="H73" s="247"/>
      <c r="I73" s="247"/>
      <c r="J73" s="247"/>
      <c r="K73" s="248"/>
      <c r="L73" s="89">
        <f>L74+L75+L76+L77</f>
        <v>0</v>
      </c>
      <c r="M73" s="89">
        <f>M74+M75+M76+M77</f>
        <v>0</v>
      </c>
      <c r="N73" s="89">
        <f>N74+N75+N76+N77</f>
        <v>0</v>
      </c>
      <c r="O73" s="235" t="s">
        <v>44</v>
      </c>
    </row>
    <row r="74" spans="1:15" ht="44.25" customHeight="1">
      <c r="A74" s="236"/>
      <c r="B74" s="242"/>
      <c r="C74" s="94" t="s">
        <v>48</v>
      </c>
      <c r="D74" s="108" t="s">
        <v>4</v>
      </c>
      <c r="E74" s="89">
        <f>F74+G74+L74+M74+N74</f>
        <v>0</v>
      </c>
      <c r="F74" s="89">
        <v>0</v>
      </c>
      <c r="G74" s="246">
        <v>0</v>
      </c>
      <c r="H74" s="247"/>
      <c r="I74" s="247"/>
      <c r="J74" s="247"/>
      <c r="K74" s="248"/>
      <c r="L74" s="91">
        <v>0</v>
      </c>
      <c r="M74" s="91">
        <v>0</v>
      </c>
      <c r="N74" s="91">
        <v>0</v>
      </c>
      <c r="O74" s="236"/>
    </row>
    <row r="75" spans="1:15" ht="32.25" customHeight="1">
      <c r="A75" s="236"/>
      <c r="B75" s="242"/>
      <c r="C75" s="94" t="s">
        <v>48</v>
      </c>
      <c r="D75" s="108" t="s">
        <v>8</v>
      </c>
      <c r="E75" s="89">
        <f>F75+G75+L75+M75+N75</f>
        <v>0</v>
      </c>
      <c r="F75" s="89">
        <v>0</v>
      </c>
      <c r="G75" s="246">
        <v>0</v>
      </c>
      <c r="H75" s="247"/>
      <c r="I75" s="247"/>
      <c r="J75" s="247"/>
      <c r="K75" s="248"/>
      <c r="L75" s="91">
        <v>0</v>
      </c>
      <c r="M75" s="91">
        <v>0</v>
      </c>
      <c r="N75" s="91">
        <v>0</v>
      </c>
      <c r="O75" s="236"/>
    </row>
    <row r="76" spans="1:15" ht="46.5" customHeight="1">
      <c r="A76" s="236"/>
      <c r="B76" s="242"/>
      <c r="C76" s="94" t="s">
        <v>48</v>
      </c>
      <c r="D76" s="108" t="s">
        <v>17</v>
      </c>
      <c r="E76" s="89">
        <f>F76+G76+L76+M76+N76</f>
        <v>0</v>
      </c>
      <c r="F76" s="89">
        <v>0</v>
      </c>
      <c r="G76" s="246">
        <v>0</v>
      </c>
      <c r="H76" s="247"/>
      <c r="I76" s="247"/>
      <c r="J76" s="247"/>
      <c r="K76" s="248"/>
      <c r="L76" s="91">
        <v>0</v>
      </c>
      <c r="M76" s="91">
        <v>0</v>
      </c>
      <c r="N76" s="91">
        <v>0</v>
      </c>
      <c r="O76" s="236"/>
    </row>
    <row r="77" spans="1:15" ht="30" customHeight="1">
      <c r="A77" s="236"/>
      <c r="B77" s="242"/>
      <c r="C77" s="94" t="s">
        <v>48</v>
      </c>
      <c r="D77" s="108" t="s">
        <v>26</v>
      </c>
      <c r="E77" s="89">
        <f>F77+G77+L77+M77+N77</f>
        <v>0</v>
      </c>
      <c r="F77" s="89">
        <v>0</v>
      </c>
      <c r="G77" s="246">
        <v>0</v>
      </c>
      <c r="H77" s="247"/>
      <c r="I77" s="247"/>
      <c r="J77" s="247"/>
      <c r="K77" s="248"/>
      <c r="L77" s="91">
        <v>0</v>
      </c>
      <c r="M77" s="91">
        <v>0</v>
      </c>
      <c r="N77" s="91">
        <v>0</v>
      </c>
      <c r="O77" s="236"/>
    </row>
    <row r="78" spans="1:15" ht="19.5" customHeight="1">
      <c r="A78" s="236"/>
      <c r="B78" s="242" t="s">
        <v>233</v>
      </c>
      <c r="C78" s="238" t="s">
        <v>48</v>
      </c>
      <c r="D78" s="235" t="s">
        <v>21</v>
      </c>
      <c r="E78" s="235" t="s">
        <v>34</v>
      </c>
      <c r="F78" s="114" t="s">
        <v>49</v>
      </c>
      <c r="G78" s="235" t="s">
        <v>216</v>
      </c>
      <c r="H78" s="239" t="s">
        <v>35</v>
      </c>
      <c r="I78" s="240"/>
      <c r="J78" s="240"/>
      <c r="K78" s="241"/>
      <c r="L78" s="235" t="s">
        <v>40</v>
      </c>
      <c r="M78" s="94" t="s">
        <v>50</v>
      </c>
      <c r="N78" s="235" t="s">
        <v>42</v>
      </c>
      <c r="O78" s="232" t="s">
        <v>21</v>
      </c>
    </row>
    <row r="79" spans="1:15" ht="39" customHeight="1">
      <c r="A79" s="236"/>
      <c r="B79" s="242"/>
      <c r="C79" s="238"/>
      <c r="D79" s="236"/>
      <c r="E79" s="237"/>
      <c r="F79" s="115"/>
      <c r="G79" s="237"/>
      <c r="H79" s="109" t="s">
        <v>226</v>
      </c>
      <c r="I79" s="109" t="s">
        <v>227</v>
      </c>
      <c r="J79" s="109" t="s">
        <v>228</v>
      </c>
      <c r="K79" s="109" t="s">
        <v>229</v>
      </c>
      <c r="L79" s="237"/>
      <c r="M79" s="95"/>
      <c r="N79" s="237"/>
      <c r="O79" s="233"/>
    </row>
    <row r="80" spans="1:15" ht="22.5" customHeight="1">
      <c r="A80" s="237"/>
      <c r="B80" s="242"/>
      <c r="C80" s="238"/>
      <c r="D80" s="237"/>
      <c r="E80" s="92">
        <v>60</v>
      </c>
      <c r="F80" s="92">
        <v>12</v>
      </c>
      <c r="G80" s="92">
        <v>12</v>
      </c>
      <c r="H80" s="92">
        <v>3</v>
      </c>
      <c r="I80" s="92">
        <v>6</v>
      </c>
      <c r="J80" s="92">
        <v>9</v>
      </c>
      <c r="K80" s="92">
        <v>12</v>
      </c>
      <c r="L80" s="92">
        <v>12</v>
      </c>
      <c r="M80" s="92">
        <v>12</v>
      </c>
      <c r="N80" s="92">
        <v>12</v>
      </c>
      <c r="O80" s="234"/>
    </row>
    <row r="81" spans="1:15" ht="19.5" customHeight="1">
      <c r="A81" s="238" t="s">
        <v>55</v>
      </c>
      <c r="B81" s="242" t="s">
        <v>326</v>
      </c>
      <c r="C81" s="94" t="s">
        <v>48</v>
      </c>
      <c r="D81" s="108" t="s">
        <v>5</v>
      </c>
      <c r="E81" s="90">
        <f>E82+E83+E84+E85</f>
        <v>0</v>
      </c>
      <c r="F81" s="89">
        <f>F82+F83+F84+F85</f>
        <v>0</v>
      </c>
      <c r="G81" s="246">
        <f>G82+G83+G84+G85</f>
        <v>0</v>
      </c>
      <c r="H81" s="247"/>
      <c r="I81" s="247"/>
      <c r="J81" s="247"/>
      <c r="K81" s="248"/>
      <c r="L81" s="89">
        <f>L82+L83+L84+L85</f>
        <v>0</v>
      </c>
      <c r="M81" s="89">
        <f>M82+M83+M84+M85</f>
        <v>0</v>
      </c>
      <c r="N81" s="89">
        <f>N82+N83+N84+N85</f>
        <v>0</v>
      </c>
      <c r="O81" s="235" t="s">
        <v>44</v>
      </c>
    </row>
    <row r="82" spans="1:15" ht="45.75" customHeight="1">
      <c r="A82" s="238"/>
      <c r="B82" s="242"/>
      <c r="C82" s="94" t="s">
        <v>48</v>
      </c>
      <c r="D82" s="108" t="s">
        <v>4</v>
      </c>
      <c r="E82" s="89">
        <f>F82+G82+L82+M82+N82</f>
        <v>0</v>
      </c>
      <c r="F82" s="89">
        <v>0</v>
      </c>
      <c r="G82" s="246">
        <v>0</v>
      </c>
      <c r="H82" s="247"/>
      <c r="I82" s="247"/>
      <c r="J82" s="247"/>
      <c r="K82" s="248"/>
      <c r="L82" s="91">
        <v>0</v>
      </c>
      <c r="M82" s="91">
        <v>0</v>
      </c>
      <c r="N82" s="91">
        <v>0</v>
      </c>
      <c r="O82" s="236"/>
    </row>
    <row r="83" spans="1:15" ht="33" customHeight="1">
      <c r="A83" s="238"/>
      <c r="B83" s="242"/>
      <c r="C83" s="94" t="s">
        <v>48</v>
      </c>
      <c r="D83" s="108" t="s">
        <v>8</v>
      </c>
      <c r="E83" s="89">
        <f>F83+G83+L83+M83+N83</f>
        <v>0</v>
      </c>
      <c r="F83" s="89">
        <v>0</v>
      </c>
      <c r="G83" s="246">
        <v>0</v>
      </c>
      <c r="H83" s="247"/>
      <c r="I83" s="247"/>
      <c r="J83" s="247"/>
      <c r="K83" s="248"/>
      <c r="L83" s="91">
        <v>0</v>
      </c>
      <c r="M83" s="91">
        <v>0</v>
      </c>
      <c r="N83" s="91">
        <v>0</v>
      </c>
      <c r="O83" s="236"/>
    </row>
    <row r="84" spans="1:15" ht="46.5" customHeight="1">
      <c r="A84" s="238"/>
      <c r="B84" s="242"/>
      <c r="C84" s="94" t="s">
        <v>48</v>
      </c>
      <c r="D84" s="108" t="s">
        <v>17</v>
      </c>
      <c r="E84" s="89">
        <f>F84+G84+L84+M84+N84</f>
        <v>0</v>
      </c>
      <c r="F84" s="89">
        <v>0</v>
      </c>
      <c r="G84" s="246">
        <v>0</v>
      </c>
      <c r="H84" s="247"/>
      <c r="I84" s="247"/>
      <c r="J84" s="247"/>
      <c r="K84" s="248"/>
      <c r="L84" s="91">
        <v>0</v>
      </c>
      <c r="M84" s="91">
        <v>0</v>
      </c>
      <c r="N84" s="91">
        <v>0</v>
      </c>
      <c r="O84" s="236"/>
    </row>
    <row r="85" spans="1:15" ht="31.5" customHeight="1">
      <c r="A85" s="238"/>
      <c r="B85" s="242"/>
      <c r="C85" s="94" t="s">
        <v>48</v>
      </c>
      <c r="D85" s="108" t="s">
        <v>26</v>
      </c>
      <c r="E85" s="89">
        <f>F85+G85+L85+M85+N85</f>
        <v>0</v>
      </c>
      <c r="F85" s="89">
        <v>0</v>
      </c>
      <c r="G85" s="246">
        <v>0</v>
      </c>
      <c r="H85" s="247"/>
      <c r="I85" s="247"/>
      <c r="J85" s="247"/>
      <c r="K85" s="248"/>
      <c r="L85" s="91">
        <v>0</v>
      </c>
      <c r="M85" s="91">
        <v>0</v>
      </c>
      <c r="N85" s="91">
        <v>0</v>
      </c>
      <c r="O85" s="236"/>
    </row>
    <row r="86" spans="1:15" ht="18" customHeight="1">
      <c r="A86" s="238"/>
      <c r="B86" s="242" t="s">
        <v>160</v>
      </c>
      <c r="C86" s="238" t="s">
        <v>48</v>
      </c>
      <c r="D86" s="235" t="s">
        <v>21</v>
      </c>
      <c r="E86" s="235" t="s">
        <v>34</v>
      </c>
      <c r="F86" s="235" t="s">
        <v>47</v>
      </c>
      <c r="G86" s="235" t="s">
        <v>49</v>
      </c>
      <c r="H86" s="239" t="s">
        <v>35</v>
      </c>
      <c r="I86" s="240"/>
      <c r="J86" s="240"/>
      <c r="K86" s="241"/>
      <c r="L86" s="235" t="s">
        <v>40</v>
      </c>
      <c r="M86" s="94" t="s">
        <v>50</v>
      </c>
      <c r="N86" s="235" t="s">
        <v>42</v>
      </c>
      <c r="O86" s="232" t="s">
        <v>21</v>
      </c>
    </row>
    <row r="87" spans="1:15" ht="44.25" customHeight="1">
      <c r="A87" s="238"/>
      <c r="B87" s="242"/>
      <c r="C87" s="238"/>
      <c r="D87" s="236"/>
      <c r="E87" s="237"/>
      <c r="F87" s="237"/>
      <c r="G87" s="237"/>
      <c r="H87" s="109" t="s">
        <v>226</v>
      </c>
      <c r="I87" s="109" t="s">
        <v>227</v>
      </c>
      <c r="J87" s="109" t="s">
        <v>228</v>
      </c>
      <c r="K87" s="109" t="s">
        <v>229</v>
      </c>
      <c r="L87" s="237"/>
      <c r="M87" s="95"/>
      <c r="N87" s="237"/>
      <c r="O87" s="233"/>
    </row>
    <row r="88" spans="1:15" ht="28.5" customHeight="1">
      <c r="A88" s="238"/>
      <c r="B88" s="242"/>
      <c r="C88" s="238"/>
      <c r="D88" s="237"/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234"/>
    </row>
    <row r="89" spans="1:23" ht="21" customHeight="1">
      <c r="A89" s="254"/>
      <c r="B89" s="243" t="s">
        <v>161</v>
      </c>
      <c r="C89" s="257"/>
      <c r="D89" s="108" t="s">
        <v>5</v>
      </c>
      <c r="E89" s="89">
        <f>F89+G89+L89+M89+N89</f>
        <v>26450</v>
      </c>
      <c r="F89" s="89">
        <f>F90+F91+F92+F93</f>
        <v>5650</v>
      </c>
      <c r="G89" s="246">
        <f>G90+G91+G92+G93</f>
        <v>5200</v>
      </c>
      <c r="H89" s="247"/>
      <c r="I89" s="247"/>
      <c r="J89" s="247"/>
      <c r="K89" s="248"/>
      <c r="L89" s="89">
        <f>L90+L91+L92+L93</f>
        <v>5200</v>
      </c>
      <c r="M89" s="89">
        <f>M90+M91+M92+M93</f>
        <v>5200</v>
      </c>
      <c r="N89" s="89">
        <f>N90+N91+N92+N93</f>
        <v>5200</v>
      </c>
      <c r="O89" s="235" t="s">
        <v>21</v>
      </c>
      <c r="W89" s="85">
        <f>F89</f>
        <v>5650</v>
      </c>
    </row>
    <row r="90" spans="1:23" ht="45">
      <c r="A90" s="255"/>
      <c r="B90" s="244"/>
      <c r="C90" s="258"/>
      <c r="D90" s="108" t="s">
        <v>4</v>
      </c>
      <c r="E90" s="89">
        <f>F90+G90+L90+M90+N90</f>
        <v>0</v>
      </c>
      <c r="F90" s="89">
        <f aca="true" t="shared" si="6" ref="F90:G93">F11+F32+F45</f>
        <v>0</v>
      </c>
      <c r="G90" s="246">
        <f t="shared" si="6"/>
        <v>0</v>
      </c>
      <c r="H90" s="247"/>
      <c r="I90" s="247"/>
      <c r="J90" s="247"/>
      <c r="K90" s="248"/>
      <c r="L90" s="89">
        <f aca="true" t="shared" si="7" ref="L90:N93">L11+L32+L45</f>
        <v>0</v>
      </c>
      <c r="M90" s="89">
        <f t="shared" si="7"/>
        <v>0</v>
      </c>
      <c r="N90" s="89">
        <f t="shared" si="7"/>
        <v>0</v>
      </c>
      <c r="O90" s="260"/>
      <c r="W90" s="85">
        <f>F90</f>
        <v>0</v>
      </c>
    </row>
    <row r="91" spans="1:23" ht="39.75" customHeight="1">
      <c r="A91" s="255"/>
      <c r="B91" s="244"/>
      <c r="C91" s="258"/>
      <c r="D91" s="108" t="s">
        <v>8</v>
      </c>
      <c r="E91" s="89">
        <f>F91+G91+L91+M91+N91</f>
        <v>0</v>
      </c>
      <c r="F91" s="89">
        <f t="shared" si="6"/>
        <v>0</v>
      </c>
      <c r="G91" s="246">
        <f t="shared" si="6"/>
        <v>0</v>
      </c>
      <c r="H91" s="247"/>
      <c r="I91" s="247"/>
      <c r="J91" s="247"/>
      <c r="K91" s="248"/>
      <c r="L91" s="89">
        <f t="shared" si="7"/>
        <v>0</v>
      </c>
      <c r="M91" s="89">
        <f t="shared" si="7"/>
        <v>0</v>
      </c>
      <c r="N91" s="89">
        <f t="shared" si="7"/>
        <v>0</v>
      </c>
      <c r="O91" s="260"/>
      <c r="W91" s="85">
        <f>F91</f>
        <v>0</v>
      </c>
    </row>
    <row r="92" spans="1:23" ht="52.5" customHeight="1">
      <c r="A92" s="255"/>
      <c r="B92" s="244"/>
      <c r="C92" s="258"/>
      <c r="D92" s="108" t="s">
        <v>17</v>
      </c>
      <c r="E92" s="89">
        <f>F92+G92+L92+M92+N92</f>
        <v>26450</v>
      </c>
      <c r="F92" s="89">
        <f t="shared" si="6"/>
        <v>5650</v>
      </c>
      <c r="G92" s="246">
        <f t="shared" si="6"/>
        <v>5200</v>
      </c>
      <c r="H92" s="247"/>
      <c r="I92" s="247"/>
      <c r="J92" s="247"/>
      <c r="K92" s="248"/>
      <c r="L92" s="89">
        <f t="shared" si="7"/>
        <v>5200</v>
      </c>
      <c r="M92" s="89">
        <f t="shared" si="7"/>
        <v>5200</v>
      </c>
      <c r="N92" s="89">
        <f t="shared" si="7"/>
        <v>5200</v>
      </c>
      <c r="O92" s="260"/>
      <c r="W92" s="85">
        <f>F92</f>
        <v>5650</v>
      </c>
    </row>
    <row r="93" spans="1:23" ht="28.5" customHeight="1">
      <c r="A93" s="256"/>
      <c r="B93" s="245"/>
      <c r="C93" s="259"/>
      <c r="D93" s="108" t="s">
        <v>26</v>
      </c>
      <c r="E93" s="89">
        <f>F93+G93+L93+M93+N93</f>
        <v>0</v>
      </c>
      <c r="F93" s="89">
        <f t="shared" si="6"/>
        <v>0</v>
      </c>
      <c r="G93" s="246">
        <f t="shared" si="6"/>
        <v>0</v>
      </c>
      <c r="H93" s="247"/>
      <c r="I93" s="247"/>
      <c r="J93" s="247"/>
      <c r="K93" s="248"/>
      <c r="L93" s="89">
        <f t="shared" si="7"/>
        <v>0</v>
      </c>
      <c r="M93" s="89">
        <f t="shared" si="7"/>
        <v>0</v>
      </c>
      <c r="N93" s="89">
        <f t="shared" si="7"/>
        <v>0</v>
      </c>
      <c r="O93" s="261"/>
      <c r="W93" s="85">
        <f>F93</f>
        <v>0</v>
      </c>
    </row>
    <row r="94" spans="1:15" ht="21.75" customHeight="1" hidden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1:15" ht="22.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spans="1:15" ht="41.2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</row>
    <row r="97" spans="1:15" ht="23.2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</row>
    <row r="98" spans="1:15" ht="27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112.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</sheetData>
  <sheetProtection/>
  <mergeCells count="187">
    <mergeCell ref="N1:O1"/>
    <mergeCell ref="H86:K86"/>
    <mergeCell ref="G89:K89"/>
    <mergeCell ref="G90:K90"/>
    <mergeCell ref="G65:K65"/>
    <mergeCell ref="G66:K66"/>
    <mergeCell ref="G67:K67"/>
    <mergeCell ref="G68:K68"/>
    <mergeCell ref="G60:K60"/>
    <mergeCell ref="G61:K61"/>
    <mergeCell ref="G91:K91"/>
    <mergeCell ref="G77:K77"/>
    <mergeCell ref="G78:G79"/>
    <mergeCell ref="H78:K78"/>
    <mergeCell ref="G81:K81"/>
    <mergeCell ref="G82:K82"/>
    <mergeCell ref="G52:K52"/>
    <mergeCell ref="G53:K53"/>
    <mergeCell ref="G54:G55"/>
    <mergeCell ref="H54:K54"/>
    <mergeCell ref="G69:K69"/>
    <mergeCell ref="G70:G71"/>
    <mergeCell ref="H70:K70"/>
    <mergeCell ref="G57:K57"/>
    <mergeCell ref="G58:K58"/>
    <mergeCell ref="G59:K59"/>
    <mergeCell ref="G46:K46"/>
    <mergeCell ref="G47:K47"/>
    <mergeCell ref="G48:K48"/>
    <mergeCell ref="G49:K49"/>
    <mergeCell ref="G50:K50"/>
    <mergeCell ref="G51:K51"/>
    <mergeCell ref="G39:K39"/>
    <mergeCell ref="G40:K40"/>
    <mergeCell ref="G41:G42"/>
    <mergeCell ref="H41:K41"/>
    <mergeCell ref="G44:K44"/>
    <mergeCell ref="G45:K45"/>
    <mergeCell ref="G31:K31"/>
    <mergeCell ref="G32:K32"/>
    <mergeCell ref="G33:K33"/>
    <mergeCell ref="G36:K36"/>
    <mergeCell ref="G37:K37"/>
    <mergeCell ref="G38:K38"/>
    <mergeCell ref="G23:K23"/>
    <mergeCell ref="G24:K24"/>
    <mergeCell ref="G25:K25"/>
    <mergeCell ref="G26:K26"/>
    <mergeCell ref="G27:K27"/>
    <mergeCell ref="G28:G29"/>
    <mergeCell ref="H28:K28"/>
    <mergeCell ref="G15:K15"/>
    <mergeCell ref="G16:K16"/>
    <mergeCell ref="G17:K17"/>
    <mergeCell ref="G18:K18"/>
    <mergeCell ref="G19:K19"/>
    <mergeCell ref="G20:G21"/>
    <mergeCell ref="H20:K20"/>
    <mergeCell ref="G9:K9"/>
    <mergeCell ref="G10:K10"/>
    <mergeCell ref="G11:K11"/>
    <mergeCell ref="G12:K12"/>
    <mergeCell ref="G13:K13"/>
    <mergeCell ref="G14:K14"/>
    <mergeCell ref="A4:N4"/>
    <mergeCell ref="A5:N5"/>
    <mergeCell ref="A7:A8"/>
    <mergeCell ref="B7:B8"/>
    <mergeCell ref="C7:C8"/>
    <mergeCell ref="D7:D8"/>
    <mergeCell ref="E7:E8"/>
    <mergeCell ref="G8:K8"/>
    <mergeCell ref="F7:N7"/>
    <mergeCell ref="B20:B22"/>
    <mergeCell ref="O7:O8"/>
    <mergeCell ref="A10:A14"/>
    <mergeCell ref="B10:B14"/>
    <mergeCell ref="O10:O14"/>
    <mergeCell ref="A15:A22"/>
    <mergeCell ref="B15:B19"/>
    <mergeCell ref="O15:O19"/>
    <mergeCell ref="C20:C22"/>
    <mergeCell ref="D20:D22"/>
    <mergeCell ref="E20:E21"/>
    <mergeCell ref="F20:F21"/>
    <mergeCell ref="L20:L21"/>
    <mergeCell ref="N20:N21"/>
    <mergeCell ref="O20:O22"/>
    <mergeCell ref="A23:A30"/>
    <mergeCell ref="B23:B27"/>
    <mergeCell ref="O23:O27"/>
    <mergeCell ref="L28:L29"/>
    <mergeCell ref="N28:N29"/>
    <mergeCell ref="O28:O30"/>
    <mergeCell ref="B28:B30"/>
    <mergeCell ref="C28:C30"/>
    <mergeCell ref="D28:D30"/>
    <mergeCell ref="E28:E29"/>
    <mergeCell ref="F28:F29"/>
    <mergeCell ref="A31:A35"/>
    <mergeCell ref="B31:B35"/>
    <mergeCell ref="O31:O35"/>
    <mergeCell ref="G34:K34"/>
    <mergeCell ref="G35:K35"/>
    <mergeCell ref="A36:A43"/>
    <mergeCell ref="B36:B40"/>
    <mergeCell ref="O36:O40"/>
    <mergeCell ref="B41:B43"/>
    <mergeCell ref="C41:C43"/>
    <mergeCell ref="D41:D43"/>
    <mergeCell ref="E41:E42"/>
    <mergeCell ref="F41:F42"/>
    <mergeCell ref="L41:L42"/>
    <mergeCell ref="N41:N42"/>
    <mergeCell ref="O41:O43"/>
    <mergeCell ref="A73:A80"/>
    <mergeCell ref="A44:A48"/>
    <mergeCell ref="B44:B48"/>
    <mergeCell ref="O44:O48"/>
    <mergeCell ref="A49:A56"/>
    <mergeCell ref="B49:B53"/>
    <mergeCell ref="O49:O53"/>
    <mergeCell ref="B54:B56"/>
    <mergeCell ref="C54:C56"/>
    <mergeCell ref="D54:D56"/>
    <mergeCell ref="E54:E55"/>
    <mergeCell ref="F54:F55"/>
    <mergeCell ref="L54:L55"/>
    <mergeCell ref="N54:N55"/>
    <mergeCell ref="O54:O56"/>
    <mergeCell ref="A57:A64"/>
    <mergeCell ref="B57:B61"/>
    <mergeCell ref="O57:O61"/>
    <mergeCell ref="B62:B64"/>
    <mergeCell ref="C62:C64"/>
    <mergeCell ref="D62:D64"/>
    <mergeCell ref="E62:E63"/>
    <mergeCell ref="F62:F63"/>
    <mergeCell ref="L62:L63"/>
    <mergeCell ref="N62:N63"/>
    <mergeCell ref="O62:O64"/>
    <mergeCell ref="G62:G63"/>
    <mergeCell ref="H62:K62"/>
    <mergeCell ref="A65:A72"/>
    <mergeCell ref="B65:B69"/>
    <mergeCell ref="O65:O69"/>
    <mergeCell ref="B70:B72"/>
    <mergeCell ref="C70:C72"/>
    <mergeCell ref="D70:D72"/>
    <mergeCell ref="E70:E71"/>
    <mergeCell ref="F70:F71"/>
    <mergeCell ref="L70:L71"/>
    <mergeCell ref="N70:N71"/>
    <mergeCell ref="O70:O72"/>
    <mergeCell ref="G73:K73"/>
    <mergeCell ref="G74:K74"/>
    <mergeCell ref="G75:K75"/>
    <mergeCell ref="G76:K76"/>
    <mergeCell ref="B73:B77"/>
    <mergeCell ref="O73:O77"/>
    <mergeCell ref="L78:L79"/>
    <mergeCell ref="N78:N79"/>
    <mergeCell ref="O78:O80"/>
    <mergeCell ref="B78:B80"/>
    <mergeCell ref="C78:C80"/>
    <mergeCell ref="D78:D80"/>
    <mergeCell ref="E78:E79"/>
    <mergeCell ref="C86:C88"/>
    <mergeCell ref="O81:O85"/>
    <mergeCell ref="L86:L87"/>
    <mergeCell ref="N86:N87"/>
    <mergeCell ref="O86:O88"/>
    <mergeCell ref="G84:K84"/>
    <mergeCell ref="D86:D88"/>
    <mergeCell ref="G83:K83"/>
    <mergeCell ref="G85:K85"/>
    <mergeCell ref="G86:G87"/>
    <mergeCell ref="E86:E87"/>
    <mergeCell ref="F86:F87"/>
    <mergeCell ref="A89:A93"/>
    <mergeCell ref="B89:C93"/>
    <mergeCell ref="O89:O93"/>
    <mergeCell ref="G92:K92"/>
    <mergeCell ref="G93:K93"/>
    <mergeCell ref="A81:A88"/>
    <mergeCell ref="B81:B85"/>
    <mergeCell ref="B86:B8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1"/>
  <rowBreaks count="5" manualBreakCount="5">
    <brk id="19" max="14" man="1"/>
    <brk id="40" max="14" man="1"/>
    <brk id="61" max="14" man="1"/>
    <brk id="80" max="14" man="1"/>
    <brk id="9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21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7.00390625" style="18" bestFit="1" customWidth="1"/>
    <col min="2" max="2" width="26.28125" style="18" customWidth="1"/>
    <col min="3" max="3" width="14.7109375" style="18" customWidth="1"/>
    <col min="4" max="4" width="20.00390625" style="18" customWidth="1"/>
    <col min="5" max="5" width="12.140625" style="18" customWidth="1"/>
    <col min="6" max="6" width="10.28125" style="18" customWidth="1"/>
    <col min="7" max="10" width="7.421875" style="18" customWidth="1"/>
    <col min="11" max="11" width="9.140625" style="18" customWidth="1"/>
    <col min="12" max="13" width="14.140625" style="18" customWidth="1"/>
    <col min="14" max="14" width="13.28125" style="18" customWidth="1"/>
    <col min="15" max="15" width="25.8515625" style="18" customWidth="1"/>
    <col min="16" max="19" width="9.140625" style="18" customWidth="1"/>
    <col min="20" max="20" width="3.7109375" style="18" customWidth="1"/>
    <col min="21" max="16384" width="9.140625" style="18" customWidth="1"/>
  </cols>
  <sheetData>
    <row r="1" spans="1:17" ht="67.5" customHeight="1">
      <c r="A1" s="96"/>
      <c r="B1" s="96"/>
      <c r="C1" s="96"/>
      <c r="D1" s="97" t="s">
        <v>28</v>
      </c>
      <c r="E1" s="98"/>
      <c r="F1" s="98"/>
      <c r="G1" s="98"/>
      <c r="H1" s="98"/>
      <c r="I1" s="98"/>
      <c r="J1" s="98"/>
      <c r="K1" s="98"/>
      <c r="L1" s="17"/>
      <c r="M1" s="17"/>
      <c r="N1" s="231"/>
      <c r="O1" s="266"/>
      <c r="P1" s="17"/>
      <c r="Q1" s="17"/>
    </row>
    <row r="2" spans="1:17" ht="18.75" customHeight="1">
      <c r="A2" s="96"/>
      <c r="B2" s="99" t="s">
        <v>204</v>
      </c>
      <c r="C2" s="96"/>
      <c r="D2" s="97"/>
      <c r="E2" s="98"/>
      <c r="F2" s="98"/>
      <c r="G2" s="98"/>
      <c r="H2" s="98"/>
      <c r="I2" s="98"/>
      <c r="J2" s="98"/>
      <c r="K2" s="98"/>
      <c r="L2" s="100"/>
      <c r="M2" s="100"/>
      <c r="N2" s="100"/>
      <c r="O2" s="100"/>
      <c r="P2" s="17"/>
      <c r="Q2" s="17"/>
    </row>
    <row r="3" spans="1:17" ht="20.25" customHeight="1">
      <c r="A3" s="96"/>
      <c r="B3" s="96"/>
      <c r="C3" s="96"/>
      <c r="D3" s="97"/>
      <c r="E3" s="98"/>
      <c r="F3" s="98"/>
      <c r="G3" s="98"/>
      <c r="H3" s="98"/>
      <c r="I3" s="98"/>
      <c r="J3" s="98"/>
      <c r="K3" s="98"/>
      <c r="L3" s="100"/>
      <c r="M3" s="100"/>
      <c r="N3" s="100"/>
      <c r="O3" s="100"/>
      <c r="P3" s="17"/>
      <c r="Q3" s="17"/>
    </row>
    <row r="4" spans="1:15" ht="15.75">
      <c r="A4" s="143" t="s">
        <v>212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1"/>
    </row>
    <row r="5" spans="1:15" ht="15.75">
      <c r="A5" s="143" t="s">
        <v>62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01"/>
    </row>
    <row r="6" spans="1:15" ht="15.75">
      <c r="A6" s="102"/>
      <c r="B6" s="102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15" customHeight="1">
      <c r="A7" s="238" t="s">
        <v>6</v>
      </c>
      <c r="B7" s="238" t="s">
        <v>22</v>
      </c>
      <c r="C7" s="238" t="s">
        <v>23</v>
      </c>
      <c r="D7" s="238" t="s">
        <v>9</v>
      </c>
      <c r="E7" s="238" t="s">
        <v>24</v>
      </c>
      <c r="F7" s="239" t="s">
        <v>10</v>
      </c>
      <c r="G7" s="240"/>
      <c r="H7" s="240"/>
      <c r="I7" s="240"/>
      <c r="J7" s="240"/>
      <c r="K7" s="240"/>
      <c r="L7" s="240"/>
      <c r="M7" s="240"/>
      <c r="N7" s="241"/>
      <c r="O7" s="235" t="s">
        <v>33</v>
      </c>
    </row>
    <row r="8" spans="1:15" ht="55.5" customHeight="1">
      <c r="A8" s="238"/>
      <c r="B8" s="238"/>
      <c r="C8" s="238"/>
      <c r="D8" s="238"/>
      <c r="E8" s="238"/>
      <c r="F8" s="40" t="s">
        <v>47</v>
      </c>
      <c r="G8" s="252" t="s">
        <v>39</v>
      </c>
      <c r="H8" s="253"/>
      <c r="I8" s="253"/>
      <c r="J8" s="253"/>
      <c r="K8" s="146"/>
      <c r="L8" s="10" t="s">
        <v>40</v>
      </c>
      <c r="M8" s="10" t="s">
        <v>41</v>
      </c>
      <c r="N8" s="10" t="s">
        <v>42</v>
      </c>
      <c r="O8" s="237"/>
    </row>
    <row r="9" spans="1:15" ht="1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13">
        <v>6</v>
      </c>
      <c r="G9" s="239">
        <v>7</v>
      </c>
      <c r="H9" s="240"/>
      <c r="I9" s="240"/>
      <c r="J9" s="240"/>
      <c r="K9" s="241"/>
      <c r="L9" s="106">
        <v>8</v>
      </c>
      <c r="M9" s="106"/>
      <c r="N9" s="106">
        <v>9</v>
      </c>
      <c r="O9" s="106">
        <v>10</v>
      </c>
    </row>
    <row r="10" spans="1:15" ht="20.25" customHeight="1">
      <c r="A10" s="235" t="s">
        <v>7</v>
      </c>
      <c r="B10" s="249" t="s">
        <v>327</v>
      </c>
      <c r="C10" s="94" t="s">
        <v>48</v>
      </c>
      <c r="D10" s="108" t="s">
        <v>18</v>
      </c>
      <c r="E10" s="89">
        <f>E11+E12+E13+E14</f>
        <v>20574.440000000002</v>
      </c>
      <c r="F10" s="89">
        <f>F11+F12+F13+F14</f>
        <v>4390</v>
      </c>
      <c r="G10" s="246">
        <f>G11+G12+G13+G14</f>
        <v>4010.44</v>
      </c>
      <c r="H10" s="247"/>
      <c r="I10" s="247"/>
      <c r="J10" s="247"/>
      <c r="K10" s="248"/>
      <c r="L10" s="89">
        <f>L11+L12+L13+L14</f>
        <v>4058</v>
      </c>
      <c r="M10" s="89">
        <f>M11+M12+M13+M14</f>
        <v>4058</v>
      </c>
      <c r="N10" s="89">
        <f>N11+N12+N13+N14</f>
        <v>4058</v>
      </c>
      <c r="O10" s="235" t="s">
        <v>21</v>
      </c>
    </row>
    <row r="11" spans="1:15" ht="47.25" customHeight="1">
      <c r="A11" s="236"/>
      <c r="B11" s="250"/>
      <c r="C11" s="94" t="s">
        <v>48</v>
      </c>
      <c r="D11" s="108" t="s">
        <v>4</v>
      </c>
      <c r="E11" s="89">
        <f aca="true" t="shared" si="0" ref="E11:F14">E16+E24+E32+E40+E48+E56+E64+E72+E80+E88+E96+E104</f>
        <v>0</v>
      </c>
      <c r="F11" s="89">
        <f t="shared" si="0"/>
        <v>0</v>
      </c>
      <c r="G11" s="246">
        <f>G16+G24+G32+G40+G48+G56+G64+G72+G80+G88+G96+G104</f>
        <v>0</v>
      </c>
      <c r="H11" s="247"/>
      <c r="I11" s="247"/>
      <c r="J11" s="247"/>
      <c r="K11" s="248"/>
      <c r="L11" s="89">
        <f aca="true" t="shared" si="1" ref="L11:N14">L16+L24+L32+L40+L48+L56+L64+L72+L80+L88+L96+L104</f>
        <v>0</v>
      </c>
      <c r="M11" s="89">
        <f t="shared" si="1"/>
        <v>0</v>
      </c>
      <c r="N11" s="89">
        <f t="shared" si="1"/>
        <v>0</v>
      </c>
      <c r="O11" s="236"/>
    </row>
    <row r="12" spans="1:15" ht="31.5" customHeight="1">
      <c r="A12" s="236"/>
      <c r="B12" s="250"/>
      <c r="C12" s="94" t="s">
        <v>48</v>
      </c>
      <c r="D12" s="108" t="s">
        <v>8</v>
      </c>
      <c r="E12" s="89">
        <f t="shared" si="0"/>
        <v>0</v>
      </c>
      <c r="F12" s="89">
        <f t="shared" si="0"/>
        <v>0</v>
      </c>
      <c r="G12" s="246">
        <f>G17+G25+G33+G41+G49+G57+G65+G73+G81+G89+G97+G105</f>
        <v>0</v>
      </c>
      <c r="H12" s="247"/>
      <c r="I12" s="247"/>
      <c r="J12" s="247"/>
      <c r="K12" s="248"/>
      <c r="L12" s="89">
        <f t="shared" si="1"/>
        <v>0</v>
      </c>
      <c r="M12" s="89">
        <f t="shared" si="1"/>
        <v>0</v>
      </c>
      <c r="N12" s="89">
        <f t="shared" si="1"/>
        <v>0</v>
      </c>
      <c r="O12" s="236"/>
    </row>
    <row r="13" spans="1:15" ht="46.5" customHeight="1">
      <c r="A13" s="236"/>
      <c r="B13" s="250"/>
      <c r="C13" s="94" t="s">
        <v>48</v>
      </c>
      <c r="D13" s="108" t="s">
        <v>17</v>
      </c>
      <c r="E13" s="89">
        <f t="shared" si="0"/>
        <v>20574.440000000002</v>
      </c>
      <c r="F13" s="89">
        <f t="shared" si="0"/>
        <v>4390</v>
      </c>
      <c r="G13" s="246">
        <f>G18+G26+G34+G42+G50+G58+G66+G74+G82+G90+G98+G106</f>
        <v>4010.44</v>
      </c>
      <c r="H13" s="247"/>
      <c r="I13" s="247"/>
      <c r="J13" s="247"/>
      <c r="K13" s="248"/>
      <c r="L13" s="89">
        <f t="shared" si="1"/>
        <v>4058</v>
      </c>
      <c r="M13" s="89">
        <f t="shared" si="1"/>
        <v>4058</v>
      </c>
      <c r="N13" s="89">
        <f t="shared" si="1"/>
        <v>4058</v>
      </c>
      <c r="O13" s="236"/>
    </row>
    <row r="14" spans="1:15" ht="31.5" customHeight="1">
      <c r="A14" s="236"/>
      <c r="B14" s="250"/>
      <c r="C14" s="94" t="s">
        <v>48</v>
      </c>
      <c r="D14" s="108" t="s">
        <v>26</v>
      </c>
      <c r="E14" s="89">
        <f t="shared" si="0"/>
        <v>0</v>
      </c>
      <c r="F14" s="89">
        <f t="shared" si="0"/>
        <v>0</v>
      </c>
      <c r="G14" s="246">
        <f>G19+G27+G35+G43+G51+G59+G67+G75+G83+G91+G99+G107</f>
        <v>0</v>
      </c>
      <c r="H14" s="247"/>
      <c r="I14" s="247"/>
      <c r="J14" s="247"/>
      <c r="K14" s="248"/>
      <c r="L14" s="89">
        <f t="shared" si="1"/>
        <v>0</v>
      </c>
      <c r="M14" s="89">
        <f t="shared" si="1"/>
        <v>0</v>
      </c>
      <c r="N14" s="89">
        <f t="shared" si="1"/>
        <v>0</v>
      </c>
      <c r="O14" s="237"/>
    </row>
    <row r="15" spans="1:15" ht="21.75" customHeight="1">
      <c r="A15" s="235" t="s">
        <v>12</v>
      </c>
      <c r="B15" s="249" t="s">
        <v>328</v>
      </c>
      <c r="C15" s="94" t="s">
        <v>48</v>
      </c>
      <c r="D15" s="108" t="s">
        <v>18</v>
      </c>
      <c r="E15" s="90">
        <f>E16+E17+E18+E19</f>
        <v>0</v>
      </c>
      <c r="F15" s="89">
        <f>F16+F17+F18+F19</f>
        <v>0</v>
      </c>
      <c r="G15" s="246">
        <f>G16+G17+G18+G19</f>
        <v>0</v>
      </c>
      <c r="H15" s="247"/>
      <c r="I15" s="247"/>
      <c r="J15" s="247"/>
      <c r="K15" s="248"/>
      <c r="L15" s="89">
        <f>L16+L17+L18+L19</f>
        <v>0</v>
      </c>
      <c r="M15" s="89">
        <f>M16+M17+M18+M19</f>
        <v>0</v>
      </c>
      <c r="N15" s="89">
        <f>N16+N17+N18+N19</f>
        <v>0</v>
      </c>
      <c r="O15" s="235" t="s">
        <v>44</v>
      </c>
    </row>
    <row r="16" spans="1:15" ht="45.75" customHeight="1">
      <c r="A16" s="236"/>
      <c r="B16" s="250"/>
      <c r="C16" s="94" t="s">
        <v>48</v>
      </c>
      <c r="D16" s="108" t="s">
        <v>4</v>
      </c>
      <c r="E16" s="89">
        <f>F16+G16+L16+M16+N16</f>
        <v>0</v>
      </c>
      <c r="F16" s="89">
        <v>0</v>
      </c>
      <c r="G16" s="246">
        <v>0</v>
      </c>
      <c r="H16" s="247"/>
      <c r="I16" s="247"/>
      <c r="J16" s="247"/>
      <c r="K16" s="248"/>
      <c r="L16" s="91">
        <v>0</v>
      </c>
      <c r="M16" s="91">
        <v>0</v>
      </c>
      <c r="N16" s="91">
        <v>0</v>
      </c>
      <c r="O16" s="236"/>
    </row>
    <row r="17" spans="1:15" ht="31.5" customHeight="1">
      <c r="A17" s="236"/>
      <c r="B17" s="250"/>
      <c r="C17" s="94" t="s">
        <v>48</v>
      </c>
      <c r="D17" s="108" t="s">
        <v>8</v>
      </c>
      <c r="E17" s="89">
        <f>F17+G17+L17+M17+N17</f>
        <v>0</v>
      </c>
      <c r="F17" s="89">
        <v>0</v>
      </c>
      <c r="G17" s="246">
        <v>0</v>
      </c>
      <c r="H17" s="247"/>
      <c r="I17" s="247"/>
      <c r="J17" s="247"/>
      <c r="K17" s="248"/>
      <c r="L17" s="91">
        <v>0</v>
      </c>
      <c r="M17" s="91">
        <v>0</v>
      </c>
      <c r="N17" s="91">
        <v>0</v>
      </c>
      <c r="O17" s="236"/>
    </row>
    <row r="18" spans="1:15" ht="45.75" customHeight="1">
      <c r="A18" s="236"/>
      <c r="B18" s="250"/>
      <c r="C18" s="94" t="s">
        <v>48</v>
      </c>
      <c r="D18" s="108" t="s">
        <v>17</v>
      </c>
      <c r="E18" s="89">
        <f>F18+G18+L18+M18+N18</f>
        <v>0</v>
      </c>
      <c r="F18" s="89">
        <v>0</v>
      </c>
      <c r="G18" s="246">
        <v>0</v>
      </c>
      <c r="H18" s="247"/>
      <c r="I18" s="247"/>
      <c r="J18" s="247"/>
      <c r="K18" s="248"/>
      <c r="L18" s="91">
        <v>0</v>
      </c>
      <c r="M18" s="91">
        <v>0</v>
      </c>
      <c r="N18" s="91">
        <v>0</v>
      </c>
      <c r="O18" s="236"/>
    </row>
    <row r="19" spans="1:15" ht="32.25" customHeight="1">
      <c r="A19" s="236"/>
      <c r="B19" s="251"/>
      <c r="C19" s="94" t="s">
        <v>48</v>
      </c>
      <c r="D19" s="108" t="s">
        <v>26</v>
      </c>
      <c r="E19" s="89">
        <f>F19+G19+L19+M19+N19</f>
        <v>0</v>
      </c>
      <c r="F19" s="89">
        <v>0</v>
      </c>
      <c r="G19" s="246">
        <v>0</v>
      </c>
      <c r="H19" s="247"/>
      <c r="I19" s="247"/>
      <c r="J19" s="247"/>
      <c r="K19" s="248"/>
      <c r="L19" s="91">
        <v>0</v>
      </c>
      <c r="M19" s="91">
        <v>0</v>
      </c>
      <c r="N19" s="91">
        <v>0</v>
      </c>
      <c r="O19" s="237"/>
    </row>
    <row r="20" spans="1:15" ht="21" customHeight="1">
      <c r="A20" s="236"/>
      <c r="B20" s="249" t="s">
        <v>164</v>
      </c>
      <c r="C20" s="235" t="s">
        <v>48</v>
      </c>
      <c r="D20" s="235" t="s">
        <v>21</v>
      </c>
      <c r="E20" s="235" t="s">
        <v>34</v>
      </c>
      <c r="F20" s="235" t="s">
        <v>47</v>
      </c>
      <c r="G20" s="235" t="s">
        <v>216</v>
      </c>
      <c r="H20" s="239" t="s">
        <v>35</v>
      </c>
      <c r="I20" s="240"/>
      <c r="J20" s="240"/>
      <c r="K20" s="241"/>
      <c r="L20" s="235" t="s">
        <v>40</v>
      </c>
      <c r="M20" s="94" t="s">
        <v>50</v>
      </c>
      <c r="N20" s="235" t="s">
        <v>42</v>
      </c>
      <c r="O20" s="232" t="s">
        <v>21</v>
      </c>
    </row>
    <row r="21" spans="1:15" ht="43.5" customHeight="1">
      <c r="A21" s="236"/>
      <c r="B21" s="250"/>
      <c r="C21" s="236"/>
      <c r="D21" s="236"/>
      <c r="E21" s="237"/>
      <c r="F21" s="237"/>
      <c r="G21" s="237"/>
      <c r="H21" s="109" t="s">
        <v>226</v>
      </c>
      <c r="I21" s="109" t="s">
        <v>227</v>
      </c>
      <c r="J21" s="109" t="s">
        <v>228</v>
      </c>
      <c r="K21" s="109" t="s">
        <v>229</v>
      </c>
      <c r="L21" s="237"/>
      <c r="M21" s="95"/>
      <c r="N21" s="237"/>
      <c r="O21" s="233"/>
    </row>
    <row r="22" spans="1:15" ht="22.5" customHeight="1">
      <c r="A22" s="237"/>
      <c r="B22" s="251"/>
      <c r="C22" s="237"/>
      <c r="D22" s="237"/>
      <c r="E22" s="92">
        <f>SUM(F22+K22+L22+M22+N22)</f>
        <v>50</v>
      </c>
      <c r="F22" s="92">
        <v>10</v>
      </c>
      <c r="G22" s="92">
        <v>10</v>
      </c>
      <c r="H22" s="92">
        <v>1</v>
      </c>
      <c r="I22" s="92">
        <v>3</v>
      </c>
      <c r="J22" s="92">
        <v>7</v>
      </c>
      <c r="K22" s="92">
        <v>10</v>
      </c>
      <c r="L22" s="92">
        <v>10</v>
      </c>
      <c r="M22" s="92">
        <v>10</v>
      </c>
      <c r="N22" s="92">
        <v>10</v>
      </c>
      <c r="O22" s="234"/>
    </row>
    <row r="23" spans="1:15" ht="15" customHeight="1">
      <c r="A23" s="235" t="s">
        <v>25</v>
      </c>
      <c r="B23" s="249" t="s">
        <v>329</v>
      </c>
      <c r="C23" s="94" t="s">
        <v>48</v>
      </c>
      <c r="D23" s="108" t="s">
        <v>5</v>
      </c>
      <c r="E23" s="90">
        <f>E24+E25+E26+E27</f>
        <v>0</v>
      </c>
      <c r="F23" s="89">
        <f>F24+F25+F26+F27</f>
        <v>0</v>
      </c>
      <c r="G23" s="246">
        <f>G24+G25+G26+G27</f>
        <v>0</v>
      </c>
      <c r="H23" s="247"/>
      <c r="I23" s="247"/>
      <c r="J23" s="247"/>
      <c r="K23" s="248"/>
      <c r="L23" s="89">
        <f>L24+L25+L26+L27</f>
        <v>0</v>
      </c>
      <c r="M23" s="89">
        <f>M24+M25+M26+M27</f>
        <v>0</v>
      </c>
      <c r="N23" s="89">
        <f>N24+N25+N26+N27</f>
        <v>0</v>
      </c>
      <c r="O23" s="235" t="s">
        <v>44</v>
      </c>
    </row>
    <row r="24" spans="1:15" ht="45">
      <c r="A24" s="236"/>
      <c r="B24" s="250"/>
      <c r="C24" s="94" t="s">
        <v>48</v>
      </c>
      <c r="D24" s="108" t="s">
        <v>4</v>
      </c>
      <c r="E24" s="89">
        <f>F24+G24+L24+M24+N24</f>
        <v>0</v>
      </c>
      <c r="F24" s="89">
        <v>0</v>
      </c>
      <c r="G24" s="246">
        <v>0</v>
      </c>
      <c r="H24" s="247"/>
      <c r="I24" s="247"/>
      <c r="J24" s="247"/>
      <c r="K24" s="248"/>
      <c r="L24" s="91">
        <v>0</v>
      </c>
      <c r="M24" s="91">
        <v>0</v>
      </c>
      <c r="N24" s="91">
        <v>0</v>
      </c>
      <c r="O24" s="236"/>
    </row>
    <row r="25" spans="1:15" ht="30">
      <c r="A25" s="236"/>
      <c r="B25" s="250"/>
      <c r="C25" s="94" t="s">
        <v>48</v>
      </c>
      <c r="D25" s="108" t="s">
        <v>8</v>
      </c>
      <c r="E25" s="89">
        <f>F25+G25+L25+M25+N25</f>
        <v>0</v>
      </c>
      <c r="F25" s="89">
        <v>0</v>
      </c>
      <c r="G25" s="246">
        <v>0</v>
      </c>
      <c r="H25" s="247"/>
      <c r="I25" s="247"/>
      <c r="J25" s="247"/>
      <c r="K25" s="248"/>
      <c r="L25" s="91">
        <v>0</v>
      </c>
      <c r="M25" s="91">
        <v>0</v>
      </c>
      <c r="N25" s="91">
        <v>0</v>
      </c>
      <c r="O25" s="236"/>
    </row>
    <row r="26" spans="1:15" ht="45">
      <c r="A26" s="236"/>
      <c r="B26" s="250"/>
      <c r="C26" s="94" t="s">
        <v>48</v>
      </c>
      <c r="D26" s="108" t="s">
        <v>17</v>
      </c>
      <c r="E26" s="89">
        <f>F26+G26+L26+M26+N26</f>
        <v>0</v>
      </c>
      <c r="F26" s="89">
        <v>0</v>
      </c>
      <c r="G26" s="246">
        <v>0</v>
      </c>
      <c r="H26" s="247"/>
      <c r="I26" s="247"/>
      <c r="J26" s="247"/>
      <c r="K26" s="248"/>
      <c r="L26" s="91">
        <v>0</v>
      </c>
      <c r="M26" s="91">
        <v>0</v>
      </c>
      <c r="N26" s="91">
        <v>0</v>
      </c>
      <c r="O26" s="236"/>
    </row>
    <row r="27" spans="1:15" ht="30">
      <c r="A27" s="236"/>
      <c r="B27" s="250"/>
      <c r="C27" s="94" t="s">
        <v>48</v>
      </c>
      <c r="D27" s="108" t="s">
        <v>26</v>
      </c>
      <c r="E27" s="89">
        <f>F27+G27+L27+M27+N27</f>
        <v>0</v>
      </c>
      <c r="F27" s="89">
        <v>0</v>
      </c>
      <c r="G27" s="246">
        <v>0</v>
      </c>
      <c r="H27" s="247"/>
      <c r="I27" s="247"/>
      <c r="J27" s="247"/>
      <c r="K27" s="248"/>
      <c r="L27" s="91">
        <v>0</v>
      </c>
      <c r="M27" s="91">
        <v>0</v>
      </c>
      <c r="N27" s="91">
        <v>0</v>
      </c>
      <c r="O27" s="236"/>
    </row>
    <row r="28" spans="1:15" ht="21.75" customHeight="1">
      <c r="A28" s="236"/>
      <c r="B28" s="249" t="s">
        <v>165</v>
      </c>
      <c r="C28" s="235" t="s">
        <v>48</v>
      </c>
      <c r="D28" s="235" t="s">
        <v>21</v>
      </c>
      <c r="E28" s="235" t="s">
        <v>34</v>
      </c>
      <c r="F28" s="235" t="s">
        <v>47</v>
      </c>
      <c r="G28" s="235" t="s">
        <v>216</v>
      </c>
      <c r="H28" s="239" t="s">
        <v>35</v>
      </c>
      <c r="I28" s="240"/>
      <c r="J28" s="240"/>
      <c r="K28" s="241"/>
      <c r="L28" s="235" t="s">
        <v>40</v>
      </c>
      <c r="M28" s="94" t="s">
        <v>50</v>
      </c>
      <c r="N28" s="235" t="s">
        <v>42</v>
      </c>
      <c r="O28" s="232" t="s">
        <v>21</v>
      </c>
    </row>
    <row r="29" spans="1:15" ht="40.5" customHeight="1">
      <c r="A29" s="236"/>
      <c r="B29" s="250"/>
      <c r="C29" s="236"/>
      <c r="D29" s="236"/>
      <c r="E29" s="237"/>
      <c r="F29" s="237"/>
      <c r="G29" s="237"/>
      <c r="H29" s="109" t="s">
        <v>226</v>
      </c>
      <c r="I29" s="109" t="s">
        <v>227</v>
      </c>
      <c r="J29" s="109" t="s">
        <v>228</v>
      </c>
      <c r="K29" s="109" t="s">
        <v>229</v>
      </c>
      <c r="L29" s="237"/>
      <c r="M29" s="95"/>
      <c r="N29" s="237"/>
      <c r="O29" s="233"/>
    </row>
    <row r="30" spans="1:15" ht="28.5" customHeight="1">
      <c r="A30" s="237"/>
      <c r="B30" s="251"/>
      <c r="C30" s="237"/>
      <c r="D30" s="237"/>
      <c r="E30" s="92">
        <v>1304</v>
      </c>
      <c r="F30" s="92">
        <v>1179</v>
      </c>
      <c r="G30" s="92">
        <v>1304</v>
      </c>
      <c r="H30" s="92">
        <v>0</v>
      </c>
      <c r="I30" s="92">
        <v>1283</v>
      </c>
      <c r="J30" s="92">
        <v>1304</v>
      </c>
      <c r="K30" s="92">
        <v>1304</v>
      </c>
      <c r="L30" s="92">
        <v>1304</v>
      </c>
      <c r="M30" s="92">
        <v>1304</v>
      </c>
      <c r="N30" s="92">
        <v>1304</v>
      </c>
      <c r="O30" s="234"/>
    </row>
    <row r="31" spans="1:15" ht="15">
      <c r="A31" s="235" t="s">
        <v>27</v>
      </c>
      <c r="B31" s="242" t="s">
        <v>330</v>
      </c>
      <c r="C31" s="94" t="s">
        <v>48</v>
      </c>
      <c r="D31" s="108" t="s">
        <v>5</v>
      </c>
      <c r="E31" s="89">
        <f>E32+E33+E34+E35</f>
        <v>7192</v>
      </c>
      <c r="F31" s="89">
        <f>F32+F33+F34+F35</f>
        <v>1800</v>
      </c>
      <c r="G31" s="246">
        <f>G32+G33+G34+G35</f>
        <v>1348</v>
      </c>
      <c r="H31" s="247"/>
      <c r="I31" s="247"/>
      <c r="J31" s="247"/>
      <c r="K31" s="248"/>
      <c r="L31" s="89">
        <f>L32+L33+L34+L35</f>
        <v>1348</v>
      </c>
      <c r="M31" s="89">
        <f>M32+M33+M34+M35</f>
        <v>1348</v>
      </c>
      <c r="N31" s="89">
        <f>N32+N33+N34+N35</f>
        <v>1348</v>
      </c>
      <c r="O31" s="235" t="s">
        <v>44</v>
      </c>
    </row>
    <row r="32" spans="1:15" ht="45">
      <c r="A32" s="236"/>
      <c r="B32" s="242"/>
      <c r="C32" s="94" t="s">
        <v>48</v>
      </c>
      <c r="D32" s="108" t="s">
        <v>4</v>
      </c>
      <c r="E32" s="89">
        <f>F32+G32+L32+M32+N32</f>
        <v>0</v>
      </c>
      <c r="F32" s="89">
        <v>0</v>
      </c>
      <c r="G32" s="246">
        <v>0</v>
      </c>
      <c r="H32" s="247"/>
      <c r="I32" s="247"/>
      <c r="J32" s="247"/>
      <c r="K32" s="248"/>
      <c r="L32" s="91">
        <v>0</v>
      </c>
      <c r="M32" s="91">
        <v>0</v>
      </c>
      <c r="N32" s="91">
        <v>0</v>
      </c>
      <c r="O32" s="236"/>
    </row>
    <row r="33" spans="1:15" ht="30.75" customHeight="1">
      <c r="A33" s="236"/>
      <c r="B33" s="242"/>
      <c r="C33" s="94" t="s">
        <v>48</v>
      </c>
      <c r="D33" s="108" t="s">
        <v>8</v>
      </c>
      <c r="E33" s="89">
        <f>F33+G33+L33+M33+N33</f>
        <v>0</v>
      </c>
      <c r="F33" s="89">
        <v>0</v>
      </c>
      <c r="G33" s="246">
        <v>0</v>
      </c>
      <c r="H33" s="247"/>
      <c r="I33" s="247"/>
      <c r="J33" s="247"/>
      <c r="K33" s="248"/>
      <c r="L33" s="91">
        <v>0</v>
      </c>
      <c r="M33" s="91">
        <v>0</v>
      </c>
      <c r="N33" s="91">
        <v>0</v>
      </c>
      <c r="O33" s="236"/>
    </row>
    <row r="34" spans="1:15" ht="45.75" customHeight="1">
      <c r="A34" s="236"/>
      <c r="B34" s="242"/>
      <c r="C34" s="94" t="s">
        <v>48</v>
      </c>
      <c r="D34" s="108" t="s">
        <v>17</v>
      </c>
      <c r="E34" s="89">
        <f>F34+G34+L34+M34+N34</f>
        <v>7192</v>
      </c>
      <c r="F34" s="89">
        <v>1800</v>
      </c>
      <c r="G34" s="246">
        <v>1348</v>
      </c>
      <c r="H34" s="247"/>
      <c r="I34" s="247"/>
      <c r="J34" s="247"/>
      <c r="K34" s="248"/>
      <c r="L34" s="91">
        <v>1348</v>
      </c>
      <c r="M34" s="91">
        <v>1348</v>
      </c>
      <c r="N34" s="91">
        <v>1348</v>
      </c>
      <c r="O34" s="236"/>
    </row>
    <row r="35" spans="1:15" ht="34.5" customHeight="1">
      <c r="A35" s="236"/>
      <c r="B35" s="242"/>
      <c r="C35" s="94" t="s">
        <v>48</v>
      </c>
      <c r="D35" s="108" t="s">
        <v>26</v>
      </c>
      <c r="E35" s="89">
        <f>F35+G35+L35+M35+N35</f>
        <v>0</v>
      </c>
      <c r="F35" s="89">
        <v>0</v>
      </c>
      <c r="G35" s="246">
        <v>0</v>
      </c>
      <c r="H35" s="247"/>
      <c r="I35" s="247"/>
      <c r="J35" s="247"/>
      <c r="K35" s="248"/>
      <c r="L35" s="91">
        <v>0</v>
      </c>
      <c r="M35" s="91">
        <v>0</v>
      </c>
      <c r="N35" s="91">
        <v>0</v>
      </c>
      <c r="O35" s="236"/>
    </row>
    <row r="36" spans="1:15" ht="19.5" customHeight="1">
      <c r="A36" s="236"/>
      <c r="B36" s="249" t="s">
        <v>166</v>
      </c>
      <c r="C36" s="235" t="s">
        <v>48</v>
      </c>
      <c r="D36" s="235" t="s">
        <v>21</v>
      </c>
      <c r="E36" s="235" t="s">
        <v>34</v>
      </c>
      <c r="F36" s="235" t="s">
        <v>47</v>
      </c>
      <c r="G36" s="235" t="s">
        <v>216</v>
      </c>
      <c r="H36" s="239" t="s">
        <v>35</v>
      </c>
      <c r="I36" s="240"/>
      <c r="J36" s="240"/>
      <c r="K36" s="241"/>
      <c r="L36" s="235" t="s">
        <v>40</v>
      </c>
      <c r="M36" s="94" t="s">
        <v>50</v>
      </c>
      <c r="N36" s="235" t="s">
        <v>42</v>
      </c>
      <c r="O36" s="232" t="s">
        <v>21</v>
      </c>
    </row>
    <row r="37" spans="1:15" ht="37.5" customHeight="1">
      <c r="A37" s="236"/>
      <c r="B37" s="250"/>
      <c r="C37" s="236"/>
      <c r="D37" s="236"/>
      <c r="E37" s="237"/>
      <c r="F37" s="237"/>
      <c r="G37" s="237"/>
      <c r="H37" s="109" t="s">
        <v>226</v>
      </c>
      <c r="I37" s="109" t="s">
        <v>227</v>
      </c>
      <c r="J37" s="109" t="s">
        <v>228</v>
      </c>
      <c r="K37" s="109" t="s">
        <v>229</v>
      </c>
      <c r="L37" s="237"/>
      <c r="M37" s="95"/>
      <c r="N37" s="237"/>
      <c r="O37" s="233"/>
    </row>
    <row r="38" spans="1:15" ht="23.25" customHeight="1">
      <c r="A38" s="237"/>
      <c r="B38" s="251"/>
      <c r="C38" s="237"/>
      <c r="D38" s="237"/>
      <c r="E38" s="92">
        <v>15</v>
      </c>
      <c r="F38" s="92">
        <v>3</v>
      </c>
      <c r="G38" s="92">
        <v>3</v>
      </c>
      <c r="H38" s="92">
        <v>0</v>
      </c>
      <c r="I38" s="92">
        <v>0</v>
      </c>
      <c r="J38" s="92">
        <v>2</v>
      </c>
      <c r="K38" s="92">
        <v>3</v>
      </c>
      <c r="L38" s="92">
        <v>3</v>
      </c>
      <c r="M38" s="92">
        <v>3</v>
      </c>
      <c r="N38" s="92">
        <v>3</v>
      </c>
      <c r="O38" s="234"/>
    </row>
    <row r="39" spans="1:15" ht="15" customHeight="1">
      <c r="A39" s="235" t="s">
        <v>63</v>
      </c>
      <c r="B39" s="243" t="s">
        <v>331</v>
      </c>
      <c r="C39" s="94" t="s">
        <v>48</v>
      </c>
      <c r="D39" s="108" t="s">
        <v>5</v>
      </c>
      <c r="E39" s="90">
        <f>E40+E41+E42+E43</f>
        <v>500</v>
      </c>
      <c r="F39" s="89">
        <f>F40+F41+F42+F43</f>
        <v>100</v>
      </c>
      <c r="G39" s="246">
        <f>G40+G41+G42+G43</f>
        <v>100</v>
      </c>
      <c r="H39" s="247"/>
      <c r="I39" s="247"/>
      <c r="J39" s="247"/>
      <c r="K39" s="248"/>
      <c r="L39" s="89">
        <f>L40+L41+L42+L43</f>
        <v>100</v>
      </c>
      <c r="M39" s="89">
        <f>M40+M41+M42+M43</f>
        <v>100</v>
      </c>
      <c r="N39" s="89">
        <f>N40+N41+N42+N43</f>
        <v>100</v>
      </c>
      <c r="O39" s="235" t="s">
        <v>44</v>
      </c>
    </row>
    <row r="40" spans="1:15" ht="45">
      <c r="A40" s="236"/>
      <c r="B40" s="244"/>
      <c r="C40" s="94" t="s">
        <v>48</v>
      </c>
      <c r="D40" s="108" t="s">
        <v>4</v>
      </c>
      <c r="E40" s="89">
        <f>F40+G40+L40+M40+N40</f>
        <v>0</v>
      </c>
      <c r="F40" s="89">
        <v>0</v>
      </c>
      <c r="G40" s="246">
        <v>0</v>
      </c>
      <c r="H40" s="247"/>
      <c r="I40" s="247"/>
      <c r="J40" s="247"/>
      <c r="K40" s="248"/>
      <c r="L40" s="91">
        <v>0</v>
      </c>
      <c r="M40" s="91">
        <v>0</v>
      </c>
      <c r="N40" s="91">
        <v>0</v>
      </c>
      <c r="O40" s="236"/>
    </row>
    <row r="41" spans="1:15" ht="30">
      <c r="A41" s="236"/>
      <c r="B41" s="244"/>
      <c r="C41" s="94" t="s">
        <v>48</v>
      </c>
      <c r="D41" s="108" t="s">
        <v>8</v>
      </c>
      <c r="E41" s="89">
        <f>F41+G41+L41+M41+N41</f>
        <v>0</v>
      </c>
      <c r="F41" s="89">
        <v>0</v>
      </c>
      <c r="G41" s="246">
        <v>0</v>
      </c>
      <c r="H41" s="247"/>
      <c r="I41" s="247"/>
      <c r="J41" s="247"/>
      <c r="K41" s="248"/>
      <c r="L41" s="91">
        <v>0</v>
      </c>
      <c r="M41" s="91">
        <v>0</v>
      </c>
      <c r="N41" s="91">
        <v>0</v>
      </c>
      <c r="O41" s="236"/>
    </row>
    <row r="42" spans="1:15" ht="45">
      <c r="A42" s="236"/>
      <c r="B42" s="244"/>
      <c r="C42" s="94" t="s">
        <v>48</v>
      </c>
      <c r="D42" s="108" t="s">
        <v>17</v>
      </c>
      <c r="E42" s="89">
        <f>F42+G42+L42+M42+N42</f>
        <v>500</v>
      </c>
      <c r="F42" s="89">
        <v>100</v>
      </c>
      <c r="G42" s="246">
        <v>100</v>
      </c>
      <c r="H42" s="247"/>
      <c r="I42" s="247"/>
      <c r="J42" s="247"/>
      <c r="K42" s="248"/>
      <c r="L42" s="91">
        <v>100</v>
      </c>
      <c r="M42" s="91">
        <v>100</v>
      </c>
      <c r="N42" s="91">
        <v>100</v>
      </c>
      <c r="O42" s="236"/>
    </row>
    <row r="43" spans="1:15" ht="30">
      <c r="A43" s="236"/>
      <c r="B43" s="245"/>
      <c r="C43" s="94" t="s">
        <v>48</v>
      </c>
      <c r="D43" s="108" t="s">
        <v>26</v>
      </c>
      <c r="E43" s="89">
        <f>F43+G43+L43+M43+N43</f>
        <v>0</v>
      </c>
      <c r="F43" s="89">
        <v>0</v>
      </c>
      <c r="G43" s="246">
        <v>0</v>
      </c>
      <c r="H43" s="247"/>
      <c r="I43" s="247"/>
      <c r="J43" s="247"/>
      <c r="K43" s="248"/>
      <c r="L43" s="91">
        <v>0</v>
      </c>
      <c r="M43" s="91">
        <v>0</v>
      </c>
      <c r="N43" s="91">
        <v>0</v>
      </c>
      <c r="O43" s="236"/>
    </row>
    <row r="44" spans="1:15" ht="16.5" customHeight="1">
      <c r="A44" s="236"/>
      <c r="B44" s="249" t="s">
        <v>167</v>
      </c>
      <c r="C44" s="235" t="s">
        <v>48</v>
      </c>
      <c r="D44" s="235" t="s">
        <v>21</v>
      </c>
      <c r="E44" s="235" t="s">
        <v>34</v>
      </c>
      <c r="F44" s="235" t="s">
        <v>47</v>
      </c>
      <c r="G44" s="235" t="s">
        <v>216</v>
      </c>
      <c r="H44" s="239" t="s">
        <v>35</v>
      </c>
      <c r="I44" s="240"/>
      <c r="J44" s="240"/>
      <c r="K44" s="241"/>
      <c r="L44" s="235" t="s">
        <v>40</v>
      </c>
      <c r="M44" s="94" t="s">
        <v>50</v>
      </c>
      <c r="N44" s="235" t="s">
        <v>42</v>
      </c>
      <c r="O44" s="232" t="s">
        <v>21</v>
      </c>
    </row>
    <row r="45" spans="1:15" ht="40.5" customHeight="1">
      <c r="A45" s="236"/>
      <c r="B45" s="250"/>
      <c r="C45" s="236"/>
      <c r="D45" s="236"/>
      <c r="E45" s="237"/>
      <c r="F45" s="237"/>
      <c r="G45" s="237"/>
      <c r="H45" s="109" t="s">
        <v>226</v>
      </c>
      <c r="I45" s="109" t="s">
        <v>227</v>
      </c>
      <c r="J45" s="109" t="s">
        <v>228</v>
      </c>
      <c r="K45" s="109" t="s">
        <v>229</v>
      </c>
      <c r="L45" s="237"/>
      <c r="M45" s="95"/>
      <c r="N45" s="237"/>
      <c r="O45" s="233"/>
    </row>
    <row r="46" spans="1:15" ht="21.75" customHeight="1">
      <c r="A46" s="237"/>
      <c r="B46" s="251"/>
      <c r="C46" s="237"/>
      <c r="D46" s="237"/>
      <c r="E46" s="92">
        <v>250</v>
      </c>
      <c r="F46" s="92">
        <v>250</v>
      </c>
      <c r="G46" s="92">
        <v>250</v>
      </c>
      <c r="H46" s="92">
        <v>250</v>
      </c>
      <c r="I46" s="92">
        <v>250</v>
      </c>
      <c r="J46" s="92">
        <v>250</v>
      </c>
      <c r="K46" s="92">
        <v>250</v>
      </c>
      <c r="L46" s="92">
        <v>250</v>
      </c>
      <c r="M46" s="92">
        <v>250</v>
      </c>
      <c r="N46" s="92">
        <v>250</v>
      </c>
      <c r="O46" s="234"/>
    </row>
    <row r="47" spans="1:15" ht="18" customHeight="1">
      <c r="A47" s="235" t="s">
        <v>64</v>
      </c>
      <c r="B47" s="242" t="s">
        <v>332</v>
      </c>
      <c r="C47" s="94" t="s">
        <v>48</v>
      </c>
      <c r="D47" s="108" t="s">
        <v>5</v>
      </c>
      <c r="E47" s="90">
        <f>E48+E49+E50+E51</f>
        <v>6632.4400000000005</v>
      </c>
      <c r="F47" s="89">
        <f>F48+F49+F50+F51</f>
        <v>1240</v>
      </c>
      <c r="G47" s="246">
        <f>G48+G49+G50+G51</f>
        <v>1312.44</v>
      </c>
      <c r="H47" s="247"/>
      <c r="I47" s="247"/>
      <c r="J47" s="247"/>
      <c r="K47" s="248"/>
      <c r="L47" s="89">
        <f>L48+L49+L50+L51</f>
        <v>1360</v>
      </c>
      <c r="M47" s="89">
        <f>M48+M49+M50+M51</f>
        <v>1360</v>
      </c>
      <c r="N47" s="89">
        <f>N48+N49+N50+N51</f>
        <v>1360</v>
      </c>
      <c r="O47" s="235" t="s">
        <v>113</v>
      </c>
    </row>
    <row r="48" spans="1:15" ht="45.75" customHeight="1">
      <c r="A48" s="236"/>
      <c r="B48" s="242"/>
      <c r="C48" s="94" t="s">
        <v>48</v>
      </c>
      <c r="D48" s="108" t="s">
        <v>4</v>
      </c>
      <c r="E48" s="89">
        <f>F48+G48+L48+M48+N48</f>
        <v>0</v>
      </c>
      <c r="F48" s="89">
        <v>0</v>
      </c>
      <c r="G48" s="246">
        <v>0</v>
      </c>
      <c r="H48" s="247"/>
      <c r="I48" s="247"/>
      <c r="J48" s="247"/>
      <c r="K48" s="248"/>
      <c r="L48" s="91">
        <v>0</v>
      </c>
      <c r="M48" s="91">
        <v>0</v>
      </c>
      <c r="N48" s="91">
        <v>0</v>
      </c>
      <c r="O48" s="236"/>
    </row>
    <row r="49" spans="1:15" ht="32.25" customHeight="1">
      <c r="A49" s="236"/>
      <c r="B49" s="242"/>
      <c r="C49" s="94" t="s">
        <v>48</v>
      </c>
      <c r="D49" s="108" t="s">
        <v>8</v>
      </c>
      <c r="E49" s="89">
        <f>F49+G49+L49+M49+N49</f>
        <v>0</v>
      </c>
      <c r="F49" s="89">
        <v>0</v>
      </c>
      <c r="G49" s="246">
        <v>0</v>
      </c>
      <c r="H49" s="247"/>
      <c r="I49" s="247"/>
      <c r="J49" s="247"/>
      <c r="K49" s="248"/>
      <c r="L49" s="91">
        <v>0</v>
      </c>
      <c r="M49" s="91">
        <v>0</v>
      </c>
      <c r="N49" s="91">
        <v>0</v>
      </c>
      <c r="O49" s="236"/>
    </row>
    <row r="50" spans="1:15" ht="45" customHeight="1">
      <c r="A50" s="236"/>
      <c r="B50" s="242"/>
      <c r="C50" s="94" t="s">
        <v>48</v>
      </c>
      <c r="D50" s="108" t="s">
        <v>17</v>
      </c>
      <c r="E50" s="89">
        <f>F50+G50+L50+M50+N50</f>
        <v>6632.4400000000005</v>
      </c>
      <c r="F50" s="89">
        <v>1240</v>
      </c>
      <c r="G50" s="246">
        <v>1312.44</v>
      </c>
      <c r="H50" s="247"/>
      <c r="I50" s="247"/>
      <c r="J50" s="247"/>
      <c r="K50" s="248"/>
      <c r="L50" s="91">
        <v>1360</v>
      </c>
      <c r="M50" s="91">
        <v>1360</v>
      </c>
      <c r="N50" s="91">
        <v>1360</v>
      </c>
      <c r="O50" s="236"/>
    </row>
    <row r="51" spans="1:15" ht="30.75" customHeight="1">
      <c r="A51" s="236"/>
      <c r="B51" s="242"/>
      <c r="C51" s="94" t="s">
        <v>48</v>
      </c>
      <c r="D51" s="108" t="s">
        <v>26</v>
      </c>
      <c r="E51" s="89">
        <f>F51+G51+L51+M51+N51</f>
        <v>0</v>
      </c>
      <c r="F51" s="89">
        <v>0</v>
      </c>
      <c r="G51" s="246">
        <v>0</v>
      </c>
      <c r="H51" s="247"/>
      <c r="I51" s="247"/>
      <c r="J51" s="247"/>
      <c r="K51" s="248"/>
      <c r="L51" s="91">
        <v>0</v>
      </c>
      <c r="M51" s="91">
        <v>0</v>
      </c>
      <c r="N51" s="91">
        <v>0</v>
      </c>
      <c r="O51" s="236"/>
    </row>
    <row r="52" spans="1:15" ht="32.25" customHeight="1">
      <c r="A52" s="236"/>
      <c r="B52" s="244" t="s">
        <v>168</v>
      </c>
      <c r="C52" s="238" t="s">
        <v>48</v>
      </c>
      <c r="D52" s="235" t="s">
        <v>21</v>
      </c>
      <c r="E52" s="235" t="s">
        <v>34</v>
      </c>
      <c r="F52" s="235" t="s">
        <v>47</v>
      </c>
      <c r="G52" s="235" t="s">
        <v>216</v>
      </c>
      <c r="H52" s="239" t="s">
        <v>35</v>
      </c>
      <c r="I52" s="240"/>
      <c r="J52" s="240"/>
      <c r="K52" s="241"/>
      <c r="L52" s="235" t="s">
        <v>40</v>
      </c>
      <c r="M52" s="94" t="s">
        <v>50</v>
      </c>
      <c r="N52" s="235" t="s">
        <v>42</v>
      </c>
      <c r="O52" s="232" t="s">
        <v>21</v>
      </c>
    </row>
    <row r="53" spans="1:15" ht="36.75" customHeight="1">
      <c r="A53" s="236"/>
      <c r="B53" s="244"/>
      <c r="C53" s="238"/>
      <c r="D53" s="236"/>
      <c r="E53" s="237"/>
      <c r="F53" s="237"/>
      <c r="G53" s="237"/>
      <c r="H53" s="109" t="s">
        <v>226</v>
      </c>
      <c r="I53" s="109" t="s">
        <v>227</v>
      </c>
      <c r="J53" s="109" t="s">
        <v>228</v>
      </c>
      <c r="K53" s="109" t="s">
        <v>229</v>
      </c>
      <c r="L53" s="237"/>
      <c r="M53" s="95"/>
      <c r="N53" s="237"/>
      <c r="O53" s="233"/>
    </row>
    <row r="54" spans="1:15" ht="51.75" customHeight="1">
      <c r="A54" s="237"/>
      <c r="B54" s="245"/>
      <c r="C54" s="238"/>
      <c r="D54" s="237"/>
      <c r="E54" s="92">
        <v>2</v>
      </c>
      <c r="F54" s="92">
        <v>2</v>
      </c>
      <c r="G54" s="92">
        <v>2</v>
      </c>
      <c r="H54" s="92">
        <v>0</v>
      </c>
      <c r="I54" s="92">
        <v>1</v>
      </c>
      <c r="J54" s="92">
        <v>1</v>
      </c>
      <c r="K54" s="92">
        <v>2</v>
      </c>
      <c r="L54" s="92">
        <v>2</v>
      </c>
      <c r="M54" s="92">
        <v>2</v>
      </c>
      <c r="N54" s="92">
        <v>2</v>
      </c>
      <c r="O54" s="234"/>
    </row>
    <row r="55" spans="1:15" ht="20.25" customHeight="1">
      <c r="A55" s="235" t="s">
        <v>65</v>
      </c>
      <c r="B55" s="242" t="s">
        <v>333</v>
      </c>
      <c r="C55" s="94" t="s">
        <v>48</v>
      </c>
      <c r="D55" s="108" t="s">
        <v>5</v>
      </c>
      <c r="E55" s="90">
        <f>E56+E57+E58+E59</f>
        <v>500</v>
      </c>
      <c r="F55" s="89">
        <f>F56+F57+F58+F59</f>
        <v>100</v>
      </c>
      <c r="G55" s="246">
        <f>G56+G57+G58+G59</f>
        <v>100</v>
      </c>
      <c r="H55" s="247"/>
      <c r="I55" s="247"/>
      <c r="J55" s="247"/>
      <c r="K55" s="248"/>
      <c r="L55" s="89">
        <f>L56+L57+L58+L59</f>
        <v>100</v>
      </c>
      <c r="M55" s="89">
        <f>M56+M57+M58+M59</f>
        <v>100</v>
      </c>
      <c r="N55" s="89">
        <f>N56+N57+N58+N59</f>
        <v>100</v>
      </c>
      <c r="O55" s="235" t="s">
        <v>44</v>
      </c>
    </row>
    <row r="56" spans="1:15" ht="45.75" customHeight="1">
      <c r="A56" s="236"/>
      <c r="B56" s="242"/>
      <c r="C56" s="94" t="s">
        <v>48</v>
      </c>
      <c r="D56" s="108" t="s">
        <v>4</v>
      </c>
      <c r="E56" s="89">
        <f>F56+G56+L56+M56+N56</f>
        <v>0</v>
      </c>
      <c r="F56" s="89">
        <v>0</v>
      </c>
      <c r="G56" s="246">
        <v>0</v>
      </c>
      <c r="H56" s="247"/>
      <c r="I56" s="247"/>
      <c r="J56" s="247"/>
      <c r="K56" s="248"/>
      <c r="L56" s="91">
        <v>0</v>
      </c>
      <c r="M56" s="91">
        <v>0</v>
      </c>
      <c r="N56" s="91">
        <v>0</v>
      </c>
      <c r="O56" s="236"/>
    </row>
    <row r="57" spans="1:15" ht="30" customHeight="1">
      <c r="A57" s="236"/>
      <c r="B57" s="242"/>
      <c r="C57" s="94" t="s">
        <v>48</v>
      </c>
      <c r="D57" s="108" t="s">
        <v>8</v>
      </c>
      <c r="E57" s="89">
        <f>F57+G57+L57+M57+N57</f>
        <v>0</v>
      </c>
      <c r="F57" s="89">
        <v>0</v>
      </c>
      <c r="G57" s="246">
        <v>0</v>
      </c>
      <c r="H57" s="247"/>
      <c r="I57" s="247"/>
      <c r="J57" s="247"/>
      <c r="K57" s="248"/>
      <c r="L57" s="91">
        <v>0</v>
      </c>
      <c r="M57" s="91">
        <v>0</v>
      </c>
      <c r="N57" s="91">
        <v>0</v>
      </c>
      <c r="O57" s="236"/>
    </row>
    <row r="58" spans="1:15" ht="45.75" customHeight="1">
      <c r="A58" s="236"/>
      <c r="B58" s="242"/>
      <c r="C58" s="94" t="s">
        <v>48</v>
      </c>
      <c r="D58" s="108" t="s">
        <v>17</v>
      </c>
      <c r="E58" s="89">
        <f>F58+G58+L58+M58+N58</f>
        <v>500</v>
      </c>
      <c r="F58" s="89">
        <v>100</v>
      </c>
      <c r="G58" s="246">
        <v>100</v>
      </c>
      <c r="H58" s="247"/>
      <c r="I58" s="247"/>
      <c r="J58" s="247"/>
      <c r="K58" s="248"/>
      <c r="L58" s="91">
        <v>100</v>
      </c>
      <c r="M58" s="91">
        <v>100</v>
      </c>
      <c r="N58" s="91">
        <v>100</v>
      </c>
      <c r="O58" s="236"/>
    </row>
    <row r="59" spans="1:15" ht="29.25" customHeight="1">
      <c r="A59" s="236"/>
      <c r="B59" s="242"/>
      <c r="C59" s="94" t="s">
        <v>48</v>
      </c>
      <c r="D59" s="108" t="s">
        <v>26</v>
      </c>
      <c r="E59" s="89">
        <f>F59+G59+L59+M59+N59</f>
        <v>0</v>
      </c>
      <c r="F59" s="89">
        <v>0</v>
      </c>
      <c r="G59" s="246">
        <v>0</v>
      </c>
      <c r="H59" s="247"/>
      <c r="I59" s="247"/>
      <c r="J59" s="247"/>
      <c r="K59" s="248"/>
      <c r="L59" s="91">
        <v>0</v>
      </c>
      <c r="M59" s="91">
        <v>0</v>
      </c>
      <c r="N59" s="91">
        <v>0</v>
      </c>
      <c r="O59" s="237"/>
    </row>
    <row r="60" spans="1:15" ht="17.25" customHeight="1">
      <c r="A60" s="116"/>
      <c r="B60" s="244" t="s">
        <v>169</v>
      </c>
      <c r="C60" s="238" t="s">
        <v>48</v>
      </c>
      <c r="D60" s="235" t="s">
        <v>21</v>
      </c>
      <c r="E60" s="235" t="s">
        <v>34</v>
      </c>
      <c r="F60" s="235" t="s">
        <v>47</v>
      </c>
      <c r="G60" s="235" t="s">
        <v>216</v>
      </c>
      <c r="H60" s="239" t="s">
        <v>35</v>
      </c>
      <c r="I60" s="240"/>
      <c r="J60" s="240"/>
      <c r="K60" s="241"/>
      <c r="L60" s="235" t="s">
        <v>40</v>
      </c>
      <c r="M60" s="94" t="s">
        <v>50</v>
      </c>
      <c r="N60" s="235" t="s">
        <v>42</v>
      </c>
      <c r="O60" s="232" t="s">
        <v>21</v>
      </c>
    </row>
    <row r="61" spans="1:15" ht="43.5" customHeight="1">
      <c r="A61" s="116"/>
      <c r="B61" s="244"/>
      <c r="C61" s="238"/>
      <c r="D61" s="236"/>
      <c r="E61" s="237"/>
      <c r="F61" s="237"/>
      <c r="G61" s="237"/>
      <c r="H61" s="109" t="s">
        <v>226</v>
      </c>
      <c r="I61" s="109" t="s">
        <v>227</v>
      </c>
      <c r="J61" s="109" t="s">
        <v>228</v>
      </c>
      <c r="K61" s="109" t="s">
        <v>229</v>
      </c>
      <c r="L61" s="237"/>
      <c r="M61" s="95"/>
      <c r="N61" s="237"/>
      <c r="O61" s="233"/>
    </row>
    <row r="62" spans="1:15" ht="23.25" customHeight="1">
      <c r="A62" s="116"/>
      <c r="B62" s="245"/>
      <c r="C62" s="238"/>
      <c r="D62" s="237"/>
      <c r="E62" s="92">
        <f>SUM(N62)</f>
        <v>70000</v>
      </c>
      <c r="F62" s="92">
        <v>40000</v>
      </c>
      <c r="G62" s="92">
        <v>40000</v>
      </c>
      <c r="H62" s="92">
        <v>40000</v>
      </c>
      <c r="I62" s="92">
        <v>40000</v>
      </c>
      <c r="J62" s="92">
        <v>40000</v>
      </c>
      <c r="K62" s="92">
        <v>40000</v>
      </c>
      <c r="L62" s="92">
        <v>50000</v>
      </c>
      <c r="M62" s="92">
        <v>60000</v>
      </c>
      <c r="N62" s="92">
        <v>70000</v>
      </c>
      <c r="O62" s="234"/>
    </row>
    <row r="63" spans="1:15" ht="16.5" customHeight="1">
      <c r="A63" s="238" t="s">
        <v>66</v>
      </c>
      <c r="B63" s="242" t="s">
        <v>334</v>
      </c>
      <c r="C63" s="94" t="s">
        <v>48</v>
      </c>
      <c r="D63" s="108" t="s">
        <v>5</v>
      </c>
      <c r="E63" s="90">
        <f>E64+E65+E66+E67</f>
        <v>250</v>
      </c>
      <c r="F63" s="89">
        <f>F64+F65+F66+F67</f>
        <v>50</v>
      </c>
      <c r="G63" s="246">
        <f>G64+G65+G66+G67</f>
        <v>50</v>
      </c>
      <c r="H63" s="247"/>
      <c r="I63" s="247"/>
      <c r="J63" s="247"/>
      <c r="K63" s="248"/>
      <c r="L63" s="89">
        <f>L64+L65+L66+L67</f>
        <v>50</v>
      </c>
      <c r="M63" s="89">
        <f>M64+M65+M66+M67</f>
        <v>50</v>
      </c>
      <c r="N63" s="89">
        <f>N64+N65+N66+N67</f>
        <v>50</v>
      </c>
      <c r="O63" s="235" t="s">
        <v>44</v>
      </c>
    </row>
    <row r="64" spans="1:15" ht="47.25" customHeight="1">
      <c r="A64" s="238"/>
      <c r="B64" s="242"/>
      <c r="C64" s="94" t="s">
        <v>48</v>
      </c>
      <c r="D64" s="108" t="s">
        <v>4</v>
      </c>
      <c r="E64" s="89">
        <f>F64+G64+L64+M64+N64</f>
        <v>0</v>
      </c>
      <c r="F64" s="89">
        <v>0</v>
      </c>
      <c r="G64" s="246">
        <v>0</v>
      </c>
      <c r="H64" s="247"/>
      <c r="I64" s="247"/>
      <c r="J64" s="247"/>
      <c r="K64" s="248"/>
      <c r="L64" s="91">
        <v>0</v>
      </c>
      <c r="M64" s="91">
        <v>0</v>
      </c>
      <c r="N64" s="91">
        <v>0</v>
      </c>
      <c r="O64" s="236"/>
    </row>
    <row r="65" spans="1:15" ht="30.75" customHeight="1">
      <c r="A65" s="238"/>
      <c r="B65" s="242"/>
      <c r="C65" s="94" t="s">
        <v>48</v>
      </c>
      <c r="D65" s="108" t="s">
        <v>8</v>
      </c>
      <c r="E65" s="89">
        <f>F65+G65+L65+M65+N65</f>
        <v>0</v>
      </c>
      <c r="F65" s="89">
        <v>0</v>
      </c>
      <c r="G65" s="246">
        <v>0</v>
      </c>
      <c r="H65" s="247"/>
      <c r="I65" s="247"/>
      <c r="J65" s="247"/>
      <c r="K65" s="248"/>
      <c r="L65" s="91">
        <v>0</v>
      </c>
      <c r="M65" s="91">
        <v>0</v>
      </c>
      <c r="N65" s="91">
        <v>0</v>
      </c>
      <c r="O65" s="236"/>
    </row>
    <row r="66" spans="1:15" ht="46.5" customHeight="1">
      <c r="A66" s="238"/>
      <c r="B66" s="242"/>
      <c r="C66" s="94" t="s">
        <v>48</v>
      </c>
      <c r="D66" s="108" t="s">
        <v>17</v>
      </c>
      <c r="E66" s="89">
        <f>F66+G66+L66+M66+N66</f>
        <v>250</v>
      </c>
      <c r="F66" s="89">
        <v>50</v>
      </c>
      <c r="G66" s="246">
        <v>50</v>
      </c>
      <c r="H66" s="247"/>
      <c r="I66" s="247"/>
      <c r="J66" s="247"/>
      <c r="K66" s="248"/>
      <c r="L66" s="91">
        <v>50</v>
      </c>
      <c r="M66" s="91">
        <v>50</v>
      </c>
      <c r="N66" s="91">
        <v>50</v>
      </c>
      <c r="O66" s="236"/>
    </row>
    <row r="67" spans="1:15" ht="30" customHeight="1">
      <c r="A67" s="238"/>
      <c r="B67" s="242"/>
      <c r="C67" s="94" t="s">
        <v>48</v>
      </c>
      <c r="D67" s="108" t="s">
        <v>26</v>
      </c>
      <c r="E67" s="89">
        <f>F67+G67+L67+M67+N67</f>
        <v>0</v>
      </c>
      <c r="F67" s="89">
        <v>0</v>
      </c>
      <c r="G67" s="246">
        <v>0</v>
      </c>
      <c r="H67" s="247"/>
      <c r="I67" s="247"/>
      <c r="J67" s="247"/>
      <c r="K67" s="248"/>
      <c r="L67" s="91">
        <v>0</v>
      </c>
      <c r="M67" s="91">
        <v>0</v>
      </c>
      <c r="N67" s="91">
        <v>0</v>
      </c>
      <c r="O67" s="236"/>
    </row>
    <row r="68" spans="1:15" ht="17.25" customHeight="1">
      <c r="A68" s="238"/>
      <c r="B68" s="242" t="s">
        <v>234</v>
      </c>
      <c r="C68" s="238" t="s">
        <v>48</v>
      </c>
      <c r="D68" s="235" t="s">
        <v>21</v>
      </c>
      <c r="E68" s="235" t="s">
        <v>34</v>
      </c>
      <c r="F68" s="235" t="s">
        <v>47</v>
      </c>
      <c r="G68" s="235" t="s">
        <v>216</v>
      </c>
      <c r="H68" s="239" t="s">
        <v>35</v>
      </c>
      <c r="I68" s="240"/>
      <c r="J68" s="240"/>
      <c r="K68" s="241"/>
      <c r="L68" s="235" t="s">
        <v>40</v>
      </c>
      <c r="M68" s="94" t="s">
        <v>50</v>
      </c>
      <c r="N68" s="235" t="s">
        <v>42</v>
      </c>
      <c r="O68" s="232" t="s">
        <v>21</v>
      </c>
    </row>
    <row r="69" spans="1:15" ht="41.25" customHeight="1">
      <c r="A69" s="238"/>
      <c r="B69" s="242"/>
      <c r="C69" s="238"/>
      <c r="D69" s="236"/>
      <c r="E69" s="237"/>
      <c r="F69" s="237"/>
      <c r="G69" s="237"/>
      <c r="H69" s="109" t="s">
        <v>226</v>
      </c>
      <c r="I69" s="109" t="s">
        <v>227</v>
      </c>
      <c r="J69" s="109" t="s">
        <v>228</v>
      </c>
      <c r="K69" s="109" t="s">
        <v>229</v>
      </c>
      <c r="L69" s="237"/>
      <c r="M69" s="95"/>
      <c r="N69" s="237"/>
      <c r="O69" s="233"/>
    </row>
    <row r="70" spans="1:15" ht="24.75" customHeight="1">
      <c r="A70" s="238"/>
      <c r="B70" s="242"/>
      <c r="C70" s="238"/>
      <c r="D70" s="237"/>
      <c r="E70" s="92">
        <v>200000</v>
      </c>
      <c r="F70" s="92">
        <v>40000</v>
      </c>
      <c r="G70" s="92">
        <v>40000</v>
      </c>
      <c r="H70" s="92">
        <v>0</v>
      </c>
      <c r="I70" s="92">
        <v>20000</v>
      </c>
      <c r="J70" s="92">
        <v>20000</v>
      </c>
      <c r="K70" s="92">
        <v>40000</v>
      </c>
      <c r="L70" s="92">
        <v>40000</v>
      </c>
      <c r="M70" s="92">
        <v>40000</v>
      </c>
      <c r="N70" s="92">
        <v>40000</v>
      </c>
      <c r="O70" s="234"/>
    </row>
    <row r="71" spans="1:15" ht="18" customHeight="1">
      <c r="A71" s="235" t="s">
        <v>67</v>
      </c>
      <c r="B71" s="242" t="s">
        <v>335</v>
      </c>
      <c r="C71" s="94" t="s">
        <v>48</v>
      </c>
      <c r="D71" s="108" t="s">
        <v>5</v>
      </c>
      <c r="E71" s="90">
        <f>E72+E73+E74+E75</f>
        <v>0</v>
      </c>
      <c r="F71" s="89">
        <f>F72+F73+F74+F75</f>
        <v>0</v>
      </c>
      <c r="G71" s="246">
        <f>G72+G73+G74+G75</f>
        <v>0</v>
      </c>
      <c r="H71" s="247"/>
      <c r="I71" s="247"/>
      <c r="J71" s="247"/>
      <c r="K71" s="248"/>
      <c r="L71" s="89">
        <f>L72+L73+L74+L75</f>
        <v>0</v>
      </c>
      <c r="M71" s="89">
        <f>M72+M73+M74+M75</f>
        <v>0</v>
      </c>
      <c r="N71" s="89">
        <f>N72+N73+N74+N75</f>
        <v>0</v>
      </c>
      <c r="O71" s="235" t="s">
        <v>44</v>
      </c>
    </row>
    <row r="72" spans="1:15" ht="44.25" customHeight="1">
      <c r="A72" s="236"/>
      <c r="B72" s="242"/>
      <c r="C72" s="94" t="s">
        <v>48</v>
      </c>
      <c r="D72" s="108" t="s">
        <v>4</v>
      </c>
      <c r="E72" s="89">
        <f>F72+G72+L72+M72+N72</f>
        <v>0</v>
      </c>
      <c r="F72" s="89">
        <v>0</v>
      </c>
      <c r="G72" s="246">
        <v>0</v>
      </c>
      <c r="H72" s="247"/>
      <c r="I72" s="247"/>
      <c r="J72" s="247"/>
      <c r="K72" s="248"/>
      <c r="L72" s="91">
        <v>0</v>
      </c>
      <c r="M72" s="91">
        <v>0</v>
      </c>
      <c r="N72" s="91">
        <v>0</v>
      </c>
      <c r="O72" s="236"/>
    </row>
    <row r="73" spans="1:15" ht="30" customHeight="1">
      <c r="A73" s="236"/>
      <c r="B73" s="242"/>
      <c r="C73" s="94" t="s">
        <v>48</v>
      </c>
      <c r="D73" s="108" t="s">
        <v>8</v>
      </c>
      <c r="E73" s="89">
        <f>F73+G73+L73+M73+N73</f>
        <v>0</v>
      </c>
      <c r="F73" s="89">
        <v>0</v>
      </c>
      <c r="G73" s="246">
        <v>0</v>
      </c>
      <c r="H73" s="247"/>
      <c r="I73" s="247"/>
      <c r="J73" s="247"/>
      <c r="K73" s="248"/>
      <c r="L73" s="91">
        <v>0</v>
      </c>
      <c r="M73" s="91">
        <v>0</v>
      </c>
      <c r="N73" s="91">
        <v>0</v>
      </c>
      <c r="O73" s="236"/>
    </row>
    <row r="74" spans="1:15" ht="45.75" customHeight="1">
      <c r="A74" s="236"/>
      <c r="B74" s="242"/>
      <c r="C74" s="94" t="s">
        <v>48</v>
      </c>
      <c r="D74" s="108" t="s">
        <v>17</v>
      </c>
      <c r="E74" s="89">
        <f>F74+G74+L74+M74+N74</f>
        <v>0</v>
      </c>
      <c r="F74" s="89">
        <v>0</v>
      </c>
      <c r="G74" s="246">
        <v>0</v>
      </c>
      <c r="H74" s="247"/>
      <c r="I74" s="247"/>
      <c r="J74" s="247"/>
      <c r="K74" s="248"/>
      <c r="L74" s="91">
        <v>0</v>
      </c>
      <c r="M74" s="91">
        <v>0</v>
      </c>
      <c r="N74" s="91">
        <v>0</v>
      </c>
      <c r="O74" s="236"/>
    </row>
    <row r="75" spans="1:15" ht="30" customHeight="1">
      <c r="A75" s="236"/>
      <c r="B75" s="242"/>
      <c r="C75" s="94" t="s">
        <v>48</v>
      </c>
      <c r="D75" s="108" t="s">
        <v>26</v>
      </c>
      <c r="E75" s="89">
        <f>F75+G75+L75+M75+N75</f>
        <v>0</v>
      </c>
      <c r="F75" s="89">
        <v>0</v>
      </c>
      <c r="G75" s="246">
        <v>0</v>
      </c>
      <c r="H75" s="247"/>
      <c r="I75" s="247"/>
      <c r="J75" s="247"/>
      <c r="K75" s="248"/>
      <c r="L75" s="91">
        <v>0</v>
      </c>
      <c r="M75" s="91">
        <v>0</v>
      </c>
      <c r="N75" s="91">
        <v>0</v>
      </c>
      <c r="O75" s="236"/>
    </row>
    <row r="76" spans="1:15" ht="15" customHeight="1">
      <c r="A76" s="236"/>
      <c r="B76" s="242" t="s">
        <v>170</v>
      </c>
      <c r="C76" s="238" t="s">
        <v>48</v>
      </c>
      <c r="D76" s="235" t="s">
        <v>21</v>
      </c>
      <c r="E76" s="235" t="s">
        <v>34</v>
      </c>
      <c r="F76" s="235" t="s">
        <v>47</v>
      </c>
      <c r="G76" s="235" t="s">
        <v>216</v>
      </c>
      <c r="H76" s="239" t="s">
        <v>35</v>
      </c>
      <c r="I76" s="240"/>
      <c r="J76" s="240"/>
      <c r="K76" s="241"/>
      <c r="L76" s="235" t="s">
        <v>40</v>
      </c>
      <c r="M76" s="94" t="s">
        <v>50</v>
      </c>
      <c r="N76" s="235" t="s">
        <v>42</v>
      </c>
      <c r="O76" s="232" t="s">
        <v>21</v>
      </c>
    </row>
    <row r="77" spans="1:15" ht="37.5" customHeight="1">
      <c r="A77" s="236"/>
      <c r="B77" s="242"/>
      <c r="C77" s="238"/>
      <c r="D77" s="236"/>
      <c r="E77" s="237"/>
      <c r="F77" s="237"/>
      <c r="G77" s="237"/>
      <c r="H77" s="109" t="s">
        <v>226</v>
      </c>
      <c r="I77" s="109" t="s">
        <v>227</v>
      </c>
      <c r="J77" s="109" t="s">
        <v>228</v>
      </c>
      <c r="K77" s="109" t="s">
        <v>229</v>
      </c>
      <c r="L77" s="237"/>
      <c r="M77" s="95"/>
      <c r="N77" s="237"/>
      <c r="O77" s="233"/>
    </row>
    <row r="78" spans="1:15" ht="21.75" customHeight="1">
      <c r="A78" s="237"/>
      <c r="B78" s="242"/>
      <c r="C78" s="238"/>
      <c r="D78" s="237"/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234"/>
    </row>
    <row r="79" spans="1:15" ht="21" customHeight="1">
      <c r="A79" s="235" t="s">
        <v>68</v>
      </c>
      <c r="B79" s="242" t="s">
        <v>336</v>
      </c>
      <c r="C79" s="94" t="s">
        <v>48</v>
      </c>
      <c r="D79" s="108" t="s">
        <v>5</v>
      </c>
      <c r="E79" s="90">
        <f>E80+E81+E82+E83</f>
        <v>5250</v>
      </c>
      <c r="F79" s="89">
        <f>F80+F81+F82+F83</f>
        <v>1050</v>
      </c>
      <c r="G79" s="246">
        <f>G80+G81+G82+G83</f>
        <v>1050</v>
      </c>
      <c r="H79" s="247"/>
      <c r="I79" s="247"/>
      <c r="J79" s="247"/>
      <c r="K79" s="248"/>
      <c r="L79" s="89">
        <f>L80+L81+L82+L83</f>
        <v>1050</v>
      </c>
      <c r="M79" s="89">
        <f>M80+M81+M82+M83</f>
        <v>1050</v>
      </c>
      <c r="N79" s="89">
        <f>N80+N81+N82+N83</f>
        <v>1050</v>
      </c>
      <c r="O79" s="235" t="s">
        <v>44</v>
      </c>
    </row>
    <row r="80" spans="1:15" ht="44.25" customHeight="1">
      <c r="A80" s="236"/>
      <c r="B80" s="242"/>
      <c r="C80" s="94" t="s">
        <v>48</v>
      </c>
      <c r="D80" s="108" t="s">
        <v>4</v>
      </c>
      <c r="E80" s="89">
        <f>F80+G80+L80+M80+N80</f>
        <v>0</v>
      </c>
      <c r="F80" s="89">
        <v>0</v>
      </c>
      <c r="G80" s="246">
        <v>0</v>
      </c>
      <c r="H80" s="247"/>
      <c r="I80" s="247"/>
      <c r="J80" s="247"/>
      <c r="K80" s="248"/>
      <c r="L80" s="91">
        <v>0</v>
      </c>
      <c r="M80" s="91">
        <v>0</v>
      </c>
      <c r="N80" s="91">
        <v>0</v>
      </c>
      <c r="O80" s="236"/>
    </row>
    <row r="81" spans="1:15" ht="32.25" customHeight="1">
      <c r="A81" s="236"/>
      <c r="B81" s="242"/>
      <c r="C81" s="94" t="s">
        <v>48</v>
      </c>
      <c r="D81" s="108" t="s">
        <v>8</v>
      </c>
      <c r="E81" s="89">
        <f>F81+G81+L81+M81+N81</f>
        <v>0</v>
      </c>
      <c r="F81" s="89">
        <v>0</v>
      </c>
      <c r="G81" s="246">
        <v>0</v>
      </c>
      <c r="H81" s="247"/>
      <c r="I81" s="247"/>
      <c r="J81" s="247"/>
      <c r="K81" s="248"/>
      <c r="L81" s="91">
        <v>0</v>
      </c>
      <c r="M81" s="91">
        <v>0</v>
      </c>
      <c r="N81" s="91">
        <v>0</v>
      </c>
      <c r="O81" s="236"/>
    </row>
    <row r="82" spans="1:15" ht="45.75" customHeight="1">
      <c r="A82" s="236"/>
      <c r="B82" s="242"/>
      <c r="C82" s="94" t="s">
        <v>48</v>
      </c>
      <c r="D82" s="108" t="s">
        <v>17</v>
      </c>
      <c r="E82" s="89">
        <f>F82+G82+L82+M82+N82</f>
        <v>5250</v>
      </c>
      <c r="F82" s="89">
        <v>1050</v>
      </c>
      <c r="G82" s="246">
        <v>1050</v>
      </c>
      <c r="H82" s="247"/>
      <c r="I82" s="247"/>
      <c r="J82" s="247"/>
      <c r="K82" s="248"/>
      <c r="L82" s="91">
        <v>1050</v>
      </c>
      <c r="M82" s="91">
        <v>1050</v>
      </c>
      <c r="N82" s="91">
        <v>1050</v>
      </c>
      <c r="O82" s="236"/>
    </row>
    <row r="83" spans="1:15" ht="28.5" customHeight="1">
      <c r="A83" s="236"/>
      <c r="B83" s="242"/>
      <c r="C83" s="94" t="s">
        <v>48</v>
      </c>
      <c r="D83" s="108" t="s">
        <v>26</v>
      </c>
      <c r="E83" s="89">
        <f>F83+G83+L83+M83+N83</f>
        <v>0</v>
      </c>
      <c r="F83" s="89">
        <v>0</v>
      </c>
      <c r="G83" s="246">
        <v>0</v>
      </c>
      <c r="H83" s="247"/>
      <c r="I83" s="247"/>
      <c r="J83" s="247"/>
      <c r="K83" s="248"/>
      <c r="L83" s="91">
        <v>0</v>
      </c>
      <c r="M83" s="91">
        <v>0</v>
      </c>
      <c r="N83" s="91">
        <v>0</v>
      </c>
      <c r="O83" s="236"/>
    </row>
    <row r="84" spans="1:15" ht="19.5" customHeight="1">
      <c r="A84" s="236"/>
      <c r="B84" s="242" t="s">
        <v>171</v>
      </c>
      <c r="C84" s="238" t="s">
        <v>48</v>
      </c>
      <c r="D84" s="235" t="s">
        <v>21</v>
      </c>
      <c r="E84" s="235" t="s">
        <v>34</v>
      </c>
      <c r="F84" s="235" t="s">
        <v>47</v>
      </c>
      <c r="G84" s="235" t="s">
        <v>216</v>
      </c>
      <c r="H84" s="239" t="s">
        <v>35</v>
      </c>
      <c r="I84" s="240"/>
      <c r="J84" s="240"/>
      <c r="K84" s="241"/>
      <c r="L84" s="235" t="s">
        <v>40</v>
      </c>
      <c r="M84" s="94" t="s">
        <v>50</v>
      </c>
      <c r="N84" s="235" t="s">
        <v>42</v>
      </c>
      <c r="O84" s="232" t="s">
        <v>21</v>
      </c>
    </row>
    <row r="85" spans="1:15" ht="40.5" customHeight="1">
      <c r="A85" s="236"/>
      <c r="B85" s="242"/>
      <c r="C85" s="238"/>
      <c r="D85" s="236"/>
      <c r="E85" s="237"/>
      <c r="F85" s="237"/>
      <c r="G85" s="237"/>
      <c r="H85" s="109" t="s">
        <v>226</v>
      </c>
      <c r="I85" s="109" t="s">
        <v>227</v>
      </c>
      <c r="J85" s="109" t="s">
        <v>228</v>
      </c>
      <c r="K85" s="109" t="s">
        <v>229</v>
      </c>
      <c r="L85" s="237"/>
      <c r="M85" s="95"/>
      <c r="N85" s="237"/>
      <c r="O85" s="233"/>
    </row>
    <row r="86" spans="1:15" ht="24" customHeight="1">
      <c r="A86" s="237"/>
      <c r="B86" s="242"/>
      <c r="C86" s="238"/>
      <c r="D86" s="237"/>
      <c r="E86" s="92">
        <v>1</v>
      </c>
      <c r="F86" s="92">
        <v>1</v>
      </c>
      <c r="G86" s="92">
        <v>1</v>
      </c>
      <c r="H86" s="92">
        <v>1</v>
      </c>
      <c r="I86" s="92">
        <v>1</v>
      </c>
      <c r="J86" s="92">
        <v>1</v>
      </c>
      <c r="K86" s="92">
        <v>1</v>
      </c>
      <c r="L86" s="92">
        <v>1</v>
      </c>
      <c r="M86" s="92">
        <v>1</v>
      </c>
      <c r="N86" s="92">
        <v>1</v>
      </c>
      <c r="O86" s="234"/>
    </row>
    <row r="87" spans="1:15" ht="21" customHeight="1">
      <c r="A87" s="235" t="s">
        <v>69</v>
      </c>
      <c r="B87" s="242" t="s">
        <v>337</v>
      </c>
      <c r="C87" s="94" t="s">
        <v>48</v>
      </c>
      <c r="D87" s="108" t="s">
        <v>5</v>
      </c>
      <c r="E87" s="90">
        <f>E88+E89+E90+E91</f>
        <v>250</v>
      </c>
      <c r="F87" s="89">
        <f>F88+F89+F90+F91</f>
        <v>50</v>
      </c>
      <c r="G87" s="246">
        <f>G88+G89+G90+G91</f>
        <v>50</v>
      </c>
      <c r="H87" s="247"/>
      <c r="I87" s="247"/>
      <c r="J87" s="247"/>
      <c r="K87" s="248"/>
      <c r="L87" s="89">
        <f>L88+L89+L90+L91</f>
        <v>50</v>
      </c>
      <c r="M87" s="89">
        <f>M88+M89+M90+M91</f>
        <v>50</v>
      </c>
      <c r="N87" s="89">
        <f>N88+N89+N90+N91</f>
        <v>50</v>
      </c>
      <c r="O87" s="235" t="s">
        <v>44</v>
      </c>
    </row>
    <row r="88" spans="1:15" ht="45.75" customHeight="1">
      <c r="A88" s="236"/>
      <c r="B88" s="242"/>
      <c r="C88" s="94" t="s">
        <v>48</v>
      </c>
      <c r="D88" s="108" t="s">
        <v>4</v>
      </c>
      <c r="E88" s="89">
        <f>F88+G88+L88+M88+N88</f>
        <v>0</v>
      </c>
      <c r="F88" s="89">
        <v>0</v>
      </c>
      <c r="G88" s="246">
        <v>0</v>
      </c>
      <c r="H88" s="247"/>
      <c r="I88" s="247"/>
      <c r="J88" s="247"/>
      <c r="K88" s="248"/>
      <c r="L88" s="91">
        <v>0</v>
      </c>
      <c r="M88" s="91">
        <v>0</v>
      </c>
      <c r="N88" s="91">
        <v>0</v>
      </c>
      <c r="O88" s="236"/>
    </row>
    <row r="89" spans="1:15" ht="30" customHeight="1">
      <c r="A89" s="236"/>
      <c r="B89" s="242"/>
      <c r="C89" s="94" t="s">
        <v>48</v>
      </c>
      <c r="D89" s="108" t="s">
        <v>8</v>
      </c>
      <c r="E89" s="89">
        <f>F89+G89+L89+M89+N89</f>
        <v>0</v>
      </c>
      <c r="F89" s="89">
        <v>0</v>
      </c>
      <c r="G89" s="246">
        <v>0</v>
      </c>
      <c r="H89" s="247"/>
      <c r="I89" s="247"/>
      <c r="J89" s="247"/>
      <c r="K89" s="248"/>
      <c r="L89" s="91">
        <v>0</v>
      </c>
      <c r="M89" s="91">
        <v>0</v>
      </c>
      <c r="N89" s="91">
        <v>0</v>
      </c>
      <c r="O89" s="236"/>
    </row>
    <row r="90" spans="1:15" ht="45.75" customHeight="1">
      <c r="A90" s="236"/>
      <c r="B90" s="242"/>
      <c r="C90" s="94" t="s">
        <v>48</v>
      </c>
      <c r="D90" s="108" t="s">
        <v>17</v>
      </c>
      <c r="E90" s="89">
        <f>F90+G90+L90+M90+N90</f>
        <v>250</v>
      </c>
      <c r="F90" s="89">
        <v>50</v>
      </c>
      <c r="G90" s="246">
        <v>50</v>
      </c>
      <c r="H90" s="247"/>
      <c r="I90" s="247"/>
      <c r="J90" s="247"/>
      <c r="K90" s="248"/>
      <c r="L90" s="91">
        <v>50</v>
      </c>
      <c r="M90" s="91">
        <v>50</v>
      </c>
      <c r="N90" s="91">
        <v>50</v>
      </c>
      <c r="O90" s="236"/>
    </row>
    <row r="91" spans="1:15" ht="30.75" customHeight="1">
      <c r="A91" s="236"/>
      <c r="B91" s="242"/>
      <c r="C91" s="94" t="s">
        <v>48</v>
      </c>
      <c r="D91" s="108" t="s">
        <v>26</v>
      </c>
      <c r="E91" s="89">
        <f>F91+G91+L91+M91+N91</f>
        <v>0</v>
      </c>
      <c r="F91" s="89">
        <v>0</v>
      </c>
      <c r="G91" s="246">
        <v>0</v>
      </c>
      <c r="H91" s="247"/>
      <c r="I91" s="247"/>
      <c r="J91" s="247"/>
      <c r="K91" s="248"/>
      <c r="L91" s="91">
        <v>0</v>
      </c>
      <c r="M91" s="91">
        <v>0</v>
      </c>
      <c r="N91" s="91">
        <v>0</v>
      </c>
      <c r="O91" s="236"/>
    </row>
    <row r="92" spans="1:15" ht="15.75" customHeight="1">
      <c r="A92" s="236"/>
      <c r="B92" s="242" t="s">
        <v>261</v>
      </c>
      <c r="C92" s="238" t="s">
        <v>48</v>
      </c>
      <c r="D92" s="235" t="s">
        <v>21</v>
      </c>
      <c r="E92" s="235" t="s">
        <v>34</v>
      </c>
      <c r="F92" s="235" t="s">
        <v>47</v>
      </c>
      <c r="G92" s="235" t="s">
        <v>216</v>
      </c>
      <c r="H92" s="239" t="s">
        <v>35</v>
      </c>
      <c r="I92" s="240"/>
      <c r="J92" s="240"/>
      <c r="K92" s="241"/>
      <c r="L92" s="235" t="s">
        <v>40</v>
      </c>
      <c r="M92" s="94" t="s">
        <v>50</v>
      </c>
      <c r="N92" s="235" t="s">
        <v>42</v>
      </c>
      <c r="O92" s="232" t="s">
        <v>21</v>
      </c>
    </row>
    <row r="93" spans="1:15" ht="39" customHeight="1">
      <c r="A93" s="236"/>
      <c r="B93" s="242"/>
      <c r="C93" s="238"/>
      <c r="D93" s="236"/>
      <c r="E93" s="237"/>
      <c r="F93" s="237"/>
      <c r="G93" s="237"/>
      <c r="H93" s="109" t="s">
        <v>226</v>
      </c>
      <c r="I93" s="109" t="s">
        <v>227</v>
      </c>
      <c r="J93" s="109" t="s">
        <v>228</v>
      </c>
      <c r="K93" s="109" t="s">
        <v>229</v>
      </c>
      <c r="L93" s="237"/>
      <c r="M93" s="95"/>
      <c r="N93" s="237"/>
      <c r="O93" s="233"/>
    </row>
    <row r="94" spans="1:15" ht="33" customHeight="1">
      <c r="A94" s="237"/>
      <c r="B94" s="242"/>
      <c r="C94" s="238"/>
      <c r="D94" s="237"/>
      <c r="E94" s="92">
        <v>1</v>
      </c>
      <c r="F94" s="92">
        <v>1</v>
      </c>
      <c r="G94" s="92">
        <v>1</v>
      </c>
      <c r="H94" s="92">
        <v>0</v>
      </c>
      <c r="I94" s="92">
        <v>0</v>
      </c>
      <c r="J94" s="92">
        <v>1</v>
      </c>
      <c r="K94" s="92">
        <v>1</v>
      </c>
      <c r="L94" s="92">
        <v>1</v>
      </c>
      <c r="M94" s="92">
        <v>1</v>
      </c>
      <c r="N94" s="92">
        <v>1</v>
      </c>
      <c r="O94" s="234"/>
    </row>
    <row r="95" spans="1:15" ht="21" customHeight="1">
      <c r="A95" s="235" t="s">
        <v>70</v>
      </c>
      <c r="B95" s="242" t="s">
        <v>338</v>
      </c>
      <c r="C95" s="94" t="s">
        <v>48</v>
      </c>
      <c r="D95" s="108" t="s">
        <v>5</v>
      </c>
      <c r="E95" s="90">
        <f>E96+E97+E98+E99</f>
        <v>0</v>
      </c>
      <c r="F95" s="117">
        <f>F96+F97+F98+F99</f>
        <v>0</v>
      </c>
      <c r="G95" s="246">
        <f>G96+G97+G98+G99</f>
        <v>0</v>
      </c>
      <c r="H95" s="247"/>
      <c r="I95" s="247"/>
      <c r="J95" s="247"/>
      <c r="K95" s="248"/>
      <c r="L95" s="89">
        <f>L96+L97+L98+L99</f>
        <v>0</v>
      </c>
      <c r="M95" s="89">
        <f>M96+M97+M98+M99</f>
        <v>0</v>
      </c>
      <c r="N95" s="89">
        <f>N96+N97+N98+N99</f>
        <v>0</v>
      </c>
      <c r="O95" s="235" t="s">
        <v>44</v>
      </c>
    </row>
    <row r="96" spans="1:15" ht="44.25" customHeight="1">
      <c r="A96" s="236"/>
      <c r="B96" s="242"/>
      <c r="C96" s="94" t="s">
        <v>48</v>
      </c>
      <c r="D96" s="108" t="s">
        <v>4</v>
      </c>
      <c r="E96" s="89">
        <f>F96+G96+L96+M96+N96</f>
        <v>0</v>
      </c>
      <c r="F96" s="117">
        <v>0</v>
      </c>
      <c r="G96" s="246">
        <v>0</v>
      </c>
      <c r="H96" s="247"/>
      <c r="I96" s="247"/>
      <c r="J96" s="247"/>
      <c r="K96" s="248"/>
      <c r="L96" s="91">
        <v>0</v>
      </c>
      <c r="M96" s="91">
        <v>0</v>
      </c>
      <c r="N96" s="91">
        <v>0</v>
      </c>
      <c r="O96" s="236"/>
    </row>
    <row r="97" spans="1:15" ht="33" customHeight="1">
      <c r="A97" s="236"/>
      <c r="B97" s="242"/>
      <c r="C97" s="94" t="s">
        <v>48</v>
      </c>
      <c r="D97" s="108" t="s">
        <v>8</v>
      </c>
      <c r="E97" s="89">
        <f>F97+G97+L97+M97+N97</f>
        <v>0</v>
      </c>
      <c r="F97" s="117">
        <v>0</v>
      </c>
      <c r="G97" s="246">
        <v>0</v>
      </c>
      <c r="H97" s="247"/>
      <c r="I97" s="247"/>
      <c r="J97" s="247"/>
      <c r="K97" s="248"/>
      <c r="L97" s="91">
        <v>0</v>
      </c>
      <c r="M97" s="91">
        <v>0</v>
      </c>
      <c r="N97" s="91">
        <v>0</v>
      </c>
      <c r="O97" s="236"/>
    </row>
    <row r="98" spans="1:15" ht="44.25" customHeight="1">
      <c r="A98" s="236"/>
      <c r="B98" s="242"/>
      <c r="C98" s="94" t="s">
        <v>48</v>
      </c>
      <c r="D98" s="108" t="s">
        <v>17</v>
      </c>
      <c r="E98" s="89">
        <f>F98+G98+L98+M98+N98</f>
        <v>0</v>
      </c>
      <c r="F98" s="117">
        <v>0</v>
      </c>
      <c r="G98" s="246">
        <v>0</v>
      </c>
      <c r="H98" s="247"/>
      <c r="I98" s="247"/>
      <c r="J98" s="247"/>
      <c r="K98" s="248"/>
      <c r="L98" s="91">
        <v>0</v>
      </c>
      <c r="M98" s="91">
        <v>0</v>
      </c>
      <c r="N98" s="91">
        <v>0</v>
      </c>
      <c r="O98" s="236"/>
    </row>
    <row r="99" spans="1:15" ht="32.25" customHeight="1">
      <c r="A99" s="236"/>
      <c r="B99" s="242"/>
      <c r="C99" s="94" t="s">
        <v>48</v>
      </c>
      <c r="D99" s="108" t="s">
        <v>26</v>
      </c>
      <c r="E99" s="89">
        <f>F99+G99+L99+M99+N99</f>
        <v>0</v>
      </c>
      <c r="F99" s="117">
        <v>0</v>
      </c>
      <c r="G99" s="246">
        <v>0</v>
      </c>
      <c r="H99" s="247"/>
      <c r="I99" s="247"/>
      <c r="J99" s="247"/>
      <c r="K99" s="248"/>
      <c r="L99" s="91">
        <v>0</v>
      </c>
      <c r="M99" s="91">
        <v>0</v>
      </c>
      <c r="N99" s="91">
        <v>0</v>
      </c>
      <c r="O99" s="236"/>
    </row>
    <row r="100" spans="1:15" ht="15.75" customHeight="1">
      <c r="A100" s="236"/>
      <c r="B100" s="242" t="s">
        <v>262</v>
      </c>
      <c r="C100" s="238" t="s">
        <v>48</v>
      </c>
      <c r="D100" s="235" t="s">
        <v>21</v>
      </c>
      <c r="E100" s="235" t="s">
        <v>34</v>
      </c>
      <c r="F100" s="235" t="s">
        <v>47</v>
      </c>
      <c r="G100" s="235" t="s">
        <v>216</v>
      </c>
      <c r="H100" s="239" t="s">
        <v>35</v>
      </c>
      <c r="I100" s="240"/>
      <c r="J100" s="240"/>
      <c r="K100" s="241"/>
      <c r="L100" s="235" t="s">
        <v>40</v>
      </c>
      <c r="M100" s="94" t="s">
        <v>50</v>
      </c>
      <c r="N100" s="235" t="s">
        <v>42</v>
      </c>
      <c r="O100" s="232" t="s">
        <v>21</v>
      </c>
    </row>
    <row r="101" spans="1:15" ht="41.25" customHeight="1">
      <c r="A101" s="236"/>
      <c r="B101" s="242"/>
      <c r="C101" s="238"/>
      <c r="D101" s="236"/>
      <c r="E101" s="237"/>
      <c r="F101" s="237"/>
      <c r="G101" s="237"/>
      <c r="H101" s="109" t="s">
        <v>226</v>
      </c>
      <c r="I101" s="109" t="s">
        <v>227</v>
      </c>
      <c r="J101" s="109" t="s">
        <v>228</v>
      </c>
      <c r="K101" s="109" t="s">
        <v>229</v>
      </c>
      <c r="L101" s="237"/>
      <c r="M101" s="95"/>
      <c r="N101" s="237"/>
      <c r="O101" s="233"/>
    </row>
    <row r="102" spans="1:15" ht="54" customHeight="1">
      <c r="A102" s="237"/>
      <c r="B102" s="242"/>
      <c r="C102" s="238"/>
      <c r="D102" s="237"/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234"/>
    </row>
    <row r="103" spans="1:15" ht="18.75" customHeight="1">
      <c r="A103" s="114" t="s">
        <v>71</v>
      </c>
      <c r="B103" s="242" t="s">
        <v>339</v>
      </c>
      <c r="C103" s="94" t="s">
        <v>48</v>
      </c>
      <c r="D103" s="108" t="s">
        <v>5</v>
      </c>
      <c r="E103" s="90">
        <f>E104+E105+E106+E107</f>
        <v>0</v>
      </c>
      <c r="F103" s="89">
        <f>F104+F105+F106+F107</f>
        <v>0</v>
      </c>
      <c r="G103" s="246">
        <f>G104+G105+G106+G107</f>
        <v>0</v>
      </c>
      <c r="H103" s="247"/>
      <c r="I103" s="247"/>
      <c r="J103" s="247"/>
      <c r="K103" s="248"/>
      <c r="L103" s="89">
        <f>L104+L105+L106+L107</f>
        <v>0</v>
      </c>
      <c r="M103" s="89">
        <f>M104+M105+M106+M107</f>
        <v>0</v>
      </c>
      <c r="N103" s="89">
        <f>N104+N105+N106+N107</f>
        <v>0</v>
      </c>
      <c r="O103" s="235" t="s">
        <v>44</v>
      </c>
    </row>
    <row r="104" spans="1:15" ht="44.25" customHeight="1">
      <c r="A104" s="118"/>
      <c r="B104" s="242"/>
      <c r="C104" s="94" t="s">
        <v>48</v>
      </c>
      <c r="D104" s="108" t="s">
        <v>4</v>
      </c>
      <c r="E104" s="89">
        <f>F104+G104+L104+M104+N104</f>
        <v>0</v>
      </c>
      <c r="F104" s="89">
        <v>0</v>
      </c>
      <c r="G104" s="246">
        <v>0</v>
      </c>
      <c r="H104" s="247"/>
      <c r="I104" s="247"/>
      <c r="J104" s="247"/>
      <c r="K104" s="248"/>
      <c r="L104" s="91">
        <v>0</v>
      </c>
      <c r="M104" s="91">
        <v>0</v>
      </c>
      <c r="N104" s="91">
        <v>0</v>
      </c>
      <c r="O104" s="236"/>
    </row>
    <row r="105" spans="1:15" ht="32.25" customHeight="1">
      <c r="A105" s="118"/>
      <c r="B105" s="242"/>
      <c r="C105" s="94" t="s">
        <v>48</v>
      </c>
      <c r="D105" s="108" t="s">
        <v>8</v>
      </c>
      <c r="E105" s="89">
        <f>F105+G105+L105+M105+N105</f>
        <v>0</v>
      </c>
      <c r="F105" s="89">
        <v>0</v>
      </c>
      <c r="G105" s="246">
        <v>0</v>
      </c>
      <c r="H105" s="247"/>
      <c r="I105" s="247"/>
      <c r="J105" s="247"/>
      <c r="K105" s="248"/>
      <c r="L105" s="91">
        <v>0</v>
      </c>
      <c r="M105" s="91">
        <v>0</v>
      </c>
      <c r="N105" s="91">
        <v>0</v>
      </c>
      <c r="O105" s="236"/>
    </row>
    <row r="106" spans="1:15" ht="46.5" customHeight="1">
      <c r="A106" s="118"/>
      <c r="B106" s="242"/>
      <c r="C106" s="94" t="s">
        <v>48</v>
      </c>
      <c r="D106" s="108" t="s">
        <v>17</v>
      </c>
      <c r="E106" s="89">
        <f>F106+G106+L106+M106+N106</f>
        <v>0</v>
      </c>
      <c r="F106" s="89">
        <v>0</v>
      </c>
      <c r="G106" s="246">
        <v>0</v>
      </c>
      <c r="H106" s="247"/>
      <c r="I106" s="247"/>
      <c r="J106" s="247"/>
      <c r="K106" s="248"/>
      <c r="L106" s="91">
        <v>0</v>
      </c>
      <c r="M106" s="91">
        <v>0</v>
      </c>
      <c r="N106" s="91">
        <v>0</v>
      </c>
      <c r="O106" s="236"/>
    </row>
    <row r="107" spans="1:15" ht="30" customHeight="1">
      <c r="A107" s="118"/>
      <c r="B107" s="242"/>
      <c r="C107" s="94" t="s">
        <v>48</v>
      </c>
      <c r="D107" s="108" t="s">
        <v>26</v>
      </c>
      <c r="E107" s="89">
        <f>F107+G107+L107+M107+N107</f>
        <v>0</v>
      </c>
      <c r="F107" s="89">
        <v>0</v>
      </c>
      <c r="G107" s="246">
        <v>0</v>
      </c>
      <c r="H107" s="247"/>
      <c r="I107" s="247"/>
      <c r="J107" s="247"/>
      <c r="K107" s="248"/>
      <c r="L107" s="91">
        <v>0</v>
      </c>
      <c r="M107" s="91">
        <v>0</v>
      </c>
      <c r="N107" s="91">
        <v>0</v>
      </c>
      <c r="O107" s="236"/>
    </row>
    <row r="108" spans="1:15" ht="20.25" customHeight="1">
      <c r="A108" s="116"/>
      <c r="B108" s="242" t="s">
        <v>172</v>
      </c>
      <c r="C108" s="238" t="s">
        <v>48</v>
      </c>
      <c r="D108" s="235" t="s">
        <v>21</v>
      </c>
      <c r="E108" s="235" t="s">
        <v>34</v>
      </c>
      <c r="F108" s="235" t="s">
        <v>47</v>
      </c>
      <c r="G108" s="235" t="s">
        <v>216</v>
      </c>
      <c r="H108" s="239" t="s">
        <v>35</v>
      </c>
      <c r="I108" s="240"/>
      <c r="J108" s="240"/>
      <c r="K108" s="241"/>
      <c r="L108" s="235" t="s">
        <v>40</v>
      </c>
      <c r="M108" s="94" t="s">
        <v>50</v>
      </c>
      <c r="N108" s="235" t="s">
        <v>42</v>
      </c>
      <c r="O108" s="232" t="s">
        <v>21</v>
      </c>
    </row>
    <row r="109" spans="1:15" ht="41.25" customHeight="1">
      <c r="A109" s="116"/>
      <c r="B109" s="242"/>
      <c r="C109" s="238"/>
      <c r="D109" s="236"/>
      <c r="E109" s="237"/>
      <c r="F109" s="237"/>
      <c r="G109" s="237"/>
      <c r="H109" s="109" t="s">
        <v>226</v>
      </c>
      <c r="I109" s="109" t="s">
        <v>227</v>
      </c>
      <c r="J109" s="109" t="s">
        <v>228</v>
      </c>
      <c r="K109" s="109" t="s">
        <v>229</v>
      </c>
      <c r="L109" s="237"/>
      <c r="M109" s="95"/>
      <c r="N109" s="237"/>
      <c r="O109" s="233"/>
    </row>
    <row r="110" spans="1:15" ht="60" customHeight="1">
      <c r="A110" s="116"/>
      <c r="B110" s="242"/>
      <c r="C110" s="238"/>
      <c r="D110" s="237"/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234"/>
    </row>
    <row r="111" spans="1:23" ht="21" customHeight="1">
      <c r="A111" s="254"/>
      <c r="B111" s="243" t="s">
        <v>173</v>
      </c>
      <c r="C111" s="257"/>
      <c r="D111" s="108" t="s">
        <v>5</v>
      </c>
      <c r="E111" s="89">
        <f>F111+G111+L111+M111+N111</f>
        <v>20574.440000000002</v>
      </c>
      <c r="F111" s="89">
        <f>F112+F113+F114+F115</f>
        <v>4390</v>
      </c>
      <c r="G111" s="246">
        <f>G112+G113+G114+G115</f>
        <v>4010.44</v>
      </c>
      <c r="H111" s="247"/>
      <c r="I111" s="247"/>
      <c r="J111" s="247"/>
      <c r="K111" s="248"/>
      <c r="L111" s="89">
        <f>L112+L113+L114+L115</f>
        <v>4058</v>
      </c>
      <c r="M111" s="89">
        <f>M112+M113+M114+M115</f>
        <v>4058</v>
      </c>
      <c r="N111" s="89">
        <f>N112+N113+N114+N115</f>
        <v>4058</v>
      </c>
      <c r="O111" s="235" t="s">
        <v>21</v>
      </c>
      <c r="W111" s="85">
        <f>F111</f>
        <v>4390</v>
      </c>
    </row>
    <row r="112" spans="1:23" ht="45">
      <c r="A112" s="255"/>
      <c r="B112" s="244"/>
      <c r="C112" s="258"/>
      <c r="D112" s="108" t="s">
        <v>4</v>
      </c>
      <c r="E112" s="89">
        <f aca="true" t="shared" si="2" ref="E112:F115">E11</f>
        <v>0</v>
      </c>
      <c r="F112" s="89">
        <f t="shared" si="2"/>
        <v>0</v>
      </c>
      <c r="G112" s="246">
        <f>G11</f>
        <v>0</v>
      </c>
      <c r="H112" s="247"/>
      <c r="I112" s="247"/>
      <c r="J112" s="247"/>
      <c r="K112" s="248"/>
      <c r="L112" s="89">
        <f aca="true" t="shared" si="3" ref="L112:N115">L11</f>
        <v>0</v>
      </c>
      <c r="M112" s="89">
        <f t="shared" si="3"/>
        <v>0</v>
      </c>
      <c r="N112" s="89">
        <f t="shared" si="3"/>
        <v>0</v>
      </c>
      <c r="O112" s="260"/>
      <c r="W112" s="85">
        <f>F112</f>
        <v>0</v>
      </c>
    </row>
    <row r="113" spans="1:23" ht="39.75" customHeight="1">
      <c r="A113" s="255"/>
      <c r="B113" s="244"/>
      <c r="C113" s="258"/>
      <c r="D113" s="108" t="s">
        <v>8</v>
      </c>
      <c r="E113" s="89">
        <f t="shared" si="2"/>
        <v>0</v>
      </c>
      <c r="F113" s="89">
        <f t="shared" si="2"/>
        <v>0</v>
      </c>
      <c r="G113" s="246">
        <f>G12</f>
        <v>0</v>
      </c>
      <c r="H113" s="247"/>
      <c r="I113" s="247"/>
      <c r="J113" s="247"/>
      <c r="K113" s="248"/>
      <c r="L113" s="89">
        <f t="shared" si="3"/>
        <v>0</v>
      </c>
      <c r="M113" s="89">
        <f t="shared" si="3"/>
        <v>0</v>
      </c>
      <c r="N113" s="89">
        <f t="shared" si="3"/>
        <v>0</v>
      </c>
      <c r="O113" s="260"/>
      <c r="W113" s="85">
        <f>F113</f>
        <v>0</v>
      </c>
    </row>
    <row r="114" spans="1:23" ht="52.5" customHeight="1">
      <c r="A114" s="255"/>
      <c r="B114" s="244"/>
      <c r="C114" s="258"/>
      <c r="D114" s="108" t="s">
        <v>17</v>
      </c>
      <c r="E114" s="89">
        <f t="shared" si="2"/>
        <v>20574.440000000002</v>
      </c>
      <c r="F114" s="89">
        <f t="shared" si="2"/>
        <v>4390</v>
      </c>
      <c r="G114" s="246">
        <f>G13</f>
        <v>4010.44</v>
      </c>
      <c r="H114" s="247"/>
      <c r="I114" s="247"/>
      <c r="J114" s="247"/>
      <c r="K114" s="248"/>
      <c r="L114" s="89">
        <f t="shared" si="3"/>
        <v>4058</v>
      </c>
      <c r="M114" s="89">
        <f t="shared" si="3"/>
        <v>4058</v>
      </c>
      <c r="N114" s="89">
        <f t="shared" si="3"/>
        <v>4058</v>
      </c>
      <c r="O114" s="260"/>
      <c r="W114" s="85">
        <f>F114</f>
        <v>4390</v>
      </c>
    </row>
    <row r="115" spans="1:23" ht="30">
      <c r="A115" s="256"/>
      <c r="B115" s="245"/>
      <c r="C115" s="259"/>
      <c r="D115" s="108" t="s">
        <v>26</v>
      </c>
      <c r="E115" s="89">
        <f t="shared" si="2"/>
        <v>0</v>
      </c>
      <c r="F115" s="89">
        <f t="shared" si="2"/>
        <v>0</v>
      </c>
      <c r="G115" s="246">
        <f>G14</f>
        <v>0</v>
      </c>
      <c r="H115" s="247"/>
      <c r="I115" s="247"/>
      <c r="J115" s="247"/>
      <c r="K115" s="248"/>
      <c r="L115" s="89">
        <f t="shared" si="3"/>
        <v>0</v>
      </c>
      <c r="M115" s="89">
        <f t="shared" si="3"/>
        <v>0</v>
      </c>
      <c r="N115" s="89">
        <f t="shared" si="3"/>
        <v>0</v>
      </c>
      <c r="O115" s="261"/>
      <c r="W115" s="85">
        <f>F115</f>
        <v>0</v>
      </c>
    </row>
    <row r="116" spans="1:15" ht="0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1:15" ht="22.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1:15" ht="41.2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1:15" ht="23.2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1:15" ht="27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112.5" customHeight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</sheetData>
  <sheetProtection/>
  <mergeCells count="243">
    <mergeCell ref="N1:O1"/>
    <mergeCell ref="G111:K111"/>
    <mergeCell ref="G112:K112"/>
    <mergeCell ref="G113:K113"/>
    <mergeCell ref="G114:K114"/>
    <mergeCell ref="G115:K115"/>
    <mergeCell ref="F7:N7"/>
    <mergeCell ref="G104:K104"/>
    <mergeCell ref="G105:K105"/>
    <mergeCell ref="G106:K106"/>
    <mergeCell ref="G87:K87"/>
    <mergeCell ref="G88:K88"/>
    <mergeCell ref="G89:K89"/>
    <mergeCell ref="G90:K90"/>
    <mergeCell ref="G91:K91"/>
    <mergeCell ref="G92:G93"/>
    <mergeCell ref="H92:K92"/>
    <mergeCell ref="G79:K79"/>
    <mergeCell ref="G80:K80"/>
    <mergeCell ref="G81:K81"/>
    <mergeCell ref="G82:K82"/>
    <mergeCell ref="G83:K83"/>
    <mergeCell ref="G84:G85"/>
    <mergeCell ref="H84:K84"/>
    <mergeCell ref="G71:K71"/>
    <mergeCell ref="G72:K72"/>
    <mergeCell ref="G73:K73"/>
    <mergeCell ref="G74:K74"/>
    <mergeCell ref="G75:K75"/>
    <mergeCell ref="G76:G77"/>
    <mergeCell ref="H76:K76"/>
    <mergeCell ref="G64:K64"/>
    <mergeCell ref="G65:K65"/>
    <mergeCell ref="G66:K66"/>
    <mergeCell ref="G67:K67"/>
    <mergeCell ref="G68:G69"/>
    <mergeCell ref="H68:K68"/>
    <mergeCell ref="G57:K57"/>
    <mergeCell ref="G58:K58"/>
    <mergeCell ref="G59:K59"/>
    <mergeCell ref="G60:G61"/>
    <mergeCell ref="H60:K60"/>
    <mergeCell ref="G63:K63"/>
    <mergeCell ref="G47:K47"/>
    <mergeCell ref="G48:K48"/>
    <mergeCell ref="G49:K49"/>
    <mergeCell ref="G50:K50"/>
    <mergeCell ref="G51:K51"/>
    <mergeCell ref="G52:G53"/>
    <mergeCell ref="H52:K52"/>
    <mergeCell ref="G39:K39"/>
    <mergeCell ref="G40:K40"/>
    <mergeCell ref="G41:K41"/>
    <mergeCell ref="G42:K42"/>
    <mergeCell ref="G43:K43"/>
    <mergeCell ref="G44:G45"/>
    <mergeCell ref="H44:K44"/>
    <mergeCell ref="G31:K31"/>
    <mergeCell ref="G32:K32"/>
    <mergeCell ref="G33:K33"/>
    <mergeCell ref="G34:K34"/>
    <mergeCell ref="G35:K35"/>
    <mergeCell ref="G36:G37"/>
    <mergeCell ref="H36:K36"/>
    <mergeCell ref="G24:K24"/>
    <mergeCell ref="G25:K25"/>
    <mergeCell ref="G26:K26"/>
    <mergeCell ref="G27:K27"/>
    <mergeCell ref="G28:G29"/>
    <mergeCell ref="H28:K28"/>
    <mergeCell ref="G15:K15"/>
    <mergeCell ref="G16:K16"/>
    <mergeCell ref="G17:K17"/>
    <mergeCell ref="G18:K18"/>
    <mergeCell ref="G19:K19"/>
    <mergeCell ref="G23:K23"/>
    <mergeCell ref="G9:K9"/>
    <mergeCell ref="G10:K10"/>
    <mergeCell ref="G11:K11"/>
    <mergeCell ref="G12:K12"/>
    <mergeCell ref="G13:K13"/>
    <mergeCell ref="G14:K14"/>
    <mergeCell ref="A4:N4"/>
    <mergeCell ref="A5:N5"/>
    <mergeCell ref="A7:A8"/>
    <mergeCell ref="B7:B8"/>
    <mergeCell ref="C7:C8"/>
    <mergeCell ref="D7:D8"/>
    <mergeCell ref="E7:E8"/>
    <mergeCell ref="O7:O8"/>
    <mergeCell ref="G8:K8"/>
    <mergeCell ref="A10:A14"/>
    <mergeCell ref="B10:B14"/>
    <mergeCell ref="O10:O14"/>
    <mergeCell ref="A15:A22"/>
    <mergeCell ref="B15:B19"/>
    <mergeCell ref="O15:O19"/>
    <mergeCell ref="B20:B22"/>
    <mergeCell ref="C20:C22"/>
    <mergeCell ref="D20:D22"/>
    <mergeCell ref="E20:E21"/>
    <mergeCell ref="F20:F21"/>
    <mergeCell ref="L20:L21"/>
    <mergeCell ref="G20:G21"/>
    <mergeCell ref="H20:K20"/>
    <mergeCell ref="N20:N21"/>
    <mergeCell ref="O20:O22"/>
    <mergeCell ref="A23:A30"/>
    <mergeCell ref="B23:B27"/>
    <mergeCell ref="O23:O27"/>
    <mergeCell ref="B28:B30"/>
    <mergeCell ref="C28:C30"/>
    <mergeCell ref="D28:D30"/>
    <mergeCell ref="E28:E29"/>
    <mergeCell ref="F28:F29"/>
    <mergeCell ref="L28:L29"/>
    <mergeCell ref="N28:N29"/>
    <mergeCell ref="O28:O30"/>
    <mergeCell ref="B31:B35"/>
    <mergeCell ref="O31:O35"/>
    <mergeCell ref="A39:A46"/>
    <mergeCell ref="B39:B43"/>
    <mergeCell ref="O39:O43"/>
    <mergeCell ref="B44:B46"/>
    <mergeCell ref="C44:C46"/>
    <mergeCell ref="D44:D46"/>
    <mergeCell ref="E44:E45"/>
    <mergeCell ref="F44:F45"/>
    <mergeCell ref="L44:L45"/>
    <mergeCell ref="N44:N45"/>
    <mergeCell ref="O44:O46"/>
    <mergeCell ref="C52:C54"/>
    <mergeCell ref="D52:D54"/>
    <mergeCell ref="E52:E53"/>
    <mergeCell ref="F52:F53"/>
    <mergeCell ref="L52:L53"/>
    <mergeCell ref="N52:N53"/>
    <mergeCell ref="O52:O54"/>
    <mergeCell ref="A55:A59"/>
    <mergeCell ref="B55:B59"/>
    <mergeCell ref="O55:O59"/>
    <mergeCell ref="G55:K55"/>
    <mergeCell ref="G56:K56"/>
    <mergeCell ref="A47:A54"/>
    <mergeCell ref="B47:B51"/>
    <mergeCell ref="O47:O51"/>
    <mergeCell ref="B52:B54"/>
    <mergeCell ref="A63:A70"/>
    <mergeCell ref="B63:B67"/>
    <mergeCell ref="O63:O67"/>
    <mergeCell ref="B68:B70"/>
    <mergeCell ref="C68:C70"/>
    <mergeCell ref="D68:D70"/>
    <mergeCell ref="E68:E69"/>
    <mergeCell ref="F68:F69"/>
    <mergeCell ref="L68:L69"/>
    <mergeCell ref="N68:N69"/>
    <mergeCell ref="O68:O70"/>
    <mergeCell ref="A71:A78"/>
    <mergeCell ref="B71:B75"/>
    <mergeCell ref="O71:O75"/>
    <mergeCell ref="B76:B78"/>
    <mergeCell ref="C76:C78"/>
    <mergeCell ref="D76:D78"/>
    <mergeCell ref="E76:E77"/>
    <mergeCell ref="F76:F77"/>
    <mergeCell ref="L76:L77"/>
    <mergeCell ref="N76:N77"/>
    <mergeCell ref="O76:O78"/>
    <mergeCell ref="A79:A86"/>
    <mergeCell ref="B79:B83"/>
    <mergeCell ref="O79:O83"/>
    <mergeCell ref="B84:B86"/>
    <mergeCell ref="C84:C86"/>
    <mergeCell ref="D84:D86"/>
    <mergeCell ref="E84:E85"/>
    <mergeCell ref="F84:F85"/>
    <mergeCell ref="L84:L85"/>
    <mergeCell ref="N84:N85"/>
    <mergeCell ref="O84:O86"/>
    <mergeCell ref="A87:A94"/>
    <mergeCell ref="B87:B91"/>
    <mergeCell ref="O87:O91"/>
    <mergeCell ref="B92:B94"/>
    <mergeCell ref="C92:C94"/>
    <mergeCell ref="D92:D94"/>
    <mergeCell ref="E92:E93"/>
    <mergeCell ref="A95:A102"/>
    <mergeCell ref="B95:B99"/>
    <mergeCell ref="O95:O99"/>
    <mergeCell ref="B100:B102"/>
    <mergeCell ref="C100:C102"/>
    <mergeCell ref="D100:D102"/>
    <mergeCell ref="G95:K95"/>
    <mergeCell ref="G96:K96"/>
    <mergeCell ref="G97:K97"/>
    <mergeCell ref="G98:K98"/>
    <mergeCell ref="B103:B107"/>
    <mergeCell ref="O103:O107"/>
    <mergeCell ref="G103:K103"/>
    <mergeCell ref="F92:F93"/>
    <mergeCell ref="L92:L93"/>
    <mergeCell ref="N92:N93"/>
    <mergeCell ref="O92:O94"/>
    <mergeCell ref="G99:K99"/>
    <mergeCell ref="G100:G101"/>
    <mergeCell ref="H100:K100"/>
    <mergeCell ref="N108:N109"/>
    <mergeCell ref="O108:O110"/>
    <mergeCell ref="E100:E101"/>
    <mergeCell ref="F100:F101"/>
    <mergeCell ref="L100:L101"/>
    <mergeCell ref="N100:N101"/>
    <mergeCell ref="O100:O102"/>
    <mergeCell ref="G108:G109"/>
    <mergeCell ref="H108:K108"/>
    <mergeCell ref="G107:K107"/>
    <mergeCell ref="B108:B110"/>
    <mergeCell ref="C108:C110"/>
    <mergeCell ref="D108:D110"/>
    <mergeCell ref="E108:E109"/>
    <mergeCell ref="F108:F109"/>
    <mergeCell ref="L108:L109"/>
    <mergeCell ref="D60:D62"/>
    <mergeCell ref="F60:F61"/>
    <mergeCell ref="A111:A115"/>
    <mergeCell ref="B111:C115"/>
    <mergeCell ref="O111:O115"/>
    <mergeCell ref="B36:B38"/>
    <mergeCell ref="C36:C38"/>
    <mergeCell ref="D36:D38"/>
    <mergeCell ref="E36:E37"/>
    <mergeCell ref="F36:F37"/>
    <mergeCell ref="L60:L61"/>
    <mergeCell ref="N60:N61"/>
    <mergeCell ref="L36:L37"/>
    <mergeCell ref="N36:N37"/>
    <mergeCell ref="O36:O38"/>
    <mergeCell ref="A31:A38"/>
    <mergeCell ref="B60:B62"/>
    <mergeCell ref="C60:C62"/>
    <mergeCell ref="E60:E61"/>
    <mergeCell ref="O60:O6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7" r:id="rId1"/>
  <rowBreaks count="6" manualBreakCount="6">
    <brk id="22" max="14" man="1"/>
    <brk id="43" max="14" man="1"/>
    <brk id="62" max="14" man="1"/>
    <brk id="83" max="14" man="1"/>
    <brk id="102" max="14" man="1"/>
    <brk id="11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view="pageBreakPreview" zoomScaleSheetLayoutView="100" workbookViewId="0" topLeftCell="A1">
      <selection activeCell="M16" sqref="M16"/>
    </sheetView>
  </sheetViews>
  <sheetFormatPr defaultColWidth="9.140625" defaultRowHeight="12.75"/>
  <cols>
    <col min="1" max="1" width="7.00390625" style="18" bestFit="1" customWidth="1"/>
    <col min="2" max="2" width="26.28125" style="18" customWidth="1"/>
    <col min="3" max="3" width="14.7109375" style="18" customWidth="1"/>
    <col min="4" max="4" width="20.00390625" style="18" customWidth="1"/>
    <col min="5" max="5" width="12.140625" style="18" customWidth="1"/>
    <col min="6" max="6" width="9.421875" style="18" customWidth="1"/>
    <col min="7" max="10" width="7.421875" style="18" customWidth="1"/>
    <col min="11" max="11" width="9.8515625" style="18" customWidth="1"/>
    <col min="12" max="13" width="14.140625" style="18" customWidth="1"/>
    <col min="14" max="14" width="13.28125" style="18" customWidth="1"/>
    <col min="15" max="15" width="25.8515625" style="18" customWidth="1"/>
    <col min="16" max="19" width="9.140625" style="18" customWidth="1"/>
    <col min="20" max="20" width="3.8515625" style="18" customWidth="1"/>
    <col min="21" max="16384" width="9.140625" style="18" customWidth="1"/>
  </cols>
  <sheetData>
    <row r="1" spans="1:17" ht="87.75" customHeight="1">
      <c r="A1" s="96"/>
      <c r="B1" s="96"/>
      <c r="C1" s="96"/>
      <c r="D1" s="97" t="s">
        <v>28</v>
      </c>
      <c r="E1" s="98"/>
      <c r="F1" s="98"/>
      <c r="G1" s="98"/>
      <c r="H1" s="98"/>
      <c r="I1" s="98"/>
      <c r="J1" s="98"/>
      <c r="K1" s="98"/>
      <c r="L1" s="17"/>
      <c r="M1" s="17"/>
      <c r="N1" s="231"/>
      <c r="O1" s="266"/>
      <c r="P1" s="17"/>
      <c r="Q1" s="17"/>
    </row>
    <row r="2" spans="1:17" ht="19.5" customHeight="1">
      <c r="A2" s="96"/>
      <c r="B2" s="99" t="s">
        <v>205</v>
      </c>
      <c r="C2" s="96"/>
      <c r="D2" s="97"/>
      <c r="E2" s="98"/>
      <c r="F2" s="98"/>
      <c r="G2" s="98"/>
      <c r="H2" s="98"/>
      <c r="I2" s="98"/>
      <c r="J2" s="98"/>
      <c r="K2" s="98"/>
      <c r="L2" s="100"/>
      <c r="M2" s="100"/>
      <c r="N2" s="100"/>
      <c r="O2" s="100"/>
      <c r="P2" s="17"/>
      <c r="Q2" s="17"/>
    </row>
    <row r="3" spans="1:17" ht="18.75" customHeight="1">
      <c r="A3" s="96"/>
      <c r="B3" s="96"/>
      <c r="C3" s="96"/>
      <c r="D3" s="97"/>
      <c r="E3" s="98"/>
      <c r="F3" s="98"/>
      <c r="G3" s="98"/>
      <c r="H3" s="98"/>
      <c r="I3" s="98"/>
      <c r="J3" s="98"/>
      <c r="K3" s="98"/>
      <c r="L3" s="100"/>
      <c r="M3" s="100"/>
      <c r="N3" s="100"/>
      <c r="O3" s="100"/>
      <c r="P3" s="17"/>
      <c r="Q3" s="17"/>
    </row>
    <row r="4" spans="1:15" ht="15.75">
      <c r="A4" s="143" t="s">
        <v>213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1"/>
    </row>
    <row r="5" spans="1:15" ht="32.25" customHeight="1">
      <c r="A5" s="143" t="s">
        <v>73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01"/>
    </row>
    <row r="6" spans="1:15" ht="15.75">
      <c r="A6" s="102"/>
      <c r="B6" s="102"/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15" customHeight="1">
      <c r="A7" s="238" t="s">
        <v>6</v>
      </c>
      <c r="B7" s="238" t="s">
        <v>22</v>
      </c>
      <c r="C7" s="238" t="s">
        <v>23</v>
      </c>
      <c r="D7" s="238" t="s">
        <v>9</v>
      </c>
      <c r="E7" s="238" t="s">
        <v>24</v>
      </c>
      <c r="F7" s="239" t="s">
        <v>10</v>
      </c>
      <c r="G7" s="240"/>
      <c r="H7" s="240"/>
      <c r="I7" s="240"/>
      <c r="J7" s="240"/>
      <c r="K7" s="240"/>
      <c r="L7" s="240"/>
      <c r="M7" s="240"/>
      <c r="N7" s="241"/>
      <c r="O7" s="235" t="s">
        <v>33</v>
      </c>
    </row>
    <row r="8" spans="1:15" ht="55.5" customHeight="1">
      <c r="A8" s="238"/>
      <c r="B8" s="238"/>
      <c r="C8" s="238"/>
      <c r="D8" s="238"/>
      <c r="E8" s="238"/>
      <c r="F8" s="40" t="s">
        <v>47</v>
      </c>
      <c r="G8" s="252" t="s">
        <v>39</v>
      </c>
      <c r="H8" s="253"/>
      <c r="I8" s="253"/>
      <c r="J8" s="253"/>
      <c r="K8" s="146"/>
      <c r="L8" s="10" t="s">
        <v>40</v>
      </c>
      <c r="M8" s="10" t="s">
        <v>41</v>
      </c>
      <c r="N8" s="10" t="s">
        <v>42</v>
      </c>
      <c r="O8" s="237"/>
    </row>
    <row r="9" spans="1:15" ht="1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13">
        <v>6</v>
      </c>
      <c r="G9" s="239">
        <v>7</v>
      </c>
      <c r="H9" s="240"/>
      <c r="I9" s="240"/>
      <c r="J9" s="240"/>
      <c r="K9" s="241"/>
      <c r="L9" s="106">
        <v>8</v>
      </c>
      <c r="M9" s="106"/>
      <c r="N9" s="106">
        <v>9</v>
      </c>
      <c r="O9" s="106">
        <v>10</v>
      </c>
    </row>
    <row r="10" spans="1:15" ht="20.25" customHeight="1">
      <c r="A10" s="235" t="s">
        <v>7</v>
      </c>
      <c r="B10" s="249" t="s">
        <v>340</v>
      </c>
      <c r="C10" s="94" t="s">
        <v>48</v>
      </c>
      <c r="D10" s="108" t="s">
        <v>18</v>
      </c>
      <c r="E10" s="89">
        <f>E11+E12+E13+E14</f>
        <v>2500</v>
      </c>
      <c r="F10" s="89">
        <f>F11+F12+F13+F14</f>
        <v>500</v>
      </c>
      <c r="G10" s="246">
        <f>G11+G12+G13+G14</f>
        <v>500</v>
      </c>
      <c r="H10" s="247"/>
      <c r="I10" s="247"/>
      <c r="J10" s="247"/>
      <c r="K10" s="248"/>
      <c r="L10" s="89">
        <f>L11+L12+L13+L14</f>
        <v>500</v>
      </c>
      <c r="M10" s="89">
        <f>M11+M12+M13+M14</f>
        <v>500</v>
      </c>
      <c r="N10" s="89">
        <f>N11+N12+N13+N14</f>
        <v>500</v>
      </c>
      <c r="O10" s="235" t="s">
        <v>21</v>
      </c>
    </row>
    <row r="11" spans="1:15" ht="47.25" customHeight="1">
      <c r="A11" s="236"/>
      <c r="B11" s="250"/>
      <c r="C11" s="94" t="s">
        <v>48</v>
      </c>
      <c r="D11" s="108" t="s">
        <v>4</v>
      </c>
      <c r="E11" s="89">
        <f aca="true" t="shared" si="0" ref="E11:F14">E16+E24+E32</f>
        <v>0</v>
      </c>
      <c r="F11" s="89">
        <f t="shared" si="0"/>
        <v>0</v>
      </c>
      <c r="G11" s="246">
        <f>G16+G24+G32</f>
        <v>0</v>
      </c>
      <c r="H11" s="247"/>
      <c r="I11" s="247"/>
      <c r="J11" s="247"/>
      <c r="K11" s="248"/>
      <c r="L11" s="89">
        <f aca="true" t="shared" si="1" ref="L11:N14">L16+L24+L32</f>
        <v>0</v>
      </c>
      <c r="M11" s="89">
        <f t="shared" si="1"/>
        <v>0</v>
      </c>
      <c r="N11" s="89">
        <f t="shared" si="1"/>
        <v>0</v>
      </c>
      <c r="O11" s="236"/>
    </row>
    <row r="12" spans="1:15" ht="31.5" customHeight="1">
      <c r="A12" s="236"/>
      <c r="B12" s="250"/>
      <c r="C12" s="94" t="s">
        <v>48</v>
      </c>
      <c r="D12" s="108" t="s">
        <v>8</v>
      </c>
      <c r="E12" s="89">
        <f t="shared" si="0"/>
        <v>0</v>
      </c>
      <c r="F12" s="89">
        <f t="shared" si="0"/>
        <v>0</v>
      </c>
      <c r="G12" s="246">
        <f>G17+G25+G33</f>
        <v>0</v>
      </c>
      <c r="H12" s="247"/>
      <c r="I12" s="247"/>
      <c r="J12" s="247"/>
      <c r="K12" s="248"/>
      <c r="L12" s="89">
        <f t="shared" si="1"/>
        <v>0</v>
      </c>
      <c r="M12" s="89">
        <f t="shared" si="1"/>
        <v>0</v>
      </c>
      <c r="N12" s="89">
        <f t="shared" si="1"/>
        <v>0</v>
      </c>
      <c r="O12" s="236"/>
    </row>
    <row r="13" spans="1:15" ht="46.5" customHeight="1">
      <c r="A13" s="236"/>
      <c r="B13" s="250"/>
      <c r="C13" s="94" t="s">
        <v>48</v>
      </c>
      <c r="D13" s="108" t="s">
        <v>17</v>
      </c>
      <c r="E13" s="89">
        <f t="shared" si="0"/>
        <v>2500</v>
      </c>
      <c r="F13" s="89">
        <f t="shared" si="0"/>
        <v>500</v>
      </c>
      <c r="G13" s="246">
        <f>G18+G26+G34</f>
        <v>500</v>
      </c>
      <c r="H13" s="247"/>
      <c r="I13" s="247"/>
      <c r="J13" s="247"/>
      <c r="K13" s="248"/>
      <c r="L13" s="89">
        <f t="shared" si="1"/>
        <v>500</v>
      </c>
      <c r="M13" s="89">
        <f t="shared" si="1"/>
        <v>500</v>
      </c>
      <c r="N13" s="89">
        <f t="shared" si="1"/>
        <v>500</v>
      </c>
      <c r="O13" s="236"/>
    </row>
    <row r="14" spans="1:15" ht="31.5" customHeight="1">
      <c r="A14" s="236"/>
      <c r="B14" s="250"/>
      <c r="C14" s="94" t="s">
        <v>48</v>
      </c>
      <c r="D14" s="108" t="s">
        <v>26</v>
      </c>
      <c r="E14" s="89">
        <f t="shared" si="0"/>
        <v>0</v>
      </c>
      <c r="F14" s="89">
        <f t="shared" si="0"/>
        <v>0</v>
      </c>
      <c r="G14" s="246">
        <f>G19+G27+G35</f>
        <v>0</v>
      </c>
      <c r="H14" s="247"/>
      <c r="I14" s="247"/>
      <c r="J14" s="247"/>
      <c r="K14" s="248"/>
      <c r="L14" s="89">
        <f t="shared" si="1"/>
        <v>0</v>
      </c>
      <c r="M14" s="89">
        <f t="shared" si="1"/>
        <v>0</v>
      </c>
      <c r="N14" s="89">
        <f t="shared" si="1"/>
        <v>0</v>
      </c>
      <c r="O14" s="237"/>
    </row>
    <row r="15" spans="1:15" ht="19.5" customHeight="1">
      <c r="A15" s="235" t="s">
        <v>12</v>
      </c>
      <c r="B15" s="249" t="s">
        <v>341</v>
      </c>
      <c r="C15" s="94" t="s">
        <v>48</v>
      </c>
      <c r="D15" s="108" t="s">
        <v>18</v>
      </c>
      <c r="E15" s="90">
        <f>E16+E17+E18+E19</f>
        <v>1750</v>
      </c>
      <c r="F15" s="89">
        <f>F16+F17+F18+F19</f>
        <v>350</v>
      </c>
      <c r="G15" s="246">
        <f>G16+G17+G18+G19</f>
        <v>350</v>
      </c>
      <c r="H15" s="247"/>
      <c r="I15" s="247"/>
      <c r="J15" s="247"/>
      <c r="K15" s="248"/>
      <c r="L15" s="89">
        <f>L16+L17+L18+L19</f>
        <v>350</v>
      </c>
      <c r="M15" s="89">
        <f>M16+M17+M18+M19</f>
        <v>350</v>
      </c>
      <c r="N15" s="89">
        <f>N16+N17+N18+N19</f>
        <v>350</v>
      </c>
      <c r="O15" s="235" t="s">
        <v>44</v>
      </c>
    </row>
    <row r="16" spans="1:15" ht="45.75" customHeight="1">
      <c r="A16" s="236"/>
      <c r="B16" s="250"/>
      <c r="C16" s="94" t="s">
        <v>48</v>
      </c>
      <c r="D16" s="108" t="s">
        <v>4</v>
      </c>
      <c r="E16" s="89">
        <f>F16+G16+L16+M16+N16</f>
        <v>0</v>
      </c>
      <c r="F16" s="89">
        <v>0</v>
      </c>
      <c r="G16" s="246">
        <v>0</v>
      </c>
      <c r="H16" s="247"/>
      <c r="I16" s="247"/>
      <c r="J16" s="247"/>
      <c r="K16" s="248"/>
      <c r="L16" s="91">
        <v>0</v>
      </c>
      <c r="M16" s="91">
        <v>0</v>
      </c>
      <c r="N16" s="91">
        <v>0</v>
      </c>
      <c r="O16" s="236"/>
    </row>
    <row r="17" spans="1:15" ht="31.5" customHeight="1">
      <c r="A17" s="236"/>
      <c r="B17" s="250"/>
      <c r="C17" s="94" t="s">
        <v>48</v>
      </c>
      <c r="D17" s="108" t="s">
        <v>8</v>
      </c>
      <c r="E17" s="89">
        <f>F17+G17+L17+M17+N17</f>
        <v>0</v>
      </c>
      <c r="F17" s="89">
        <v>0</v>
      </c>
      <c r="G17" s="246">
        <v>0</v>
      </c>
      <c r="H17" s="247"/>
      <c r="I17" s="247"/>
      <c r="J17" s="247"/>
      <c r="K17" s="248"/>
      <c r="L17" s="91">
        <v>0</v>
      </c>
      <c r="M17" s="91">
        <v>0</v>
      </c>
      <c r="N17" s="91">
        <v>0</v>
      </c>
      <c r="O17" s="236"/>
    </row>
    <row r="18" spans="1:15" ht="45.75" customHeight="1">
      <c r="A18" s="236"/>
      <c r="B18" s="250"/>
      <c r="C18" s="94" t="s">
        <v>48</v>
      </c>
      <c r="D18" s="108" t="s">
        <v>17</v>
      </c>
      <c r="E18" s="89">
        <f>F18+G18+L18+M18+N18</f>
        <v>1750</v>
      </c>
      <c r="F18" s="89">
        <v>350</v>
      </c>
      <c r="G18" s="246">
        <v>350</v>
      </c>
      <c r="H18" s="247"/>
      <c r="I18" s="247"/>
      <c r="J18" s="247"/>
      <c r="K18" s="248"/>
      <c r="L18" s="91">
        <v>350</v>
      </c>
      <c r="M18" s="91">
        <v>350</v>
      </c>
      <c r="N18" s="91">
        <v>350</v>
      </c>
      <c r="O18" s="236"/>
    </row>
    <row r="19" spans="1:15" ht="32.25" customHeight="1">
      <c r="A19" s="236"/>
      <c r="B19" s="251"/>
      <c r="C19" s="94" t="s">
        <v>48</v>
      </c>
      <c r="D19" s="108" t="s">
        <v>26</v>
      </c>
      <c r="E19" s="89">
        <f>F19+G19+L19+M19+N19</f>
        <v>0</v>
      </c>
      <c r="F19" s="89">
        <v>0</v>
      </c>
      <c r="G19" s="246">
        <v>0</v>
      </c>
      <c r="H19" s="247"/>
      <c r="I19" s="247"/>
      <c r="J19" s="247"/>
      <c r="K19" s="248"/>
      <c r="L19" s="91">
        <v>0</v>
      </c>
      <c r="M19" s="91">
        <v>0</v>
      </c>
      <c r="N19" s="91">
        <v>0</v>
      </c>
      <c r="O19" s="236"/>
    </row>
    <row r="20" spans="1:15" ht="21" customHeight="1">
      <c r="A20" s="236"/>
      <c r="B20" s="249" t="s">
        <v>177</v>
      </c>
      <c r="C20" s="235" t="s">
        <v>48</v>
      </c>
      <c r="D20" s="235" t="s">
        <v>21</v>
      </c>
      <c r="E20" s="235" t="s">
        <v>34</v>
      </c>
      <c r="F20" s="235" t="s">
        <v>47</v>
      </c>
      <c r="G20" s="235" t="s">
        <v>216</v>
      </c>
      <c r="H20" s="239" t="s">
        <v>35</v>
      </c>
      <c r="I20" s="240"/>
      <c r="J20" s="240"/>
      <c r="K20" s="241"/>
      <c r="L20" s="235" t="s">
        <v>40</v>
      </c>
      <c r="M20" s="94" t="s">
        <v>50</v>
      </c>
      <c r="N20" s="235" t="s">
        <v>42</v>
      </c>
      <c r="O20" s="232" t="s">
        <v>21</v>
      </c>
    </row>
    <row r="21" spans="1:15" ht="39" customHeight="1">
      <c r="A21" s="236"/>
      <c r="B21" s="250"/>
      <c r="C21" s="236"/>
      <c r="D21" s="236"/>
      <c r="E21" s="236"/>
      <c r="F21" s="237"/>
      <c r="G21" s="237"/>
      <c r="H21" s="109" t="s">
        <v>226</v>
      </c>
      <c r="I21" s="109" t="s">
        <v>227</v>
      </c>
      <c r="J21" s="109" t="s">
        <v>228</v>
      </c>
      <c r="K21" s="109" t="s">
        <v>229</v>
      </c>
      <c r="L21" s="237"/>
      <c r="M21" s="95"/>
      <c r="N21" s="237"/>
      <c r="O21" s="233"/>
    </row>
    <row r="22" spans="1:15" ht="21" customHeight="1">
      <c r="A22" s="236"/>
      <c r="B22" s="251"/>
      <c r="C22" s="237"/>
      <c r="D22" s="237"/>
      <c r="E22" s="92">
        <v>1</v>
      </c>
      <c r="F22" s="92">
        <v>1</v>
      </c>
      <c r="G22" s="92">
        <v>1</v>
      </c>
      <c r="H22" s="92">
        <v>0</v>
      </c>
      <c r="I22" s="92">
        <v>1</v>
      </c>
      <c r="J22" s="92">
        <v>1</v>
      </c>
      <c r="K22" s="92">
        <v>1</v>
      </c>
      <c r="L22" s="92">
        <v>1</v>
      </c>
      <c r="M22" s="92">
        <v>1</v>
      </c>
      <c r="N22" s="92">
        <v>1</v>
      </c>
      <c r="O22" s="234"/>
    </row>
    <row r="23" spans="1:15" ht="15" customHeight="1">
      <c r="A23" s="235" t="s">
        <v>25</v>
      </c>
      <c r="B23" s="249" t="s">
        <v>342</v>
      </c>
      <c r="C23" s="94" t="s">
        <v>48</v>
      </c>
      <c r="D23" s="108" t="s">
        <v>5</v>
      </c>
      <c r="E23" s="90">
        <f>E24+E25+E26+E27</f>
        <v>500</v>
      </c>
      <c r="F23" s="89">
        <f>F24+F25+F26+F27</f>
        <v>100</v>
      </c>
      <c r="G23" s="246">
        <f>G24+G25+G26+G27</f>
        <v>100</v>
      </c>
      <c r="H23" s="247"/>
      <c r="I23" s="247"/>
      <c r="J23" s="247"/>
      <c r="K23" s="248"/>
      <c r="L23" s="89">
        <f>L24+L25+L26+L27</f>
        <v>100</v>
      </c>
      <c r="M23" s="89">
        <f>M24+M25+M26+M27</f>
        <v>100</v>
      </c>
      <c r="N23" s="89">
        <f>N24+N25+N26+N27</f>
        <v>100</v>
      </c>
      <c r="O23" s="235" t="s">
        <v>44</v>
      </c>
    </row>
    <row r="24" spans="1:15" ht="45">
      <c r="A24" s="236"/>
      <c r="B24" s="250"/>
      <c r="C24" s="94" t="s">
        <v>48</v>
      </c>
      <c r="D24" s="108" t="s">
        <v>4</v>
      </c>
      <c r="E24" s="89">
        <f>F24+G24+L24+M24+N24</f>
        <v>0</v>
      </c>
      <c r="F24" s="89">
        <v>0</v>
      </c>
      <c r="G24" s="246">
        <v>0</v>
      </c>
      <c r="H24" s="247"/>
      <c r="I24" s="247"/>
      <c r="J24" s="247"/>
      <c r="K24" s="248"/>
      <c r="L24" s="91">
        <v>0</v>
      </c>
      <c r="M24" s="91">
        <v>0</v>
      </c>
      <c r="N24" s="91">
        <v>0</v>
      </c>
      <c r="O24" s="236"/>
    </row>
    <row r="25" spans="1:15" ht="30">
      <c r="A25" s="236"/>
      <c r="B25" s="250"/>
      <c r="C25" s="94" t="s">
        <v>48</v>
      </c>
      <c r="D25" s="108" t="s">
        <v>8</v>
      </c>
      <c r="E25" s="89">
        <f>F25+G25+L25+M25+N25</f>
        <v>0</v>
      </c>
      <c r="F25" s="89">
        <v>0</v>
      </c>
      <c r="G25" s="246">
        <v>0</v>
      </c>
      <c r="H25" s="247"/>
      <c r="I25" s="247"/>
      <c r="J25" s="247"/>
      <c r="K25" s="248"/>
      <c r="L25" s="91">
        <v>0</v>
      </c>
      <c r="M25" s="91">
        <v>0</v>
      </c>
      <c r="N25" s="91">
        <v>0</v>
      </c>
      <c r="O25" s="236"/>
    </row>
    <row r="26" spans="1:15" ht="45">
      <c r="A26" s="236"/>
      <c r="B26" s="250"/>
      <c r="C26" s="94" t="s">
        <v>48</v>
      </c>
      <c r="D26" s="108" t="s">
        <v>17</v>
      </c>
      <c r="E26" s="89">
        <f>F26+G26+L26+M26+N26</f>
        <v>500</v>
      </c>
      <c r="F26" s="89">
        <v>100</v>
      </c>
      <c r="G26" s="246">
        <v>100</v>
      </c>
      <c r="H26" s="247"/>
      <c r="I26" s="247"/>
      <c r="J26" s="247"/>
      <c r="K26" s="248"/>
      <c r="L26" s="91">
        <v>100</v>
      </c>
      <c r="M26" s="91">
        <v>100</v>
      </c>
      <c r="N26" s="91">
        <v>100</v>
      </c>
      <c r="O26" s="236"/>
    </row>
    <row r="27" spans="1:15" ht="30">
      <c r="A27" s="236"/>
      <c r="B27" s="250"/>
      <c r="C27" s="94" t="s">
        <v>48</v>
      </c>
      <c r="D27" s="108" t="s">
        <v>26</v>
      </c>
      <c r="E27" s="89">
        <f>F27+G27+L27+M27+N27</f>
        <v>0</v>
      </c>
      <c r="F27" s="89">
        <v>0</v>
      </c>
      <c r="G27" s="246">
        <v>0</v>
      </c>
      <c r="H27" s="247"/>
      <c r="I27" s="247"/>
      <c r="J27" s="247"/>
      <c r="K27" s="248"/>
      <c r="L27" s="91">
        <v>0</v>
      </c>
      <c r="M27" s="91">
        <v>0</v>
      </c>
      <c r="N27" s="91">
        <v>0</v>
      </c>
      <c r="O27" s="236"/>
    </row>
    <row r="28" spans="1:15" ht="18" customHeight="1">
      <c r="A28" s="236"/>
      <c r="B28" s="249" t="s">
        <v>263</v>
      </c>
      <c r="C28" s="235" t="s">
        <v>48</v>
      </c>
      <c r="D28" s="235" t="s">
        <v>21</v>
      </c>
      <c r="E28" s="235" t="s">
        <v>34</v>
      </c>
      <c r="F28" s="235" t="s">
        <v>47</v>
      </c>
      <c r="G28" s="235" t="s">
        <v>216</v>
      </c>
      <c r="H28" s="239" t="s">
        <v>35</v>
      </c>
      <c r="I28" s="240"/>
      <c r="J28" s="240"/>
      <c r="K28" s="241"/>
      <c r="L28" s="235" t="s">
        <v>40</v>
      </c>
      <c r="M28" s="94" t="s">
        <v>50</v>
      </c>
      <c r="N28" s="235" t="s">
        <v>42</v>
      </c>
      <c r="O28" s="232" t="s">
        <v>21</v>
      </c>
    </row>
    <row r="29" spans="1:15" ht="40.5" customHeight="1">
      <c r="A29" s="236"/>
      <c r="B29" s="250"/>
      <c r="C29" s="236"/>
      <c r="D29" s="236"/>
      <c r="E29" s="237"/>
      <c r="F29" s="237"/>
      <c r="G29" s="237"/>
      <c r="H29" s="109" t="s">
        <v>226</v>
      </c>
      <c r="I29" s="109" t="s">
        <v>227</v>
      </c>
      <c r="J29" s="109" t="s">
        <v>228</v>
      </c>
      <c r="K29" s="109" t="s">
        <v>229</v>
      </c>
      <c r="L29" s="237"/>
      <c r="M29" s="95"/>
      <c r="N29" s="237"/>
      <c r="O29" s="233"/>
    </row>
    <row r="30" spans="1:15" ht="165.75" customHeight="1">
      <c r="A30" s="237"/>
      <c r="B30" s="251"/>
      <c r="C30" s="237"/>
      <c r="D30" s="237"/>
      <c r="E30" s="92">
        <v>3</v>
      </c>
      <c r="F30" s="92">
        <v>3</v>
      </c>
      <c r="G30" s="92">
        <v>3</v>
      </c>
      <c r="H30" s="92">
        <v>0</v>
      </c>
      <c r="I30" s="92">
        <v>3</v>
      </c>
      <c r="J30" s="92">
        <v>3</v>
      </c>
      <c r="K30" s="92">
        <v>3</v>
      </c>
      <c r="L30" s="92">
        <v>3</v>
      </c>
      <c r="M30" s="92">
        <v>3</v>
      </c>
      <c r="N30" s="92">
        <v>3</v>
      </c>
      <c r="O30" s="234"/>
    </row>
    <row r="31" spans="1:15" ht="15">
      <c r="A31" s="235" t="s">
        <v>27</v>
      </c>
      <c r="B31" s="242" t="s">
        <v>343</v>
      </c>
      <c r="C31" s="94" t="s">
        <v>48</v>
      </c>
      <c r="D31" s="108" t="s">
        <v>5</v>
      </c>
      <c r="E31" s="89">
        <f>E32+E33+E34+E35</f>
        <v>250</v>
      </c>
      <c r="F31" s="89">
        <f>F32+F33+F34+F35</f>
        <v>50</v>
      </c>
      <c r="G31" s="246">
        <f>G32+G33+G34+G35</f>
        <v>50</v>
      </c>
      <c r="H31" s="247"/>
      <c r="I31" s="247"/>
      <c r="J31" s="247"/>
      <c r="K31" s="248"/>
      <c r="L31" s="89">
        <f>L32+L33+L34+L35</f>
        <v>50</v>
      </c>
      <c r="M31" s="89">
        <f>M32+M33+M34+M35</f>
        <v>50</v>
      </c>
      <c r="N31" s="89">
        <f>N32+N33+N34+N35</f>
        <v>50</v>
      </c>
      <c r="O31" s="235" t="s">
        <v>44</v>
      </c>
    </row>
    <row r="32" spans="1:15" ht="45">
      <c r="A32" s="236"/>
      <c r="B32" s="242"/>
      <c r="C32" s="94" t="s">
        <v>48</v>
      </c>
      <c r="D32" s="108" t="s">
        <v>4</v>
      </c>
      <c r="E32" s="89">
        <f>F32+G32+L32+M32+N32</f>
        <v>0</v>
      </c>
      <c r="F32" s="89">
        <v>0</v>
      </c>
      <c r="G32" s="246">
        <v>0</v>
      </c>
      <c r="H32" s="247"/>
      <c r="I32" s="247"/>
      <c r="J32" s="247"/>
      <c r="K32" s="248"/>
      <c r="L32" s="91">
        <v>0</v>
      </c>
      <c r="M32" s="91">
        <v>0</v>
      </c>
      <c r="N32" s="91">
        <v>0</v>
      </c>
      <c r="O32" s="236"/>
    </row>
    <row r="33" spans="1:15" ht="30.75" customHeight="1">
      <c r="A33" s="236"/>
      <c r="B33" s="242"/>
      <c r="C33" s="94" t="s">
        <v>48</v>
      </c>
      <c r="D33" s="108" t="s">
        <v>8</v>
      </c>
      <c r="E33" s="89">
        <f>F33+G33+L33+M33+N33</f>
        <v>0</v>
      </c>
      <c r="F33" s="89">
        <v>0</v>
      </c>
      <c r="G33" s="246">
        <v>0</v>
      </c>
      <c r="H33" s="247"/>
      <c r="I33" s="247"/>
      <c r="J33" s="247"/>
      <c r="K33" s="248"/>
      <c r="L33" s="91">
        <v>0</v>
      </c>
      <c r="M33" s="91">
        <v>0</v>
      </c>
      <c r="N33" s="91">
        <v>0</v>
      </c>
      <c r="O33" s="236"/>
    </row>
    <row r="34" spans="1:15" ht="45.75" customHeight="1">
      <c r="A34" s="236"/>
      <c r="B34" s="242"/>
      <c r="C34" s="94" t="s">
        <v>48</v>
      </c>
      <c r="D34" s="108" t="s">
        <v>17</v>
      </c>
      <c r="E34" s="89">
        <f>F34+G34+L34+M34+N34</f>
        <v>250</v>
      </c>
      <c r="F34" s="89">
        <v>50</v>
      </c>
      <c r="G34" s="246">
        <v>50</v>
      </c>
      <c r="H34" s="247"/>
      <c r="I34" s="247"/>
      <c r="J34" s="247"/>
      <c r="K34" s="248"/>
      <c r="L34" s="91">
        <v>50</v>
      </c>
      <c r="M34" s="91">
        <v>50</v>
      </c>
      <c r="N34" s="91">
        <v>50</v>
      </c>
      <c r="O34" s="236"/>
    </row>
    <row r="35" spans="1:15" ht="30" customHeight="1">
      <c r="A35" s="236"/>
      <c r="B35" s="242"/>
      <c r="C35" s="94" t="s">
        <v>48</v>
      </c>
      <c r="D35" s="108" t="s">
        <v>26</v>
      </c>
      <c r="E35" s="89">
        <f>F35+G35+L35+M35+N35</f>
        <v>0</v>
      </c>
      <c r="F35" s="89">
        <v>0</v>
      </c>
      <c r="G35" s="246">
        <v>0</v>
      </c>
      <c r="H35" s="247"/>
      <c r="I35" s="247"/>
      <c r="J35" s="247"/>
      <c r="K35" s="248"/>
      <c r="L35" s="91">
        <v>0</v>
      </c>
      <c r="M35" s="91">
        <v>0</v>
      </c>
      <c r="N35" s="91">
        <v>0</v>
      </c>
      <c r="O35" s="236"/>
    </row>
    <row r="36" spans="1:15" ht="21" customHeight="1">
      <c r="A36" s="236"/>
      <c r="B36" s="249" t="s">
        <v>264</v>
      </c>
      <c r="C36" s="235" t="s">
        <v>48</v>
      </c>
      <c r="D36" s="235" t="s">
        <v>21</v>
      </c>
      <c r="E36" s="235" t="s">
        <v>34</v>
      </c>
      <c r="F36" s="235" t="s">
        <v>47</v>
      </c>
      <c r="G36" s="235" t="s">
        <v>216</v>
      </c>
      <c r="H36" s="239" t="s">
        <v>35</v>
      </c>
      <c r="I36" s="240"/>
      <c r="J36" s="240"/>
      <c r="K36" s="241"/>
      <c r="L36" s="235" t="s">
        <v>40</v>
      </c>
      <c r="M36" s="94" t="s">
        <v>50</v>
      </c>
      <c r="N36" s="235" t="s">
        <v>42</v>
      </c>
      <c r="O36" s="232" t="s">
        <v>21</v>
      </c>
    </row>
    <row r="37" spans="1:15" ht="37.5" customHeight="1">
      <c r="A37" s="236"/>
      <c r="B37" s="250"/>
      <c r="C37" s="236"/>
      <c r="D37" s="236"/>
      <c r="E37" s="237"/>
      <c r="F37" s="237"/>
      <c r="G37" s="237"/>
      <c r="H37" s="109" t="s">
        <v>226</v>
      </c>
      <c r="I37" s="109" t="s">
        <v>227</v>
      </c>
      <c r="J37" s="109" t="s">
        <v>228</v>
      </c>
      <c r="K37" s="109" t="s">
        <v>229</v>
      </c>
      <c r="L37" s="237"/>
      <c r="M37" s="95"/>
      <c r="N37" s="237"/>
      <c r="O37" s="233"/>
    </row>
    <row r="38" spans="1:15" ht="25.5" customHeight="1">
      <c r="A38" s="237"/>
      <c r="B38" s="251"/>
      <c r="C38" s="237"/>
      <c r="D38" s="237"/>
      <c r="E38" s="92">
        <f>SUM(N38)</f>
        <v>6900</v>
      </c>
      <c r="F38" s="92">
        <v>6500</v>
      </c>
      <c r="G38" s="92">
        <v>6600</v>
      </c>
      <c r="H38" s="92">
        <v>6500</v>
      </c>
      <c r="I38" s="92">
        <v>6500</v>
      </c>
      <c r="J38" s="92">
        <v>6600</v>
      </c>
      <c r="K38" s="92">
        <v>6600</v>
      </c>
      <c r="L38" s="92">
        <v>6700</v>
      </c>
      <c r="M38" s="92">
        <v>6800</v>
      </c>
      <c r="N38" s="92">
        <v>6900</v>
      </c>
      <c r="O38" s="234"/>
    </row>
    <row r="39" spans="1:23" ht="21" customHeight="1">
      <c r="A39" s="254"/>
      <c r="B39" s="243" t="s">
        <v>178</v>
      </c>
      <c r="C39" s="257"/>
      <c r="D39" s="108" t="s">
        <v>5</v>
      </c>
      <c r="E39" s="89">
        <f>F39+G39+L39+M39+N39</f>
        <v>2500</v>
      </c>
      <c r="F39" s="89">
        <f>F40+F41+F42+F43</f>
        <v>500</v>
      </c>
      <c r="G39" s="246">
        <f>G40+G41+G42+G43</f>
        <v>500</v>
      </c>
      <c r="H39" s="247"/>
      <c r="I39" s="247"/>
      <c r="J39" s="247"/>
      <c r="K39" s="248"/>
      <c r="L39" s="89">
        <f>L40+L41+L42+L43</f>
        <v>500</v>
      </c>
      <c r="M39" s="89">
        <f>M40+M41+M42+M43</f>
        <v>500</v>
      </c>
      <c r="N39" s="89">
        <f>N40+N41+N42+N43</f>
        <v>500</v>
      </c>
      <c r="O39" s="235" t="s">
        <v>21</v>
      </c>
      <c r="W39" s="85">
        <f>F39</f>
        <v>500</v>
      </c>
    </row>
    <row r="40" spans="1:23" ht="44.25" customHeight="1">
      <c r="A40" s="255"/>
      <c r="B40" s="244"/>
      <c r="C40" s="258"/>
      <c r="D40" s="108" t="s">
        <v>4</v>
      </c>
      <c r="E40" s="89">
        <f aca="true" t="shared" si="2" ref="E40:F43">E11</f>
        <v>0</v>
      </c>
      <c r="F40" s="89">
        <f>F11</f>
        <v>0</v>
      </c>
      <c r="G40" s="246">
        <f>G11</f>
        <v>0</v>
      </c>
      <c r="H40" s="247"/>
      <c r="I40" s="247"/>
      <c r="J40" s="247"/>
      <c r="K40" s="248"/>
      <c r="L40" s="89">
        <f>L11</f>
        <v>0</v>
      </c>
      <c r="M40" s="89">
        <f>M11</f>
        <v>0</v>
      </c>
      <c r="N40" s="89">
        <f>N11</f>
        <v>0</v>
      </c>
      <c r="O40" s="260"/>
      <c r="W40" s="85">
        <f>F40</f>
        <v>0</v>
      </c>
    </row>
    <row r="41" spans="1:23" ht="30" customHeight="1">
      <c r="A41" s="255"/>
      <c r="B41" s="244"/>
      <c r="C41" s="258"/>
      <c r="D41" s="108" t="s">
        <v>8</v>
      </c>
      <c r="E41" s="89">
        <f t="shared" si="2"/>
        <v>0</v>
      </c>
      <c r="F41" s="89">
        <f t="shared" si="2"/>
        <v>0</v>
      </c>
      <c r="G41" s="246">
        <f>G12</f>
        <v>0</v>
      </c>
      <c r="H41" s="247"/>
      <c r="I41" s="247"/>
      <c r="J41" s="247"/>
      <c r="K41" s="248"/>
      <c r="L41" s="89">
        <f aca="true" t="shared" si="3" ref="L41:N43">L12</f>
        <v>0</v>
      </c>
      <c r="M41" s="89">
        <f t="shared" si="3"/>
        <v>0</v>
      </c>
      <c r="N41" s="89">
        <f t="shared" si="3"/>
        <v>0</v>
      </c>
      <c r="O41" s="260"/>
      <c r="W41" s="85">
        <f>F41</f>
        <v>0</v>
      </c>
    </row>
    <row r="42" spans="1:23" ht="48" customHeight="1">
      <c r="A42" s="255"/>
      <c r="B42" s="244"/>
      <c r="C42" s="258"/>
      <c r="D42" s="108" t="s">
        <v>17</v>
      </c>
      <c r="E42" s="89">
        <f t="shared" si="2"/>
        <v>2500</v>
      </c>
      <c r="F42" s="89">
        <f t="shared" si="2"/>
        <v>500</v>
      </c>
      <c r="G42" s="246">
        <f>G13</f>
        <v>500</v>
      </c>
      <c r="H42" s="247"/>
      <c r="I42" s="247"/>
      <c r="J42" s="247"/>
      <c r="K42" s="248"/>
      <c r="L42" s="89">
        <f t="shared" si="3"/>
        <v>500</v>
      </c>
      <c r="M42" s="89">
        <f t="shared" si="3"/>
        <v>500</v>
      </c>
      <c r="N42" s="89">
        <f t="shared" si="3"/>
        <v>500</v>
      </c>
      <c r="O42" s="260"/>
      <c r="W42" s="85">
        <f>F42</f>
        <v>500</v>
      </c>
    </row>
    <row r="43" spans="1:23" ht="30">
      <c r="A43" s="256"/>
      <c r="B43" s="245"/>
      <c r="C43" s="259"/>
      <c r="D43" s="108" t="s">
        <v>26</v>
      </c>
      <c r="E43" s="89">
        <f t="shared" si="2"/>
        <v>0</v>
      </c>
      <c r="F43" s="89">
        <f t="shared" si="2"/>
        <v>0</v>
      </c>
      <c r="G43" s="246">
        <f>G14</f>
        <v>0</v>
      </c>
      <c r="H43" s="247"/>
      <c r="I43" s="247"/>
      <c r="J43" s="247"/>
      <c r="K43" s="248"/>
      <c r="L43" s="89">
        <f t="shared" si="3"/>
        <v>0</v>
      </c>
      <c r="M43" s="89">
        <f t="shared" si="3"/>
        <v>0</v>
      </c>
      <c r="N43" s="89">
        <f t="shared" si="3"/>
        <v>0</v>
      </c>
      <c r="O43" s="261"/>
      <c r="W43" s="85">
        <f>F43</f>
        <v>0</v>
      </c>
    </row>
    <row r="44" spans="1:15" ht="21.7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1:15" ht="22.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41.2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ht="23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ht="27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12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</sheetData>
  <sheetProtection/>
  <mergeCells count="82">
    <mergeCell ref="N1:O1"/>
    <mergeCell ref="F7:N7"/>
    <mergeCell ref="G31:K31"/>
    <mergeCell ref="G32:K32"/>
    <mergeCell ref="G33:K33"/>
    <mergeCell ref="G34:K34"/>
    <mergeCell ref="G25:K25"/>
    <mergeCell ref="G26:K26"/>
    <mergeCell ref="G9:K9"/>
    <mergeCell ref="G10:K10"/>
    <mergeCell ref="G35:K35"/>
    <mergeCell ref="G27:K27"/>
    <mergeCell ref="G28:G29"/>
    <mergeCell ref="H28:K28"/>
    <mergeCell ref="G41:K41"/>
    <mergeCell ref="G42:K42"/>
    <mergeCell ref="G43:K43"/>
    <mergeCell ref="G36:G37"/>
    <mergeCell ref="G15:K15"/>
    <mergeCell ref="G16:K16"/>
    <mergeCell ref="G17:K17"/>
    <mergeCell ref="G18:K18"/>
    <mergeCell ref="G19:K19"/>
    <mergeCell ref="H36:K36"/>
    <mergeCell ref="G23:K23"/>
    <mergeCell ref="G24:K24"/>
    <mergeCell ref="A4:N4"/>
    <mergeCell ref="A5:N5"/>
    <mergeCell ref="A7:A8"/>
    <mergeCell ref="B7:B8"/>
    <mergeCell ref="C7:C8"/>
    <mergeCell ref="D7:D8"/>
    <mergeCell ref="E7:E8"/>
    <mergeCell ref="O7:O8"/>
    <mergeCell ref="G8:K8"/>
    <mergeCell ref="A10:A14"/>
    <mergeCell ref="B10:B14"/>
    <mergeCell ref="O10:O14"/>
    <mergeCell ref="G11:K11"/>
    <mergeCell ref="G12:K12"/>
    <mergeCell ref="G13:K13"/>
    <mergeCell ref="G14:K14"/>
    <mergeCell ref="A15:A22"/>
    <mergeCell ref="B15:B19"/>
    <mergeCell ref="O15:O19"/>
    <mergeCell ref="B20:B22"/>
    <mergeCell ref="C20:C22"/>
    <mergeCell ref="D20:D22"/>
    <mergeCell ref="E20:E21"/>
    <mergeCell ref="F20:F21"/>
    <mergeCell ref="L20:L21"/>
    <mergeCell ref="G20:G21"/>
    <mergeCell ref="H20:K20"/>
    <mergeCell ref="N20:N21"/>
    <mergeCell ref="O20:O22"/>
    <mergeCell ref="A23:A30"/>
    <mergeCell ref="B23:B27"/>
    <mergeCell ref="O23:O27"/>
    <mergeCell ref="B28:B30"/>
    <mergeCell ref="C28:C30"/>
    <mergeCell ref="D28:D30"/>
    <mergeCell ref="E28:E29"/>
    <mergeCell ref="F28:F29"/>
    <mergeCell ref="L28:L29"/>
    <mergeCell ref="N28:N29"/>
    <mergeCell ref="O28:O30"/>
    <mergeCell ref="A31:A38"/>
    <mergeCell ref="B31:B35"/>
    <mergeCell ref="O31:O35"/>
    <mergeCell ref="B36:B38"/>
    <mergeCell ref="C36:C38"/>
    <mergeCell ref="D36:D38"/>
    <mergeCell ref="E36:E37"/>
    <mergeCell ref="F36:F37"/>
    <mergeCell ref="L36:L37"/>
    <mergeCell ref="N36:N37"/>
    <mergeCell ref="O36:O38"/>
    <mergeCell ref="A39:A43"/>
    <mergeCell ref="B39:C43"/>
    <mergeCell ref="O39:O43"/>
    <mergeCell ref="G39:K39"/>
    <mergeCell ref="G40:K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5"/>
  <sheetViews>
    <sheetView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7.00390625" style="18" bestFit="1" customWidth="1"/>
    <col min="2" max="2" width="26.28125" style="18" customWidth="1"/>
    <col min="3" max="3" width="14.7109375" style="18" customWidth="1"/>
    <col min="4" max="4" width="20.00390625" style="18" customWidth="1"/>
    <col min="5" max="5" width="12.140625" style="18" customWidth="1"/>
    <col min="6" max="6" width="15.421875" style="18" customWidth="1"/>
    <col min="7" max="7" width="17.00390625" style="18" customWidth="1"/>
    <col min="8" max="9" width="14.140625" style="18" customWidth="1"/>
    <col min="10" max="10" width="13.28125" style="18" customWidth="1"/>
    <col min="11" max="11" width="25.8515625" style="18" customWidth="1"/>
    <col min="12" max="15" width="9.140625" style="18" customWidth="1"/>
    <col min="16" max="16" width="3.57421875" style="18" customWidth="1"/>
    <col min="17" max="16384" width="9.140625" style="18" customWidth="1"/>
  </cols>
  <sheetData>
    <row r="1" spans="1:13" ht="84" customHeight="1">
      <c r="A1" s="96"/>
      <c r="B1" s="96"/>
      <c r="C1" s="96"/>
      <c r="D1" s="97" t="s">
        <v>28</v>
      </c>
      <c r="E1" s="98"/>
      <c r="F1" s="98"/>
      <c r="G1" s="98"/>
      <c r="H1" s="17"/>
      <c r="I1" s="17"/>
      <c r="J1" s="231"/>
      <c r="K1" s="266"/>
      <c r="L1" s="17"/>
      <c r="M1" s="17"/>
    </row>
    <row r="2" spans="1:13" ht="16.5" customHeight="1">
      <c r="A2" s="96"/>
      <c r="B2" s="99" t="s">
        <v>206</v>
      </c>
      <c r="C2" s="96"/>
      <c r="D2" s="97"/>
      <c r="E2" s="98"/>
      <c r="F2" s="98"/>
      <c r="G2" s="98"/>
      <c r="H2" s="100"/>
      <c r="I2" s="100"/>
      <c r="J2" s="100"/>
      <c r="K2" s="100"/>
      <c r="L2" s="17"/>
      <c r="M2" s="17"/>
    </row>
    <row r="3" spans="1:13" ht="18.75" customHeight="1">
      <c r="A3" s="96"/>
      <c r="B3" s="96"/>
      <c r="C3" s="96"/>
      <c r="D3" s="97"/>
      <c r="E3" s="98"/>
      <c r="F3" s="98"/>
      <c r="G3" s="98"/>
      <c r="H3" s="100"/>
      <c r="I3" s="100"/>
      <c r="J3" s="100"/>
      <c r="K3" s="100"/>
      <c r="L3" s="17"/>
      <c r="M3" s="17"/>
    </row>
    <row r="4" spans="1:11" ht="15.75">
      <c r="A4" s="143" t="s">
        <v>215</v>
      </c>
      <c r="B4" s="143"/>
      <c r="C4" s="143"/>
      <c r="D4" s="143"/>
      <c r="E4" s="143"/>
      <c r="F4" s="143"/>
      <c r="G4" s="143"/>
      <c r="H4" s="143"/>
      <c r="I4" s="143"/>
      <c r="J4" s="143"/>
      <c r="K4" s="101"/>
    </row>
    <row r="5" spans="1:11" ht="32.25" customHeight="1">
      <c r="A5" s="143" t="s">
        <v>72</v>
      </c>
      <c r="B5" s="143"/>
      <c r="C5" s="143"/>
      <c r="D5" s="143"/>
      <c r="E5" s="143"/>
      <c r="F5" s="143"/>
      <c r="G5" s="143"/>
      <c r="H5" s="143"/>
      <c r="I5" s="143"/>
      <c r="J5" s="143"/>
      <c r="K5" s="101"/>
    </row>
    <row r="6" spans="1:11" ht="15.75">
      <c r="A6" s="102"/>
      <c r="B6" s="102"/>
      <c r="C6" s="102"/>
      <c r="D6" s="102"/>
      <c r="E6" s="103"/>
      <c r="F6" s="103"/>
      <c r="G6" s="103"/>
      <c r="H6" s="103"/>
      <c r="I6" s="103"/>
      <c r="J6" s="103"/>
      <c r="K6" s="104"/>
    </row>
    <row r="7" spans="1:11" ht="15" customHeight="1">
      <c r="A7" s="238" t="s">
        <v>6</v>
      </c>
      <c r="B7" s="238" t="s">
        <v>22</v>
      </c>
      <c r="C7" s="238" t="s">
        <v>23</v>
      </c>
      <c r="D7" s="238" t="s">
        <v>9</v>
      </c>
      <c r="E7" s="238" t="s">
        <v>24</v>
      </c>
      <c r="F7" s="238" t="s">
        <v>10</v>
      </c>
      <c r="G7" s="238"/>
      <c r="H7" s="238"/>
      <c r="I7" s="238"/>
      <c r="J7" s="238"/>
      <c r="K7" s="235" t="s">
        <v>33</v>
      </c>
    </row>
    <row r="8" spans="1:11" ht="55.5" customHeight="1">
      <c r="A8" s="238"/>
      <c r="B8" s="238"/>
      <c r="C8" s="238"/>
      <c r="D8" s="238"/>
      <c r="E8" s="238"/>
      <c r="F8" s="40" t="s">
        <v>47</v>
      </c>
      <c r="G8" s="10" t="s">
        <v>39</v>
      </c>
      <c r="H8" s="10" t="s">
        <v>40</v>
      </c>
      <c r="I8" s="10" t="s">
        <v>41</v>
      </c>
      <c r="J8" s="10" t="s">
        <v>42</v>
      </c>
      <c r="K8" s="237"/>
    </row>
    <row r="9" spans="1:11" ht="1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13">
        <v>6</v>
      </c>
      <c r="G9" s="106">
        <v>7</v>
      </c>
      <c r="H9" s="106">
        <v>8</v>
      </c>
      <c r="I9" s="106"/>
      <c r="J9" s="106">
        <v>9</v>
      </c>
      <c r="K9" s="106">
        <v>10</v>
      </c>
    </row>
    <row r="10" spans="1:11" ht="20.25" customHeight="1">
      <c r="A10" s="235" t="s">
        <v>7</v>
      </c>
      <c r="B10" s="249" t="s">
        <v>74</v>
      </c>
      <c r="C10" s="94" t="s">
        <v>48</v>
      </c>
      <c r="D10" s="108" t="s">
        <v>18</v>
      </c>
      <c r="E10" s="89">
        <f aca="true" t="shared" si="0" ref="E10:J10">E11+E12+E13+E14</f>
        <v>158777.7</v>
      </c>
      <c r="F10" s="117">
        <f t="shared" si="0"/>
        <v>30147.7</v>
      </c>
      <c r="G10" s="89">
        <f t="shared" si="0"/>
        <v>32157.5</v>
      </c>
      <c r="H10" s="89">
        <f t="shared" si="0"/>
        <v>32157.5</v>
      </c>
      <c r="I10" s="89">
        <f t="shared" si="0"/>
        <v>32157.5</v>
      </c>
      <c r="J10" s="89">
        <f t="shared" si="0"/>
        <v>32157.5</v>
      </c>
      <c r="K10" s="235" t="s">
        <v>21</v>
      </c>
    </row>
    <row r="11" spans="1:11" ht="47.25" customHeight="1">
      <c r="A11" s="236"/>
      <c r="B11" s="250"/>
      <c r="C11" s="94" t="s">
        <v>48</v>
      </c>
      <c r="D11" s="108" t="s">
        <v>4</v>
      </c>
      <c r="E11" s="89">
        <f aca="true" t="shared" si="1" ref="E11:F14">E16+E21</f>
        <v>0</v>
      </c>
      <c r="F11" s="117">
        <f t="shared" si="1"/>
        <v>0</v>
      </c>
      <c r="G11" s="89">
        <f>G16+G21</f>
        <v>0</v>
      </c>
      <c r="H11" s="89">
        <f aca="true" t="shared" si="2" ref="H11:J14">H16+H21</f>
        <v>0</v>
      </c>
      <c r="I11" s="89">
        <f t="shared" si="2"/>
        <v>0</v>
      </c>
      <c r="J11" s="89">
        <f t="shared" si="2"/>
        <v>0</v>
      </c>
      <c r="K11" s="236"/>
    </row>
    <row r="12" spans="1:11" ht="31.5" customHeight="1">
      <c r="A12" s="236"/>
      <c r="B12" s="250"/>
      <c r="C12" s="94" t="s">
        <v>48</v>
      </c>
      <c r="D12" s="108" t="s">
        <v>8</v>
      </c>
      <c r="E12" s="89">
        <f t="shared" si="1"/>
        <v>0</v>
      </c>
      <c r="F12" s="117">
        <f t="shared" si="1"/>
        <v>0</v>
      </c>
      <c r="G12" s="89">
        <f>G17+G22</f>
        <v>0</v>
      </c>
      <c r="H12" s="89">
        <f t="shared" si="2"/>
        <v>0</v>
      </c>
      <c r="I12" s="89">
        <f t="shared" si="2"/>
        <v>0</v>
      </c>
      <c r="J12" s="89">
        <f t="shared" si="2"/>
        <v>0</v>
      </c>
      <c r="K12" s="236"/>
    </row>
    <row r="13" spans="1:11" ht="46.5" customHeight="1">
      <c r="A13" s="236"/>
      <c r="B13" s="250"/>
      <c r="C13" s="94" t="s">
        <v>48</v>
      </c>
      <c r="D13" s="108" t="s">
        <v>17</v>
      </c>
      <c r="E13" s="89">
        <f t="shared" si="1"/>
        <v>158777.7</v>
      </c>
      <c r="F13" s="117">
        <f t="shared" si="1"/>
        <v>30147.7</v>
      </c>
      <c r="G13" s="89">
        <f>G18+G23</f>
        <v>32157.5</v>
      </c>
      <c r="H13" s="89">
        <f t="shared" si="2"/>
        <v>32157.5</v>
      </c>
      <c r="I13" s="89">
        <f t="shared" si="2"/>
        <v>32157.5</v>
      </c>
      <c r="J13" s="89">
        <f t="shared" si="2"/>
        <v>32157.5</v>
      </c>
      <c r="K13" s="236"/>
    </row>
    <row r="14" spans="1:11" ht="31.5" customHeight="1">
      <c r="A14" s="236"/>
      <c r="B14" s="250"/>
      <c r="C14" s="94" t="s">
        <v>48</v>
      </c>
      <c r="D14" s="108" t="s">
        <v>26</v>
      </c>
      <c r="E14" s="89">
        <f t="shared" si="1"/>
        <v>0</v>
      </c>
      <c r="F14" s="117">
        <f t="shared" si="1"/>
        <v>0</v>
      </c>
      <c r="G14" s="89">
        <f>G19+G24</f>
        <v>0</v>
      </c>
      <c r="H14" s="89">
        <f t="shared" si="2"/>
        <v>0</v>
      </c>
      <c r="I14" s="89">
        <f t="shared" si="2"/>
        <v>0</v>
      </c>
      <c r="J14" s="89">
        <f t="shared" si="2"/>
        <v>0</v>
      </c>
      <c r="K14" s="237"/>
    </row>
    <row r="15" spans="1:11" ht="21.75" customHeight="1">
      <c r="A15" s="235" t="s">
        <v>12</v>
      </c>
      <c r="B15" s="249" t="s">
        <v>174</v>
      </c>
      <c r="C15" s="94" t="s">
        <v>48</v>
      </c>
      <c r="D15" s="108" t="s">
        <v>18</v>
      </c>
      <c r="E15" s="90">
        <f aca="true" t="shared" si="3" ref="E15:J15">E16+E17+E18+E19</f>
        <v>158777.7</v>
      </c>
      <c r="F15" s="117">
        <f t="shared" si="3"/>
        <v>30147.7</v>
      </c>
      <c r="G15" s="89">
        <f t="shared" si="3"/>
        <v>32157.5</v>
      </c>
      <c r="H15" s="89">
        <f t="shared" si="3"/>
        <v>32157.5</v>
      </c>
      <c r="I15" s="89">
        <f t="shared" si="3"/>
        <v>32157.5</v>
      </c>
      <c r="J15" s="89">
        <f t="shared" si="3"/>
        <v>32157.5</v>
      </c>
      <c r="K15" s="235" t="s">
        <v>44</v>
      </c>
    </row>
    <row r="16" spans="1:11" ht="45.75" customHeight="1">
      <c r="A16" s="236"/>
      <c r="B16" s="250"/>
      <c r="C16" s="94" t="s">
        <v>48</v>
      </c>
      <c r="D16" s="108" t="s">
        <v>4</v>
      </c>
      <c r="E16" s="89">
        <f>F16+G16+H16+I16+J16</f>
        <v>0</v>
      </c>
      <c r="F16" s="117">
        <v>0</v>
      </c>
      <c r="G16" s="91">
        <v>0</v>
      </c>
      <c r="H16" s="91">
        <v>0</v>
      </c>
      <c r="I16" s="91">
        <v>0</v>
      </c>
      <c r="J16" s="91">
        <v>0</v>
      </c>
      <c r="K16" s="236"/>
    </row>
    <row r="17" spans="1:11" ht="31.5" customHeight="1">
      <c r="A17" s="236"/>
      <c r="B17" s="250"/>
      <c r="C17" s="94" t="s">
        <v>48</v>
      </c>
      <c r="D17" s="108" t="s">
        <v>8</v>
      </c>
      <c r="E17" s="89">
        <f>F17+G17+H17+I17+J17</f>
        <v>0</v>
      </c>
      <c r="F17" s="117">
        <v>0</v>
      </c>
      <c r="G17" s="91">
        <v>0</v>
      </c>
      <c r="H17" s="91">
        <v>0</v>
      </c>
      <c r="I17" s="91">
        <v>0</v>
      </c>
      <c r="J17" s="91">
        <v>0</v>
      </c>
      <c r="K17" s="236"/>
    </row>
    <row r="18" spans="1:11" ht="45.75" customHeight="1">
      <c r="A18" s="236"/>
      <c r="B18" s="250"/>
      <c r="C18" s="94" t="s">
        <v>48</v>
      </c>
      <c r="D18" s="108" t="s">
        <v>17</v>
      </c>
      <c r="E18" s="89">
        <f>F18+G18+H18+I18+J18</f>
        <v>158777.7</v>
      </c>
      <c r="F18" s="117">
        <v>30147.7</v>
      </c>
      <c r="G18" s="91">
        <v>32157.5</v>
      </c>
      <c r="H18" s="91">
        <v>32157.5</v>
      </c>
      <c r="I18" s="91">
        <v>32157.5</v>
      </c>
      <c r="J18" s="91">
        <v>32157.5</v>
      </c>
      <c r="K18" s="236"/>
    </row>
    <row r="19" spans="1:11" ht="32.25" customHeight="1">
      <c r="A19" s="236"/>
      <c r="B19" s="251"/>
      <c r="C19" s="94" t="s">
        <v>48</v>
      </c>
      <c r="D19" s="108" t="s">
        <v>26</v>
      </c>
      <c r="E19" s="89">
        <f>F19+G19+H19+I19+J19</f>
        <v>0</v>
      </c>
      <c r="F19" s="117">
        <v>0</v>
      </c>
      <c r="G19" s="91">
        <v>0</v>
      </c>
      <c r="H19" s="91">
        <v>0</v>
      </c>
      <c r="I19" s="91">
        <v>0</v>
      </c>
      <c r="J19" s="91">
        <v>0</v>
      </c>
      <c r="K19" s="236"/>
    </row>
    <row r="20" spans="1:11" ht="22.5" customHeight="1">
      <c r="A20" s="235" t="s">
        <v>25</v>
      </c>
      <c r="B20" s="249" t="s">
        <v>175</v>
      </c>
      <c r="C20" s="94" t="s">
        <v>48</v>
      </c>
      <c r="D20" s="108" t="s">
        <v>5</v>
      </c>
      <c r="E20" s="90">
        <f aca="true" t="shared" si="4" ref="E20:J20">E21+E22+E23+E24</f>
        <v>0</v>
      </c>
      <c r="F20" s="117">
        <f t="shared" si="4"/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89">
        <f t="shared" si="4"/>
        <v>0</v>
      </c>
      <c r="K20" s="235" t="s">
        <v>44</v>
      </c>
    </row>
    <row r="21" spans="1:11" ht="44.25" customHeight="1">
      <c r="A21" s="236"/>
      <c r="B21" s="250"/>
      <c r="C21" s="94" t="s">
        <v>48</v>
      </c>
      <c r="D21" s="108" t="s">
        <v>4</v>
      </c>
      <c r="E21" s="89">
        <f>F21+G21+H21+I21+J21</f>
        <v>0</v>
      </c>
      <c r="F21" s="117">
        <v>0</v>
      </c>
      <c r="G21" s="91">
        <v>0</v>
      </c>
      <c r="H21" s="91">
        <v>0</v>
      </c>
      <c r="I21" s="91">
        <v>0</v>
      </c>
      <c r="J21" s="91">
        <v>0</v>
      </c>
      <c r="K21" s="236"/>
    </row>
    <row r="22" spans="1:11" ht="33" customHeight="1">
      <c r="A22" s="236"/>
      <c r="B22" s="250"/>
      <c r="C22" s="94" t="s">
        <v>48</v>
      </c>
      <c r="D22" s="108" t="s">
        <v>8</v>
      </c>
      <c r="E22" s="89">
        <f>F22+G22+H22+I22+J22</f>
        <v>0</v>
      </c>
      <c r="F22" s="117">
        <v>0</v>
      </c>
      <c r="G22" s="91">
        <v>0</v>
      </c>
      <c r="H22" s="91">
        <v>0</v>
      </c>
      <c r="I22" s="91">
        <v>0</v>
      </c>
      <c r="J22" s="91">
        <v>0</v>
      </c>
      <c r="K22" s="236"/>
    </row>
    <row r="23" spans="1:11" ht="47.25" customHeight="1">
      <c r="A23" s="236"/>
      <c r="B23" s="250"/>
      <c r="C23" s="94" t="s">
        <v>48</v>
      </c>
      <c r="D23" s="108" t="s">
        <v>17</v>
      </c>
      <c r="E23" s="89">
        <f>F23+G23+H23+I23+J23</f>
        <v>0</v>
      </c>
      <c r="F23" s="117">
        <v>0</v>
      </c>
      <c r="G23" s="91">
        <v>0</v>
      </c>
      <c r="H23" s="91">
        <v>0</v>
      </c>
      <c r="I23" s="91">
        <v>0</v>
      </c>
      <c r="J23" s="91">
        <v>0</v>
      </c>
      <c r="K23" s="236"/>
    </row>
    <row r="24" spans="1:11" ht="48.75" customHeight="1">
      <c r="A24" s="236"/>
      <c r="B24" s="250"/>
      <c r="C24" s="94" t="s">
        <v>48</v>
      </c>
      <c r="D24" s="108" t="s">
        <v>26</v>
      </c>
      <c r="E24" s="89">
        <f>F24+G24+H24+I24+J24</f>
        <v>0</v>
      </c>
      <c r="F24" s="117">
        <v>0</v>
      </c>
      <c r="G24" s="91">
        <v>0</v>
      </c>
      <c r="H24" s="91">
        <v>0</v>
      </c>
      <c r="I24" s="91">
        <v>0</v>
      </c>
      <c r="J24" s="91">
        <v>0</v>
      </c>
      <c r="K24" s="236"/>
    </row>
    <row r="25" spans="1:19" ht="24.75" customHeight="1">
      <c r="A25" s="254"/>
      <c r="B25" s="243" t="s">
        <v>176</v>
      </c>
      <c r="C25" s="257"/>
      <c r="D25" s="108" t="s">
        <v>5</v>
      </c>
      <c r="E25" s="89">
        <f>F25+G25+H25+I25+J25</f>
        <v>158777.7</v>
      </c>
      <c r="F25" s="117">
        <f>F26+F27+F28+F29</f>
        <v>30147.7</v>
      </c>
      <c r="G25" s="89">
        <f>G26+G27+G28+G29</f>
        <v>32157.5</v>
      </c>
      <c r="H25" s="89">
        <f>H26+H27+H28+H29</f>
        <v>32157.5</v>
      </c>
      <c r="I25" s="89">
        <f>I26+I27+I28+I29</f>
        <v>32157.5</v>
      </c>
      <c r="J25" s="89">
        <f>J26+J27+J28+J29</f>
        <v>32157.5</v>
      </c>
      <c r="K25" s="235" t="s">
        <v>21</v>
      </c>
      <c r="S25" s="85">
        <f>F25</f>
        <v>30147.7</v>
      </c>
    </row>
    <row r="26" spans="1:19" ht="51.75" customHeight="1">
      <c r="A26" s="255"/>
      <c r="B26" s="244"/>
      <c r="C26" s="258"/>
      <c r="D26" s="108" t="s">
        <v>4</v>
      </c>
      <c r="E26" s="89">
        <f aca="true" t="shared" si="5" ref="E26:F29">E11</f>
        <v>0</v>
      </c>
      <c r="F26" s="117">
        <f>F11</f>
        <v>0</v>
      </c>
      <c r="G26" s="89">
        <f>G11</f>
        <v>0</v>
      </c>
      <c r="H26" s="89">
        <f>H11</f>
        <v>0</v>
      </c>
      <c r="I26" s="89">
        <f>I11</f>
        <v>0</v>
      </c>
      <c r="J26" s="89">
        <f>J11</f>
        <v>0</v>
      </c>
      <c r="K26" s="260"/>
      <c r="S26" s="85">
        <f>F26</f>
        <v>0</v>
      </c>
    </row>
    <row r="27" spans="1:19" ht="29.25" customHeight="1">
      <c r="A27" s="255"/>
      <c r="B27" s="244"/>
      <c r="C27" s="258"/>
      <c r="D27" s="108" t="s">
        <v>8</v>
      </c>
      <c r="E27" s="89">
        <f t="shared" si="5"/>
        <v>0</v>
      </c>
      <c r="F27" s="117">
        <f t="shared" si="5"/>
        <v>0</v>
      </c>
      <c r="G27" s="89">
        <f>G12</f>
        <v>0</v>
      </c>
      <c r="H27" s="89">
        <f aca="true" t="shared" si="6" ref="H27:J29">H12</f>
        <v>0</v>
      </c>
      <c r="I27" s="89">
        <f t="shared" si="6"/>
        <v>0</v>
      </c>
      <c r="J27" s="89">
        <f t="shared" si="6"/>
        <v>0</v>
      </c>
      <c r="K27" s="260"/>
      <c r="S27" s="85">
        <f>F27</f>
        <v>0</v>
      </c>
    </row>
    <row r="28" spans="1:19" ht="52.5" customHeight="1">
      <c r="A28" s="255"/>
      <c r="B28" s="244"/>
      <c r="C28" s="258"/>
      <c r="D28" s="108" t="s">
        <v>17</v>
      </c>
      <c r="E28" s="89">
        <f t="shared" si="5"/>
        <v>158777.7</v>
      </c>
      <c r="F28" s="117">
        <f t="shared" si="5"/>
        <v>30147.7</v>
      </c>
      <c r="G28" s="89">
        <f>G13</f>
        <v>32157.5</v>
      </c>
      <c r="H28" s="89">
        <f t="shared" si="6"/>
        <v>32157.5</v>
      </c>
      <c r="I28" s="89">
        <f t="shared" si="6"/>
        <v>32157.5</v>
      </c>
      <c r="J28" s="89">
        <f t="shared" si="6"/>
        <v>32157.5</v>
      </c>
      <c r="K28" s="260"/>
      <c r="S28" s="85">
        <f>F28</f>
        <v>30147.7</v>
      </c>
    </row>
    <row r="29" spans="1:19" ht="30">
      <c r="A29" s="256"/>
      <c r="B29" s="245"/>
      <c r="C29" s="259"/>
      <c r="D29" s="108" t="s">
        <v>26</v>
      </c>
      <c r="E29" s="89">
        <f t="shared" si="5"/>
        <v>0</v>
      </c>
      <c r="F29" s="117">
        <f t="shared" si="5"/>
        <v>0</v>
      </c>
      <c r="G29" s="89">
        <f>G14</f>
        <v>0</v>
      </c>
      <c r="H29" s="89">
        <f t="shared" si="6"/>
        <v>0</v>
      </c>
      <c r="I29" s="89">
        <f t="shared" si="6"/>
        <v>0</v>
      </c>
      <c r="J29" s="89">
        <f t="shared" si="6"/>
        <v>0</v>
      </c>
      <c r="K29" s="261"/>
      <c r="S29" s="85">
        <f>F29</f>
        <v>0</v>
      </c>
    </row>
    <row r="30" spans="1:11" ht="65.2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22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ht="41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23.2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27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12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</sheetData>
  <sheetProtection/>
  <mergeCells count="22">
    <mergeCell ref="J1:K1"/>
    <mergeCell ref="A4:J4"/>
    <mergeCell ref="A5:J5"/>
    <mergeCell ref="A7:A8"/>
    <mergeCell ref="B7:B8"/>
    <mergeCell ref="C7:C8"/>
    <mergeCell ref="D7:D8"/>
    <mergeCell ref="E7:E8"/>
    <mergeCell ref="F7:J7"/>
    <mergeCell ref="K7:K8"/>
    <mergeCell ref="A10:A14"/>
    <mergeCell ref="B10:B14"/>
    <mergeCell ref="K10:K14"/>
    <mergeCell ref="A15:A19"/>
    <mergeCell ref="B15:B19"/>
    <mergeCell ref="K15:K19"/>
    <mergeCell ref="A20:A24"/>
    <mergeCell ref="B20:B24"/>
    <mergeCell ref="K20:K24"/>
    <mergeCell ref="A25:A29"/>
    <mergeCell ref="B25:C29"/>
    <mergeCell ref="K25:K2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2024-03-28T08:48:23Z</cp:lastPrinted>
  <dcterms:created xsi:type="dcterms:W3CDTF">1996-10-08T23:32:33Z</dcterms:created>
  <dcterms:modified xsi:type="dcterms:W3CDTF">2024-04-02T07:35:19Z</dcterms:modified>
  <cp:category/>
  <cp:version/>
  <cp:contentType/>
  <cp:contentStatus/>
</cp:coreProperties>
</file>