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Приложение 5" sheetId="1" r:id="rId1"/>
  </sheets>
  <definedNames>
    <definedName name="_xlnm.Print_Area" localSheetId="0">'Приложение 5'!$A$1:$M$32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F29" i="1"/>
  <c r="F28" i="1" s="1"/>
  <c r="H28" i="1"/>
  <c r="G28" i="1"/>
  <c r="K9" i="1" l="1"/>
  <c r="K31" i="1" s="1"/>
  <c r="G26" i="1" l="1"/>
  <c r="H26" i="1"/>
  <c r="F27" i="1"/>
  <c r="F26" i="1" s="1"/>
  <c r="K32" i="1" l="1"/>
  <c r="G24" i="1"/>
  <c r="H24" i="1"/>
  <c r="F25" i="1"/>
  <c r="F24" i="1" s="1"/>
  <c r="G22" i="1"/>
  <c r="H22" i="1"/>
  <c r="F23" i="1"/>
  <c r="F22" i="1" s="1"/>
  <c r="G20" i="1"/>
  <c r="H20" i="1"/>
  <c r="F21" i="1"/>
  <c r="F20" i="1" s="1"/>
  <c r="K8" i="1" l="1"/>
  <c r="K30" i="1" s="1"/>
  <c r="H10" i="1" l="1"/>
  <c r="H32" i="1" s="1"/>
  <c r="I10" i="1"/>
  <c r="I32" i="1" s="1"/>
  <c r="J10" i="1"/>
  <c r="J32" i="1" s="1"/>
  <c r="G10" i="1"/>
  <c r="G32" i="1" s="1"/>
  <c r="H9" i="1"/>
  <c r="H31" i="1" s="1"/>
  <c r="I9" i="1"/>
  <c r="I31" i="1" s="1"/>
  <c r="J9" i="1"/>
  <c r="J31" i="1" s="1"/>
  <c r="G9" i="1"/>
  <c r="G31" i="1" s="1"/>
  <c r="G18" i="1"/>
  <c r="H18" i="1"/>
  <c r="F19" i="1"/>
  <c r="F18" i="1" s="1"/>
  <c r="E16" i="1"/>
  <c r="H16" i="1"/>
  <c r="F17" i="1"/>
  <c r="F16" i="1" s="1"/>
  <c r="G11" i="1"/>
  <c r="H11" i="1"/>
  <c r="I11" i="1"/>
  <c r="J11" i="1"/>
  <c r="K11" i="1"/>
  <c r="F12" i="1"/>
  <c r="F13" i="1"/>
  <c r="E11" i="1"/>
  <c r="F31" i="1" l="1"/>
  <c r="F32" i="1"/>
  <c r="G8" i="1"/>
  <c r="G30" i="1" s="1"/>
  <c r="I8" i="1"/>
  <c r="I30" i="1" s="1"/>
  <c r="J8" i="1"/>
  <c r="J30" i="1" s="1"/>
  <c r="H8" i="1"/>
  <c r="H30" i="1" s="1"/>
  <c r="F10" i="1"/>
  <c r="F11" i="1"/>
  <c r="F30" i="1" l="1"/>
  <c r="F15" i="1"/>
  <c r="E9" i="1" l="1"/>
  <c r="E8" i="1" s="1"/>
  <c r="E31" i="1" s="1"/>
  <c r="E30" i="1" s="1"/>
  <c r="F14" i="1" l="1"/>
  <c r="F9" i="1"/>
  <c r="F8" i="1" l="1"/>
</calcChain>
</file>

<file path=xl/sharedStrings.xml><?xml version="1.0" encoding="utf-8"?>
<sst xmlns="http://schemas.openxmlformats.org/spreadsheetml/2006/main" count="86" uniqueCount="57">
  <si>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</si>
  <si>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</si>
  <si>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</si>
  <si>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</si>
  <si>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</si>
  <si>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</si>
  <si>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</si>
  <si>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1.</t>
  </si>
  <si>
    <t>Итого</t>
  </si>
  <si>
    <t xml:space="preserve">Средства бюджета городского округа Домодедово   </t>
  </si>
  <si>
    <t>Итого по программе:</t>
  </si>
  <si>
    <t xml:space="preserve">Перечень мероприятий муниципальной программы городского округа Домодедово </t>
  </si>
  <si>
    <t>1.1</t>
  </si>
  <si>
    <t>1.2.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</si>
  <si>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</si>
  <si>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1-й год реализации программы 2015</t>
  </si>
  <si>
    <t>2-й год реализации программы 2016</t>
  </si>
  <si>
    <t>3-й год реализации программы 2017</t>
  </si>
  <si>
    <t>4-й год реализации программы 2018</t>
  </si>
  <si>
    <t>5-й год реализации программы 2019</t>
  </si>
  <si>
    <t>Основное мероприятие 1 Развитие системы газоснабжения населённых пунктов городского округа Домодедово.</t>
  </si>
  <si>
    <t>Мероприятие 1.
Проектирование и строительство газопровода высокого, среднего и низкого давления на улицах Верхняя Павловская, Шоссейная, Московская, Пахринская, Огородная, Нижняя Павловская и Вокзальный проезд в д. Павловское</t>
  </si>
  <si>
    <t>2015-2019</t>
  </si>
  <si>
    <t>внебюджетные источники</t>
  </si>
  <si>
    <t>Мероприятия программы</t>
  </si>
  <si>
    <t>Обеспечение улиц Верхняя Павловская, Шоссейная, Московская, Пахринская, Огородная, Нижняя Павловская и Вокзальный проезд в д. Павловское источниками газификации - газопроводами высокого давления</t>
  </si>
  <si>
    <t>Обеспечение котельной мкрн. Южный и котельной «Лёдово» источниками газификации - газопроводами высокого давления</t>
  </si>
  <si>
    <t>Комплект проектно-сметной документации, ПОС.</t>
  </si>
  <si>
    <t>Инвестор</t>
  </si>
  <si>
    <t>2018-2019</t>
  </si>
  <si>
    <t>1.3.</t>
  </si>
  <si>
    <t>1.4</t>
  </si>
  <si>
    <t>Управление строительства и городской инфраструктуры</t>
  </si>
  <si>
    <t>Мероприятие 2 Разработка проектной документации на строительство газопровода высокого давления для обеспечения газом котельной мкр. Южный и котельной «Лёдово»</t>
  </si>
  <si>
    <t>ДНП «Павловское»</t>
  </si>
  <si>
    <t>Мероприятие 3 Строительство газопровода высокого давления  для обеспечения газом котельной мкр. Южный и котельной «Лёдово»</t>
  </si>
  <si>
    <t>Мероприятие 4  Проектирование газопроводов высокого, среднего и низкого давления по адресу: Московская область, г.о. Домодедово, городок «Шубино-2»</t>
  </si>
  <si>
    <t xml:space="preserve"> Приложение № 3 к муниципальной программе городского округа Домодедово «Газификация сельских населённых пунктов городского округа Домодедово Московской области на 2015-2019годы» Утвержденной постановлением Администрации городкого окурга Домодедово № 5554 от 28.11.2014</t>
  </si>
  <si>
    <t>«Газификация сельских населённых пунктов городского округа Домодедово Московской области на 2015-2019годы»</t>
  </si>
  <si>
    <t>1.5</t>
  </si>
  <si>
    <t xml:space="preserve">внебюджетные источники </t>
  </si>
  <si>
    <t>1.6</t>
  </si>
  <si>
    <t>1.7</t>
  </si>
  <si>
    <t xml:space="preserve">Мероприятие 6  Технологическое присоединение объектов капитального строительства к сети газораспределения </t>
  </si>
  <si>
    <t>Обеспечение  технопарка «Долматово» по адресу: Московская область, г. Домодедово, вблизи с. Долматово источниками газификации - газопроводами высокого давления</t>
  </si>
  <si>
    <t>Мероприятие 5  Проектирование и строительство газопровода до технопарка «Долматово» по 
адресу: Московская область, г. Домодедово, вблизи с. Долматово</t>
  </si>
  <si>
    <t>Обеспечение объекта по адресу:  Московская область, г.о. Домодедово, г. Домодедово, мкр. Барыбино, ул. Леваневского источниками газификации</t>
  </si>
  <si>
    <t>Мероприятие 7  Проектирование и строительство газопровода по адресу:  Московская область, г.о. Домодедово, г. Домодедово, мкр. Барыбино, ул. Леваневского.</t>
  </si>
  <si>
    <t>Обеспечение объекта по адресу:  Московская область, г.о. Домодедово, д. Одинцово (ФАП) источниками газификации</t>
  </si>
  <si>
    <t>1.8</t>
  </si>
  <si>
    <t>Мероприятие 8  Проектирование и строительство газопровода по адресу: Московская область, г.о. Домодедово, д. Одинцово (ФАП).</t>
  </si>
  <si>
    <t>Получение технических условий, строительство газопровода до границы земельного участка</t>
  </si>
  <si>
    <t>МУП "Теплосеть"</t>
  </si>
  <si>
    <t>1.9</t>
  </si>
  <si>
    <t>Газификация  многоквартрных жилых домов по адресу:  Московская область, г.о. Домодедово, тер. Шубино-2</t>
  </si>
  <si>
    <t xml:space="preserve">внебюджетные источники    </t>
  </si>
  <si>
    <t>Мероприятие 9  Проектирование и строительство газгольдеров и газопроводов к жилым домам по адресу: Московская область, г.о. Домодедово, тер. Шубино-2.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</si>
</sst>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"/>
    <numFmt numFmtId="165" formatCode="_-* #,##0.0\ _₽_-;\-* #,##0.0\ _₽_-;_-* &quot;-&quot;?\ _₽_-;_-@_-"/>
    <numFmt numFmtId="166" formatCode="#,##0.00_ ;\-#,##0.00\ "/>
    <numFmt numFmtId="167" formatCode="#,##0.00\ _₽"/>
  </numFmts>
  <fonts count="12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center" vertical="top" wrapText="1"/>
    </xf>
    <xf numFmtId="49" fontId="0" fillId="0" borderId="0" xfId="0" applyNumberFormat="1"/>
    <xf numFmtId="49" fontId="5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43" fontId="9" fillId="0" borderId="1" xfId="0" applyNumberFormat="1" applyFont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39" fontId="9" fillId="2" borderId="1" xfId="0" applyNumberFormat="1" applyFont="1" applyFill="1" applyBorder="1" applyAlignment="1">
      <alignment horizontal="center" vertical="center" wrapText="1"/>
    </xf>
    <xf numFmtId="39" fontId="8" fillId="0" borderId="1" xfId="0" applyNumberFormat="1" applyFont="1" applyBorder="1" applyAlignment="1">
      <alignment horizontal="center" vertical="center" wrapText="1"/>
    </xf>
    <xf numFmtId="39" fontId="9" fillId="0" borderId="1" xfId="0" applyNumberFormat="1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 wrapText="1"/>
    </xf>
    <xf numFmtId="39" fontId="7" fillId="0" borderId="1" xfId="0" applyNumberFormat="1" applyFont="1" applyBorder="1" applyAlignment="1">
      <alignment horizontal="center" vertical="center" wrapText="1"/>
    </xf>
    <xf numFmtId="39" fontId="6" fillId="0" borderId="1" xfId="0" applyNumberFormat="1" applyFont="1" applyBorder="1" applyAlignment="1">
      <alignment horizontal="center" vertical="center" wrapText="1"/>
    </xf>
    <xf numFmtId="39" fontId="7" fillId="2" borderId="1" xfId="0" applyNumberFormat="1" applyFont="1" applyFill="1" applyBorder="1" applyAlignment="1">
      <alignment horizontal="center" vertical="center" wrapText="1"/>
    </xf>
    <xf numFmtId="39" fontId="9" fillId="0" borderId="1" xfId="0" applyNumberFormat="1" applyFont="1" applyFill="1" applyBorder="1" applyAlignment="1">
      <alignment horizontal="center" vertical="center" wrapText="1"/>
    </xf>
    <xf numFmtId="39" fontId="1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5" fillId="0" borderId="2" xfId="0" applyFont="1" applyBorder="1" applyAlignment="1"/>
    <xf numFmtId="0" fontId="5" fillId="0" borderId="3" xfId="0" applyFont="1" applyBorder="1" applyAlignment="1"/>
    <xf numFmtId="167" fontId="9" fillId="0" borderId="1" xfId="0" applyNumberFormat="1" applyFont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4" xfId="0" applyFont="1" applyBorder="1" applyAlignme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0" fillId="0" borderId="2" xfId="0" applyNumberFormat="1" applyFont="1" applyBorder="1" applyAlignment="1"/>
    <xf numFmtId="49" fontId="10" fillId="0" borderId="3" xfId="0" applyNumberFormat="1" applyFont="1" applyBorder="1" applyAlignment="1"/>
    <xf numFmtId="49" fontId="10" fillId="0" borderId="4" xfId="0" applyNumberFormat="1" applyFont="1" applyBorder="1" applyAlignment="1"/>
    <xf numFmtId="0" fontId="10" fillId="0" borderId="2" xfId="0" applyFont="1" applyBorder="1" applyAlignment="1"/>
    <xf numFmtId="0" fontId="10" fillId="0" borderId="3" xfId="0" applyFont="1" applyBorder="1" applyAlignment="1"/>
    <xf numFmtId="0" fontId="10" fillId="0" borderId="4" xfId="0" applyFont="1" applyBorder="1" applyAlignment="1"/>
    <xf numFmtId="0" fontId="5" fillId="0" borderId="1" xfId="0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tabSelected="1" zoomScale="110" zoomScaleNormal="110" workbookViewId="0">
      <selection activeCell="B20" sqref="B20:B21"/>
    </sheetView>
  </sheetViews>
  <sheetFormatPr defaultRowHeight="12.75" x14ac:dyDescent="0.2"/>
  <cols>
    <col min="1" max="1" width="6.5703125" style="14" bestFit="1" customWidth="1"/>
    <col min="2" max="2" width="49.28515625" customWidth="1"/>
    <col min="3" max="3" width="14.7109375" customWidth="1"/>
    <col min="4" max="4" width="13.7109375" customWidth="1"/>
    <col min="5" max="5" width="14.5703125" customWidth="1"/>
    <col min="6" max="6" width="14" customWidth="1"/>
    <col min="7" max="7" width="11" customWidth="1"/>
    <col min="8" max="8" width="13.5703125" customWidth="1"/>
    <col min="9" max="9" width="13.7109375" customWidth="1"/>
    <col min="10" max="10" width="14.7109375" customWidth="1"/>
    <col min="11" max="11" width="13" customWidth="1"/>
    <col min="12" max="12" width="14.85546875" customWidth="1"/>
    <col min="13" max="13" width="34.5703125" customWidth="1"/>
    <col min="14" max="14" width="22.7109375" customWidth="1"/>
  </cols>
  <sheetData>
    <row r="1" spans="1:14" ht="15" x14ac:dyDescent="0.25">
      <c r="E1" s="1"/>
      <c r="F1" s="1"/>
      <c r="G1" s="1"/>
      <c r="H1" s="1"/>
      <c r="I1" s="1"/>
      <c r="J1" s="1"/>
      <c r="L1" s="2"/>
      <c r="M1" s="90" t="s">
        <v>37</v>
      </c>
    </row>
    <row r="2" spans="1:14" s="3" customFormat="1" ht="15.75" x14ac:dyDescent="0.2">
      <c r="A2" s="92" t="s">
        <v>11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1"/>
    </row>
    <row r="3" spans="1:14" s="3" customFormat="1" ht="15.75" x14ac:dyDescent="0.2">
      <c r="A3" s="92" t="s">
        <v>38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1"/>
    </row>
    <row r="4" spans="1:14" s="3" customFormat="1" ht="36" customHeigh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1"/>
    </row>
    <row r="5" spans="1:14" ht="15" customHeight="1" x14ac:dyDescent="0.2">
      <c r="A5" s="64" t="s">
        <v>0</v>
      </c>
      <c r="B5" s="66" t="s">
        <v>24</v>
      </c>
      <c r="C5" s="66" t="s">
        <v>1</v>
      </c>
      <c r="D5" s="66" t="s">
        <v>2</v>
      </c>
      <c r="E5" s="93" t="s">
        <v>14</v>
      </c>
      <c r="F5" s="66" t="s">
        <v>3</v>
      </c>
      <c r="G5" s="75" t="s">
        <v>4</v>
      </c>
      <c r="H5" s="76"/>
      <c r="I5" s="76"/>
      <c r="J5" s="76"/>
      <c r="K5" s="77"/>
      <c r="L5" s="66" t="s">
        <v>5</v>
      </c>
      <c r="M5" s="66" t="s">
        <v>6</v>
      </c>
    </row>
    <row r="6" spans="1:14" ht="123.75" customHeight="1" x14ac:dyDescent="0.2">
      <c r="A6" s="64"/>
      <c r="B6" s="66"/>
      <c r="C6" s="66"/>
      <c r="D6" s="66"/>
      <c r="E6" s="93"/>
      <c r="F6" s="66"/>
      <c r="G6" s="17" t="s">
        <v>15</v>
      </c>
      <c r="H6" s="17" t="s">
        <v>16</v>
      </c>
      <c r="I6" s="18" t="s">
        <v>17</v>
      </c>
      <c r="J6" s="18" t="s">
        <v>18</v>
      </c>
      <c r="K6" s="18" t="s">
        <v>19</v>
      </c>
      <c r="L6" s="66"/>
      <c r="M6" s="66"/>
    </row>
    <row r="7" spans="1:14" x14ac:dyDescent="0.2">
      <c r="A7" s="15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13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</row>
    <row r="8" spans="1:14" x14ac:dyDescent="0.2">
      <c r="A8" s="64" t="s">
        <v>7</v>
      </c>
      <c r="B8" s="65" t="s">
        <v>20</v>
      </c>
      <c r="C8" s="66" t="s">
        <v>22</v>
      </c>
      <c r="D8" s="5" t="s">
        <v>8</v>
      </c>
      <c r="E8" s="6">
        <f>E9</f>
        <v>0</v>
      </c>
      <c r="F8" s="28">
        <f>SUM(G8:K8)</f>
        <v>219070.74000000002</v>
      </c>
      <c r="G8" s="28">
        <f>G9+G10</f>
        <v>9141.64</v>
      </c>
      <c r="H8" s="28">
        <f>H9+H10</f>
        <v>0</v>
      </c>
      <c r="I8" s="28">
        <f>I9+I10</f>
        <v>149000</v>
      </c>
      <c r="J8" s="28">
        <f>J9+J10</f>
        <v>20059.099999999999</v>
      </c>
      <c r="K8" s="28">
        <f>K9+K10</f>
        <v>40870</v>
      </c>
      <c r="L8" s="58" t="s">
        <v>32</v>
      </c>
      <c r="M8" s="50"/>
    </row>
    <row r="9" spans="1:14" ht="66.75" customHeight="1" x14ac:dyDescent="0.2">
      <c r="A9" s="64"/>
      <c r="B9" s="65"/>
      <c r="C9" s="66"/>
      <c r="D9" s="5" t="s">
        <v>9</v>
      </c>
      <c r="E9" s="7">
        <f>E15+E12</f>
        <v>0</v>
      </c>
      <c r="F9" s="22">
        <f>SUM(G9:K9)</f>
        <v>2959.1</v>
      </c>
      <c r="G9" s="22">
        <f>SUM(G12+G19)</f>
        <v>0</v>
      </c>
      <c r="H9" s="22">
        <f>SUM(H12+H19)</f>
        <v>0</v>
      </c>
      <c r="I9" s="22">
        <f>SUM(I12+I19)</f>
        <v>0</v>
      </c>
      <c r="J9" s="22">
        <f>SUM(J12+J19)</f>
        <v>59.1</v>
      </c>
      <c r="K9" s="22">
        <f>SUM(K22+K24+K26)</f>
        <v>2900</v>
      </c>
      <c r="L9" s="59"/>
      <c r="M9" s="60"/>
    </row>
    <row r="10" spans="1:14" ht="30.75" customHeight="1" x14ac:dyDescent="0.2">
      <c r="A10" s="64"/>
      <c r="B10" s="65"/>
      <c r="C10" s="66"/>
      <c r="D10" s="19" t="s">
        <v>23</v>
      </c>
      <c r="E10" s="7">
        <v>0</v>
      </c>
      <c r="F10" s="22">
        <f>SUM(G10:K10)</f>
        <v>216111.64</v>
      </c>
      <c r="G10" s="22">
        <f>G13+G15+G17</f>
        <v>9141.64</v>
      </c>
      <c r="H10" s="22">
        <f t="shared" ref="H10:J10" si="0">H13+H15+H17</f>
        <v>0</v>
      </c>
      <c r="I10" s="22">
        <f t="shared" si="0"/>
        <v>149000</v>
      </c>
      <c r="J10" s="22">
        <f t="shared" si="0"/>
        <v>20000</v>
      </c>
      <c r="K10" s="22">
        <f>K21+K29</f>
        <v>37970</v>
      </c>
      <c r="L10" s="52"/>
      <c r="M10" s="61"/>
    </row>
    <row r="11" spans="1:14" ht="12.75" customHeight="1" x14ac:dyDescent="0.2">
      <c r="A11" s="43" t="s">
        <v>12</v>
      </c>
      <c r="B11" s="45" t="s">
        <v>21</v>
      </c>
      <c r="C11" s="62" t="s">
        <v>22</v>
      </c>
      <c r="D11" s="5" t="s">
        <v>8</v>
      </c>
      <c r="E11" s="8">
        <f t="shared" ref="E11" si="1">E12</f>
        <v>0</v>
      </c>
      <c r="F11" s="25">
        <f>SUM(F12:F13)</f>
        <v>9141.64</v>
      </c>
      <c r="G11" s="25">
        <f t="shared" ref="G11:K11" si="2">SUM(G12:G13)</f>
        <v>9141.64</v>
      </c>
      <c r="H11" s="26">
        <f t="shared" si="2"/>
        <v>0</v>
      </c>
      <c r="I11" s="26">
        <f t="shared" si="2"/>
        <v>0</v>
      </c>
      <c r="J11" s="26">
        <f t="shared" si="2"/>
        <v>0</v>
      </c>
      <c r="K11" s="26">
        <f t="shared" si="2"/>
        <v>0</v>
      </c>
      <c r="L11" s="49" t="s">
        <v>34</v>
      </c>
      <c r="M11" s="71" t="s">
        <v>25</v>
      </c>
    </row>
    <row r="12" spans="1:14" ht="63.75" x14ac:dyDescent="0.2">
      <c r="A12" s="70"/>
      <c r="B12" s="68"/>
      <c r="C12" s="67"/>
      <c r="D12" s="5" t="s">
        <v>9</v>
      </c>
      <c r="E12" s="9">
        <v>0</v>
      </c>
      <c r="F12" s="36">
        <f>SUM(G12:K12)</f>
        <v>0</v>
      </c>
      <c r="G12" s="36">
        <v>0</v>
      </c>
      <c r="H12" s="37">
        <v>0</v>
      </c>
      <c r="I12" s="37">
        <v>0</v>
      </c>
      <c r="J12" s="37">
        <v>0</v>
      </c>
      <c r="K12" s="37">
        <v>0</v>
      </c>
      <c r="L12" s="52"/>
      <c r="M12" s="72"/>
    </row>
    <row r="13" spans="1:14" ht="25.5" x14ac:dyDescent="0.2">
      <c r="A13" s="63"/>
      <c r="B13" s="69"/>
      <c r="C13" s="63"/>
      <c r="D13" s="19" t="s">
        <v>23</v>
      </c>
      <c r="E13" s="23">
        <v>0</v>
      </c>
      <c r="F13" s="20">
        <f>SUM(G13:K13)</f>
        <v>9141.64</v>
      </c>
      <c r="G13" s="20">
        <v>9141.64</v>
      </c>
      <c r="H13" s="22">
        <v>0</v>
      </c>
      <c r="I13" s="21">
        <v>0</v>
      </c>
      <c r="J13" s="22">
        <v>0</v>
      </c>
      <c r="K13" s="22">
        <v>0</v>
      </c>
      <c r="L13" s="52"/>
      <c r="M13" s="73"/>
    </row>
    <row r="14" spans="1:14" ht="15.75" customHeight="1" x14ac:dyDescent="0.2">
      <c r="A14" s="64" t="s">
        <v>13</v>
      </c>
      <c r="B14" s="87" t="s">
        <v>33</v>
      </c>
      <c r="C14" s="62" t="s">
        <v>22</v>
      </c>
      <c r="D14" s="5" t="s">
        <v>8</v>
      </c>
      <c r="E14" s="27">
        <v>0</v>
      </c>
      <c r="F14" s="26">
        <f t="shared" ref="E14:H22" si="3">F15</f>
        <v>9000</v>
      </c>
      <c r="G14" s="26">
        <v>0</v>
      </c>
      <c r="H14" s="28">
        <v>0</v>
      </c>
      <c r="I14" s="28">
        <v>9000</v>
      </c>
      <c r="J14" s="28">
        <v>0</v>
      </c>
      <c r="K14" s="28">
        <v>0</v>
      </c>
      <c r="L14" s="47" t="s">
        <v>28</v>
      </c>
      <c r="M14" s="74" t="s">
        <v>27</v>
      </c>
    </row>
    <row r="15" spans="1:14" ht="45" customHeight="1" x14ac:dyDescent="0.2">
      <c r="A15" s="64"/>
      <c r="B15" s="87"/>
      <c r="C15" s="63"/>
      <c r="D15" s="19" t="s">
        <v>23</v>
      </c>
      <c r="E15" s="23">
        <v>0</v>
      </c>
      <c r="F15" s="24">
        <f>G15+H15+I15+J15+K15</f>
        <v>9000</v>
      </c>
      <c r="G15" s="24">
        <v>0</v>
      </c>
      <c r="H15" s="29">
        <v>0</v>
      </c>
      <c r="I15" s="29">
        <v>9000</v>
      </c>
      <c r="J15" s="29">
        <v>0</v>
      </c>
      <c r="K15" s="29">
        <v>0</v>
      </c>
      <c r="L15" s="52"/>
      <c r="M15" s="74"/>
      <c r="N15" s="11"/>
    </row>
    <row r="16" spans="1:14" s="12" customFormat="1" ht="28.5" customHeight="1" x14ac:dyDescent="0.2">
      <c r="A16" s="88" t="s">
        <v>30</v>
      </c>
      <c r="B16" s="54" t="s">
        <v>35</v>
      </c>
      <c r="C16" s="56" t="s">
        <v>22</v>
      </c>
      <c r="D16" s="19" t="s">
        <v>8</v>
      </c>
      <c r="E16" s="27">
        <f t="shared" si="3"/>
        <v>0</v>
      </c>
      <c r="F16" s="26">
        <f t="shared" si="3"/>
        <v>160000</v>
      </c>
      <c r="G16" s="26">
        <v>0</v>
      </c>
      <c r="H16" s="28">
        <f t="shared" si="3"/>
        <v>0</v>
      </c>
      <c r="I16" s="28">
        <v>140000</v>
      </c>
      <c r="J16" s="28">
        <v>20000</v>
      </c>
      <c r="K16" s="28">
        <v>0</v>
      </c>
      <c r="L16" s="52"/>
      <c r="M16" s="54" t="s">
        <v>26</v>
      </c>
    </row>
    <row r="17" spans="1:13" s="12" customFormat="1" ht="42.75" customHeight="1" x14ac:dyDescent="0.2">
      <c r="A17" s="89"/>
      <c r="B17" s="55"/>
      <c r="C17" s="57"/>
      <c r="D17" s="19" t="s">
        <v>23</v>
      </c>
      <c r="E17" s="23">
        <v>0</v>
      </c>
      <c r="F17" s="24">
        <f>G17+H17+I17+J17+K17</f>
        <v>160000</v>
      </c>
      <c r="G17" s="24">
        <v>0</v>
      </c>
      <c r="H17" s="29">
        <v>0</v>
      </c>
      <c r="I17" s="29">
        <v>140000</v>
      </c>
      <c r="J17" s="29">
        <v>20000</v>
      </c>
      <c r="K17" s="29">
        <v>0</v>
      </c>
      <c r="L17" s="53"/>
      <c r="M17" s="55"/>
    </row>
    <row r="18" spans="1:13" ht="12.75" customHeight="1" x14ac:dyDescent="0.2">
      <c r="A18" s="43" t="s">
        <v>31</v>
      </c>
      <c r="B18" s="45" t="s">
        <v>36</v>
      </c>
      <c r="C18" s="47" t="s">
        <v>29</v>
      </c>
      <c r="D18" s="19" t="s">
        <v>8</v>
      </c>
      <c r="E18" s="27">
        <v>0</v>
      </c>
      <c r="F18" s="26">
        <f t="shared" si="3"/>
        <v>59.1</v>
      </c>
      <c r="G18" s="26">
        <f t="shared" si="3"/>
        <v>0</v>
      </c>
      <c r="H18" s="28">
        <f t="shared" si="3"/>
        <v>0</v>
      </c>
      <c r="I18" s="28">
        <v>0</v>
      </c>
      <c r="J18" s="28">
        <v>59.1</v>
      </c>
      <c r="K18" s="28">
        <v>0</v>
      </c>
      <c r="L18" s="49" t="s">
        <v>32</v>
      </c>
      <c r="M18" s="50" t="s">
        <v>27</v>
      </c>
    </row>
    <row r="19" spans="1:13" ht="63.75" x14ac:dyDescent="0.2">
      <c r="A19" s="44"/>
      <c r="B19" s="46"/>
      <c r="C19" s="48"/>
      <c r="D19" s="19" t="s">
        <v>9</v>
      </c>
      <c r="E19" s="23">
        <v>0</v>
      </c>
      <c r="F19" s="24">
        <f>G19+H19+I19+J19+K19</f>
        <v>59.1</v>
      </c>
      <c r="G19" s="24">
        <v>0</v>
      </c>
      <c r="H19" s="29">
        <v>0</v>
      </c>
      <c r="I19" s="29">
        <v>0</v>
      </c>
      <c r="J19" s="29">
        <v>59.1</v>
      </c>
      <c r="K19" s="29">
        <v>0</v>
      </c>
      <c r="L19" s="48"/>
      <c r="M19" s="51"/>
    </row>
    <row r="20" spans="1:13" x14ac:dyDescent="0.2">
      <c r="A20" s="43" t="s">
        <v>39</v>
      </c>
      <c r="B20" s="45" t="s">
        <v>45</v>
      </c>
      <c r="C20" s="47">
        <v>2019</v>
      </c>
      <c r="D20" s="40" t="s">
        <v>8</v>
      </c>
      <c r="E20" s="27">
        <v>0</v>
      </c>
      <c r="F20" s="26">
        <f t="shared" si="3"/>
        <v>30000</v>
      </c>
      <c r="G20" s="26">
        <f t="shared" si="3"/>
        <v>0</v>
      </c>
      <c r="H20" s="28">
        <f t="shared" si="3"/>
        <v>0</v>
      </c>
      <c r="I20" s="28">
        <v>0</v>
      </c>
      <c r="J20" s="28">
        <v>0</v>
      </c>
      <c r="K20" s="28">
        <v>30000</v>
      </c>
      <c r="L20" s="49" t="s">
        <v>28</v>
      </c>
      <c r="M20" s="50" t="s">
        <v>44</v>
      </c>
    </row>
    <row r="21" spans="1:13" ht="62.25" customHeight="1" x14ac:dyDescent="0.2">
      <c r="A21" s="44"/>
      <c r="B21" s="46"/>
      <c r="C21" s="48"/>
      <c r="D21" s="40" t="s">
        <v>40</v>
      </c>
      <c r="E21" s="23">
        <v>0</v>
      </c>
      <c r="F21" s="24">
        <f>G21+H21+I21+J21+K21</f>
        <v>30000</v>
      </c>
      <c r="G21" s="24">
        <v>0</v>
      </c>
      <c r="H21" s="29">
        <v>0</v>
      </c>
      <c r="I21" s="29">
        <v>0</v>
      </c>
      <c r="J21" s="29">
        <v>0</v>
      </c>
      <c r="K21" s="29">
        <v>30000</v>
      </c>
      <c r="L21" s="48"/>
      <c r="M21" s="51"/>
    </row>
    <row r="22" spans="1:13" x14ac:dyDescent="0.2">
      <c r="A22" s="43" t="s">
        <v>41</v>
      </c>
      <c r="B22" s="45" t="s">
        <v>43</v>
      </c>
      <c r="C22" s="47">
        <v>2019</v>
      </c>
      <c r="D22" s="40" t="s">
        <v>8</v>
      </c>
      <c r="E22" s="27">
        <v>0</v>
      </c>
      <c r="F22" s="26">
        <f t="shared" si="3"/>
        <v>500</v>
      </c>
      <c r="G22" s="26">
        <f t="shared" si="3"/>
        <v>0</v>
      </c>
      <c r="H22" s="28">
        <f t="shared" si="3"/>
        <v>0</v>
      </c>
      <c r="I22" s="28">
        <v>0</v>
      </c>
      <c r="J22" s="28">
        <v>0</v>
      </c>
      <c r="K22" s="28">
        <v>500</v>
      </c>
      <c r="L22" s="49" t="s">
        <v>32</v>
      </c>
      <c r="M22" s="50" t="s">
        <v>51</v>
      </c>
    </row>
    <row r="23" spans="1:13" ht="63.75" x14ac:dyDescent="0.2">
      <c r="A23" s="44"/>
      <c r="B23" s="46"/>
      <c r="C23" s="48"/>
      <c r="D23" s="40" t="s">
        <v>9</v>
      </c>
      <c r="E23" s="23">
        <v>0</v>
      </c>
      <c r="F23" s="24">
        <f>G23+H23+I23+J23+K23</f>
        <v>500</v>
      </c>
      <c r="G23" s="24">
        <v>0</v>
      </c>
      <c r="H23" s="29">
        <v>0</v>
      </c>
      <c r="I23" s="29">
        <v>0</v>
      </c>
      <c r="J23" s="29">
        <v>0</v>
      </c>
      <c r="K23" s="29">
        <v>500</v>
      </c>
      <c r="L23" s="48"/>
      <c r="M23" s="51"/>
    </row>
    <row r="24" spans="1:13" x14ac:dyDescent="0.2">
      <c r="A24" s="43" t="s">
        <v>42</v>
      </c>
      <c r="B24" s="45" t="s">
        <v>47</v>
      </c>
      <c r="C24" s="47">
        <v>2019</v>
      </c>
      <c r="D24" s="40" t="s">
        <v>8</v>
      </c>
      <c r="E24" s="27">
        <v>0</v>
      </c>
      <c r="F24" s="26">
        <f>F25</f>
        <v>1200</v>
      </c>
      <c r="G24" s="26">
        <f>G25</f>
        <v>0</v>
      </c>
      <c r="H24" s="28">
        <f>H25</f>
        <v>0</v>
      </c>
      <c r="I24" s="28">
        <v>0</v>
      </c>
      <c r="J24" s="28">
        <v>0</v>
      </c>
      <c r="K24" s="28">
        <v>1200</v>
      </c>
      <c r="L24" s="49" t="s">
        <v>32</v>
      </c>
      <c r="M24" s="50" t="s">
        <v>48</v>
      </c>
    </row>
    <row r="25" spans="1:13" ht="63.75" x14ac:dyDescent="0.2">
      <c r="A25" s="44"/>
      <c r="B25" s="46"/>
      <c r="C25" s="48"/>
      <c r="D25" s="40" t="s">
        <v>9</v>
      </c>
      <c r="E25" s="23">
        <v>0</v>
      </c>
      <c r="F25" s="24">
        <f>G25+H25+I25+J25+K25</f>
        <v>1200</v>
      </c>
      <c r="G25" s="24">
        <v>0</v>
      </c>
      <c r="H25" s="29">
        <v>0</v>
      </c>
      <c r="I25" s="29">
        <v>0</v>
      </c>
      <c r="J25" s="29">
        <v>0</v>
      </c>
      <c r="K25" s="29">
        <v>1200</v>
      </c>
      <c r="L25" s="48"/>
      <c r="M25" s="51"/>
    </row>
    <row r="26" spans="1:13" x14ac:dyDescent="0.2">
      <c r="A26" s="43" t="s">
        <v>49</v>
      </c>
      <c r="B26" s="45" t="s">
        <v>50</v>
      </c>
      <c r="C26" s="47">
        <v>2019</v>
      </c>
      <c r="D26" s="41" t="s">
        <v>8</v>
      </c>
      <c r="E26" s="27">
        <v>0</v>
      </c>
      <c r="F26" s="26">
        <f>F27</f>
        <v>1200</v>
      </c>
      <c r="G26" s="26">
        <f>G27</f>
        <v>0</v>
      </c>
      <c r="H26" s="28">
        <f>H27</f>
        <v>0</v>
      </c>
      <c r="I26" s="28">
        <v>0</v>
      </c>
      <c r="J26" s="28">
        <v>0</v>
      </c>
      <c r="K26" s="28">
        <v>1200</v>
      </c>
      <c r="L26" s="49" t="s">
        <v>32</v>
      </c>
      <c r="M26" s="50" t="s">
        <v>46</v>
      </c>
    </row>
    <row r="27" spans="1:13" ht="63.75" x14ac:dyDescent="0.2">
      <c r="A27" s="44"/>
      <c r="B27" s="46"/>
      <c r="C27" s="48"/>
      <c r="D27" s="41" t="s">
        <v>9</v>
      </c>
      <c r="E27" s="23">
        <v>0</v>
      </c>
      <c r="F27" s="24">
        <f>G27+H27+I27+J27+K27</f>
        <v>1200</v>
      </c>
      <c r="G27" s="24">
        <v>0</v>
      </c>
      <c r="H27" s="29">
        <v>0</v>
      </c>
      <c r="I27" s="29">
        <v>0</v>
      </c>
      <c r="J27" s="29">
        <v>0</v>
      </c>
      <c r="K27" s="29">
        <v>1200</v>
      </c>
      <c r="L27" s="48"/>
      <c r="M27" s="51"/>
    </row>
    <row r="28" spans="1:13" ht="29.25" customHeight="1" x14ac:dyDescent="0.2">
      <c r="A28" s="43" t="s">
        <v>53</v>
      </c>
      <c r="B28" s="45" t="s">
        <v>56</v>
      </c>
      <c r="C28" s="47">
        <v>2019</v>
      </c>
      <c r="D28" s="42" t="s">
        <v>8</v>
      </c>
      <c r="E28" s="27">
        <v>0</v>
      </c>
      <c r="F28" s="26">
        <f>F29</f>
        <v>7970</v>
      </c>
      <c r="G28" s="26">
        <f>G29</f>
        <v>0</v>
      </c>
      <c r="H28" s="28">
        <f>H29</f>
        <v>0</v>
      </c>
      <c r="I28" s="28">
        <v>0</v>
      </c>
      <c r="J28" s="28">
        <v>0</v>
      </c>
      <c r="K28" s="28">
        <v>7970</v>
      </c>
      <c r="L28" s="49" t="s">
        <v>52</v>
      </c>
      <c r="M28" s="50" t="s">
        <v>54</v>
      </c>
    </row>
    <row r="29" spans="1:13" ht="25.5" x14ac:dyDescent="0.2">
      <c r="A29" s="44"/>
      <c r="B29" s="46"/>
      <c r="C29" s="48"/>
      <c r="D29" s="42" t="s">
        <v>55</v>
      </c>
      <c r="E29" s="23">
        <v>0</v>
      </c>
      <c r="F29" s="24">
        <f>G29+H29+I29+J29+K29</f>
        <v>7970</v>
      </c>
      <c r="G29" s="24">
        <v>0</v>
      </c>
      <c r="H29" s="29">
        <v>0</v>
      </c>
      <c r="I29" s="29">
        <v>0</v>
      </c>
      <c r="J29" s="29">
        <v>0</v>
      </c>
      <c r="K29" s="29">
        <v>7970</v>
      </c>
      <c r="L29" s="48"/>
      <c r="M29" s="51"/>
    </row>
    <row r="30" spans="1:13" ht="29.25" customHeight="1" x14ac:dyDescent="0.2">
      <c r="A30" s="81"/>
      <c r="B30" s="78" t="s">
        <v>10</v>
      </c>
      <c r="C30" s="84"/>
      <c r="D30" s="10" t="s">
        <v>8</v>
      </c>
      <c r="E30" s="30">
        <f>E31</f>
        <v>0</v>
      </c>
      <c r="F30" s="30">
        <f>SUM(G30:K30)</f>
        <v>219070.74000000002</v>
      </c>
      <c r="G30" s="30">
        <f t="shared" ref="G30:K30" si="4">G8</f>
        <v>9141.64</v>
      </c>
      <c r="H30" s="30">
        <f t="shared" si="4"/>
        <v>0</v>
      </c>
      <c r="I30" s="30">
        <f t="shared" si="4"/>
        <v>149000</v>
      </c>
      <c r="J30" s="30">
        <f>J8</f>
        <v>20059.099999999999</v>
      </c>
      <c r="K30" s="30">
        <f t="shared" si="4"/>
        <v>40870</v>
      </c>
      <c r="L30" s="31"/>
      <c r="M30" s="34"/>
    </row>
    <row r="31" spans="1:13" ht="63.75" x14ac:dyDescent="0.2">
      <c r="A31" s="82"/>
      <c r="B31" s="79"/>
      <c r="C31" s="85"/>
      <c r="D31" s="38" t="s">
        <v>9</v>
      </c>
      <c r="E31" s="30">
        <f>E8</f>
        <v>0</v>
      </c>
      <c r="F31" s="30">
        <f>SUM(G31:K31)</f>
        <v>2959.1</v>
      </c>
      <c r="G31" s="30">
        <f>G9</f>
        <v>0</v>
      </c>
      <c r="H31" s="30">
        <f>H9</f>
        <v>0</v>
      </c>
      <c r="I31" s="30">
        <f>I9</f>
        <v>0</v>
      </c>
      <c r="J31" s="30">
        <f>J9</f>
        <v>59.1</v>
      </c>
      <c r="K31" s="30">
        <f>K9</f>
        <v>2900</v>
      </c>
      <c r="L31" s="32"/>
      <c r="M31" s="35"/>
    </row>
    <row r="32" spans="1:13" ht="25.5" x14ac:dyDescent="0.2">
      <c r="A32" s="83"/>
      <c r="B32" s="80"/>
      <c r="C32" s="86"/>
      <c r="D32" s="38" t="s">
        <v>23</v>
      </c>
      <c r="E32" s="30">
        <v>0</v>
      </c>
      <c r="F32" s="30">
        <f>SUM(G32:K32)</f>
        <v>216111.64</v>
      </c>
      <c r="G32" s="30">
        <f t="shared" ref="G32:J32" si="5">G10</f>
        <v>9141.64</v>
      </c>
      <c r="H32" s="30">
        <f t="shared" si="5"/>
        <v>0</v>
      </c>
      <c r="I32" s="30">
        <f t="shared" si="5"/>
        <v>149000</v>
      </c>
      <c r="J32" s="30">
        <f t="shared" si="5"/>
        <v>20000</v>
      </c>
      <c r="K32" s="30">
        <f>K10</f>
        <v>37970</v>
      </c>
      <c r="L32" s="33"/>
      <c r="M32" s="39"/>
    </row>
    <row r="33" spans="12:12" x14ac:dyDescent="0.2">
      <c r="L33" s="16"/>
    </row>
    <row r="34" spans="12:12" x14ac:dyDescent="0.2">
      <c r="L34" s="16"/>
    </row>
    <row r="35" spans="12:12" x14ac:dyDescent="0.2">
      <c r="L35" s="16"/>
    </row>
    <row r="36" spans="12:12" x14ac:dyDescent="0.2">
      <c r="L36" s="16"/>
    </row>
    <row r="37" spans="12:12" x14ac:dyDescent="0.2">
      <c r="L37" s="16"/>
    </row>
    <row r="38" spans="12:12" x14ac:dyDescent="0.2">
      <c r="L38" s="16"/>
    </row>
    <row r="39" spans="12:12" x14ac:dyDescent="0.2">
      <c r="L39" s="16"/>
    </row>
  </sheetData>
  <mergeCells count="65">
    <mergeCell ref="L24:L25"/>
    <mergeCell ref="M24:M25"/>
    <mergeCell ref="L20:L21"/>
    <mergeCell ref="M20:M21"/>
    <mergeCell ref="M1:M4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L5:L6"/>
    <mergeCell ref="M5:M6"/>
    <mergeCell ref="G5:K5"/>
    <mergeCell ref="B30:B32"/>
    <mergeCell ref="A30:A32"/>
    <mergeCell ref="C30:C32"/>
    <mergeCell ref="A14:A15"/>
    <mergeCell ref="B14:B15"/>
    <mergeCell ref="C18:C19"/>
    <mergeCell ref="A16:A17"/>
    <mergeCell ref="B16:B17"/>
    <mergeCell ref="A18:A19"/>
    <mergeCell ref="B18:B19"/>
    <mergeCell ref="A20:A21"/>
    <mergeCell ref="B20:B21"/>
    <mergeCell ref="C20:C21"/>
    <mergeCell ref="A22:A23"/>
    <mergeCell ref="A24:A25"/>
    <mergeCell ref="L8:L10"/>
    <mergeCell ref="M8:M10"/>
    <mergeCell ref="C14:C15"/>
    <mergeCell ref="A8:A10"/>
    <mergeCell ref="B8:B10"/>
    <mergeCell ref="C8:C10"/>
    <mergeCell ref="C11:C13"/>
    <mergeCell ref="B11:B13"/>
    <mergeCell ref="A11:A13"/>
    <mergeCell ref="M11:M13"/>
    <mergeCell ref="M14:M15"/>
    <mergeCell ref="L11:L13"/>
    <mergeCell ref="M26:M27"/>
    <mergeCell ref="A26:A27"/>
    <mergeCell ref="L14:L17"/>
    <mergeCell ref="L18:L19"/>
    <mergeCell ref="B26:B27"/>
    <mergeCell ref="C26:C27"/>
    <mergeCell ref="L26:L27"/>
    <mergeCell ref="B24:B25"/>
    <mergeCell ref="M16:M17"/>
    <mergeCell ref="C16:C17"/>
    <mergeCell ref="M18:M19"/>
    <mergeCell ref="B22:B23"/>
    <mergeCell ref="C22:C23"/>
    <mergeCell ref="L22:L23"/>
    <mergeCell ref="M22:M23"/>
    <mergeCell ref="C24:C25"/>
    <mergeCell ref="A28:A29"/>
    <mergeCell ref="B28:B29"/>
    <mergeCell ref="C28:C29"/>
    <mergeCell ref="L28:L29"/>
    <mergeCell ref="M28:M29"/>
  </mergeCells>
  <pageMargins left="0.25" right="0.25" top="0.75" bottom="0.75" header="0.3" footer="0.3"/>
  <pageSetup paperSize="9" scale="6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2018-10-17T10:24:46Z</cp:lastPrinted>
  <dcterms:created xsi:type="dcterms:W3CDTF">2015-11-19T06:52:46Z</dcterms:created>
  <dcterms:modified xsi:type="dcterms:W3CDTF">2019-08-01T07:00:56Z</dcterms:modified>
</cp:coreProperties>
</file>