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300" windowWidth="20490" windowHeight="6855"/>
  </bookViews>
  <sheets>
    <sheet name="Приложение 2" sheetId="6" r:id="rId1"/>
    <sheet name="Приложение 3" sheetId="23" r:id="rId2"/>
    <sheet name="Приложение 4" sheetId="2" r:id="rId3"/>
    <sheet name="Приложение №5" sheetId="25" r:id="rId4"/>
    <sheet name="Приложение №6" sheetId="26" r:id="rId5"/>
  </sheets>
  <definedNames>
    <definedName name="_xlnm._FilterDatabase" localSheetId="2" hidden="1">'Приложение 4'!#REF!</definedName>
    <definedName name="_xlnm.Print_Area" localSheetId="1">'Приложение 3'!$A$1:$L$114</definedName>
    <definedName name="_xlnm.Print_Area" localSheetId="2">'Приложение 4'!$A$1:$M$156</definedName>
  </definedNames>
  <calcPr calcId="145621"/>
</workbook>
</file>

<file path=xl/calcChain.xml><?xml version="1.0" encoding="utf-8"?>
<calcChain xmlns="http://schemas.openxmlformats.org/spreadsheetml/2006/main">
  <c r="F83" i="2" l="1"/>
  <c r="E90" i="23" l="1"/>
  <c r="E89" i="23"/>
  <c r="E88" i="23"/>
  <c r="E87" i="23"/>
  <c r="J86" i="23"/>
  <c r="I86" i="23"/>
  <c r="H86" i="23"/>
  <c r="E86" i="23" s="1"/>
  <c r="G86" i="23"/>
  <c r="F86" i="23"/>
  <c r="F109" i="2"/>
  <c r="F108" i="2"/>
  <c r="F107" i="2"/>
  <c r="F106" i="2"/>
  <c r="K105" i="2"/>
  <c r="J105" i="2"/>
  <c r="I105" i="2"/>
  <c r="H105" i="2"/>
  <c r="G105" i="2"/>
  <c r="E105" i="2"/>
  <c r="C26" i="26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F105" i="2" l="1"/>
  <c r="E114" i="23"/>
  <c r="E113" i="23"/>
  <c r="E112" i="23"/>
  <c r="E111" i="23"/>
  <c r="J110" i="23"/>
  <c r="I110" i="23"/>
  <c r="H110" i="23"/>
  <c r="G110" i="23"/>
  <c r="F110" i="23"/>
  <c r="E109" i="23"/>
  <c r="E108" i="23"/>
  <c r="E107" i="23"/>
  <c r="E106" i="23"/>
  <c r="J105" i="23"/>
  <c r="I105" i="23"/>
  <c r="H105" i="23"/>
  <c r="G105" i="23"/>
  <c r="F105" i="23"/>
  <c r="E58" i="23"/>
  <c r="E57" i="23"/>
  <c r="E56" i="23"/>
  <c r="E55" i="23"/>
  <c r="J54" i="23"/>
  <c r="I54" i="23"/>
  <c r="H54" i="23"/>
  <c r="G54" i="23"/>
  <c r="F54" i="23"/>
  <c r="E53" i="23"/>
  <c r="E52" i="23"/>
  <c r="E51" i="23"/>
  <c r="E50" i="23"/>
  <c r="J49" i="23"/>
  <c r="I49" i="23"/>
  <c r="H49" i="23"/>
  <c r="G49" i="23"/>
  <c r="F49" i="23"/>
  <c r="E38" i="23"/>
  <c r="E37" i="23"/>
  <c r="E36" i="23"/>
  <c r="E35" i="23"/>
  <c r="J34" i="23"/>
  <c r="I34" i="23"/>
  <c r="H34" i="23"/>
  <c r="G34" i="23"/>
  <c r="F34" i="23"/>
  <c r="E27" i="23"/>
  <c r="E26" i="23"/>
  <c r="E25" i="23"/>
  <c r="E24" i="23"/>
  <c r="J23" i="23"/>
  <c r="I23" i="23"/>
  <c r="H23" i="23"/>
  <c r="G23" i="23"/>
  <c r="F23" i="23"/>
  <c r="J18" i="23"/>
  <c r="I18" i="23"/>
  <c r="H18" i="23"/>
  <c r="G18" i="23"/>
  <c r="F18" i="23"/>
  <c r="E22" i="23"/>
  <c r="E21" i="23"/>
  <c r="E20" i="23"/>
  <c r="E19" i="23"/>
  <c r="E17" i="23"/>
  <c r="E16" i="23"/>
  <c r="E15" i="23"/>
  <c r="E14" i="23"/>
  <c r="J13" i="23"/>
  <c r="I13" i="23"/>
  <c r="H13" i="23"/>
  <c r="G13" i="23"/>
  <c r="F13" i="23"/>
  <c r="H83" i="2"/>
  <c r="I83" i="2"/>
  <c r="G83" i="2"/>
  <c r="E49" i="23" l="1"/>
  <c r="E110" i="23"/>
  <c r="E105" i="23"/>
  <c r="E54" i="23"/>
  <c r="E34" i="23"/>
  <c r="E18" i="23"/>
  <c r="E23" i="23"/>
  <c r="E13" i="23"/>
  <c r="F89" i="2" l="1"/>
  <c r="F88" i="2"/>
  <c r="F87" i="2"/>
  <c r="F86" i="2"/>
  <c r="K85" i="2"/>
  <c r="J85" i="2"/>
  <c r="I85" i="2"/>
  <c r="H85" i="2"/>
  <c r="G85" i="2"/>
  <c r="E85" i="2"/>
  <c r="F85" i="2" l="1"/>
  <c r="F99" i="2"/>
  <c r="F98" i="2"/>
  <c r="F97" i="2"/>
  <c r="F96" i="2"/>
  <c r="K95" i="2"/>
  <c r="J95" i="2"/>
  <c r="I95" i="2"/>
  <c r="H95" i="2"/>
  <c r="G95" i="2"/>
  <c r="E95" i="2"/>
  <c r="F48" i="2"/>
  <c r="F47" i="2"/>
  <c r="F46" i="2"/>
  <c r="F45" i="2"/>
  <c r="K44" i="2"/>
  <c r="J44" i="2"/>
  <c r="I44" i="2"/>
  <c r="H44" i="2"/>
  <c r="G44" i="2"/>
  <c r="E44" i="2"/>
  <c r="F44" i="2" l="1"/>
  <c r="F95" i="2"/>
  <c r="K81" i="2"/>
  <c r="J81" i="2"/>
  <c r="I81" i="2"/>
  <c r="H81" i="2"/>
  <c r="G81" i="2"/>
  <c r="K82" i="2"/>
  <c r="J82" i="2"/>
  <c r="I82" i="2"/>
  <c r="H82" i="2"/>
  <c r="G82" i="2"/>
  <c r="K83" i="2"/>
  <c r="J83" i="2"/>
  <c r="G84" i="2"/>
  <c r="H84" i="2"/>
  <c r="I84" i="2"/>
  <c r="J84" i="2"/>
  <c r="K84" i="2"/>
  <c r="F104" i="2"/>
  <c r="F103" i="2"/>
  <c r="F102" i="2"/>
  <c r="F101" i="2"/>
  <c r="K100" i="2"/>
  <c r="J100" i="2"/>
  <c r="I100" i="2"/>
  <c r="H100" i="2"/>
  <c r="G100" i="2"/>
  <c r="E100" i="2"/>
  <c r="F123" i="2"/>
  <c r="F100" i="2" l="1"/>
  <c r="K35" i="2" l="1"/>
  <c r="J35" i="2"/>
  <c r="I35" i="2"/>
  <c r="H35" i="2"/>
  <c r="G35" i="2"/>
  <c r="K36" i="2"/>
  <c r="J36" i="2"/>
  <c r="I36" i="2"/>
  <c r="H36" i="2"/>
  <c r="G36" i="2"/>
  <c r="K37" i="2"/>
  <c r="J37" i="2"/>
  <c r="I37" i="2"/>
  <c r="H37" i="2"/>
  <c r="G37" i="2"/>
  <c r="G38" i="2"/>
  <c r="H38" i="2"/>
  <c r="I38" i="2"/>
  <c r="J38" i="2"/>
  <c r="K38" i="2"/>
  <c r="E128" i="2"/>
  <c r="E129" i="2"/>
  <c r="E130" i="2"/>
  <c r="E127" i="2"/>
  <c r="K127" i="2"/>
  <c r="J127" i="2"/>
  <c r="I127" i="2"/>
  <c r="H127" i="2"/>
  <c r="G127" i="2"/>
  <c r="K128" i="2"/>
  <c r="J128" i="2"/>
  <c r="I128" i="2"/>
  <c r="H128" i="2"/>
  <c r="G128" i="2"/>
  <c r="K129" i="2"/>
  <c r="J129" i="2"/>
  <c r="I129" i="2"/>
  <c r="H129" i="2"/>
  <c r="G129" i="2"/>
  <c r="H130" i="2"/>
  <c r="I130" i="2"/>
  <c r="J130" i="2"/>
  <c r="K130" i="2"/>
  <c r="G130" i="2"/>
  <c r="F145" i="2"/>
  <c r="F144" i="2"/>
  <c r="F143" i="2"/>
  <c r="F142" i="2"/>
  <c r="K141" i="2"/>
  <c r="J141" i="2"/>
  <c r="I141" i="2"/>
  <c r="H141" i="2"/>
  <c r="G141" i="2"/>
  <c r="E141" i="2"/>
  <c r="F33" i="2"/>
  <c r="F32" i="2"/>
  <c r="F31" i="2"/>
  <c r="F30" i="2"/>
  <c r="K29" i="2"/>
  <c r="J29" i="2"/>
  <c r="I29" i="2"/>
  <c r="H29" i="2"/>
  <c r="G29" i="2"/>
  <c r="E29" i="2"/>
  <c r="F28" i="2"/>
  <c r="F27" i="2"/>
  <c r="F26" i="2"/>
  <c r="F25" i="2"/>
  <c r="K24" i="2"/>
  <c r="J24" i="2"/>
  <c r="I24" i="2"/>
  <c r="H24" i="2"/>
  <c r="G24" i="2"/>
  <c r="E24" i="2"/>
  <c r="F94" i="2"/>
  <c r="F84" i="2" s="1"/>
  <c r="F93" i="2"/>
  <c r="F92" i="2"/>
  <c r="F91" i="2"/>
  <c r="K90" i="2"/>
  <c r="J90" i="2"/>
  <c r="I90" i="2"/>
  <c r="H90" i="2"/>
  <c r="G90" i="2"/>
  <c r="E90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H15" i="2"/>
  <c r="H75" i="2" s="1"/>
  <c r="I15" i="2"/>
  <c r="J15" i="2"/>
  <c r="J75" i="2" s="1"/>
  <c r="K15" i="2"/>
  <c r="G15" i="2"/>
  <c r="F23" i="2"/>
  <c r="F22" i="2"/>
  <c r="F21" i="2"/>
  <c r="F20" i="2"/>
  <c r="K19" i="2"/>
  <c r="J19" i="2"/>
  <c r="I19" i="2"/>
  <c r="H19" i="2"/>
  <c r="G19" i="2"/>
  <c r="E19" i="2"/>
  <c r="F73" i="2"/>
  <c r="F70" i="2"/>
  <c r="K69" i="2"/>
  <c r="J69" i="2"/>
  <c r="I69" i="2"/>
  <c r="H69" i="2"/>
  <c r="G69" i="2"/>
  <c r="E69" i="2"/>
  <c r="F68" i="2"/>
  <c r="F65" i="2"/>
  <c r="K64" i="2"/>
  <c r="J64" i="2"/>
  <c r="I64" i="2"/>
  <c r="H64" i="2"/>
  <c r="G64" i="2"/>
  <c r="E64" i="2"/>
  <c r="F82" i="2" l="1"/>
  <c r="F81" i="2"/>
  <c r="I76" i="2"/>
  <c r="G78" i="2"/>
  <c r="K78" i="2"/>
  <c r="H76" i="2"/>
  <c r="F141" i="2"/>
  <c r="H77" i="2"/>
  <c r="G75" i="2"/>
  <c r="I77" i="2"/>
  <c r="H78" i="2"/>
  <c r="K75" i="2"/>
  <c r="G76" i="2"/>
  <c r="K76" i="2"/>
  <c r="J77" i="2"/>
  <c r="I78" i="2"/>
  <c r="J76" i="2"/>
  <c r="G77" i="2"/>
  <c r="K77" i="2"/>
  <c r="J78" i="2"/>
  <c r="I75" i="2"/>
  <c r="F24" i="2"/>
  <c r="F29" i="2"/>
  <c r="F69" i="2"/>
  <c r="F18" i="2"/>
  <c r="F90" i="2"/>
  <c r="F19" i="2"/>
  <c r="F64" i="2"/>
  <c r="E63" i="23"/>
  <c r="E62" i="23"/>
  <c r="E61" i="23"/>
  <c r="E60" i="23"/>
  <c r="J59" i="23"/>
  <c r="I59" i="23"/>
  <c r="H59" i="23"/>
  <c r="G59" i="23"/>
  <c r="F59" i="23"/>
  <c r="E48" i="23"/>
  <c r="E47" i="23"/>
  <c r="E46" i="23"/>
  <c r="E45" i="23"/>
  <c r="J44" i="23"/>
  <c r="I44" i="23"/>
  <c r="H44" i="23"/>
  <c r="G44" i="23"/>
  <c r="F44" i="23"/>
  <c r="E43" i="23"/>
  <c r="E42" i="23"/>
  <c r="E41" i="23"/>
  <c r="E40" i="23"/>
  <c r="J39" i="23"/>
  <c r="I39" i="23"/>
  <c r="H39" i="23"/>
  <c r="G39" i="23"/>
  <c r="F39" i="23"/>
  <c r="E33" i="23"/>
  <c r="E32" i="23"/>
  <c r="E31" i="23"/>
  <c r="E30" i="23"/>
  <c r="J29" i="23"/>
  <c r="I29" i="23"/>
  <c r="H29" i="23"/>
  <c r="G29" i="23"/>
  <c r="F29" i="23"/>
  <c r="F17" i="2"/>
  <c r="E59" i="23" l="1"/>
  <c r="E29" i="23"/>
  <c r="E44" i="23"/>
  <c r="E39" i="23"/>
  <c r="E103" i="23"/>
  <c r="E102" i="23"/>
  <c r="E101" i="23"/>
  <c r="J100" i="23"/>
  <c r="I100" i="23"/>
  <c r="H100" i="23"/>
  <c r="G100" i="23"/>
  <c r="F100" i="23"/>
  <c r="E98" i="23"/>
  <c r="E97" i="23"/>
  <c r="E96" i="23"/>
  <c r="E95" i="23"/>
  <c r="J94" i="23"/>
  <c r="I94" i="23"/>
  <c r="H94" i="23"/>
  <c r="G94" i="23"/>
  <c r="F94" i="23"/>
  <c r="E85" i="23"/>
  <c r="E84" i="23"/>
  <c r="E83" i="23"/>
  <c r="E82" i="23"/>
  <c r="J81" i="23"/>
  <c r="I81" i="23"/>
  <c r="H81" i="23"/>
  <c r="G81" i="23"/>
  <c r="F81" i="23"/>
  <c r="E80" i="23"/>
  <c r="E79" i="23"/>
  <c r="E78" i="23"/>
  <c r="E77" i="23"/>
  <c r="J76" i="23"/>
  <c r="I76" i="23"/>
  <c r="H76" i="23"/>
  <c r="G76" i="23"/>
  <c r="F76" i="23"/>
  <c r="E75" i="23"/>
  <c r="E74" i="23"/>
  <c r="E73" i="23"/>
  <c r="E72" i="23"/>
  <c r="J71" i="23"/>
  <c r="I71" i="23"/>
  <c r="H71" i="23"/>
  <c r="G71" i="23"/>
  <c r="F71" i="23"/>
  <c r="E70" i="23"/>
  <c r="E69" i="23"/>
  <c r="E68" i="23"/>
  <c r="E67" i="23"/>
  <c r="J66" i="23"/>
  <c r="I66" i="23"/>
  <c r="H66" i="23"/>
  <c r="G66" i="23"/>
  <c r="F66" i="23"/>
  <c r="E100" i="23" l="1"/>
  <c r="E94" i="23"/>
  <c r="E81" i="23"/>
  <c r="E76" i="23"/>
  <c r="E71" i="23"/>
  <c r="E66" i="23"/>
  <c r="F63" i="2"/>
  <c r="F62" i="2"/>
  <c r="F61" i="2"/>
  <c r="F60" i="2"/>
  <c r="K59" i="2"/>
  <c r="J59" i="2"/>
  <c r="I59" i="2"/>
  <c r="H59" i="2"/>
  <c r="G59" i="2"/>
  <c r="E59" i="2"/>
  <c r="E136" i="2"/>
  <c r="G136" i="2"/>
  <c r="H136" i="2"/>
  <c r="I136" i="2"/>
  <c r="J136" i="2"/>
  <c r="K136" i="2"/>
  <c r="F137" i="2"/>
  <c r="F138" i="2"/>
  <c r="F139" i="2"/>
  <c r="F140" i="2"/>
  <c r="K118" i="2"/>
  <c r="J118" i="2"/>
  <c r="I118" i="2"/>
  <c r="H118" i="2"/>
  <c r="G118" i="2"/>
  <c r="G148" i="2" s="1"/>
  <c r="K119" i="2"/>
  <c r="J119" i="2"/>
  <c r="I119" i="2"/>
  <c r="H119" i="2"/>
  <c r="G119" i="2"/>
  <c r="H114" i="2"/>
  <c r="I114" i="2"/>
  <c r="J114" i="2"/>
  <c r="K114" i="2"/>
  <c r="H111" i="2"/>
  <c r="I111" i="2"/>
  <c r="J111" i="2"/>
  <c r="K111" i="2"/>
  <c r="H112" i="2"/>
  <c r="I112" i="2"/>
  <c r="J112" i="2"/>
  <c r="K112" i="2"/>
  <c r="H113" i="2"/>
  <c r="I113" i="2"/>
  <c r="J113" i="2"/>
  <c r="K113" i="2"/>
  <c r="G112" i="2"/>
  <c r="G113" i="2"/>
  <c r="G111" i="2"/>
  <c r="G114" i="2"/>
  <c r="G149" i="2" l="1"/>
  <c r="K149" i="2"/>
  <c r="J148" i="2"/>
  <c r="H149" i="2"/>
  <c r="K148" i="2"/>
  <c r="I149" i="2"/>
  <c r="H148" i="2"/>
  <c r="J149" i="2"/>
  <c r="I148" i="2"/>
  <c r="F16" i="2"/>
  <c r="F59" i="2"/>
  <c r="F136" i="2"/>
  <c r="G39" i="2"/>
  <c r="H39" i="2"/>
  <c r="I39" i="2"/>
  <c r="J39" i="2"/>
  <c r="K39" i="2"/>
  <c r="F40" i="2"/>
  <c r="F41" i="2"/>
  <c r="F42" i="2"/>
  <c r="F43" i="2"/>
  <c r="G49" i="2"/>
  <c r="H49" i="2"/>
  <c r="I49" i="2"/>
  <c r="J49" i="2"/>
  <c r="K49" i="2"/>
  <c r="F50" i="2"/>
  <c r="F51" i="2"/>
  <c r="F52" i="2"/>
  <c r="F53" i="2"/>
  <c r="G54" i="2"/>
  <c r="H54" i="2"/>
  <c r="I54" i="2"/>
  <c r="J54" i="2"/>
  <c r="K54" i="2"/>
  <c r="F55" i="2"/>
  <c r="F56" i="2"/>
  <c r="F57" i="2"/>
  <c r="F58" i="2"/>
  <c r="G117" i="2"/>
  <c r="G147" i="2" s="1"/>
  <c r="H117" i="2"/>
  <c r="H147" i="2" s="1"/>
  <c r="I117" i="2"/>
  <c r="I147" i="2" s="1"/>
  <c r="J117" i="2"/>
  <c r="J147" i="2" s="1"/>
  <c r="K117" i="2"/>
  <c r="K147" i="2" s="1"/>
  <c r="G120" i="2"/>
  <c r="G150" i="2" s="1"/>
  <c r="H120" i="2"/>
  <c r="H150" i="2" s="1"/>
  <c r="I120" i="2"/>
  <c r="I150" i="2" s="1"/>
  <c r="J120" i="2"/>
  <c r="J150" i="2" s="1"/>
  <c r="K120" i="2"/>
  <c r="K150" i="2" s="1"/>
  <c r="G121" i="2"/>
  <c r="H121" i="2"/>
  <c r="I121" i="2"/>
  <c r="J121" i="2"/>
  <c r="K121" i="2"/>
  <c r="F122" i="2"/>
  <c r="F117" i="2" s="1"/>
  <c r="F118" i="2"/>
  <c r="F124" i="2"/>
  <c r="F119" i="2" s="1"/>
  <c r="F125" i="2"/>
  <c r="F120" i="2" s="1"/>
  <c r="G131" i="2"/>
  <c r="H131" i="2"/>
  <c r="I131" i="2"/>
  <c r="J131" i="2"/>
  <c r="K131" i="2"/>
  <c r="F132" i="2"/>
  <c r="F133" i="2"/>
  <c r="F134" i="2"/>
  <c r="F36" i="2" l="1"/>
  <c r="F76" i="2" s="1"/>
  <c r="F38" i="2"/>
  <c r="F78" i="2" s="1"/>
  <c r="F35" i="2"/>
  <c r="F37" i="2"/>
  <c r="F77" i="2" s="1"/>
  <c r="F149" i="2"/>
  <c r="F147" i="2"/>
  <c r="F148" i="2"/>
  <c r="K155" i="2"/>
  <c r="H152" i="2"/>
  <c r="I155" i="2"/>
  <c r="J152" i="2"/>
  <c r="I154" i="2"/>
  <c r="I152" i="2"/>
  <c r="I153" i="2"/>
  <c r="K153" i="2"/>
  <c r="J153" i="2"/>
  <c r="J154" i="2"/>
  <c r="G153" i="2"/>
  <c r="J155" i="2"/>
  <c r="K152" i="2"/>
  <c r="G152" i="2"/>
  <c r="K154" i="2"/>
  <c r="H153" i="2"/>
  <c r="H154" i="2"/>
  <c r="F114" i="2"/>
  <c r="F39" i="2"/>
  <c r="F131" i="2"/>
  <c r="F128" i="2"/>
  <c r="J126" i="2"/>
  <c r="H116" i="2"/>
  <c r="F130" i="2"/>
  <c r="H126" i="2"/>
  <c r="J116" i="2"/>
  <c r="J34" i="2"/>
  <c r="J14" i="2" s="1"/>
  <c r="J74" i="2" s="1"/>
  <c r="K126" i="2"/>
  <c r="F127" i="2"/>
  <c r="I116" i="2"/>
  <c r="I34" i="2"/>
  <c r="I14" i="2" s="1"/>
  <c r="I74" i="2" s="1"/>
  <c r="F49" i="2"/>
  <c r="F129" i="2"/>
  <c r="I126" i="2"/>
  <c r="I146" i="2" s="1"/>
  <c r="F121" i="2"/>
  <c r="K116" i="2"/>
  <c r="G116" i="2"/>
  <c r="K34" i="2"/>
  <c r="K14" i="2" s="1"/>
  <c r="K74" i="2" s="1"/>
  <c r="H34" i="2"/>
  <c r="H14" i="2" s="1"/>
  <c r="H74" i="2" s="1"/>
  <c r="F54" i="2"/>
  <c r="G126" i="2"/>
  <c r="F112" i="2"/>
  <c r="F113" i="2"/>
  <c r="G146" i="2" l="1"/>
  <c r="H146" i="2"/>
  <c r="K146" i="2"/>
  <c r="J146" i="2"/>
  <c r="G34" i="2"/>
  <c r="H155" i="2"/>
  <c r="G154" i="2"/>
  <c r="F150" i="2"/>
  <c r="F126" i="2"/>
  <c r="F116" i="2"/>
  <c r="F153" i="2"/>
  <c r="I80" i="2"/>
  <c r="I110" i="2" s="1"/>
  <c r="K80" i="2"/>
  <c r="K110" i="2" s="1"/>
  <c r="J80" i="2"/>
  <c r="J110" i="2" s="1"/>
  <c r="H80" i="2"/>
  <c r="H110" i="2" s="1"/>
  <c r="F146" i="2" l="1"/>
  <c r="F15" i="2"/>
  <c r="F75" i="2" s="1"/>
  <c r="G14" i="2"/>
  <c r="G155" i="2"/>
  <c r="J151" i="2"/>
  <c r="K151" i="2"/>
  <c r="I151" i="2"/>
  <c r="H151" i="2"/>
  <c r="F154" i="2"/>
  <c r="F152" i="2"/>
  <c r="F111" i="2"/>
  <c r="G80" i="2"/>
  <c r="F14" i="2" l="1"/>
  <c r="G74" i="2"/>
  <c r="F155" i="2"/>
  <c r="F34" i="2"/>
  <c r="F80" i="2"/>
  <c r="F110" i="2" s="1"/>
  <c r="G110" i="2"/>
  <c r="G151" i="2" l="1"/>
  <c r="F151" i="2" s="1"/>
  <c r="F74" i="2"/>
  <c r="E54" i="2"/>
  <c r="E49" i="2"/>
  <c r="E39" i="2"/>
  <c r="E38" i="2"/>
  <c r="E37" i="2"/>
  <c r="E36" i="2"/>
  <c r="E35" i="2"/>
  <c r="E34" i="2" l="1"/>
  <c r="E118" i="2" l="1"/>
  <c r="E119" i="2"/>
  <c r="E120" i="2"/>
  <c r="E117" i="2"/>
  <c r="E131" i="2"/>
  <c r="E121" i="2"/>
  <c r="E116" i="2" s="1"/>
  <c r="E126" i="2" l="1"/>
  <c r="E110" i="2" l="1"/>
</calcChain>
</file>

<file path=xl/sharedStrings.xml><?xml version="1.0" encoding="utf-8"?>
<sst xmlns="http://schemas.openxmlformats.org/spreadsheetml/2006/main" count="639" uniqueCount="237">
  <si>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</si>
  <si>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</si>
  <si>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</si>
  <si>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</si>
  <si>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</si>
  <si>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</si>
  <si>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</si>
  <si>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</si>
  <si>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</si>
  <si>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</si>
  <si>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</si>
  <si>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</si>
  <si>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</si>
  <si>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</si>
  <si>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</si>
  <si>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</si>
  <si>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</si>
  <si>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</si>
  <si>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</si>
  <si>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</si>
  <si>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</si>
  <si>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</si>
  <si>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</si>
  <si>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</si>
  <si>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</si>
  <si>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</si>
  <si>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</si>
  <si>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Тип показателя</t>
  </si>
  <si>
    <t>1.3.</t>
  </si>
  <si>
    <t>2.3.</t>
  </si>
  <si>
    <t>утвержденной постановлением Администрации городского округа Домодедово</t>
  </si>
  <si>
    <t xml:space="preserve">Другие источники         </t>
  </si>
  <si>
    <t>3.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</si>
  <si>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</si>
  <si>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</si>
  <si>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</si>
  <si>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</si>
  <si>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</si>
  <si>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</si>
  <si>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</si>
  <si>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>Обращение Губернатора Московской области</t>
  </si>
  <si>
    <t>единица</t>
  </si>
  <si>
    <t>процент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</si>
  <si>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</si>
  <si>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%</t>
  </si>
  <si>
    <t>Отраслевой</t>
  </si>
  <si>
    <t>1</t>
  </si>
  <si>
    <t>%/единица</t>
  </si>
  <si>
    <t>4.</t>
  </si>
  <si>
    <t>2019. (было 1), объекты: площадь перед Почтамптом, Площадь перед ДК МИР</t>
  </si>
  <si>
    <t>в соответствии с Постановлением №725/36 от 09.10.2018</t>
  </si>
  <si>
    <t>новый показатель</t>
  </si>
  <si>
    <t>старый показатель</t>
  </si>
  <si>
    <t xml:space="preserve">1. </t>
  </si>
  <si>
    <t>Инженерно-геодезические и инженерно-геологические работы</t>
  </si>
  <si>
    <t>Разработка проектно-сметной документации и ее экспертизы (по решению Правительства МО)</t>
  </si>
  <si>
    <t>Перечень видов работ по благоустройству общественных территорий (пространств) в рамках предоставления субсидии:</t>
  </si>
  <si>
    <t>Установка ограждений (в том числе декоративных) заборов</t>
  </si>
  <si>
    <t>Закупка и установка МАФ, детского и спортивного оборудования</t>
  </si>
  <si>
    <t>Озеленение</t>
  </si>
  <si>
    <t>Мощение и укладка иных покрытий; укладка асфальта</t>
  </si>
  <si>
    <t>Устройство дорожек, в том числе велосипедных</t>
  </si>
  <si>
    <t>Установка информационных стендов и знаков</t>
  </si>
  <si>
    <t>Изготовление и установка стел</t>
  </si>
  <si>
    <t>5.</t>
  </si>
  <si>
    <t>6.</t>
  </si>
  <si>
    <t>7.</t>
  </si>
  <si>
    <t>8.</t>
  </si>
  <si>
    <t>9.</t>
  </si>
  <si>
    <t>10.</t>
  </si>
  <si>
    <t xml:space="preserve">Изготовление , установка или восстановление произведений монументально-декоративного искусства; замена инженерных коммуникаций </t>
  </si>
  <si>
    <t>(при необходимости) для проведения работ по благоустройству в рамках реализации утвержденной архитектурно-планировочной концепции</t>
  </si>
  <si>
    <t>11.</t>
  </si>
  <si>
    <t xml:space="preserve">12. </t>
  </si>
  <si>
    <t xml:space="preserve">Приобретение и установка программно-технических комплексов видеонаблюдения, соответствующих общим техническим требованиям к программно-техническим комплексам видеонаблюдения системы технологического обеспечения региональной общественной безопасности и оперативного управления "Безопасный регион", утвержденным распоряжением Министерства государственного управления, информационных технологий и связи Московской области от 11.09.2017 №10-116/РВ (в случае если установка указанных комплексов предусмотрена архитектурно-планировочными концепциями благоустройства общественных территорий (пространств) муниципальных образований Московской области,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</t>
  </si>
  <si>
    <t>13.</t>
  </si>
  <si>
    <t>Ремонт дорог, ремонт автомобильных дорог, уширение дорог и устройство тротуаров</t>
  </si>
  <si>
    <t>Установка ограждений (в том числе декоративных), заборов</t>
  </si>
  <si>
    <t>Установка контейнерных площадок</t>
  </si>
  <si>
    <t>Установка детских игровых площадок</t>
  </si>
  <si>
    <t>Установка источников света, иллюминации, освещение, включая архитектурно-художественное</t>
  </si>
  <si>
    <t>Перечень видов работ по благоустройству дворовых территорий:</t>
  </si>
  <si>
    <t>Привокзальная площадь и улица Корнеева</t>
  </si>
  <si>
    <t>Благоустройство общественных территоий, с. Растуново</t>
  </si>
  <si>
    <t>Благоустройство общественных территоий, с. Вельяминово</t>
  </si>
  <si>
    <t>Благоустройство общественных территоий, д. Степыгино</t>
  </si>
  <si>
    <t>Благоустройство общественных территоий, г.Домодедово, парк ГПЗ Константиново</t>
  </si>
  <si>
    <t>Благоустройство общественных территоий, д. Мансурово</t>
  </si>
  <si>
    <t>Перечень дворовых территорий, подлежащих благоустройству в 2020 г.</t>
  </si>
  <si>
    <t xml:space="preserve">2. </t>
  </si>
  <si>
    <t xml:space="preserve">3. </t>
  </si>
  <si>
    <t xml:space="preserve">4. </t>
  </si>
  <si>
    <t>Перечень общественных территорий, подлежащих благоустройству в 2020 г.</t>
  </si>
  <si>
    <t xml:space="preserve">5. </t>
  </si>
  <si>
    <t>Перечень общественных территорий на территории городского округа Домодедово, включенных в пятилетний план благоустройтва Московской области</t>
  </si>
  <si>
    <t>Указ 204</t>
  </si>
  <si>
    <t>Отраслевой показатель</t>
  </si>
  <si>
    <t>Соглашение с ФОИВ</t>
  </si>
  <si>
    <t>Макро</t>
  </si>
  <si>
    <t>2020-2024</t>
  </si>
  <si>
    <t>Перечень общественных территорий, подлежащих благоустройству в 2021 г.</t>
  </si>
  <si>
    <t>Подпрограмма  I «Комфортная городская среда"</t>
  </si>
  <si>
    <t xml:space="preserve">«Формирование современной комфортной городской среды" </t>
  </si>
  <si>
    <t xml:space="preserve">«Формирование современной комфортной городской среды» </t>
  </si>
  <si>
    <t>Подпрограмма  I «Комфортная городская среда»</t>
  </si>
  <si>
    <t xml:space="preserve">Подпрограмма II «Благоустройство территорий»           </t>
  </si>
  <si>
    <t xml:space="preserve">Подпрограмма II "Благоустройство территорий"           </t>
  </si>
  <si>
    <t>Итого по подпрограмме I:</t>
  </si>
  <si>
    <t>Итого по подпрограмме II:</t>
  </si>
  <si>
    <t>Подпрограмма III «Создание условий для обеспечения комфортного проживания жителей в многоквартирных домах»</t>
  </si>
  <si>
    <t>Итого по подпрограмме III:</t>
  </si>
  <si>
    <t>"Формирование современной комфортной городской среды"</t>
  </si>
  <si>
    <t xml:space="preserve">Подпрограмма III «Создание условий для обеспечения комфортного проживания жителей в многоквартирных домах»    </t>
  </si>
  <si>
    <t>Основное мероприятие F2</t>
  </si>
  <si>
    <t>Основное мероприятие 1</t>
  </si>
  <si>
    <t xml:space="preserve">Основное мероприятие 1 </t>
  </si>
  <si>
    <t>Основное мероприятие 2</t>
  </si>
  <si>
    <t>Целевой показатель 1. 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</t>
  </si>
  <si>
    <t>Целевой показатель 2. Количество разработанных концепций благоустройства общественных территорий</t>
  </si>
  <si>
    <t>Целевой показатель 3. Количество разработанных проектов благоустройства общественных территорий</t>
  </si>
  <si>
    <t xml:space="preserve">Целевой показатель 4. Количество установленных детских игровых площадок
</t>
  </si>
  <si>
    <t>Целевой показатель 5. Обеспеченность обустроенными дворовыми территориями</t>
  </si>
  <si>
    <t>Целевой показатель 6. 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</t>
  </si>
  <si>
    <t>Целевой показатель 7.  Доля граждан, принявших участие в решении вопросов развития городской среды от общего количества граждан в возрасте до 14 лет</t>
  </si>
  <si>
    <t>Целевой показатель 8. 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</t>
  </si>
  <si>
    <t>Целевой показатель 9.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поселениях, не менее единицы</t>
  </si>
  <si>
    <t>Целевой показатель 10. Соотвествие нормативу обеспеченности парками культуры и отдыха</t>
  </si>
  <si>
    <t>Целевой показатель 2.Доля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</t>
  </si>
  <si>
    <t>Целевой показатель 1. 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</t>
  </si>
  <si>
    <t>Целевой показатель 1. Количество отремонтированных подъездов МКД</t>
  </si>
  <si>
    <t xml:space="preserve">Целевой показатель 2. Количество МКД, в которых проведен капитальный ремонт в рамках региональной программы
     </t>
  </si>
  <si>
    <t>Основное мероприятие 1 «Обеспечение комфортной среды проживания на территории муниципального образования»</t>
  </si>
  <si>
    <t>Основное мероприятие 1«Приведение в надлежащее состояние подъездов в многоквартирных домах»</t>
  </si>
  <si>
    <t>Основное мероприятие 2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</si>
  <si>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1 «Приведение в надлежащее состояние подъездов в многоквартирных домах»</t>
  </si>
  <si>
    <t xml:space="preserve">Перечень мероприятий муниципальной программы </t>
  </si>
  <si>
    <t>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парки, к 2024г. - ежегодно по 1 объекту;  Количество разработанных концепций благоустройства общественных территорий к 2024г. - ежегодно по 1 объекту; Количество разработанных проектов благоустройства общественных территорий к 2024г. - ежегодно по 1 объекту; Количество установленных детских игровых площадок - в 2024 - 0 шт.;  Обеспеченность обустроенными дворовыми территориями - в 2024 - ; 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- 2024г. - 2 ед.; Доля граждан, принявших участие в решении вопросов развития городской среды от общего количества граждан в возрасте до 14 лет - в 2024 - 30%;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 в 2024г. - 1 ед.;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- в 2024г. - 0%; Соотвествие нормативу обеспеченности парками культуры и отдыха в 2024 - ;Увеличение числа парков культуры и отдыха в 2024г. - 119%.</t>
  </si>
  <si>
    <t>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 в 2024г. - 100%; 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 - в 2024г. - 100%</t>
  </si>
  <si>
    <t>Количество МКД, в которых проведен капитальный ремонт в рамках региональной программы в 2024г. - 226 шт.</t>
  </si>
  <si>
    <t xml:space="preserve">Количество отремонтированных подъездов МКД - в 2024 - 545 шт.
</t>
  </si>
  <si>
    <t>Обоснование объема финансовых ресурсов, необходимых для реализации муниципальной программы
«Формирование современной комфортной городской среды»</t>
  </si>
  <si>
    <t>№п/п</t>
  </si>
  <si>
    <t xml:space="preserve">Планируемые результаты реализации муниципальной  программы </t>
  </si>
  <si>
    <t>Целевой показатель 11. Увеличение числа посетителей парков культуры и отдыха</t>
  </si>
  <si>
    <t>10 / 41</t>
  </si>
  <si>
    <t>Основное мероприятие F2. Федеральный проект "Формирование комфортной городской среды"</t>
  </si>
  <si>
    <t>5/21</t>
  </si>
  <si>
    <t xml:space="preserve">Мероприятие 1. Реализация программ формирования современной городской среды </t>
  </si>
  <si>
    <t>Мероприятие 9. Приобретение коммунальной техники</t>
  </si>
  <si>
    <t>Мероприятие 10. Устройство и капитальный ремонт электросетевого хозяйства, систем наружного освещения в рамках реализации проекта "Светлый город"</t>
  </si>
  <si>
    <t>Мероприятие 8. Ремонт дворовых территорий</t>
  </si>
  <si>
    <t>Мероприятие 11. Создание новых и (или) благоустройство существующих парков культуры и отдыха, расположенных на землях лесного фонда</t>
  </si>
  <si>
    <t>Мероприятие 14. Благоустройство общественных территорий</t>
  </si>
  <si>
    <t>Мероприятие 18. Комплексное благоустройство территорий за счет средств местного бюджета</t>
  </si>
  <si>
    <t>Мероприятие 2. Содержание, ремонт и восстановление уличного освещения</t>
  </si>
  <si>
    <t>Мероприятие 3. Организация благоустройства территории городского округа в части ремонта асфальтового покрытия дворовых территорий</t>
  </si>
  <si>
    <t>Мероприятие 3. Изготовление и установка стел</t>
  </si>
  <si>
    <t>Мероприятие 4.Комплексное благоустройство территорий муниципальных образований Московской области</t>
  </si>
  <si>
    <t>Мероприятие 51. Реконструкция ограждения по ул. Центральная ГПЗ Константиново и ул. Лесная мкрн. Северный</t>
  </si>
  <si>
    <t>Мероприятие 1. Ремонт подъездов в многоквартирных домах</t>
  </si>
  <si>
    <t xml:space="preserve">Мероприятие 1. Проведение капитального ремонта многоквартирных домов на территории Московской области 
</t>
  </si>
  <si>
    <t>2.4.</t>
  </si>
  <si>
    <t xml:space="preserve">2.5. </t>
  </si>
  <si>
    <t xml:space="preserve">2.6. </t>
  </si>
  <si>
    <t xml:space="preserve">1.3. </t>
  </si>
  <si>
    <t xml:space="preserve">1.1. </t>
  </si>
  <si>
    <t>Мероприятие 1. Содержание, ремонт объектов благоустройства, в т.ч. озеленение территорий</t>
  </si>
  <si>
    <t xml:space="preserve">1.4. </t>
  </si>
  <si>
    <t>Мероприятие 52. Муниципальное задание МБУ КБ на создание ЕЦУР</t>
  </si>
  <si>
    <t>Основное мероприятие 1. "Благоустройство общественных территорий муниципальных образований Московской области"</t>
  </si>
  <si>
    <t>Основное мероприятие 1 «Благоустройство общественных территорий муниципальных образований Московской области»</t>
  </si>
  <si>
    <t xml:space="preserve">1.2. </t>
  </si>
  <si>
    <t>Мероприятие 4. Комплексное благоустройство территорий муниципальных образований Московской области</t>
  </si>
  <si>
    <t xml:space="preserve">2.1. </t>
  </si>
  <si>
    <t xml:space="preserve">2.2. </t>
  </si>
  <si>
    <t xml:space="preserve">2.3. </t>
  </si>
  <si>
    <t xml:space="preserve">Мероприятие 9. Приобретение коммунальной техники </t>
  </si>
  <si>
    <t xml:space="preserve">2.4. </t>
  </si>
  <si>
    <t>Мероприятие 11. Создание новых и (или) благоустройство существующих парков культуры и отдыха, расположенных на землях лесного фонда за счет средств местного бюджета</t>
  </si>
  <si>
    <t xml:space="preserve">2.7. </t>
  </si>
  <si>
    <t>Мероприятие 1. Содержание, ремонт объектов благоустройства, в т.ч. Озеленение территорий</t>
  </si>
  <si>
    <t>Мероприятие 3. Организация благоустройстватерритории городского округа в части ремонта асфальтового покрытия дворовых территорий</t>
  </si>
  <si>
    <t xml:space="preserve">Мероприятие 1. Проведение капитального ремонта многоквартирных домах на территории Московской области 
</t>
  </si>
  <si>
    <t xml:space="preserve">"Приложение №6 к муниципальной программе </t>
  </si>
  <si>
    <t>Регистрационный номер двора в отчетной форме ГАСУ ID 26913</t>
  </si>
  <si>
    <t>Адрес</t>
  </si>
  <si>
    <t>г.о. Домодедово, мкр. Центральный, Подольский проезд, д.14, Кутузовский проезд, д.17, 17 корп 1, 19</t>
  </si>
  <si>
    <t>г.о. Домодедово,мкр.Авиационный, ул. Ильюшина,д.11/1,11/2</t>
  </si>
  <si>
    <t>г.о. Домодедово,мкр.Авиационный, ул. Ильюшина,д.14,16/17</t>
  </si>
  <si>
    <t>г.о. Домодедово,мкр.Центральный, ул. Ленинская,д.2,4, ул.Рабочая,д.1 корп.21,3,7</t>
  </si>
  <si>
    <t>г.о. Домодедово,тер. Санаторий Москвич,д. 1,5</t>
  </si>
  <si>
    <t>г.о. Домодедово, Растуновский а/о, с. Растуново, ул. Заря № 4,5,15</t>
  </si>
  <si>
    <t>г.о. Домодедово, Растуновский а/о, с. Растуново, ул. Заря дома №2,3,14</t>
  </si>
  <si>
    <t>г.о. Домодедово, Краснопутьский а/о, с. Красный Путь, ул.Школьная, д.67, 68, 69</t>
  </si>
  <si>
    <t>г.о. Домодедово,с.Лобаново,ул.Знаменская,д. 1,1а</t>
  </si>
  <si>
    <t>г.о. Домодедово,д.Кутузово, ул.Школьная,д.6</t>
  </si>
  <si>
    <t>г.о. Домодедово,д.Косино, д. 1,2</t>
  </si>
  <si>
    <t>г.о. Домодедово, мкр. Западный, ул. 25 лет Октября, д. 12, 14, 14/1 ул. Рабочая, д. 44, 44/1</t>
  </si>
  <si>
    <t>г.о. Домодедово, мкр. Западный, ул. Дружбы, д. 7</t>
  </si>
  <si>
    <t>г.о. Домодедово,мкр. Северный, ул.Речная,д.16, ул.Гагарина,д.48</t>
  </si>
  <si>
    <t>г.о. Домодедово,мкр. Северный, ул.1-я Коммунистическая,д.34,36,38,40</t>
  </si>
  <si>
    <t>г.о. Домодедово,пос. сан. "Подмосковье",д.8</t>
  </si>
  <si>
    <t>г.о. Домодедово, Колычевский а/о, д. Чурилково, д. 7б, 7в</t>
  </si>
  <si>
    <t>г.о. Домодедово, Ямской а/о, с. Ям, ул Морская, д. 5, 7, 9, 10, 11, 12, ул Связистов, д. 6</t>
  </si>
  <si>
    <t>г.о. Домодедово,мкр.Западный,ул.Лунная,д.9 корп.1, 13,11,9 корп.2</t>
  </si>
  <si>
    <t>г.о. Домодедово, мкр. Авиационный, ул. Академика Туполева, д.13, ул. Жуковского, д.1, 3</t>
  </si>
  <si>
    <t>г.о. Домодедово, мкр. Авиационный, ул. Жуковского, д. 5, 7, 9</t>
  </si>
  <si>
    <t>г.о. Домодедово, мкр. Центральный, ул. Каширское шоссе, д.91 корп 1</t>
  </si>
  <si>
    <t>г.о. Домодедово, мкр. Центральный, ул. Каширское шоссе, д.65, 67</t>
  </si>
  <si>
    <t>г.о. Домодедово, мкр. Северный, ул. Северная, д. 4</t>
  </si>
  <si>
    <t>г.о. Домодедово, мкр. Северный, ул. Каширское шоссе, д.34</t>
  </si>
  <si>
    <t>г.о. Домодедово, мкр. Северный, ул. 1-я Коммунистическая, д. 39</t>
  </si>
  <si>
    <t>г.о. Домодедово, мкр. Западный, ул. Рабочая, д. 56, 58, ул. Дружбы, д. 9</t>
  </si>
  <si>
    <t>г.о. Домодедово, д.Благое, д.26</t>
  </si>
  <si>
    <t>Приложение №1 к постановлению Администрации городского округа</t>
  </si>
  <si>
    <t xml:space="preserve">"Приложение №5 к муниципальной программе </t>
  </si>
  <si>
    <t>Благоустройство МАУ ГПКиО "Елочки" (набережная)</t>
  </si>
  <si>
    <t>Привокзальная площадь и улица Корнеева (разработка ПСД)</t>
  </si>
  <si>
    <t>Перечень общественных территорий, подлежащих благоустройству в 2022 г.</t>
  </si>
  <si>
    <t xml:space="preserve">1.5. </t>
  </si>
  <si>
    <t>Мероприятие 53. Меропрития для привлечения добровольцев (волонтеров) к участию в реализации мероприятий, предусмотренных государственными и муниципальными программами формирования современной городской среды</t>
  </si>
  <si>
    <t>Мероприятие 54. 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</si>
  <si>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 xml:space="preserve">Мероприятие 55. Имущественный взнос в Фонд капитального ремонта общего имущества многоквартирных домов на обеспечение  деятельности 
</t>
  </si>
  <si>
    <t>Приложение №5 к постановлению Администрации городского округа</t>
  </si>
  <si>
    <t>Приложение №4 к постановлению Администрации городского округа</t>
  </si>
  <si>
    <t>Приложение №3 к постановлению Администрации городского округа</t>
  </si>
  <si>
    <t xml:space="preserve">"Приложение № 4 к муниципальной программе </t>
  </si>
  <si>
    <t>Приложение №2 к постановлению Администрации городского округа</t>
  </si>
  <si>
    <t xml:space="preserve">"Приложение № 3 к муниципальной программе </t>
  </si>
  <si>
    <t xml:space="preserve">"Приложение № 2 к муниципальной программе </t>
  </si>
  <si>
    <t>Благоустройство перед зданием ГДКиС "Мир" по адресу: Московская область, г. Домодедово, Каширское шоссе, д.100а (2-я очередь)</t>
  </si>
  <si>
    <t>Благоустройство площади перед ДК "Заря" с. Растуново (разработка ПСД)</t>
  </si>
  <si>
    <t>6 / 28</t>
  </si>
  <si>
    <t>Основное мероприятие 1; Основное мероприятие F2</t>
  </si>
  <si>
    <t>Целевой показатель 1. 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 - 1 ед. в 2020</t>
  </si>
  <si>
    <t>от 16.01.2020 № 20</t>
  </si>
  <si>
    <t>от 31.10.2019 № 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</si>
</sst>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24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9"/>
      <name val="Arial"/>
      <family val="2"/>
      <charset val="204"/>
    </font>
    <font>
      <b/>
      <i/>
      <sz val="11"/>
      <color rgb="FF1C12E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206">
    <xf numFmtId="0" fontId="0" fillId="0" borderId="0" xfId="0"/>
    <xf numFmtId="0" fontId="3" fillId="0" borderId="0" xfId="0" applyFont="1"/>
    <xf numFmtId="0" fontId="14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8" fillId="0" borderId="0" xfId="0" applyNumberFormat="1" applyFont="1" applyFill="1" applyAlignment="1"/>
    <xf numFmtId="4" fontId="1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1" fillId="0" borderId="0" xfId="0" applyNumberFormat="1" applyFont="1" applyFill="1"/>
    <xf numFmtId="0" fontId="20" fillId="0" borderId="0" xfId="0" applyFont="1" applyFill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Fill="1" applyAlignment="1"/>
    <xf numFmtId="0" fontId="21" fillId="0" borderId="0" xfId="0" applyFont="1" applyFill="1" applyAlignment="1">
      <alignment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" fontId="10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1" fillId="0" borderId="2" xfId="0" applyFont="1" applyFill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" fontId="11" fillId="0" borderId="5" xfId="0" applyNumberFormat="1" applyFont="1" applyFill="1" applyBorder="1" applyAlignment="1">
      <alignment horizontal="center" vertical="top" wrapText="1"/>
    </xf>
    <xf numFmtId="16" fontId="11" fillId="0" borderId="4" xfId="0" applyNumberFormat="1" applyFont="1" applyFill="1" applyBorder="1" applyAlignment="1">
      <alignment horizontal="center" vertical="top" wrapText="1"/>
    </xf>
    <xf numFmtId="16" fontId="11" fillId="0" borderId="3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164" fontId="20" fillId="0" borderId="5" xfId="0" applyNumberFormat="1" applyFont="1" applyFill="1" applyBorder="1" applyAlignment="1">
      <alignment horizontal="left" vertical="top" wrapText="1"/>
    </xf>
    <xf numFmtId="164" fontId="20" fillId="0" borderId="4" xfId="0" applyNumberFormat="1" applyFont="1" applyFill="1" applyBorder="1" applyAlignment="1">
      <alignment horizontal="left" vertical="top" wrapText="1"/>
    </xf>
    <xf numFmtId="164" fontId="20" fillId="0" borderId="3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4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90" zoomScaleNormal="90" workbookViewId="0">
      <selection activeCell="M12" sqref="M12"/>
    </sheetView>
  </sheetViews>
  <sheetFormatPr defaultRowHeight="15.75" x14ac:dyDescent="0.25"/>
  <cols>
    <col min="1" max="1" width="9.140625" style="73"/>
    <col min="2" max="2" width="48.85546875" style="34" customWidth="1"/>
    <col min="3" max="3" width="14.28515625" style="34" customWidth="1"/>
    <col min="4" max="4" width="12" style="34" customWidth="1"/>
    <col min="5" max="5" width="14" style="34" customWidth="1"/>
    <col min="6" max="7" width="12.5703125" style="34" customWidth="1"/>
    <col min="8" max="8" width="12" style="34" customWidth="1"/>
    <col min="9" max="10" width="11.85546875" style="34" customWidth="1"/>
    <col min="11" max="11" width="26" style="34" customWidth="1"/>
    <col min="12" max="12" width="1.85546875" style="41" hidden="1" customWidth="1"/>
    <col min="13" max="16384" width="9.140625" style="5"/>
  </cols>
  <sheetData>
    <row r="1" spans="1:16" s="34" customFormat="1" ht="18" customHeight="1" x14ac:dyDescent="0.25">
      <c r="A1" s="33"/>
      <c r="C1" s="103"/>
      <c r="D1" s="93"/>
      <c r="E1" s="93"/>
      <c r="F1" s="93"/>
      <c r="G1" s="110" t="s">
        <v>214</v>
      </c>
      <c r="H1" s="110"/>
      <c r="I1" s="110"/>
      <c r="J1" s="110"/>
      <c r="K1" s="110"/>
      <c r="L1" s="93"/>
      <c r="M1" s="53"/>
      <c r="N1" s="93"/>
      <c r="O1" s="93"/>
      <c r="P1" s="93"/>
    </row>
    <row r="2" spans="1:16" s="34" customFormat="1" ht="18" customHeight="1" x14ac:dyDescent="0.25">
      <c r="A2" s="33"/>
      <c r="C2" s="103"/>
      <c r="D2" s="93"/>
      <c r="E2" s="93"/>
      <c r="F2" s="93"/>
      <c r="G2" s="110" t="s">
        <v>235</v>
      </c>
      <c r="H2" s="110"/>
      <c r="I2" s="110"/>
      <c r="J2" s="110"/>
      <c r="K2" s="110"/>
      <c r="L2" s="93"/>
      <c r="M2" s="53"/>
      <c r="N2" s="93"/>
      <c r="O2" s="93"/>
      <c r="P2" s="93"/>
    </row>
    <row r="3" spans="1:16" s="12" customFormat="1" ht="15" customHeight="1" x14ac:dyDescent="0.25">
      <c r="C3" s="13"/>
      <c r="D3" s="13"/>
      <c r="E3" s="104"/>
      <c r="F3" s="110" t="s">
        <v>229</v>
      </c>
      <c r="G3" s="110"/>
      <c r="H3" s="110"/>
      <c r="I3" s="110"/>
      <c r="J3" s="110"/>
      <c r="K3" s="110"/>
      <c r="L3" s="93"/>
      <c r="M3" s="53"/>
    </row>
    <row r="4" spans="1:16" s="12" customFormat="1" ht="15" x14ac:dyDescent="0.25">
      <c r="C4" s="13"/>
      <c r="D4" s="13"/>
      <c r="E4" s="104"/>
      <c r="F4" s="111" t="s">
        <v>102</v>
      </c>
      <c r="G4" s="111"/>
      <c r="H4" s="111"/>
      <c r="I4" s="111"/>
      <c r="J4" s="111"/>
      <c r="K4" s="111"/>
      <c r="L4" s="92"/>
      <c r="M4" s="9"/>
    </row>
    <row r="5" spans="1:16" s="12" customFormat="1" ht="14.1" customHeight="1" x14ac:dyDescent="0.2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92"/>
      <c r="M5" s="9"/>
    </row>
    <row r="6" spans="1:16" s="12" customFormat="1" ht="15" customHeight="1" x14ac:dyDescent="0.25">
      <c r="C6" s="13"/>
      <c r="D6" s="13"/>
      <c r="E6" s="104"/>
      <c r="F6" s="110" t="s">
        <v>236</v>
      </c>
      <c r="G6" s="110"/>
      <c r="H6" s="110"/>
      <c r="I6" s="110"/>
      <c r="J6" s="110"/>
      <c r="K6" s="93"/>
      <c r="L6" s="93"/>
      <c r="M6" s="53"/>
    </row>
    <row r="7" spans="1:16" s="54" customFormat="1" ht="14.25" customHeight="1" x14ac:dyDescent="0.25">
      <c r="A7" s="72"/>
      <c r="E7" s="55"/>
      <c r="F7" s="112"/>
      <c r="G7" s="112"/>
      <c r="H7" s="112"/>
      <c r="I7" s="112"/>
      <c r="J7" s="112"/>
      <c r="K7" s="112"/>
      <c r="L7" s="112"/>
      <c r="M7" s="112"/>
    </row>
    <row r="8" spans="1:16" s="43" customFormat="1" x14ac:dyDescent="0.2">
      <c r="A8" s="114" t="s">
        <v>142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42"/>
    </row>
    <row r="9" spans="1:16" s="43" customFormat="1" x14ac:dyDescent="0.2">
      <c r="A9" s="114" t="s">
        <v>103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42"/>
    </row>
    <row r="10" spans="1:16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6" ht="24.75" customHeight="1" x14ac:dyDescent="0.2">
      <c r="A11" s="113" t="s">
        <v>141</v>
      </c>
      <c r="B11" s="119" t="s">
        <v>17</v>
      </c>
      <c r="C11" s="118" t="s">
        <v>27</v>
      </c>
      <c r="D11" s="119" t="s">
        <v>14</v>
      </c>
      <c r="E11" s="119" t="s">
        <v>18</v>
      </c>
      <c r="F11" s="120" t="s">
        <v>5</v>
      </c>
      <c r="G11" s="121"/>
      <c r="H11" s="121"/>
      <c r="I11" s="121"/>
      <c r="J11" s="121"/>
      <c r="K11" s="118"/>
    </row>
    <row r="12" spans="1:16" ht="69" customHeight="1" x14ac:dyDescent="0.2">
      <c r="A12" s="113"/>
      <c r="B12" s="119"/>
      <c r="C12" s="118"/>
      <c r="D12" s="119"/>
      <c r="E12" s="119"/>
      <c r="F12" s="63">
        <v>2020</v>
      </c>
      <c r="G12" s="63">
        <v>2021</v>
      </c>
      <c r="H12" s="63">
        <v>2022</v>
      </c>
      <c r="I12" s="63">
        <v>2023</v>
      </c>
      <c r="J12" s="63">
        <v>2024</v>
      </c>
      <c r="K12" s="40" t="s">
        <v>19</v>
      </c>
    </row>
    <row r="13" spans="1:16" x14ac:dyDescent="0.2">
      <c r="A13" s="74"/>
      <c r="B13" s="40">
        <v>2</v>
      </c>
      <c r="C13" s="40">
        <v>3</v>
      </c>
      <c r="D13" s="40">
        <v>4</v>
      </c>
      <c r="E13" s="40">
        <v>5</v>
      </c>
      <c r="F13" s="40">
        <v>6</v>
      </c>
      <c r="G13" s="40">
        <v>7</v>
      </c>
      <c r="H13" s="40">
        <v>8</v>
      </c>
      <c r="I13" s="49">
        <v>9</v>
      </c>
      <c r="J13" s="49">
        <v>10</v>
      </c>
      <c r="K13" s="40">
        <v>11</v>
      </c>
    </row>
    <row r="14" spans="1:16" ht="18" customHeight="1" x14ac:dyDescent="0.2">
      <c r="A14" s="74"/>
      <c r="B14" s="117" t="s">
        <v>104</v>
      </c>
      <c r="C14" s="115"/>
      <c r="D14" s="115"/>
      <c r="E14" s="115"/>
      <c r="F14" s="115"/>
      <c r="G14" s="115"/>
      <c r="H14" s="115"/>
      <c r="I14" s="115"/>
      <c r="J14" s="116"/>
      <c r="K14" s="4" t="s">
        <v>20</v>
      </c>
    </row>
    <row r="15" spans="1:16" ht="88.5" customHeight="1" x14ac:dyDescent="0.2">
      <c r="A15" s="74">
        <v>1</v>
      </c>
      <c r="B15" s="69" t="s">
        <v>117</v>
      </c>
      <c r="C15" s="4" t="s">
        <v>95</v>
      </c>
      <c r="D15" s="4" t="s">
        <v>41</v>
      </c>
      <c r="E15" s="23" t="s">
        <v>46</v>
      </c>
      <c r="F15" s="23" t="s">
        <v>46</v>
      </c>
      <c r="G15" s="23" t="s">
        <v>46</v>
      </c>
      <c r="H15" s="23" t="s">
        <v>46</v>
      </c>
      <c r="I15" s="23" t="s">
        <v>46</v>
      </c>
      <c r="J15" s="23" t="s">
        <v>46</v>
      </c>
      <c r="K15" s="4" t="s">
        <v>233</v>
      </c>
      <c r="L15" s="46" t="s">
        <v>49</v>
      </c>
    </row>
    <row r="16" spans="1:16" ht="70.5" customHeight="1" x14ac:dyDescent="0.2">
      <c r="A16" s="74">
        <v>2</v>
      </c>
      <c r="B16" s="69" t="s">
        <v>118</v>
      </c>
      <c r="C16" s="4" t="s">
        <v>95</v>
      </c>
      <c r="D16" s="4" t="s">
        <v>41</v>
      </c>
      <c r="E16" s="23" t="s">
        <v>46</v>
      </c>
      <c r="F16" s="23" t="s">
        <v>46</v>
      </c>
      <c r="G16" s="23" t="s">
        <v>46</v>
      </c>
      <c r="H16" s="23" t="s">
        <v>46</v>
      </c>
      <c r="I16" s="23" t="s">
        <v>46</v>
      </c>
      <c r="J16" s="23" t="s">
        <v>46</v>
      </c>
      <c r="K16" s="4" t="s">
        <v>113</v>
      </c>
      <c r="L16" s="46"/>
    </row>
    <row r="17" spans="1:17" ht="70.5" customHeight="1" x14ac:dyDescent="0.2">
      <c r="A17" s="74">
        <v>3</v>
      </c>
      <c r="B17" s="70" t="s">
        <v>119</v>
      </c>
      <c r="C17" s="4" t="s">
        <v>95</v>
      </c>
      <c r="D17" s="4" t="s">
        <v>41</v>
      </c>
      <c r="E17" s="4">
        <v>2</v>
      </c>
      <c r="F17" s="4">
        <v>6</v>
      </c>
      <c r="G17" s="4">
        <v>1</v>
      </c>
      <c r="H17" s="4">
        <v>1</v>
      </c>
      <c r="I17" s="4">
        <v>1</v>
      </c>
      <c r="J17" s="4">
        <v>1</v>
      </c>
      <c r="K17" s="4" t="s">
        <v>113</v>
      </c>
      <c r="L17" s="46"/>
    </row>
    <row r="18" spans="1:17" ht="70.5" customHeight="1" x14ac:dyDescent="0.2">
      <c r="A18" s="74">
        <v>4</v>
      </c>
      <c r="B18" s="69" t="s">
        <v>120</v>
      </c>
      <c r="C18" s="4" t="s">
        <v>40</v>
      </c>
      <c r="D18" s="4" t="s">
        <v>41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 t="s">
        <v>113</v>
      </c>
      <c r="L18" s="46"/>
    </row>
    <row r="19" spans="1:17" ht="70.5" customHeight="1" x14ac:dyDescent="0.2">
      <c r="A19" s="74">
        <v>5</v>
      </c>
      <c r="B19" s="69" t="s">
        <v>121</v>
      </c>
      <c r="C19" s="4" t="s">
        <v>40</v>
      </c>
      <c r="D19" s="4" t="s">
        <v>47</v>
      </c>
      <c r="E19" s="23" t="s">
        <v>146</v>
      </c>
      <c r="F19" s="109" t="s">
        <v>232</v>
      </c>
      <c r="G19" s="23" t="s">
        <v>144</v>
      </c>
      <c r="H19" s="23" t="s">
        <v>144</v>
      </c>
      <c r="I19" s="23" t="s">
        <v>144</v>
      </c>
      <c r="J19" s="23" t="s">
        <v>144</v>
      </c>
      <c r="K19" s="4" t="s">
        <v>113</v>
      </c>
      <c r="L19" s="46"/>
    </row>
    <row r="20" spans="1:17" ht="78.75" x14ac:dyDescent="0.2">
      <c r="A20" s="74">
        <v>6</v>
      </c>
      <c r="B20" s="69" t="s">
        <v>122</v>
      </c>
      <c r="C20" s="4" t="s">
        <v>96</v>
      </c>
      <c r="D20" s="4" t="s">
        <v>41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2</v>
      </c>
      <c r="K20" s="4" t="s">
        <v>113</v>
      </c>
      <c r="L20" s="46"/>
      <c r="Q20" s="75"/>
    </row>
    <row r="21" spans="1:17" ht="70.5" customHeight="1" x14ac:dyDescent="0.2">
      <c r="A21" s="74">
        <v>7</v>
      </c>
      <c r="B21" s="69" t="s">
        <v>123</v>
      </c>
      <c r="C21" s="4" t="s">
        <v>95</v>
      </c>
      <c r="D21" s="4" t="s">
        <v>44</v>
      </c>
      <c r="E21" s="4">
        <v>6</v>
      </c>
      <c r="F21" s="4">
        <v>12</v>
      </c>
      <c r="G21" s="4">
        <v>15</v>
      </c>
      <c r="H21" s="4">
        <v>20</v>
      </c>
      <c r="I21" s="4">
        <v>25</v>
      </c>
      <c r="J21" s="4">
        <v>30</v>
      </c>
      <c r="K21" s="4" t="s">
        <v>113</v>
      </c>
      <c r="L21" s="46"/>
    </row>
    <row r="22" spans="1:17" ht="94.5" x14ac:dyDescent="0.2">
      <c r="A22" s="74">
        <v>8</v>
      </c>
      <c r="B22" s="69" t="s">
        <v>124</v>
      </c>
      <c r="C22" s="4" t="s">
        <v>97</v>
      </c>
      <c r="D22" s="101" t="s">
        <v>44</v>
      </c>
      <c r="E22" s="101">
        <v>100</v>
      </c>
      <c r="F22" s="101">
        <v>100</v>
      </c>
      <c r="G22" s="101">
        <v>100</v>
      </c>
      <c r="H22" s="101">
        <v>100</v>
      </c>
      <c r="I22" s="101">
        <v>100</v>
      </c>
      <c r="J22" s="101">
        <v>100</v>
      </c>
      <c r="K22" s="4" t="s">
        <v>113</v>
      </c>
      <c r="L22" s="46"/>
    </row>
    <row r="23" spans="1:17" ht="78.75" x14ac:dyDescent="0.2">
      <c r="A23" s="74">
        <v>9</v>
      </c>
      <c r="B23" s="69" t="s">
        <v>125</v>
      </c>
      <c r="C23" s="4" t="s">
        <v>97</v>
      </c>
      <c r="D23" s="4" t="s">
        <v>41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 t="s">
        <v>113</v>
      </c>
      <c r="L23" s="46"/>
    </row>
    <row r="24" spans="1:17" ht="70.5" customHeight="1" x14ac:dyDescent="0.2">
      <c r="A24" s="74">
        <v>10</v>
      </c>
      <c r="B24" s="69" t="s">
        <v>126</v>
      </c>
      <c r="C24" s="4" t="s">
        <v>98</v>
      </c>
      <c r="D24" s="4" t="s">
        <v>44</v>
      </c>
      <c r="E24" s="76">
        <v>25</v>
      </c>
      <c r="F24" s="71">
        <v>20</v>
      </c>
      <c r="G24" s="71">
        <v>20</v>
      </c>
      <c r="H24" s="71">
        <v>40</v>
      </c>
      <c r="I24" s="71">
        <v>80</v>
      </c>
      <c r="J24" s="71">
        <v>100</v>
      </c>
      <c r="K24" s="4" t="s">
        <v>113</v>
      </c>
      <c r="L24" s="46"/>
    </row>
    <row r="25" spans="1:17" ht="70.5" customHeight="1" x14ac:dyDescent="0.2">
      <c r="A25" s="74">
        <v>11</v>
      </c>
      <c r="B25" s="69" t="s">
        <v>143</v>
      </c>
      <c r="C25" s="4" t="s">
        <v>40</v>
      </c>
      <c r="D25" s="4" t="s">
        <v>44</v>
      </c>
      <c r="E25" s="4">
        <v>115</v>
      </c>
      <c r="F25" s="4">
        <v>107</v>
      </c>
      <c r="G25" s="4">
        <v>110</v>
      </c>
      <c r="H25" s="4">
        <v>113</v>
      </c>
      <c r="I25" s="4">
        <v>116</v>
      </c>
      <c r="J25" s="4">
        <v>119</v>
      </c>
      <c r="K25" s="4" t="s">
        <v>113</v>
      </c>
      <c r="L25" s="46"/>
    </row>
    <row r="26" spans="1:17" ht="18" customHeight="1" x14ac:dyDescent="0.2">
      <c r="A26" s="74"/>
      <c r="B26" s="115" t="s">
        <v>105</v>
      </c>
      <c r="C26" s="115"/>
      <c r="D26" s="115"/>
      <c r="E26" s="115"/>
      <c r="F26" s="115"/>
      <c r="G26" s="115"/>
      <c r="H26" s="115"/>
      <c r="I26" s="115"/>
      <c r="J26" s="116"/>
      <c r="K26" s="4" t="s">
        <v>20</v>
      </c>
    </row>
    <row r="27" spans="1:17" ht="113.25" customHeight="1" x14ac:dyDescent="0.2">
      <c r="A27" s="74">
        <v>1</v>
      </c>
      <c r="B27" s="70" t="s">
        <v>128</v>
      </c>
      <c r="C27" s="4" t="s">
        <v>45</v>
      </c>
      <c r="D27" s="24" t="s">
        <v>42</v>
      </c>
      <c r="E27" s="4">
        <v>95.89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  <c r="K27" s="4" t="s">
        <v>114</v>
      </c>
      <c r="L27" s="47" t="s">
        <v>51</v>
      </c>
    </row>
    <row r="28" spans="1:17" ht="81" customHeight="1" x14ac:dyDescent="0.2">
      <c r="A28" s="74">
        <v>2</v>
      </c>
      <c r="B28" s="69" t="s">
        <v>127</v>
      </c>
      <c r="C28" s="4" t="s">
        <v>45</v>
      </c>
      <c r="D28" s="4" t="s">
        <v>42</v>
      </c>
      <c r="E28" s="4">
        <v>0</v>
      </c>
      <c r="F28" s="4">
        <v>60</v>
      </c>
      <c r="G28" s="4">
        <v>100</v>
      </c>
      <c r="H28" s="4">
        <v>100</v>
      </c>
      <c r="I28" s="4">
        <v>100</v>
      </c>
      <c r="J28" s="4">
        <v>100</v>
      </c>
      <c r="K28" s="4" t="s">
        <v>114</v>
      </c>
      <c r="L28" s="47" t="s">
        <v>51</v>
      </c>
    </row>
    <row r="29" spans="1:17" ht="21" customHeight="1" x14ac:dyDescent="0.2">
      <c r="A29" s="74"/>
      <c r="B29" s="115" t="s">
        <v>112</v>
      </c>
      <c r="C29" s="115"/>
      <c r="D29" s="115"/>
      <c r="E29" s="115"/>
      <c r="F29" s="115"/>
      <c r="G29" s="115"/>
      <c r="H29" s="115"/>
      <c r="I29" s="115"/>
      <c r="J29" s="116"/>
      <c r="K29" s="4" t="s">
        <v>20</v>
      </c>
    </row>
    <row r="30" spans="1:17" ht="74.25" customHeight="1" x14ac:dyDescent="0.2">
      <c r="A30" s="74">
        <v>1</v>
      </c>
      <c r="B30" s="45" t="s">
        <v>129</v>
      </c>
      <c r="C30" s="4" t="s">
        <v>40</v>
      </c>
      <c r="D30" s="4" t="s">
        <v>41</v>
      </c>
      <c r="E30" s="4">
        <v>471</v>
      </c>
      <c r="F30" s="48">
        <v>74</v>
      </c>
      <c r="G30" s="48">
        <v>0</v>
      </c>
      <c r="H30" s="48">
        <v>0</v>
      </c>
      <c r="I30" s="48">
        <v>0</v>
      </c>
      <c r="J30" s="48">
        <v>0</v>
      </c>
      <c r="K30" s="4" t="s">
        <v>115</v>
      </c>
      <c r="L30" s="46" t="s">
        <v>50</v>
      </c>
    </row>
    <row r="31" spans="1:17" ht="63.75" customHeight="1" x14ac:dyDescent="0.2">
      <c r="A31" s="74">
        <v>2</v>
      </c>
      <c r="B31" s="69" t="s">
        <v>130</v>
      </c>
      <c r="C31" s="4" t="s">
        <v>40</v>
      </c>
      <c r="D31" s="4" t="s">
        <v>41</v>
      </c>
      <c r="E31" s="48">
        <v>28</v>
      </c>
      <c r="F31" s="48">
        <v>35</v>
      </c>
      <c r="G31" s="48">
        <v>36</v>
      </c>
      <c r="H31" s="48">
        <v>36</v>
      </c>
      <c r="I31" s="48">
        <v>42</v>
      </c>
      <c r="J31" s="48">
        <v>49</v>
      </c>
      <c r="K31" s="4" t="s">
        <v>116</v>
      </c>
      <c r="L31" s="46" t="s">
        <v>52</v>
      </c>
    </row>
  </sheetData>
  <mergeCells count="18">
    <mergeCell ref="B29:J29"/>
    <mergeCell ref="B14:J14"/>
    <mergeCell ref="C11:C12"/>
    <mergeCell ref="D11:D12"/>
    <mergeCell ref="B11:B12"/>
    <mergeCell ref="E11:E12"/>
    <mergeCell ref="F11:K11"/>
    <mergeCell ref="F7:M7"/>
    <mergeCell ref="A11:A12"/>
    <mergeCell ref="A8:M8"/>
    <mergeCell ref="A9:M9"/>
    <mergeCell ref="B26:J26"/>
    <mergeCell ref="F6:J6"/>
    <mergeCell ref="G1:K1"/>
    <mergeCell ref="G2:K2"/>
    <mergeCell ref="F3:K3"/>
    <mergeCell ref="F4:K4"/>
    <mergeCell ref="C5:K5"/>
  </mergeCells>
  <phoneticPr fontId="2" type="noConversion"/>
  <pageMargins left="0.17" right="0.17" top="0.2" bottom="0.17" header="0.17" footer="0.17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view="pageBreakPreview" zoomScale="80" zoomScaleNormal="90" zoomScaleSheetLayoutView="80" workbookViewId="0">
      <selection activeCell="L12" sqref="L12"/>
    </sheetView>
  </sheetViews>
  <sheetFormatPr defaultRowHeight="12.75" x14ac:dyDescent="0.2"/>
  <cols>
    <col min="1" max="1" width="9.140625" style="66"/>
    <col min="2" max="2" width="30.42578125" style="3" customWidth="1"/>
    <col min="3" max="3" width="22.85546875" style="3" customWidth="1"/>
    <col min="4" max="4" width="22.42578125" style="3" customWidth="1"/>
    <col min="5" max="5" width="16" style="3" customWidth="1"/>
    <col min="6" max="7" width="14.28515625" style="16" customWidth="1"/>
    <col min="8" max="10" width="14.28515625" style="3" customWidth="1"/>
    <col min="11" max="12" width="19.28515625" style="3" customWidth="1"/>
    <col min="13" max="16384" width="9.140625" style="3"/>
  </cols>
  <sheetData>
    <row r="1" spans="1:16" s="34" customFormat="1" ht="18" customHeight="1" x14ac:dyDescent="0.25">
      <c r="A1" s="33"/>
      <c r="C1" s="103"/>
      <c r="D1" s="93"/>
      <c r="E1" s="93"/>
      <c r="F1" s="93"/>
      <c r="G1" s="110" t="s">
        <v>227</v>
      </c>
      <c r="H1" s="110"/>
      <c r="I1" s="110"/>
      <c r="J1" s="110"/>
      <c r="K1" s="110"/>
      <c r="L1" s="93"/>
      <c r="M1" s="53"/>
      <c r="N1" s="93"/>
      <c r="O1" s="93"/>
      <c r="P1" s="93"/>
    </row>
    <row r="2" spans="1:16" s="34" customFormat="1" ht="18" customHeight="1" x14ac:dyDescent="0.25">
      <c r="A2" s="33"/>
      <c r="C2" s="103"/>
      <c r="D2" s="93"/>
      <c r="E2" s="93"/>
      <c r="F2" s="93"/>
      <c r="G2" s="110" t="s">
        <v>235</v>
      </c>
      <c r="H2" s="110"/>
      <c r="I2" s="110"/>
      <c r="J2" s="110"/>
      <c r="K2" s="110"/>
      <c r="L2" s="93"/>
      <c r="M2" s="53"/>
      <c r="N2" s="93"/>
      <c r="O2" s="93"/>
      <c r="P2" s="93"/>
    </row>
    <row r="3" spans="1:16" s="12" customFormat="1" ht="15" customHeight="1" x14ac:dyDescent="0.25">
      <c r="C3" s="13"/>
      <c r="D3" s="13"/>
      <c r="E3" s="104"/>
      <c r="F3" s="110" t="s">
        <v>228</v>
      </c>
      <c r="G3" s="110"/>
      <c r="H3" s="110"/>
      <c r="I3" s="110"/>
      <c r="J3" s="110"/>
      <c r="K3" s="110"/>
      <c r="L3" s="93"/>
      <c r="M3" s="53"/>
    </row>
    <row r="4" spans="1:16" s="12" customFormat="1" ht="15" x14ac:dyDescent="0.25">
      <c r="C4" s="13"/>
      <c r="D4" s="13"/>
      <c r="E4" s="104"/>
      <c r="F4" s="111" t="s">
        <v>102</v>
      </c>
      <c r="G4" s="111"/>
      <c r="H4" s="111"/>
      <c r="I4" s="111"/>
      <c r="J4" s="111"/>
      <c r="K4" s="111"/>
      <c r="L4" s="92"/>
      <c r="M4" s="9"/>
    </row>
    <row r="5" spans="1:16" s="12" customFormat="1" ht="14.1" customHeight="1" x14ac:dyDescent="0.2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92"/>
      <c r="M5" s="9"/>
    </row>
    <row r="6" spans="1:16" s="12" customFormat="1" ht="15" customHeight="1" x14ac:dyDescent="0.25">
      <c r="C6" s="13"/>
      <c r="D6" s="13"/>
      <c r="E6" s="104"/>
      <c r="F6" s="110" t="s">
        <v>236</v>
      </c>
      <c r="G6" s="110"/>
      <c r="H6" s="110"/>
      <c r="I6" s="110"/>
      <c r="J6" s="110"/>
      <c r="K6" s="93"/>
      <c r="L6" s="93"/>
      <c r="M6" s="53"/>
    </row>
    <row r="7" spans="1:16" ht="45" customHeight="1" x14ac:dyDescent="0.2">
      <c r="B7" s="114" t="s">
        <v>140</v>
      </c>
      <c r="C7" s="114"/>
      <c r="D7" s="114"/>
      <c r="E7" s="114"/>
      <c r="F7" s="114"/>
      <c r="G7" s="114"/>
      <c r="H7" s="114"/>
      <c r="I7" s="114"/>
      <c r="J7" s="114"/>
      <c r="K7" s="114"/>
      <c r="L7" s="91"/>
    </row>
    <row r="8" spans="1:16" ht="15.75" x14ac:dyDescent="0.2">
      <c r="B8" s="14"/>
      <c r="C8" s="14"/>
      <c r="D8" s="14"/>
      <c r="E8" s="14"/>
      <c r="F8" s="25"/>
      <c r="G8" s="25"/>
      <c r="H8" s="14"/>
      <c r="I8" s="14"/>
      <c r="J8" s="14"/>
      <c r="K8" s="14"/>
      <c r="L8" s="14"/>
    </row>
    <row r="9" spans="1:16" ht="31.5" customHeight="1" x14ac:dyDescent="0.2">
      <c r="A9" s="129" t="s">
        <v>4</v>
      </c>
      <c r="B9" s="129" t="s">
        <v>38</v>
      </c>
      <c r="C9" s="129" t="s">
        <v>3</v>
      </c>
      <c r="D9" s="129" t="s">
        <v>36</v>
      </c>
      <c r="E9" s="134" t="s">
        <v>35</v>
      </c>
      <c r="F9" s="135"/>
      <c r="G9" s="135"/>
      <c r="H9" s="135"/>
      <c r="I9" s="135"/>
      <c r="J9" s="136"/>
      <c r="K9" s="129" t="s">
        <v>37</v>
      </c>
      <c r="L9" s="105"/>
    </row>
    <row r="10" spans="1:16" ht="38.25" customHeight="1" x14ac:dyDescent="0.2">
      <c r="A10" s="130"/>
      <c r="B10" s="130"/>
      <c r="C10" s="130"/>
      <c r="D10" s="130"/>
      <c r="E10" s="50" t="s">
        <v>0</v>
      </c>
      <c r="F10" s="64">
        <v>2020</v>
      </c>
      <c r="G10" s="64">
        <v>2021</v>
      </c>
      <c r="H10" s="64">
        <v>2022</v>
      </c>
      <c r="I10" s="64">
        <v>2023</v>
      </c>
      <c r="J10" s="64">
        <v>2024</v>
      </c>
      <c r="K10" s="130"/>
      <c r="L10" s="105"/>
    </row>
    <row r="11" spans="1:16" ht="15.75" customHeight="1" x14ac:dyDescent="0.2">
      <c r="A11" s="67"/>
      <c r="B11" s="126" t="s">
        <v>104</v>
      </c>
      <c r="C11" s="127"/>
      <c r="D11" s="127"/>
      <c r="E11" s="127"/>
      <c r="F11" s="127"/>
      <c r="G11" s="127"/>
      <c r="H11" s="127"/>
      <c r="I11" s="127"/>
      <c r="J11" s="127"/>
      <c r="K11" s="128"/>
      <c r="L11" s="106"/>
    </row>
    <row r="12" spans="1:16" ht="75" x14ac:dyDescent="0.2">
      <c r="A12" s="85" t="s">
        <v>53</v>
      </c>
      <c r="B12" s="15" t="s">
        <v>169</v>
      </c>
      <c r="C12" s="86"/>
      <c r="D12" s="86"/>
      <c r="E12" s="86"/>
      <c r="F12" s="8"/>
      <c r="G12" s="8"/>
      <c r="H12" s="86"/>
      <c r="I12" s="86"/>
      <c r="J12" s="86"/>
      <c r="K12" s="86"/>
      <c r="L12" s="107"/>
    </row>
    <row r="13" spans="1:16" ht="15" customHeight="1" x14ac:dyDescent="0.2">
      <c r="A13" s="133" t="s">
        <v>12</v>
      </c>
      <c r="B13" s="123" t="s">
        <v>156</v>
      </c>
      <c r="C13" s="86" t="s">
        <v>2</v>
      </c>
      <c r="D13" s="122" t="s">
        <v>39</v>
      </c>
      <c r="E13" s="8">
        <f t="shared" ref="E13:E27" si="0">SUM(F13:J13)</f>
        <v>14158</v>
      </c>
      <c r="F13" s="8">
        <f t="shared" ref="F13:J13" si="1">SUM(F14:F17)</f>
        <v>14158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6"/>
      <c r="L13" s="108"/>
    </row>
    <row r="14" spans="1:16" ht="30" x14ac:dyDescent="0.2">
      <c r="A14" s="133"/>
      <c r="B14" s="124"/>
      <c r="C14" s="86" t="s">
        <v>1</v>
      </c>
      <c r="D14" s="122"/>
      <c r="E14" s="8">
        <f t="shared" si="0"/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6"/>
      <c r="L14" s="108"/>
    </row>
    <row r="15" spans="1:16" ht="30" x14ac:dyDescent="0.2">
      <c r="A15" s="133"/>
      <c r="B15" s="124"/>
      <c r="C15" s="86" t="s">
        <v>7</v>
      </c>
      <c r="D15" s="122"/>
      <c r="E15" s="8">
        <f t="shared" si="0"/>
        <v>13450</v>
      </c>
      <c r="F15" s="8">
        <v>13450</v>
      </c>
      <c r="G15" s="8">
        <v>0</v>
      </c>
      <c r="H15" s="8">
        <v>0</v>
      </c>
      <c r="I15" s="8">
        <v>0</v>
      </c>
      <c r="J15" s="8">
        <v>0</v>
      </c>
      <c r="K15" s="6"/>
      <c r="L15" s="108"/>
    </row>
    <row r="16" spans="1:16" ht="45" x14ac:dyDescent="0.2">
      <c r="A16" s="133"/>
      <c r="B16" s="124"/>
      <c r="C16" s="86" t="s">
        <v>16</v>
      </c>
      <c r="D16" s="122"/>
      <c r="E16" s="8">
        <f t="shared" si="0"/>
        <v>708</v>
      </c>
      <c r="F16" s="8">
        <v>708</v>
      </c>
      <c r="G16" s="8">
        <v>0</v>
      </c>
      <c r="H16" s="8">
        <v>0</v>
      </c>
      <c r="I16" s="8">
        <v>0</v>
      </c>
      <c r="J16" s="8">
        <v>0</v>
      </c>
      <c r="K16" s="6"/>
      <c r="L16" s="108"/>
    </row>
    <row r="17" spans="1:12" ht="30" x14ac:dyDescent="0.2">
      <c r="A17" s="133"/>
      <c r="B17" s="125"/>
      <c r="C17" s="86" t="s">
        <v>26</v>
      </c>
      <c r="D17" s="122"/>
      <c r="E17" s="8">
        <f t="shared" si="0"/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6"/>
      <c r="L17" s="108"/>
    </row>
    <row r="18" spans="1:12" ht="15" customHeight="1" x14ac:dyDescent="0.2">
      <c r="A18" s="133" t="s">
        <v>171</v>
      </c>
      <c r="B18" s="123" t="s">
        <v>172</v>
      </c>
      <c r="C18" s="86" t="s">
        <v>2</v>
      </c>
      <c r="D18" s="122"/>
      <c r="E18" s="8">
        <f t="shared" si="0"/>
        <v>0</v>
      </c>
      <c r="F18" s="8">
        <f t="shared" ref="F18:J18" si="2">SUM(F19:F22)</f>
        <v>0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6"/>
      <c r="L18" s="108"/>
    </row>
    <row r="19" spans="1:12" ht="30" x14ac:dyDescent="0.2">
      <c r="A19" s="133"/>
      <c r="B19" s="124"/>
      <c r="C19" s="86" t="s">
        <v>1</v>
      </c>
      <c r="D19" s="122"/>
      <c r="E19" s="8">
        <f t="shared" si="0"/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6"/>
      <c r="L19" s="108"/>
    </row>
    <row r="20" spans="1:12" ht="30" x14ac:dyDescent="0.2">
      <c r="A20" s="133"/>
      <c r="B20" s="124"/>
      <c r="C20" s="86" t="s">
        <v>7</v>
      </c>
      <c r="D20" s="122"/>
      <c r="E20" s="8">
        <f t="shared" si="0"/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6"/>
      <c r="L20" s="108"/>
    </row>
    <row r="21" spans="1:12" ht="45" x14ac:dyDescent="0.2">
      <c r="A21" s="133"/>
      <c r="B21" s="124"/>
      <c r="C21" s="86" t="s">
        <v>16</v>
      </c>
      <c r="D21" s="122"/>
      <c r="E21" s="8">
        <f t="shared" si="0"/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6"/>
      <c r="L21" s="108"/>
    </row>
    <row r="22" spans="1:12" ht="30" x14ac:dyDescent="0.2">
      <c r="A22" s="133"/>
      <c r="B22" s="125"/>
      <c r="C22" s="86" t="s">
        <v>26</v>
      </c>
      <c r="D22" s="122"/>
      <c r="E22" s="8">
        <f t="shared" si="0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6"/>
      <c r="L22" s="108"/>
    </row>
    <row r="23" spans="1:12" ht="18.75" customHeight="1" x14ac:dyDescent="0.2">
      <c r="A23" s="133" t="s">
        <v>164</v>
      </c>
      <c r="B23" s="123" t="s">
        <v>158</v>
      </c>
      <c r="C23" s="86" t="s">
        <v>2</v>
      </c>
      <c r="D23" s="122" t="s">
        <v>39</v>
      </c>
      <c r="E23" s="8">
        <f t="shared" si="0"/>
        <v>6763</v>
      </c>
      <c r="F23" s="8">
        <f t="shared" ref="F23:J23" si="3">SUM(F24:F27)</f>
        <v>6763</v>
      </c>
      <c r="G23" s="8">
        <f t="shared" si="3"/>
        <v>0</v>
      </c>
      <c r="H23" s="8">
        <f t="shared" si="3"/>
        <v>0</v>
      </c>
      <c r="I23" s="8">
        <f t="shared" si="3"/>
        <v>0</v>
      </c>
      <c r="J23" s="8">
        <f t="shared" si="3"/>
        <v>0</v>
      </c>
      <c r="K23" s="6"/>
      <c r="L23" s="108"/>
    </row>
    <row r="24" spans="1:12" ht="30" x14ac:dyDescent="0.2">
      <c r="A24" s="133"/>
      <c r="B24" s="124"/>
      <c r="C24" s="86" t="s">
        <v>1</v>
      </c>
      <c r="D24" s="122"/>
      <c r="E24" s="8">
        <f t="shared" si="0"/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6"/>
      <c r="L24" s="108"/>
    </row>
    <row r="25" spans="1:12" ht="30" x14ac:dyDescent="0.2">
      <c r="A25" s="133"/>
      <c r="B25" s="124"/>
      <c r="C25" s="86" t="s">
        <v>7</v>
      </c>
      <c r="D25" s="122"/>
      <c r="E25" s="8">
        <f t="shared" si="0"/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6"/>
      <c r="L25" s="108"/>
    </row>
    <row r="26" spans="1:12" ht="45" x14ac:dyDescent="0.2">
      <c r="A26" s="133"/>
      <c r="B26" s="124"/>
      <c r="C26" s="86" t="s">
        <v>16</v>
      </c>
      <c r="D26" s="122"/>
      <c r="E26" s="8">
        <f t="shared" si="0"/>
        <v>6763</v>
      </c>
      <c r="F26" s="7">
        <v>6763</v>
      </c>
      <c r="G26" s="7">
        <v>0</v>
      </c>
      <c r="H26" s="7">
        <v>0</v>
      </c>
      <c r="I26" s="7">
        <v>0</v>
      </c>
      <c r="J26" s="7">
        <v>0</v>
      </c>
      <c r="K26" s="6"/>
      <c r="L26" s="108"/>
    </row>
    <row r="27" spans="1:12" ht="30" x14ac:dyDescent="0.2">
      <c r="A27" s="133"/>
      <c r="B27" s="125"/>
      <c r="C27" s="86" t="s">
        <v>26</v>
      </c>
      <c r="D27" s="122"/>
      <c r="E27" s="8">
        <f t="shared" si="0"/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6"/>
      <c r="L27" s="108"/>
    </row>
    <row r="28" spans="1:12" ht="59.25" customHeight="1" x14ac:dyDescent="0.2">
      <c r="A28" s="85" t="s">
        <v>10</v>
      </c>
      <c r="B28" s="15" t="s">
        <v>145</v>
      </c>
      <c r="C28" s="51"/>
      <c r="D28" s="51"/>
      <c r="E28" s="51"/>
      <c r="F28" s="8"/>
      <c r="G28" s="8"/>
      <c r="H28" s="51"/>
      <c r="I28" s="51"/>
      <c r="J28" s="51"/>
      <c r="K28" s="51"/>
      <c r="L28" s="107"/>
    </row>
    <row r="29" spans="1:12" ht="15" customHeight="1" x14ac:dyDescent="0.2">
      <c r="A29" s="133" t="s">
        <v>173</v>
      </c>
      <c r="B29" s="131" t="s">
        <v>147</v>
      </c>
      <c r="C29" s="51" t="s">
        <v>2</v>
      </c>
      <c r="D29" s="122" t="s">
        <v>39</v>
      </c>
      <c r="E29" s="8">
        <f t="shared" ref="E29:E63" si="4">SUM(F29:J29)</f>
        <v>189228.24</v>
      </c>
      <c r="F29" s="8">
        <f t="shared" ref="F29:J29" si="5">SUM(F30:F33)</f>
        <v>128243.23999999999</v>
      </c>
      <c r="G29" s="8">
        <f t="shared" si="5"/>
        <v>0</v>
      </c>
      <c r="H29" s="8">
        <f t="shared" si="5"/>
        <v>60985</v>
      </c>
      <c r="I29" s="8">
        <f t="shared" si="5"/>
        <v>0</v>
      </c>
      <c r="J29" s="8">
        <f t="shared" si="5"/>
        <v>0</v>
      </c>
      <c r="K29" s="6"/>
      <c r="L29" s="108"/>
    </row>
    <row r="30" spans="1:12" ht="30" x14ac:dyDescent="0.2">
      <c r="A30" s="133"/>
      <c r="B30" s="131"/>
      <c r="C30" s="51" t="s">
        <v>1</v>
      </c>
      <c r="D30" s="122"/>
      <c r="E30" s="8">
        <f t="shared" si="4"/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6"/>
      <c r="L30" s="108"/>
    </row>
    <row r="31" spans="1:12" ht="30" x14ac:dyDescent="0.2">
      <c r="A31" s="133"/>
      <c r="B31" s="131"/>
      <c r="C31" s="51" t="s">
        <v>7</v>
      </c>
      <c r="D31" s="122"/>
      <c r="E31" s="8">
        <f t="shared" si="4"/>
        <v>142547.70000000001</v>
      </c>
      <c r="F31" s="8">
        <v>81562.7</v>
      </c>
      <c r="G31" s="8">
        <v>0</v>
      </c>
      <c r="H31" s="8">
        <v>60985</v>
      </c>
      <c r="I31" s="8">
        <v>0</v>
      </c>
      <c r="J31" s="8">
        <v>0</v>
      </c>
      <c r="K31" s="6"/>
      <c r="L31" s="108"/>
    </row>
    <row r="32" spans="1:12" ht="45" x14ac:dyDescent="0.2">
      <c r="A32" s="133"/>
      <c r="B32" s="131"/>
      <c r="C32" s="51" t="s">
        <v>16</v>
      </c>
      <c r="D32" s="122"/>
      <c r="E32" s="8">
        <f t="shared" si="4"/>
        <v>46680.54</v>
      </c>
      <c r="F32" s="8">
        <v>46680.54</v>
      </c>
      <c r="G32" s="8">
        <v>0</v>
      </c>
      <c r="H32" s="8">
        <v>0</v>
      </c>
      <c r="I32" s="8">
        <v>0</v>
      </c>
      <c r="J32" s="8">
        <v>0</v>
      </c>
      <c r="K32" s="6"/>
      <c r="L32" s="108"/>
    </row>
    <row r="33" spans="1:12" ht="30" x14ac:dyDescent="0.2">
      <c r="A33" s="133"/>
      <c r="B33" s="131"/>
      <c r="C33" s="51" t="s">
        <v>26</v>
      </c>
      <c r="D33" s="122"/>
      <c r="E33" s="8">
        <f t="shared" si="4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6"/>
      <c r="L33" s="108"/>
    </row>
    <row r="34" spans="1:12" ht="15" customHeight="1" x14ac:dyDescent="0.2">
      <c r="A34" s="133" t="s">
        <v>174</v>
      </c>
      <c r="B34" s="123" t="s">
        <v>150</v>
      </c>
      <c r="C34" s="86" t="s">
        <v>2</v>
      </c>
      <c r="D34" s="122" t="s">
        <v>39</v>
      </c>
      <c r="E34" s="8">
        <f t="shared" ref="E34:E38" si="6">SUM(F34:J34)</f>
        <v>15000</v>
      </c>
      <c r="F34" s="8">
        <f t="shared" ref="F34:J34" si="7">SUM(F35:F38)</f>
        <v>5000</v>
      </c>
      <c r="G34" s="8">
        <f t="shared" si="7"/>
        <v>5000</v>
      </c>
      <c r="H34" s="8">
        <f t="shared" si="7"/>
        <v>5000</v>
      </c>
      <c r="I34" s="8">
        <f t="shared" si="7"/>
        <v>0</v>
      </c>
      <c r="J34" s="8">
        <f t="shared" si="7"/>
        <v>0</v>
      </c>
      <c r="K34" s="6"/>
      <c r="L34" s="108"/>
    </row>
    <row r="35" spans="1:12" ht="30" x14ac:dyDescent="0.2">
      <c r="A35" s="133"/>
      <c r="B35" s="124"/>
      <c r="C35" s="86" t="s">
        <v>1</v>
      </c>
      <c r="D35" s="122"/>
      <c r="E35" s="8">
        <f t="shared" si="6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6"/>
      <c r="L35" s="108"/>
    </row>
    <row r="36" spans="1:12" ht="30" x14ac:dyDescent="0.2">
      <c r="A36" s="133"/>
      <c r="B36" s="124"/>
      <c r="C36" s="86" t="s">
        <v>7</v>
      </c>
      <c r="D36" s="122"/>
      <c r="E36" s="8">
        <f t="shared" si="6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6"/>
      <c r="L36" s="108"/>
    </row>
    <row r="37" spans="1:12" ht="45" x14ac:dyDescent="0.2">
      <c r="A37" s="133"/>
      <c r="B37" s="124"/>
      <c r="C37" s="86" t="s">
        <v>16</v>
      </c>
      <c r="D37" s="122"/>
      <c r="E37" s="8">
        <f t="shared" si="6"/>
        <v>15000</v>
      </c>
      <c r="F37" s="8">
        <v>5000</v>
      </c>
      <c r="G37" s="8">
        <v>5000</v>
      </c>
      <c r="H37" s="8">
        <v>5000</v>
      </c>
      <c r="I37" s="8">
        <v>0</v>
      </c>
      <c r="J37" s="8">
        <v>0</v>
      </c>
      <c r="K37" s="6"/>
      <c r="L37" s="108"/>
    </row>
    <row r="38" spans="1:12" ht="30" x14ac:dyDescent="0.2">
      <c r="A38" s="133"/>
      <c r="B38" s="125"/>
      <c r="C38" s="86" t="s">
        <v>26</v>
      </c>
      <c r="D38" s="122"/>
      <c r="E38" s="8">
        <f t="shared" si="6"/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6"/>
      <c r="L38" s="108"/>
    </row>
    <row r="39" spans="1:12" ht="15" customHeight="1" x14ac:dyDescent="0.2">
      <c r="A39" s="133" t="s">
        <v>175</v>
      </c>
      <c r="B39" s="123" t="s">
        <v>176</v>
      </c>
      <c r="C39" s="51" t="s">
        <v>2</v>
      </c>
      <c r="D39" s="122" t="s">
        <v>39</v>
      </c>
      <c r="E39" s="8">
        <f t="shared" si="4"/>
        <v>0</v>
      </c>
      <c r="F39" s="8">
        <f t="shared" ref="F39:J39" si="8">SUM(F40:F43)</f>
        <v>0</v>
      </c>
      <c r="G39" s="8">
        <f t="shared" si="8"/>
        <v>0</v>
      </c>
      <c r="H39" s="8">
        <f t="shared" si="8"/>
        <v>0</v>
      </c>
      <c r="I39" s="8">
        <f t="shared" si="8"/>
        <v>0</v>
      </c>
      <c r="J39" s="8">
        <f t="shared" si="8"/>
        <v>0</v>
      </c>
      <c r="K39" s="6"/>
      <c r="L39" s="108"/>
    </row>
    <row r="40" spans="1:12" ht="30" x14ac:dyDescent="0.2">
      <c r="A40" s="133"/>
      <c r="B40" s="124"/>
      <c r="C40" s="51" t="s">
        <v>1</v>
      </c>
      <c r="D40" s="122"/>
      <c r="E40" s="8">
        <f t="shared" si="4"/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6"/>
      <c r="L40" s="108"/>
    </row>
    <row r="41" spans="1:12" ht="30" x14ac:dyDescent="0.2">
      <c r="A41" s="133"/>
      <c r="B41" s="124"/>
      <c r="C41" s="51" t="s">
        <v>7</v>
      </c>
      <c r="D41" s="122"/>
      <c r="E41" s="8">
        <f t="shared" si="4"/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6"/>
      <c r="L41" s="108"/>
    </row>
    <row r="42" spans="1:12" ht="45" x14ac:dyDescent="0.2">
      <c r="A42" s="133"/>
      <c r="B42" s="124"/>
      <c r="C42" s="51" t="s">
        <v>16</v>
      </c>
      <c r="D42" s="122"/>
      <c r="E42" s="8">
        <f t="shared" si="4"/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6"/>
      <c r="L42" s="108"/>
    </row>
    <row r="43" spans="1:12" ht="30" x14ac:dyDescent="0.2">
      <c r="A43" s="133"/>
      <c r="B43" s="125"/>
      <c r="C43" s="51" t="s">
        <v>26</v>
      </c>
      <c r="D43" s="122"/>
      <c r="E43" s="8">
        <f t="shared" si="4"/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6"/>
      <c r="L43" s="108"/>
    </row>
    <row r="44" spans="1:12" ht="15" customHeight="1" x14ac:dyDescent="0.2">
      <c r="A44" s="133" t="s">
        <v>177</v>
      </c>
      <c r="B44" s="123" t="s">
        <v>149</v>
      </c>
      <c r="C44" s="51" t="s">
        <v>2</v>
      </c>
      <c r="D44" s="122" t="s">
        <v>39</v>
      </c>
      <c r="E44" s="8">
        <f t="shared" si="4"/>
        <v>90636.83</v>
      </c>
      <c r="F44" s="8">
        <f t="shared" ref="F44:J44" si="9">SUM(F45:F48)</f>
        <v>52463.58</v>
      </c>
      <c r="G44" s="8">
        <f t="shared" si="9"/>
        <v>38173.25</v>
      </c>
      <c r="H44" s="8">
        <f t="shared" si="9"/>
        <v>0</v>
      </c>
      <c r="I44" s="8">
        <f t="shared" si="9"/>
        <v>0</v>
      </c>
      <c r="J44" s="8">
        <f t="shared" si="9"/>
        <v>0</v>
      </c>
      <c r="K44" s="6"/>
      <c r="L44" s="108"/>
    </row>
    <row r="45" spans="1:12" ht="30" x14ac:dyDescent="0.2">
      <c r="A45" s="133"/>
      <c r="B45" s="124"/>
      <c r="C45" s="51" t="s">
        <v>1</v>
      </c>
      <c r="D45" s="122"/>
      <c r="E45" s="8">
        <f t="shared" si="4"/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6"/>
      <c r="L45" s="108"/>
    </row>
    <row r="46" spans="1:12" ht="30" x14ac:dyDescent="0.2">
      <c r="A46" s="133"/>
      <c r="B46" s="124"/>
      <c r="C46" s="51" t="s">
        <v>7</v>
      </c>
      <c r="D46" s="122"/>
      <c r="E46" s="8">
        <f t="shared" si="4"/>
        <v>57645.03</v>
      </c>
      <c r="F46" s="8">
        <v>33366.839999999997</v>
      </c>
      <c r="G46" s="8">
        <v>24278.19</v>
      </c>
      <c r="H46" s="8">
        <v>0</v>
      </c>
      <c r="I46" s="8">
        <v>0</v>
      </c>
      <c r="J46" s="8">
        <v>0</v>
      </c>
      <c r="K46" s="6"/>
      <c r="L46" s="108"/>
    </row>
    <row r="47" spans="1:12" ht="45" x14ac:dyDescent="0.2">
      <c r="A47" s="133"/>
      <c r="B47" s="124"/>
      <c r="C47" s="51" t="s">
        <v>16</v>
      </c>
      <c r="D47" s="122"/>
      <c r="E47" s="8">
        <f t="shared" si="4"/>
        <v>32991.800000000003</v>
      </c>
      <c r="F47" s="8">
        <v>19096.740000000002</v>
      </c>
      <c r="G47" s="8">
        <v>13895.06</v>
      </c>
      <c r="H47" s="8">
        <v>0</v>
      </c>
      <c r="I47" s="8">
        <v>0</v>
      </c>
      <c r="J47" s="8">
        <v>0</v>
      </c>
      <c r="K47" s="6"/>
      <c r="L47" s="108"/>
    </row>
    <row r="48" spans="1:12" ht="30" x14ac:dyDescent="0.2">
      <c r="A48" s="133"/>
      <c r="B48" s="125"/>
      <c r="C48" s="51" t="s">
        <v>26</v>
      </c>
      <c r="D48" s="122"/>
      <c r="E48" s="8">
        <f t="shared" si="4"/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6"/>
      <c r="L48" s="108"/>
    </row>
    <row r="49" spans="1:12" ht="15" customHeight="1" x14ac:dyDescent="0.2">
      <c r="A49" s="133" t="s">
        <v>162</v>
      </c>
      <c r="B49" s="123" t="s">
        <v>178</v>
      </c>
      <c r="C49" s="86" t="s">
        <v>2</v>
      </c>
      <c r="D49" s="122" t="s">
        <v>39</v>
      </c>
      <c r="E49" s="8">
        <f t="shared" ref="E49:E58" si="10">SUM(F49:J49)</f>
        <v>0</v>
      </c>
      <c r="F49" s="8">
        <f t="shared" ref="F49:J49" si="11">SUM(F50:F53)</f>
        <v>0</v>
      </c>
      <c r="G49" s="8">
        <f t="shared" si="11"/>
        <v>0</v>
      </c>
      <c r="H49" s="8">
        <f t="shared" si="11"/>
        <v>0</v>
      </c>
      <c r="I49" s="8">
        <f t="shared" si="11"/>
        <v>0</v>
      </c>
      <c r="J49" s="8">
        <f t="shared" si="11"/>
        <v>0</v>
      </c>
      <c r="K49" s="6"/>
      <c r="L49" s="108"/>
    </row>
    <row r="50" spans="1:12" ht="30" x14ac:dyDescent="0.2">
      <c r="A50" s="133"/>
      <c r="B50" s="124"/>
      <c r="C50" s="86" t="s">
        <v>1</v>
      </c>
      <c r="D50" s="122"/>
      <c r="E50" s="8">
        <f t="shared" si="10"/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6"/>
      <c r="L50" s="108"/>
    </row>
    <row r="51" spans="1:12" ht="30" x14ac:dyDescent="0.2">
      <c r="A51" s="133"/>
      <c r="B51" s="124"/>
      <c r="C51" s="86" t="s">
        <v>7</v>
      </c>
      <c r="D51" s="122"/>
      <c r="E51" s="8">
        <f t="shared" si="10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6"/>
      <c r="L51" s="108"/>
    </row>
    <row r="52" spans="1:12" ht="45" x14ac:dyDescent="0.2">
      <c r="A52" s="133"/>
      <c r="B52" s="124"/>
      <c r="C52" s="86" t="s">
        <v>16</v>
      </c>
      <c r="D52" s="122"/>
      <c r="E52" s="8">
        <f t="shared" si="10"/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6"/>
      <c r="L52" s="108"/>
    </row>
    <row r="53" spans="1:12" ht="30" x14ac:dyDescent="0.2">
      <c r="A53" s="133"/>
      <c r="B53" s="125"/>
      <c r="C53" s="86" t="s">
        <v>26</v>
      </c>
      <c r="D53" s="122"/>
      <c r="E53" s="8">
        <f t="shared" si="10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6"/>
      <c r="L53" s="108"/>
    </row>
    <row r="54" spans="1:12" ht="15" customHeight="1" x14ac:dyDescent="0.2">
      <c r="A54" s="133" t="s">
        <v>163</v>
      </c>
      <c r="B54" s="123" t="s">
        <v>152</v>
      </c>
      <c r="C54" s="86" t="s">
        <v>2</v>
      </c>
      <c r="D54" s="122" t="s">
        <v>39</v>
      </c>
      <c r="E54" s="8">
        <f t="shared" si="10"/>
        <v>0</v>
      </c>
      <c r="F54" s="8">
        <f t="shared" ref="F54:J54" si="12">SUM(F55:F58)</f>
        <v>0</v>
      </c>
      <c r="G54" s="8">
        <f t="shared" si="12"/>
        <v>0</v>
      </c>
      <c r="H54" s="8">
        <f t="shared" si="12"/>
        <v>0</v>
      </c>
      <c r="I54" s="8">
        <f t="shared" si="12"/>
        <v>0</v>
      </c>
      <c r="J54" s="8">
        <f t="shared" si="12"/>
        <v>0</v>
      </c>
      <c r="K54" s="6"/>
      <c r="L54" s="108"/>
    </row>
    <row r="55" spans="1:12" ht="30" x14ac:dyDescent="0.2">
      <c r="A55" s="133"/>
      <c r="B55" s="124"/>
      <c r="C55" s="86" t="s">
        <v>1</v>
      </c>
      <c r="D55" s="122"/>
      <c r="E55" s="8">
        <f t="shared" si="10"/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6"/>
      <c r="L55" s="108"/>
    </row>
    <row r="56" spans="1:12" ht="30" x14ac:dyDescent="0.2">
      <c r="A56" s="133"/>
      <c r="B56" s="124"/>
      <c r="C56" s="86" t="s">
        <v>7</v>
      </c>
      <c r="D56" s="122"/>
      <c r="E56" s="8">
        <f t="shared" si="10"/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6"/>
      <c r="L56" s="108"/>
    </row>
    <row r="57" spans="1:12" ht="45" x14ac:dyDescent="0.2">
      <c r="A57" s="133"/>
      <c r="B57" s="124"/>
      <c r="C57" s="86" t="s">
        <v>16</v>
      </c>
      <c r="D57" s="122"/>
      <c r="E57" s="8">
        <f t="shared" si="10"/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6"/>
      <c r="L57" s="108"/>
    </row>
    <row r="58" spans="1:12" ht="30" x14ac:dyDescent="0.2">
      <c r="A58" s="133"/>
      <c r="B58" s="125"/>
      <c r="C58" s="86" t="s">
        <v>26</v>
      </c>
      <c r="D58" s="122"/>
      <c r="E58" s="8">
        <f t="shared" si="10"/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6"/>
      <c r="L58" s="108"/>
    </row>
    <row r="59" spans="1:12" ht="15" customHeight="1" x14ac:dyDescent="0.2">
      <c r="A59" s="133" t="s">
        <v>179</v>
      </c>
      <c r="B59" s="123" t="s">
        <v>153</v>
      </c>
      <c r="C59" s="51" t="s">
        <v>2</v>
      </c>
      <c r="D59" s="122" t="s">
        <v>39</v>
      </c>
      <c r="E59" s="8">
        <f t="shared" si="4"/>
        <v>0</v>
      </c>
      <c r="F59" s="8">
        <f t="shared" ref="F59:J59" si="13">SUM(F60:F63)</f>
        <v>0</v>
      </c>
      <c r="G59" s="8">
        <f t="shared" si="13"/>
        <v>0</v>
      </c>
      <c r="H59" s="8">
        <f t="shared" si="13"/>
        <v>0</v>
      </c>
      <c r="I59" s="8">
        <f t="shared" si="13"/>
        <v>0</v>
      </c>
      <c r="J59" s="8">
        <f t="shared" si="13"/>
        <v>0</v>
      </c>
      <c r="K59" s="6"/>
      <c r="L59" s="108"/>
    </row>
    <row r="60" spans="1:12" ht="30" x14ac:dyDescent="0.2">
      <c r="A60" s="133"/>
      <c r="B60" s="124"/>
      <c r="C60" s="51" t="s">
        <v>1</v>
      </c>
      <c r="D60" s="122"/>
      <c r="E60" s="8">
        <f t="shared" si="4"/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6"/>
      <c r="L60" s="108"/>
    </row>
    <row r="61" spans="1:12" ht="30" x14ac:dyDescent="0.2">
      <c r="A61" s="133"/>
      <c r="B61" s="124"/>
      <c r="C61" s="51" t="s">
        <v>7</v>
      </c>
      <c r="D61" s="122"/>
      <c r="E61" s="8">
        <f t="shared" si="4"/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6"/>
      <c r="L61" s="108"/>
    </row>
    <row r="62" spans="1:12" ht="45" x14ac:dyDescent="0.2">
      <c r="A62" s="133"/>
      <c r="B62" s="124"/>
      <c r="C62" s="51" t="s">
        <v>16</v>
      </c>
      <c r="D62" s="122"/>
      <c r="E62" s="8">
        <f t="shared" si="4"/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6"/>
      <c r="L62" s="108"/>
    </row>
    <row r="63" spans="1:12" ht="30" x14ac:dyDescent="0.2">
      <c r="A63" s="133"/>
      <c r="B63" s="125"/>
      <c r="C63" s="51" t="s">
        <v>26</v>
      </c>
      <c r="D63" s="122"/>
      <c r="E63" s="8">
        <f t="shared" si="4"/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6"/>
      <c r="L63" s="108"/>
    </row>
    <row r="64" spans="1:12" ht="15.75" customHeight="1" x14ac:dyDescent="0.2">
      <c r="A64" s="68"/>
      <c r="B64" s="126" t="s">
        <v>105</v>
      </c>
      <c r="C64" s="127"/>
      <c r="D64" s="127"/>
      <c r="E64" s="127"/>
      <c r="F64" s="127"/>
      <c r="G64" s="127"/>
      <c r="H64" s="127"/>
      <c r="I64" s="127"/>
      <c r="J64" s="127"/>
      <c r="K64" s="128"/>
      <c r="L64" s="106"/>
    </row>
    <row r="65" spans="1:12" ht="75" x14ac:dyDescent="0.2">
      <c r="A65" s="85" t="s">
        <v>6</v>
      </c>
      <c r="B65" s="15" t="s">
        <v>131</v>
      </c>
      <c r="C65" s="51"/>
      <c r="D65" s="51"/>
      <c r="E65" s="51"/>
      <c r="F65" s="8"/>
      <c r="G65" s="8"/>
      <c r="H65" s="51"/>
      <c r="I65" s="51"/>
      <c r="J65" s="51"/>
      <c r="K65" s="51"/>
      <c r="L65" s="107"/>
    </row>
    <row r="66" spans="1:12" ht="15" customHeight="1" x14ac:dyDescent="0.2">
      <c r="A66" s="133" t="s">
        <v>165</v>
      </c>
      <c r="B66" s="123" t="s">
        <v>180</v>
      </c>
      <c r="C66" s="51" t="s">
        <v>2</v>
      </c>
      <c r="D66" s="122" t="s">
        <v>39</v>
      </c>
      <c r="E66" s="8">
        <f t="shared" ref="E66:E85" si="14">SUM(F66:J66)</f>
        <v>715763</v>
      </c>
      <c r="F66" s="8">
        <f t="shared" ref="F66:J66" si="15">SUM(F67:F70)</f>
        <v>243763</v>
      </c>
      <c r="G66" s="8">
        <f t="shared" si="15"/>
        <v>236000</v>
      </c>
      <c r="H66" s="8">
        <f t="shared" si="15"/>
        <v>236000</v>
      </c>
      <c r="I66" s="8">
        <f t="shared" si="15"/>
        <v>0</v>
      </c>
      <c r="J66" s="8">
        <f t="shared" si="15"/>
        <v>0</v>
      </c>
      <c r="K66" s="6"/>
      <c r="L66" s="108"/>
    </row>
    <row r="67" spans="1:12" ht="34.5" customHeight="1" x14ac:dyDescent="0.2">
      <c r="A67" s="133"/>
      <c r="B67" s="124"/>
      <c r="C67" s="51" t="s">
        <v>1</v>
      </c>
      <c r="D67" s="122"/>
      <c r="E67" s="8">
        <f t="shared" si="14"/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6"/>
      <c r="L67" s="108"/>
    </row>
    <row r="68" spans="1:12" ht="30" x14ac:dyDescent="0.2">
      <c r="A68" s="133"/>
      <c r="B68" s="124"/>
      <c r="C68" s="51" t="s">
        <v>7</v>
      </c>
      <c r="D68" s="122"/>
      <c r="E68" s="8">
        <f t="shared" si="14"/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6"/>
      <c r="L68" s="108"/>
    </row>
    <row r="69" spans="1:12" ht="45" x14ac:dyDescent="0.2">
      <c r="A69" s="133"/>
      <c r="B69" s="124"/>
      <c r="C69" s="51" t="s">
        <v>16</v>
      </c>
      <c r="D69" s="122"/>
      <c r="E69" s="8">
        <f t="shared" si="14"/>
        <v>715763</v>
      </c>
      <c r="F69" s="7">
        <v>243763</v>
      </c>
      <c r="G69" s="7">
        <v>236000</v>
      </c>
      <c r="H69" s="7">
        <v>236000</v>
      </c>
      <c r="I69" s="7">
        <v>0</v>
      </c>
      <c r="J69" s="7">
        <v>0</v>
      </c>
      <c r="K69" s="6"/>
      <c r="L69" s="108"/>
    </row>
    <row r="70" spans="1:12" ht="30" x14ac:dyDescent="0.2">
      <c r="A70" s="133"/>
      <c r="B70" s="125"/>
      <c r="C70" s="51" t="s">
        <v>26</v>
      </c>
      <c r="D70" s="122"/>
      <c r="E70" s="8">
        <f t="shared" si="14"/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6"/>
      <c r="L70" s="108"/>
    </row>
    <row r="71" spans="1:12" ht="18.75" customHeight="1" x14ac:dyDescent="0.2">
      <c r="A71" s="133" t="s">
        <v>171</v>
      </c>
      <c r="B71" s="123" t="s">
        <v>154</v>
      </c>
      <c r="C71" s="51" t="s">
        <v>2</v>
      </c>
      <c r="D71" s="122" t="s">
        <v>39</v>
      </c>
      <c r="E71" s="8">
        <f t="shared" si="14"/>
        <v>578500</v>
      </c>
      <c r="F71" s="8">
        <f t="shared" ref="F71:J71" si="16">SUM(F72:F75)</f>
        <v>191500</v>
      </c>
      <c r="G71" s="8">
        <f t="shared" si="16"/>
        <v>193500</v>
      </c>
      <c r="H71" s="8">
        <f t="shared" si="16"/>
        <v>193500</v>
      </c>
      <c r="I71" s="8">
        <f t="shared" si="16"/>
        <v>0</v>
      </c>
      <c r="J71" s="8">
        <f t="shared" si="16"/>
        <v>0</v>
      </c>
      <c r="K71" s="6"/>
      <c r="L71" s="108"/>
    </row>
    <row r="72" spans="1:12" ht="30" x14ac:dyDescent="0.2">
      <c r="A72" s="133"/>
      <c r="B72" s="124"/>
      <c r="C72" s="51" t="s">
        <v>1</v>
      </c>
      <c r="D72" s="122"/>
      <c r="E72" s="8">
        <f t="shared" si="14"/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6"/>
      <c r="L72" s="108"/>
    </row>
    <row r="73" spans="1:12" ht="30" x14ac:dyDescent="0.2">
      <c r="A73" s="133"/>
      <c r="B73" s="124"/>
      <c r="C73" s="51" t="s">
        <v>7</v>
      </c>
      <c r="D73" s="122"/>
      <c r="E73" s="8">
        <f t="shared" si="14"/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6"/>
      <c r="L73" s="108"/>
    </row>
    <row r="74" spans="1:12" ht="45" x14ac:dyDescent="0.2">
      <c r="A74" s="133"/>
      <c r="B74" s="124"/>
      <c r="C74" s="51" t="s">
        <v>16</v>
      </c>
      <c r="D74" s="122"/>
      <c r="E74" s="8">
        <f t="shared" si="14"/>
        <v>578500</v>
      </c>
      <c r="F74" s="7">
        <v>191500</v>
      </c>
      <c r="G74" s="7">
        <v>193500</v>
      </c>
      <c r="H74" s="7">
        <v>193500</v>
      </c>
      <c r="I74" s="7">
        <v>0</v>
      </c>
      <c r="J74" s="7">
        <v>0</v>
      </c>
      <c r="K74" s="6"/>
      <c r="L74" s="108"/>
    </row>
    <row r="75" spans="1:12" ht="30" x14ac:dyDescent="0.2">
      <c r="A75" s="133"/>
      <c r="B75" s="125"/>
      <c r="C75" s="51" t="s">
        <v>26</v>
      </c>
      <c r="D75" s="122"/>
      <c r="E75" s="8">
        <f t="shared" si="14"/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6"/>
      <c r="L75" s="108"/>
    </row>
    <row r="76" spans="1:12" ht="15" customHeight="1" x14ac:dyDescent="0.2">
      <c r="A76" s="133" t="s">
        <v>164</v>
      </c>
      <c r="B76" s="123" t="s">
        <v>181</v>
      </c>
      <c r="C76" s="51" t="s">
        <v>2</v>
      </c>
      <c r="D76" s="122" t="s">
        <v>39</v>
      </c>
      <c r="E76" s="8">
        <f t="shared" si="14"/>
        <v>45000</v>
      </c>
      <c r="F76" s="8">
        <f t="shared" ref="F76:J76" si="17">SUM(F77:F80)</f>
        <v>15000</v>
      </c>
      <c r="G76" s="8">
        <f t="shared" si="17"/>
        <v>15000</v>
      </c>
      <c r="H76" s="8">
        <f t="shared" si="17"/>
        <v>15000</v>
      </c>
      <c r="I76" s="8">
        <f t="shared" si="17"/>
        <v>0</v>
      </c>
      <c r="J76" s="8">
        <f t="shared" si="17"/>
        <v>0</v>
      </c>
      <c r="K76" s="6"/>
      <c r="L76" s="108"/>
    </row>
    <row r="77" spans="1:12" ht="30" x14ac:dyDescent="0.2">
      <c r="A77" s="133"/>
      <c r="B77" s="124"/>
      <c r="C77" s="51" t="s">
        <v>1</v>
      </c>
      <c r="D77" s="122"/>
      <c r="E77" s="8">
        <f t="shared" si="14"/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6"/>
      <c r="L77" s="108"/>
    </row>
    <row r="78" spans="1:12" ht="30" x14ac:dyDescent="0.2">
      <c r="A78" s="133"/>
      <c r="B78" s="124"/>
      <c r="C78" s="51" t="s">
        <v>7</v>
      </c>
      <c r="D78" s="122"/>
      <c r="E78" s="8">
        <f t="shared" si="14"/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6"/>
      <c r="L78" s="108"/>
    </row>
    <row r="79" spans="1:12" ht="45" x14ac:dyDescent="0.2">
      <c r="A79" s="133"/>
      <c r="B79" s="124"/>
      <c r="C79" s="51" t="s">
        <v>16</v>
      </c>
      <c r="D79" s="122"/>
      <c r="E79" s="8">
        <f t="shared" si="14"/>
        <v>45000</v>
      </c>
      <c r="F79" s="7">
        <v>15000</v>
      </c>
      <c r="G79" s="7">
        <v>15000</v>
      </c>
      <c r="H79" s="7">
        <v>15000</v>
      </c>
      <c r="I79" s="7">
        <v>0</v>
      </c>
      <c r="J79" s="7">
        <v>0</v>
      </c>
      <c r="K79" s="6"/>
      <c r="L79" s="108"/>
    </row>
    <row r="80" spans="1:12" ht="30" x14ac:dyDescent="0.2">
      <c r="A80" s="133"/>
      <c r="B80" s="125"/>
      <c r="C80" s="51" t="s">
        <v>26</v>
      </c>
      <c r="D80" s="122"/>
      <c r="E80" s="8">
        <f t="shared" si="14"/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6"/>
      <c r="L80" s="108"/>
    </row>
    <row r="81" spans="1:12" ht="15" customHeight="1" x14ac:dyDescent="0.2">
      <c r="A81" s="133" t="s">
        <v>167</v>
      </c>
      <c r="B81" s="123" t="s">
        <v>168</v>
      </c>
      <c r="C81" s="51" t="s">
        <v>2</v>
      </c>
      <c r="D81" s="122" t="s">
        <v>39</v>
      </c>
      <c r="E81" s="8">
        <f t="shared" si="14"/>
        <v>10450</v>
      </c>
      <c r="F81" s="8">
        <f t="shared" ref="F81:J81" si="18">SUM(F82:F85)</f>
        <v>10450</v>
      </c>
      <c r="G81" s="8">
        <f t="shared" si="18"/>
        <v>0</v>
      </c>
      <c r="H81" s="8">
        <f t="shared" si="18"/>
        <v>0</v>
      </c>
      <c r="I81" s="8">
        <f t="shared" si="18"/>
        <v>0</v>
      </c>
      <c r="J81" s="8">
        <f t="shared" si="18"/>
        <v>0</v>
      </c>
      <c r="K81" s="6"/>
      <c r="L81" s="108"/>
    </row>
    <row r="82" spans="1:12" ht="30" x14ac:dyDescent="0.2">
      <c r="A82" s="133"/>
      <c r="B82" s="124"/>
      <c r="C82" s="51" t="s">
        <v>1</v>
      </c>
      <c r="D82" s="122"/>
      <c r="E82" s="8">
        <f t="shared" si="14"/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6"/>
      <c r="L82" s="108"/>
    </row>
    <row r="83" spans="1:12" ht="30" x14ac:dyDescent="0.2">
      <c r="A83" s="133"/>
      <c r="B83" s="124"/>
      <c r="C83" s="51" t="s">
        <v>7</v>
      </c>
      <c r="D83" s="122"/>
      <c r="E83" s="8">
        <f t="shared" si="14"/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6"/>
      <c r="L83" s="108"/>
    </row>
    <row r="84" spans="1:12" ht="45" x14ac:dyDescent="0.2">
      <c r="A84" s="133"/>
      <c r="B84" s="124"/>
      <c r="C84" s="51" t="s">
        <v>16</v>
      </c>
      <c r="D84" s="122"/>
      <c r="E84" s="8">
        <f t="shared" si="14"/>
        <v>10450</v>
      </c>
      <c r="F84" s="7">
        <v>10450</v>
      </c>
      <c r="G84" s="7">
        <v>0</v>
      </c>
      <c r="H84" s="7">
        <v>0</v>
      </c>
      <c r="I84" s="7">
        <v>0</v>
      </c>
      <c r="J84" s="7">
        <v>0</v>
      </c>
      <c r="K84" s="6"/>
      <c r="L84" s="108"/>
    </row>
    <row r="85" spans="1:12" ht="30" x14ac:dyDescent="0.2">
      <c r="A85" s="133"/>
      <c r="B85" s="125"/>
      <c r="C85" s="51" t="s">
        <v>26</v>
      </c>
      <c r="D85" s="122"/>
      <c r="E85" s="8">
        <f t="shared" si="14"/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6"/>
      <c r="L85" s="108"/>
    </row>
    <row r="86" spans="1:12" ht="15" customHeight="1" x14ac:dyDescent="0.2">
      <c r="A86" s="133" t="s">
        <v>219</v>
      </c>
      <c r="B86" s="123" t="s">
        <v>220</v>
      </c>
      <c r="C86" s="86" t="s">
        <v>2</v>
      </c>
      <c r="D86" s="122" t="s">
        <v>39</v>
      </c>
      <c r="E86" s="8">
        <f t="shared" ref="E86:E90" si="19">SUM(F86:J86)</f>
        <v>0</v>
      </c>
      <c r="F86" s="8">
        <f t="shared" ref="F86:J86" si="20">SUM(F87:F90)</f>
        <v>0</v>
      </c>
      <c r="G86" s="8">
        <f t="shared" si="20"/>
        <v>0</v>
      </c>
      <c r="H86" s="8">
        <f t="shared" si="20"/>
        <v>0</v>
      </c>
      <c r="I86" s="8">
        <f t="shared" si="20"/>
        <v>0</v>
      </c>
      <c r="J86" s="8">
        <f t="shared" si="20"/>
        <v>0</v>
      </c>
      <c r="K86" s="6"/>
      <c r="L86" s="108"/>
    </row>
    <row r="87" spans="1:12" ht="30" x14ac:dyDescent="0.2">
      <c r="A87" s="133"/>
      <c r="B87" s="124"/>
      <c r="C87" s="86" t="s">
        <v>1</v>
      </c>
      <c r="D87" s="122"/>
      <c r="E87" s="8">
        <f t="shared" si="19"/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6"/>
      <c r="L87" s="108"/>
    </row>
    <row r="88" spans="1:12" ht="30" x14ac:dyDescent="0.2">
      <c r="A88" s="133"/>
      <c r="B88" s="124"/>
      <c r="C88" s="86" t="s">
        <v>7</v>
      </c>
      <c r="D88" s="122"/>
      <c r="E88" s="8">
        <f t="shared" si="19"/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6"/>
      <c r="L88" s="108"/>
    </row>
    <row r="89" spans="1:12" ht="45" x14ac:dyDescent="0.2">
      <c r="A89" s="133"/>
      <c r="B89" s="124"/>
      <c r="C89" s="86" t="s">
        <v>16</v>
      </c>
      <c r="D89" s="122"/>
      <c r="E89" s="8">
        <f t="shared" si="19"/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6"/>
      <c r="L89" s="108"/>
    </row>
    <row r="90" spans="1:12" ht="30" x14ac:dyDescent="0.2">
      <c r="A90" s="133"/>
      <c r="B90" s="125"/>
      <c r="C90" s="86" t="s">
        <v>26</v>
      </c>
      <c r="D90" s="122"/>
      <c r="E90" s="8">
        <f t="shared" si="19"/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6"/>
      <c r="L90" s="108"/>
    </row>
    <row r="91" spans="1:12" ht="15" x14ac:dyDescent="0.2">
      <c r="A91" s="85"/>
      <c r="B91" s="96"/>
      <c r="C91" s="94"/>
      <c r="D91" s="87"/>
      <c r="E91" s="95"/>
      <c r="F91" s="102"/>
      <c r="G91" s="102"/>
      <c r="H91" s="102"/>
      <c r="I91" s="102"/>
      <c r="J91" s="102"/>
      <c r="K91" s="97"/>
      <c r="L91" s="108"/>
    </row>
    <row r="92" spans="1:12" ht="15.75" customHeight="1" x14ac:dyDescent="0.2">
      <c r="A92" s="68"/>
      <c r="B92" s="126" t="s">
        <v>109</v>
      </c>
      <c r="C92" s="127"/>
      <c r="D92" s="127"/>
      <c r="E92" s="127"/>
      <c r="F92" s="127"/>
      <c r="G92" s="127"/>
      <c r="H92" s="127"/>
      <c r="I92" s="127"/>
      <c r="J92" s="127"/>
      <c r="K92" s="128"/>
      <c r="L92" s="106"/>
    </row>
    <row r="93" spans="1:12" ht="60" x14ac:dyDescent="0.2">
      <c r="A93" s="85" t="s">
        <v>6</v>
      </c>
      <c r="B93" s="15" t="s">
        <v>134</v>
      </c>
      <c r="C93" s="51"/>
      <c r="D93" s="51"/>
      <c r="E93" s="51"/>
      <c r="F93" s="8"/>
      <c r="G93" s="8"/>
      <c r="H93" s="51"/>
      <c r="I93" s="51"/>
      <c r="J93" s="51"/>
      <c r="K93" s="51"/>
      <c r="L93" s="107"/>
    </row>
    <row r="94" spans="1:12" ht="15" customHeight="1" x14ac:dyDescent="0.2">
      <c r="A94" s="137" t="s">
        <v>165</v>
      </c>
      <c r="B94" s="132" t="s">
        <v>159</v>
      </c>
      <c r="C94" s="51" t="s">
        <v>2</v>
      </c>
      <c r="D94" s="122" t="s">
        <v>39</v>
      </c>
      <c r="E94" s="8">
        <f t="shared" ref="E94:E98" si="21">SUM(F94:J94)</f>
        <v>21964</v>
      </c>
      <c r="F94" s="8">
        <f t="shared" ref="F94:J94" si="22">SUM(F95:F98)</f>
        <v>20596</v>
      </c>
      <c r="G94" s="8">
        <f t="shared" si="22"/>
        <v>1368</v>
      </c>
      <c r="H94" s="8">
        <f t="shared" si="22"/>
        <v>0</v>
      </c>
      <c r="I94" s="8">
        <f t="shared" si="22"/>
        <v>0</v>
      </c>
      <c r="J94" s="8">
        <f t="shared" si="22"/>
        <v>0</v>
      </c>
      <c r="K94" s="6"/>
      <c r="L94" s="108"/>
    </row>
    <row r="95" spans="1:12" ht="30" x14ac:dyDescent="0.2">
      <c r="A95" s="138"/>
      <c r="B95" s="132"/>
      <c r="C95" s="51" t="s">
        <v>1</v>
      </c>
      <c r="D95" s="122"/>
      <c r="E95" s="8">
        <f t="shared" si="21"/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6"/>
      <c r="L95" s="108"/>
    </row>
    <row r="96" spans="1:12" ht="30" x14ac:dyDescent="0.2">
      <c r="A96" s="138"/>
      <c r="B96" s="132"/>
      <c r="C96" s="51" t="s">
        <v>7</v>
      </c>
      <c r="D96" s="122"/>
      <c r="E96" s="8">
        <f t="shared" si="21"/>
        <v>13969.09</v>
      </c>
      <c r="F96" s="7">
        <v>13099.05</v>
      </c>
      <c r="G96" s="7">
        <v>870.04</v>
      </c>
      <c r="H96" s="7">
        <v>0</v>
      </c>
      <c r="I96" s="7">
        <v>0</v>
      </c>
      <c r="J96" s="7">
        <v>0</v>
      </c>
      <c r="K96" s="6"/>
      <c r="L96" s="108"/>
    </row>
    <row r="97" spans="1:12" ht="45" x14ac:dyDescent="0.2">
      <c r="A97" s="138"/>
      <c r="B97" s="132"/>
      <c r="C97" s="51" t="s">
        <v>16</v>
      </c>
      <c r="D97" s="122"/>
      <c r="E97" s="8">
        <f t="shared" si="21"/>
        <v>7994.91</v>
      </c>
      <c r="F97" s="7">
        <v>7496.95</v>
      </c>
      <c r="G97" s="7">
        <v>497.96</v>
      </c>
      <c r="H97" s="7">
        <v>0</v>
      </c>
      <c r="I97" s="7">
        <v>0</v>
      </c>
      <c r="J97" s="7">
        <v>0</v>
      </c>
      <c r="K97" s="6"/>
      <c r="L97" s="108"/>
    </row>
    <row r="98" spans="1:12" ht="30" x14ac:dyDescent="0.2">
      <c r="A98" s="139"/>
      <c r="B98" s="132"/>
      <c r="C98" s="51" t="s">
        <v>26</v>
      </c>
      <c r="D98" s="122"/>
      <c r="E98" s="8">
        <f t="shared" si="21"/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6"/>
      <c r="L98" s="108"/>
    </row>
    <row r="99" spans="1:12" ht="105" x14ac:dyDescent="0.2">
      <c r="A99" s="68" t="s">
        <v>10</v>
      </c>
      <c r="B99" s="15" t="s">
        <v>133</v>
      </c>
      <c r="C99" s="51"/>
      <c r="D99" s="51"/>
      <c r="E99" s="51"/>
      <c r="F99" s="8"/>
      <c r="G99" s="8"/>
      <c r="H99" s="51"/>
      <c r="I99" s="51"/>
      <c r="J99" s="51"/>
      <c r="K99" s="51"/>
      <c r="L99" s="107"/>
    </row>
    <row r="100" spans="1:12" ht="15" customHeight="1" x14ac:dyDescent="0.2">
      <c r="A100" s="137" t="s">
        <v>173</v>
      </c>
      <c r="B100" s="132" t="s">
        <v>182</v>
      </c>
      <c r="C100" s="51" t="s">
        <v>2</v>
      </c>
      <c r="D100" s="122" t="s">
        <v>39</v>
      </c>
      <c r="E100" s="8">
        <f t="shared" ref="E100:E103" si="23">SUM(F100:J100)</f>
        <v>0</v>
      </c>
      <c r="F100" s="8">
        <f t="shared" ref="F100:J100" si="24">SUM(F101:F104)</f>
        <v>0</v>
      </c>
      <c r="G100" s="8">
        <f t="shared" si="24"/>
        <v>0</v>
      </c>
      <c r="H100" s="8">
        <f t="shared" si="24"/>
        <v>0</v>
      </c>
      <c r="I100" s="8">
        <f t="shared" si="24"/>
        <v>0</v>
      </c>
      <c r="J100" s="8">
        <f t="shared" si="24"/>
        <v>0</v>
      </c>
      <c r="K100" s="6"/>
      <c r="L100" s="108"/>
    </row>
    <row r="101" spans="1:12" ht="30" x14ac:dyDescent="0.2">
      <c r="A101" s="138"/>
      <c r="B101" s="132"/>
      <c r="C101" s="51" t="s">
        <v>1</v>
      </c>
      <c r="D101" s="122"/>
      <c r="E101" s="8">
        <f t="shared" si="23"/>
        <v>0</v>
      </c>
      <c r="F101" s="8">
        <v>0</v>
      </c>
      <c r="G101" s="7">
        <v>0</v>
      </c>
      <c r="H101" s="7">
        <v>0</v>
      </c>
      <c r="I101" s="7">
        <v>0</v>
      </c>
      <c r="J101" s="7">
        <v>0</v>
      </c>
      <c r="K101" s="6"/>
      <c r="L101" s="108"/>
    </row>
    <row r="102" spans="1:12" ht="30" x14ac:dyDescent="0.2">
      <c r="A102" s="138"/>
      <c r="B102" s="132"/>
      <c r="C102" s="51" t="s">
        <v>7</v>
      </c>
      <c r="D102" s="122"/>
      <c r="E102" s="8">
        <f t="shared" si="23"/>
        <v>0</v>
      </c>
      <c r="F102" s="8">
        <v>0</v>
      </c>
      <c r="G102" s="7">
        <v>0</v>
      </c>
      <c r="H102" s="7">
        <v>0</v>
      </c>
      <c r="I102" s="7">
        <v>0</v>
      </c>
      <c r="J102" s="7">
        <v>0</v>
      </c>
      <c r="K102" s="6"/>
      <c r="L102" s="108"/>
    </row>
    <row r="103" spans="1:12" ht="45" x14ac:dyDescent="0.2">
      <c r="A103" s="138"/>
      <c r="B103" s="132"/>
      <c r="C103" s="51" t="s">
        <v>16</v>
      </c>
      <c r="D103" s="122"/>
      <c r="E103" s="8">
        <f t="shared" si="23"/>
        <v>0</v>
      </c>
      <c r="F103" s="8">
        <v>0</v>
      </c>
      <c r="G103" s="7">
        <v>0</v>
      </c>
      <c r="H103" s="7">
        <v>0</v>
      </c>
      <c r="I103" s="7">
        <v>0</v>
      </c>
      <c r="J103" s="7">
        <v>0</v>
      </c>
      <c r="K103" s="6"/>
      <c r="L103" s="108"/>
    </row>
    <row r="104" spans="1:12" ht="30" x14ac:dyDescent="0.2">
      <c r="A104" s="139"/>
      <c r="B104" s="132"/>
      <c r="C104" s="51" t="s">
        <v>26</v>
      </c>
      <c r="D104" s="122"/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7">
        <v>0</v>
      </c>
      <c r="K104" s="6"/>
      <c r="L104" s="108"/>
    </row>
    <row r="105" spans="1:12" ht="15" customHeight="1" x14ac:dyDescent="0.2">
      <c r="A105" s="137" t="s">
        <v>25</v>
      </c>
      <c r="B105" s="140" t="s">
        <v>221</v>
      </c>
      <c r="C105" s="86" t="s">
        <v>2</v>
      </c>
      <c r="D105" s="122" t="s">
        <v>39</v>
      </c>
      <c r="E105" s="8">
        <f t="shared" ref="E105:E109" si="25">SUM(F105:J105)</f>
        <v>14000</v>
      </c>
      <c r="F105" s="8">
        <f t="shared" ref="F105:J105" si="26">SUM(F106:F109)</f>
        <v>4000</v>
      </c>
      <c r="G105" s="8">
        <f t="shared" si="26"/>
        <v>5000</v>
      </c>
      <c r="H105" s="8">
        <f t="shared" si="26"/>
        <v>5000</v>
      </c>
      <c r="I105" s="8">
        <f t="shared" si="26"/>
        <v>0</v>
      </c>
      <c r="J105" s="8">
        <f t="shared" si="26"/>
        <v>0</v>
      </c>
      <c r="K105" s="6"/>
      <c r="L105" s="108"/>
    </row>
    <row r="106" spans="1:12" ht="30" x14ac:dyDescent="0.2">
      <c r="A106" s="138"/>
      <c r="B106" s="141"/>
      <c r="C106" s="86" t="s">
        <v>1</v>
      </c>
      <c r="D106" s="122"/>
      <c r="E106" s="8">
        <f t="shared" si="25"/>
        <v>0</v>
      </c>
      <c r="F106" s="8">
        <v>0</v>
      </c>
      <c r="G106" s="7">
        <v>0</v>
      </c>
      <c r="H106" s="7">
        <v>0</v>
      </c>
      <c r="I106" s="7">
        <v>0</v>
      </c>
      <c r="J106" s="7">
        <v>0</v>
      </c>
      <c r="K106" s="6"/>
      <c r="L106" s="108"/>
    </row>
    <row r="107" spans="1:12" ht="30" x14ac:dyDescent="0.2">
      <c r="A107" s="138"/>
      <c r="B107" s="141"/>
      <c r="C107" s="86" t="s">
        <v>7</v>
      </c>
      <c r="D107" s="122"/>
      <c r="E107" s="8">
        <f t="shared" si="25"/>
        <v>0</v>
      </c>
      <c r="F107" s="8">
        <v>0</v>
      </c>
      <c r="G107" s="7">
        <v>0</v>
      </c>
      <c r="H107" s="7">
        <v>0</v>
      </c>
      <c r="I107" s="7">
        <v>0</v>
      </c>
      <c r="J107" s="7">
        <v>0</v>
      </c>
      <c r="K107" s="6"/>
      <c r="L107" s="108"/>
    </row>
    <row r="108" spans="1:12" ht="45" x14ac:dyDescent="0.2">
      <c r="A108" s="138"/>
      <c r="B108" s="141"/>
      <c r="C108" s="86" t="s">
        <v>16</v>
      </c>
      <c r="D108" s="122"/>
      <c r="E108" s="8">
        <f t="shared" si="25"/>
        <v>14000</v>
      </c>
      <c r="F108" s="8">
        <v>4000</v>
      </c>
      <c r="G108" s="7">
        <v>5000</v>
      </c>
      <c r="H108" s="7">
        <v>5000</v>
      </c>
      <c r="I108" s="7">
        <v>0</v>
      </c>
      <c r="J108" s="7">
        <v>0</v>
      </c>
      <c r="K108" s="6"/>
      <c r="L108" s="108"/>
    </row>
    <row r="109" spans="1:12" ht="33.75" customHeight="1" x14ac:dyDescent="0.2">
      <c r="A109" s="139"/>
      <c r="B109" s="142"/>
      <c r="C109" s="86" t="s">
        <v>26</v>
      </c>
      <c r="D109" s="122"/>
      <c r="E109" s="8">
        <f t="shared" si="25"/>
        <v>0</v>
      </c>
      <c r="F109" s="8">
        <v>0</v>
      </c>
      <c r="G109" s="7">
        <v>0</v>
      </c>
      <c r="H109" s="7">
        <v>0</v>
      </c>
      <c r="I109" s="7">
        <v>0</v>
      </c>
      <c r="J109" s="7">
        <v>0</v>
      </c>
      <c r="K109" s="6"/>
      <c r="L109" s="108"/>
    </row>
    <row r="110" spans="1:12" ht="15" customHeight="1" x14ac:dyDescent="0.2">
      <c r="A110" s="137" t="s">
        <v>175</v>
      </c>
      <c r="B110" s="132" t="s">
        <v>222</v>
      </c>
      <c r="C110" s="86" t="s">
        <v>2</v>
      </c>
      <c r="D110" s="122" t="s">
        <v>39</v>
      </c>
      <c r="E110" s="8">
        <f t="shared" ref="E110:E114" si="27">SUM(F110:J110)</f>
        <v>0</v>
      </c>
      <c r="F110" s="8">
        <f t="shared" ref="F110:J110" si="28">SUM(F111:F114)</f>
        <v>0</v>
      </c>
      <c r="G110" s="8">
        <f t="shared" si="28"/>
        <v>0</v>
      </c>
      <c r="H110" s="8">
        <f t="shared" si="28"/>
        <v>0</v>
      </c>
      <c r="I110" s="8">
        <f t="shared" si="28"/>
        <v>0</v>
      </c>
      <c r="J110" s="8">
        <f t="shared" si="28"/>
        <v>0</v>
      </c>
      <c r="K110" s="6"/>
      <c r="L110" s="108"/>
    </row>
    <row r="111" spans="1:12" ht="30" x14ac:dyDescent="0.2">
      <c r="A111" s="138"/>
      <c r="B111" s="132"/>
      <c r="C111" s="86" t="s">
        <v>1</v>
      </c>
      <c r="D111" s="122"/>
      <c r="E111" s="8">
        <f t="shared" si="27"/>
        <v>0</v>
      </c>
      <c r="F111" s="8">
        <v>0</v>
      </c>
      <c r="G111" s="7">
        <v>0</v>
      </c>
      <c r="H111" s="7">
        <v>0</v>
      </c>
      <c r="I111" s="7">
        <v>0</v>
      </c>
      <c r="J111" s="7">
        <v>0</v>
      </c>
      <c r="K111" s="6"/>
      <c r="L111" s="108"/>
    </row>
    <row r="112" spans="1:12" ht="30" x14ac:dyDescent="0.2">
      <c r="A112" s="138"/>
      <c r="B112" s="132"/>
      <c r="C112" s="86" t="s">
        <v>7</v>
      </c>
      <c r="D112" s="122"/>
      <c r="E112" s="8">
        <f t="shared" si="27"/>
        <v>0</v>
      </c>
      <c r="F112" s="8">
        <v>0</v>
      </c>
      <c r="G112" s="7">
        <v>0</v>
      </c>
      <c r="H112" s="7">
        <v>0</v>
      </c>
      <c r="I112" s="7">
        <v>0</v>
      </c>
      <c r="J112" s="7">
        <v>0</v>
      </c>
      <c r="K112" s="6"/>
      <c r="L112" s="108"/>
    </row>
    <row r="113" spans="1:12" ht="45" x14ac:dyDescent="0.2">
      <c r="A113" s="138"/>
      <c r="B113" s="132"/>
      <c r="C113" s="86" t="s">
        <v>16</v>
      </c>
      <c r="D113" s="122"/>
      <c r="E113" s="8">
        <f t="shared" si="27"/>
        <v>0</v>
      </c>
      <c r="F113" s="8">
        <v>0</v>
      </c>
      <c r="G113" s="7">
        <v>0</v>
      </c>
      <c r="H113" s="7">
        <v>0</v>
      </c>
      <c r="I113" s="7">
        <v>0</v>
      </c>
      <c r="J113" s="7">
        <v>0</v>
      </c>
      <c r="K113" s="6"/>
      <c r="L113" s="108"/>
    </row>
    <row r="114" spans="1:12" ht="30" x14ac:dyDescent="0.2">
      <c r="A114" s="139"/>
      <c r="B114" s="132"/>
      <c r="C114" s="86" t="s">
        <v>26</v>
      </c>
      <c r="D114" s="122"/>
      <c r="E114" s="8">
        <f t="shared" si="27"/>
        <v>0</v>
      </c>
      <c r="F114" s="8">
        <v>0</v>
      </c>
      <c r="G114" s="7">
        <v>0</v>
      </c>
      <c r="H114" s="7">
        <v>0</v>
      </c>
      <c r="I114" s="7">
        <v>0</v>
      </c>
      <c r="J114" s="7">
        <v>0</v>
      </c>
      <c r="K114" s="6"/>
      <c r="L114" s="108"/>
    </row>
  </sheetData>
  <mergeCells count="73">
    <mergeCell ref="B49:B53"/>
    <mergeCell ref="B54:B58"/>
    <mergeCell ref="D54:D58"/>
    <mergeCell ref="A105:A109"/>
    <mergeCell ref="B105:B109"/>
    <mergeCell ref="D105:D109"/>
    <mergeCell ref="A86:A90"/>
    <mergeCell ref="B86:B90"/>
    <mergeCell ref="D86:D90"/>
    <mergeCell ref="A81:A85"/>
    <mergeCell ref="A94:A98"/>
    <mergeCell ref="A100:A104"/>
    <mergeCell ref="D76:D80"/>
    <mergeCell ref="A39:A43"/>
    <mergeCell ref="A44:A48"/>
    <mergeCell ref="A13:A17"/>
    <mergeCell ref="A23:A27"/>
    <mergeCell ref="A110:A114"/>
    <mergeCell ref="A49:A53"/>
    <mergeCell ref="A59:A63"/>
    <mergeCell ref="A66:A70"/>
    <mergeCell ref="A71:A75"/>
    <mergeCell ref="A76:A80"/>
    <mergeCell ref="A54:A58"/>
    <mergeCell ref="B23:B27"/>
    <mergeCell ref="D23:D27"/>
    <mergeCell ref="A34:A38"/>
    <mergeCell ref="D29:D33"/>
    <mergeCell ref="E9:J9"/>
    <mergeCell ref="B11:K11"/>
    <mergeCell ref="B9:B10"/>
    <mergeCell ref="B13:B17"/>
    <mergeCell ref="D13:D17"/>
    <mergeCell ref="A18:A22"/>
    <mergeCell ref="B18:B22"/>
    <mergeCell ref="D18:D22"/>
    <mergeCell ref="A9:A10"/>
    <mergeCell ref="A29:A33"/>
    <mergeCell ref="B34:B38"/>
    <mergeCell ref="D34:D38"/>
    <mergeCell ref="B110:B114"/>
    <mergeCell ref="B66:B70"/>
    <mergeCell ref="D110:D114"/>
    <mergeCell ref="B76:B80"/>
    <mergeCell ref="B100:B104"/>
    <mergeCell ref="D100:D104"/>
    <mergeCell ref="B94:B98"/>
    <mergeCell ref="D71:D75"/>
    <mergeCell ref="D94:D98"/>
    <mergeCell ref="B92:K92"/>
    <mergeCell ref="B81:B85"/>
    <mergeCell ref="D81:D85"/>
    <mergeCell ref="F6:J6"/>
    <mergeCell ref="D49:D53"/>
    <mergeCell ref="B71:B75"/>
    <mergeCell ref="D66:D70"/>
    <mergeCell ref="B64:K64"/>
    <mergeCell ref="B59:B63"/>
    <mergeCell ref="D59:D63"/>
    <mergeCell ref="B7:K7"/>
    <mergeCell ref="C9:C10"/>
    <mergeCell ref="D9:D10"/>
    <mergeCell ref="B44:B48"/>
    <mergeCell ref="D39:D43"/>
    <mergeCell ref="B39:B43"/>
    <mergeCell ref="D44:D48"/>
    <mergeCell ref="K9:K10"/>
    <mergeCell ref="B29:B33"/>
    <mergeCell ref="G1:K1"/>
    <mergeCell ref="G2:K2"/>
    <mergeCell ref="F3:K3"/>
    <mergeCell ref="F4:K4"/>
    <mergeCell ref="C5:K5"/>
  </mergeCells>
  <pageMargins left="0.23622047244094491" right="0.23622047244094491" top="0.23622047244094491" bottom="0.47244094488188981" header="0.15748031496062992" footer="0.15748031496062992"/>
  <pageSetup paperSize="9" scale="52" orientation="landscape" r:id="rId1"/>
  <headerFooter alignWithMargins="0"/>
  <rowBreaks count="3" manualBreakCount="3">
    <brk id="28" max="11" man="1"/>
    <brk id="63" max="11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view="pageBreakPreview" zoomScale="70" zoomScaleNormal="80" zoomScaleSheetLayoutView="70" workbookViewId="0">
      <selection activeCell="F6" sqref="F6:L6"/>
    </sheetView>
  </sheetViews>
  <sheetFormatPr defaultRowHeight="14.25" x14ac:dyDescent="0.2"/>
  <cols>
    <col min="1" max="1" width="7.5703125" style="3" customWidth="1"/>
    <col min="2" max="2" width="34.7109375" style="3" customWidth="1"/>
    <col min="3" max="3" width="22.28515625" style="3" customWidth="1"/>
    <col min="4" max="4" width="19.42578125" style="3" customWidth="1"/>
    <col min="5" max="5" width="20.5703125" style="11" customWidth="1"/>
    <col min="6" max="6" width="14.5703125" style="11" customWidth="1"/>
    <col min="7" max="7" width="14.85546875" style="11" customWidth="1"/>
    <col min="8" max="8" width="14.5703125" style="11" customWidth="1"/>
    <col min="9" max="9" width="14.7109375" style="11" customWidth="1"/>
    <col min="10" max="10" width="15" style="11" customWidth="1"/>
    <col min="11" max="11" width="12.85546875" style="11" customWidth="1"/>
    <col min="12" max="12" width="12" style="16" customWidth="1"/>
    <col min="13" max="13" width="40.28515625" style="3" customWidth="1"/>
    <col min="14" max="14" width="9.85546875" style="3" bestFit="1" customWidth="1"/>
    <col min="15" max="15" width="10.7109375" style="3" bestFit="1" customWidth="1"/>
    <col min="16" max="17" width="9.85546875" style="3" bestFit="1" customWidth="1"/>
    <col min="18" max="16384" width="9.140625" style="3"/>
  </cols>
  <sheetData>
    <row r="1" spans="1:15" s="34" customFormat="1" ht="18" customHeight="1" x14ac:dyDescent="0.25">
      <c r="A1" s="33"/>
      <c r="C1" s="35"/>
      <c r="D1" s="93"/>
      <c r="E1" s="93"/>
      <c r="F1" s="93"/>
      <c r="G1" s="93"/>
      <c r="H1" s="110" t="s">
        <v>225</v>
      </c>
      <c r="I1" s="110"/>
      <c r="J1" s="110"/>
      <c r="K1" s="110"/>
      <c r="L1" s="110"/>
      <c r="M1" s="93"/>
      <c r="N1" s="93"/>
      <c r="O1" s="93"/>
    </row>
    <row r="2" spans="1:15" s="34" customFormat="1" ht="18" customHeight="1" x14ac:dyDescent="0.25">
      <c r="A2" s="33"/>
      <c r="C2" s="35"/>
      <c r="D2" s="93"/>
      <c r="E2" s="93"/>
      <c r="F2" s="93"/>
      <c r="G2" s="93"/>
      <c r="H2" s="93"/>
      <c r="I2" s="93"/>
      <c r="J2" s="110" t="s">
        <v>235</v>
      </c>
      <c r="K2" s="110"/>
      <c r="L2" s="110"/>
      <c r="M2" s="93"/>
      <c r="N2" s="93"/>
      <c r="O2" s="93"/>
    </row>
    <row r="3" spans="1:15" s="12" customFormat="1" ht="15" customHeight="1" x14ac:dyDescent="0.25">
      <c r="D3" s="13"/>
      <c r="E3" s="11"/>
      <c r="F3" s="110" t="s">
        <v>226</v>
      </c>
      <c r="G3" s="110"/>
      <c r="H3" s="110"/>
      <c r="I3" s="110"/>
      <c r="J3" s="110"/>
      <c r="K3" s="110"/>
      <c r="L3" s="110"/>
    </row>
    <row r="4" spans="1:15" s="12" customFormat="1" ht="15" x14ac:dyDescent="0.25">
      <c r="D4" s="13"/>
      <c r="E4" s="11"/>
      <c r="F4" s="111" t="s">
        <v>102</v>
      </c>
      <c r="G4" s="111"/>
      <c r="H4" s="111"/>
      <c r="I4" s="111"/>
      <c r="J4" s="111"/>
      <c r="K4" s="111"/>
      <c r="L4" s="111"/>
    </row>
    <row r="5" spans="1:15" s="12" customFormat="1" ht="14.1" customHeight="1" x14ac:dyDescent="0.2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1:15" s="12" customFormat="1" ht="15" customHeight="1" x14ac:dyDescent="0.25">
      <c r="D6" s="13"/>
      <c r="E6" s="11"/>
      <c r="F6" s="110" t="s">
        <v>236</v>
      </c>
      <c r="G6" s="110"/>
      <c r="H6" s="110"/>
      <c r="I6" s="110"/>
      <c r="J6" s="110"/>
      <c r="K6" s="110"/>
      <c r="L6" s="110"/>
    </row>
    <row r="7" spans="1:15" s="17" customFormat="1" ht="15.75" customHeight="1" x14ac:dyDescent="0.2">
      <c r="A7" s="114" t="s">
        <v>135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5" s="17" customFormat="1" ht="15.75" customHeight="1" x14ac:dyDescent="0.2">
      <c r="A8" s="84"/>
      <c r="B8" s="65"/>
      <c r="C8" s="65"/>
      <c r="D8" s="65"/>
      <c r="E8" s="114" t="s">
        <v>103</v>
      </c>
      <c r="F8" s="114"/>
      <c r="G8" s="114"/>
      <c r="H8" s="114"/>
      <c r="I8" s="114"/>
      <c r="J8" s="65"/>
      <c r="K8" s="65"/>
      <c r="L8" s="65"/>
      <c r="M8" s="65"/>
    </row>
    <row r="9" spans="1:15" s="17" customFormat="1" ht="15.75" x14ac:dyDescent="0.2">
      <c r="A9" s="14"/>
      <c r="B9" s="14"/>
      <c r="C9" s="14"/>
      <c r="D9" s="14"/>
      <c r="E9" s="10"/>
      <c r="F9" s="10"/>
      <c r="G9" s="10"/>
      <c r="H9" s="10"/>
      <c r="I9" s="10"/>
      <c r="J9" s="10"/>
      <c r="K9" s="10"/>
      <c r="L9" s="18"/>
    </row>
    <row r="10" spans="1:15" ht="18" customHeight="1" x14ac:dyDescent="0.2">
      <c r="A10" s="150" t="s">
        <v>4</v>
      </c>
      <c r="B10" s="150" t="s">
        <v>21</v>
      </c>
      <c r="C10" s="150" t="s">
        <v>22</v>
      </c>
      <c r="D10" s="150" t="s">
        <v>8</v>
      </c>
      <c r="E10" s="192" t="s">
        <v>43</v>
      </c>
      <c r="F10" s="160" t="s">
        <v>23</v>
      </c>
      <c r="G10" s="193" t="s">
        <v>9</v>
      </c>
      <c r="H10" s="194"/>
      <c r="I10" s="194"/>
      <c r="J10" s="194"/>
      <c r="K10" s="195"/>
      <c r="L10" s="149" t="s">
        <v>11</v>
      </c>
      <c r="M10" s="146" t="s">
        <v>15</v>
      </c>
    </row>
    <row r="11" spans="1:15" ht="111" customHeight="1" x14ac:dyDescent="0.2">
      <c r="A11" s="150"/>
      <c r="B11" s="150"/>
      <c r="C11" s="150"/>
      <c r="D11" s="150"/>
      <c r="E11" s="192"/>
      <c r="F11" s="162"/>
      <c r="G11" s="63">
        <v>2020</v>
      </c>
      <c r="H11" s="63">
        <v>2021</v>
      </c>
      <c r="I11" s="63">
        <v>2022</v>
      </c>
      <c r="J11" s="63">
        <v>2023</v>
      </c>
      <c r="K11" s="63">
        <v>2024</v>
      </c>
      <c r="L11" s="149"/>
      <c r="M11" s="148"/>
    </row>
    <row r="12" spans="1:15" ht="15" x14ac:dyDescent="0.2">
      <c r="A12" s="88">
        <v>1</v>
      </c>
      <c r="B12" s="52">
        <v>2</v>
      </c>
      <c r="C12" s="52">
        <v>3</v>
      </c>
      <c r="D12" s="52">
        <v>4</v>
      </c>
      <c r="E12" s="22">
        <v>5</v>
      </c>
      <c r="F12" s="22">
        <v>6</v>
      </c>
      <c r="G12" s="22">
        <v>7</v>
      </c>
      <c r="H12" s="63">
        <v>8</v>
      </c>
      <c r="I12" s="22">
        <v>9</v>
      </c>
      <c r="J12" s="22">
        <v>10</v>
      </c>
      <c r="K12" s="22">
        <v>11</v>
      </c>
      <c r="L12" s="22">
        <v>14</v>
      </c>
      <c r="M12" s="52">
        <v>15</v>
      </c>
    </row>
    <row r="13" spans="1:15" ht="22.5" customHeight="1" x14ac:dyDescent="0.2">
      <c r="A13" s="182" t="s">
        <v>101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4"/>
    </row>
    <row r="14" spans="1:15" ht="15" customHeight="1" x14ac:dyDescent="0.2">
      <c r="A14" s="172" t="s">
        <v>6</v>
      </c>
      <c r="B14" s="173" t="s">
        <v>170</v>
      </c>
      <c r="C14" s="174" t="s">
        <v>99</v>
      </c>
      <c r="D14" s="78" t="s">
        <v>2</v>
      </c>
      <c r="E14" s="19">
        <v>0</v>
      </c>
      <c r="F14" s="79">
        <f>SUM(G14:K14)</f>
        <v>14158</v>
      </c>
      <c r="G14" s="19">
        <f t="shared" ref="G14:K14" si="0">SUM(G15:G18)</f>
        <v>14158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49" t="s">
        <v>34</v>
      </c>
      <c r="M14" s="157" t="s">
        <v>234</v>
      </c>
    </row>
    <row r="15" spans="1:15" ht="45" x14ac:dyDescent="0.2">
      <c r="A15" s="172"/>
      <c r="B15" s="173"/>
      <c r="C15" s="174"/>
      <c r="D15" s="78" t="s">
        <v>1</v>
      </c>
      <c r="E15" s="19">
        <v>0</v>
      </c>
      <c r="F15" s="79">
        <f>SUM(G15:K15)</f>
        <v>0</v>
      </c>
      <c r="G15" s="19">
        <f>G20</f>
        <v>0</v>
      </c>
      <c r="H15" s="19">
        <f t="shared" ref="H15:K18" si="1">H20</f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49"/>
      <c r="M15" s="158"/>
    </row>
    <row r="16" spans="1:15" ht="60" x14ac:dyDescent="0.2">
      <c r="A16" s="172"/>
      <c r="B16" s="173"/>
      <c r="C16" s="174"/>
      <c r="D16" s="78" t="s">
        <v>7</v>
      </c>
      <c r="E16" s="19">
        <v>0</v>
      </c>
      <c r="F16" s="79">
        <f>SUM(G16:K16)</f>
        <v>13450</v>
      </c>
      <c r="G16" s="19">
        <f>G21</f>
        <v>13450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49"/>
      <c r="M16" s="158"/>
    </row>
    <row r="17" spans="1:13" ht="60" x14ac:dyDescent="0.2">
      <c r="A17" s="172"/>
      <c r="B17" s="173"/>
      <c r="C17" s="174"/>
      <c r="D17" s="78" t="s">
        <v>16</v>
      </c>
      <c r="E17" s="19">
        <v>0</v>
      </c>
      <c r="F17" s="79">
        <f>SUM(G17:K17)</f>
        <v>708</v>
      </c>
      <c r="G17" s="19">
        <f>G22</f>
        <v>708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49"/>
      <c r="M17" s="158"/>
    </row>
    <row r="18" spans="1:13" ht="22.5" customHeight="1" x14ac:dyDescent="0.2">
      <c r="A18" s="172"/>
      <c r="B18" s="173"/>
      <c r="C18" s="174"/>
      <c r="D18" s="78" t="s">
        <v>31</v>
      </c>
      <c r="E18" s="19">
        <v>0</v>
      </c>
      <c r="F18" s="79">
        <f>SUM(G18:K18)</f>
        <v>0</v>
      </c>
      <c r="G18" s="19">
        <f>G23</f>
        <v>0</v>
      </c>
      <c r="H18" s="19">
        <f t="shared" si="1"/>
        <v>0</v>
      </c>
      <c r="I18" s="19">
        <f t="shared" si="1"/>
        <v>0</v>
      </c>
      <c r="J18" s="19">
        <f t="shared" si="1"/>
        <v>0</v>
      </c>
      <c r="K18" s="19">
        <f t="shared" si="1"/>
        <v>0</v>
      </c>
      <c r="L18" s="149"/>
      <c r="M18" s="159"/>
    </row>
    <row r="19" spans="1:13" ht="15" customHeight="1" x14ac:dyDescent="0.2">
      <c r="A19" s="143" t="s">
        <v>12</v>
      </c>
      <c r="B19" s="123" t="s">
        <v>156</v>
      </c>
      <c r="C19" s="146" t="s">
        <v>99</v>
      </c>
      <c r="D19" s="77" t="s">
        <v>2</v>
      </c>
      <c r="E19" s="8">
        <f>SUM(E20:E23)</f>
        <v>1000</v>
      </c>
      <c r="F19" s="8">
        <f t="shared" ref="F19:F33" si="2">SUM(G19:K19)</f>
        <v>14158</v>
      </c>
      <c r="G19" s="8">
        <f t="shared" ref="G19:K19" si="3">SUM(G20:G23)</f>
        <v>14158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160"/>
      <c r="M19" s="146"/>
    </row>
    <row r="20" spans="1:13" ht="45" x14ac:dyDescent="0.2">
      <c r="A20" s="144"/>
      <c r="B20" s="124"/>
      <c r="C20" s="147"/>
      <c r="D20" s="77" t="s">
        <v>1</v>
      </c>
      <c r="E20" s="8">
        <v>0</v>
      </c>
      <c r="F20" s="8">
        <f t="shared" si="2"/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61"/>
      <c r="M20" s="147"/>
    </row>
    <row r="21" spans="1:13" ht="45" x14ac:dyDescent="0.2">
      <c r="A21" s="144"/>
      <c r="B21" s="124"/>
      <c r="C21" s="147"/>
      <c r="D21" s="77" t="s">
        <v>7</v>
      </c>
      <c r="E21" s="8">
        <v>950</v>
      </c>
      <c r="F21" s="8">
        <f t="shared" si="2"/>
        <v>13450</v>
      </c>
      <c r="G21" s="8">
        <v>13450</v>
      </c>
      <c r="H21" s="8">
        <v>0</v>
      </c>
      <c r="I21" s="8">
        <v>0</v>
      </c>
      <c r="J21" s="8">
        <v>0</v>
      </c>
      <c r="K21" s="8">
        <v>0</v>
      </c>
      <c r="L21" s="161"/>
      <c r="M21" s="147"/>
    </row>
    <row r="22" spans="1:13" ht="45" x14ac:dyDescent="0.2">
      <c r="A22" s="144"/>
      <c r="B22" s="124"/>
      <c r="C22" s="147"/>
      <c r="D22" s="77" t="s">
        <v>16</v>
      </c>
      <c r="E22" s="8">
        <v>50</v>
      </c>
      <c r="F22" s="8">
        <f t="shared" si="2"/>
        <v>708</v>
      </c>
      <c r="G22" s="8">
        <v>708</v>
      </c>
      <c r="H22" s="8">
        <v>0</v>
      </c>
      <c r="I22" s="8">
        <v>0</v>
      </c>
      <c r="J22" s="8">
        <v>0</v>
      </c>
      <c r="K22" s="8">
        <v>0</v>
      </c>
      <c r="L22" s="161"/>
      <c r="M22" s="147"/>
    </row>
    <row r="23" spans="1:13" ht="63.75" customHeight="1" x14ac:dyDescent="0.2">
      <c r="A23" s="145"/>
      <c r="B23" s="125"/>
      <c r="C23" s="148"/>
      <c r="D23" s="77" t="s">
        <v>26</v>
      </c>
      <c r="E23" s="8">
        <v>0</v>
      </c>
      <c r="F23" s="8">
        <f t="shared" si="2"/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62"/>
      <c r="M23" s="148"/>
    </row>
    <row r="24" spans="1:13" ht="15" customHeight="1" x14ac:dyDescent="0.2">
      <c r="A24" s="143" t="s">
        <v>24</v>
      </c>
      <c r="B24" s="123" t="s">
        <v>157</v>
      </c>
      <c r="C24" s="146"/>
      <c r="D24" s="77" t="s">
        <v>2</v>
      </c>
      <c r="E24" s="8">
        <f>SUM(E25:E28)</f>
        <v>0</v>
      </c>
      <c r="F24" s="8">
        <f t="shared" si="2"/>
        <v>0</v>
      </c>
      <c r="G24" s="8">
        <f t="shared" ref="G24:K24" si="4">SUM(G25:G28)</f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149"/>
      <c r="M24" s="150"/>
    </row>
    <row r="25" spans="1:13" ht="45" x14ac:dyDescent="0.2">
      <c r="A25" s="144"/>
      <c r="B25" s="124"/>
      <c r="C25" s="147"/>
      <c r="D25" s="77" t="s">
        <v>1</v>
      </c>
      <c r="E25" s="8">
        <v>0</v>
      </c>
      <c r="F25" s="8">
        <f t="shared" si="2"/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49"/>
      <c r="M25" s="150"/>
    </row>
    <row r="26" spans="1:13" ht="45" x14ac:dyDescent="0.2">
      <c r="A26" s="144"/>
      <c r="B26" s="124"/>
      <c r="C26" s="147"/>
      <c r="D26" s="77" t="s">
        <v>7</v>
      </c>
      <c r="E26" s="8">
        <v>0</v>
      </c>
      <c r="F26" s="8">
        <f t="shared" si="2"/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49"/>
      <c r="M26" s="150"/>
    </row>
    <row r="27" spans="1:13" ht="45" x14ac:dyDescent="0.2">
      <c r="A27" s="144"/>
      <c r="B27" s="124"/>
      <c r="C27" s="147"/>
      <c r="D27" s="77" t="s">
        <v>16</v>
      </c>
      <c r="E27" s="8">
        <v>0</v>
      </c>
      <c r="F27" s="8">
        <f t="shared" si="2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49"/>
      <c r="M27" s="150"/>
    </row>
    <row r="28" spans="1:13" ht="30" x14ac:dyDescent="0.2">
      <c r="A28" s="145"/>
      <c r="B28" s="125"/>
      <c r="C28" s="148"/>
      <c r="D28" s="77" t="s">
        <v>26</v>
      </c>
      <c r="E28" s="8">
        <v>0</v>
      </c>
      <c r="F28" s="8">
        <f t="shared" si="2"/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49"/>
      <c r="M28" s="150"/>
    </row>
    <row r="29" spans="1:13" ht="15" x14ac:dyDescent="0.2">
      <c r="A29" s="143" t="s">
        <v>28</v>
      </c>
      <c r="B29" s="123" t="s">
        <v>158</v>
      </c>
      <c r="C29" s="146"/>
      <c r="D29" s="77" t="s">
        <v>2</v>
      </c>
      <c r="E29" s="8">
        <f>SUM(E30:E33)</f>
        <v>0</v>
      </c>
      <c r="F29" s="8">
        <f t="shared" si="2"/>
        <v>6763</v>
      </c>
      <c r="G29" s="8">
        <f t="shared" ref="G29:K29" si="5">SUM(G30:G33)</f>
        <v>6763</v>
      </c>
      <c r="H29" s="8">
        <f t="shared" si="5"/>
        <v>0</v>
      </c>
      <c r="I29" s="8">
        <f t="shared" si="5"/>
        <v>0</v>
      </c>
      <c r="J29" s="8">
        <f t="shared" si="5"/>
        <v>0</v>
      </c>
      <c r="K29" s="8">
        <f t="shared" si="5"/>
        <v>0</v>
      </c>
      <c r="L29" s="160"/>
      <c r="M29" s="146"/>
    </row>
    <row r="30" spans="1:13" ht="45" x14ac:dyDescent="0.2">
      <c r="A30" s="144"/>
      <c r="B30" s="124"/>
      <c r="C30" s="147"/>
      <c r="D30" s="77" t="s">
        <v>1</v>
      </c>
      <c r="E30" s="8">
        <v>0</v>
      </c>
      <c r="F30" s="8">
        <f t="shared" si="2"/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61"/>
      <c r="M30" s="147"/>
    </row>
    <row r="31" spans="1:13" ht="45" x14ac:dyDescent="0.2">
      <c r="A31" s="144"/>
      <c r="B31" s="124"/>
      <c r="C31" s="147"/>
      <c r="D31" s="77" t="s">
        <v>7</v>
      </c>
      <c r="E31" s="8">
        <v>0</v>
      </c>
      <c r="F31" s="8">
        <f t="shared" si="2"/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61"/>
      <c r="M31" s="147"/>
    </row>
    <row r="32" spans="1:13" ht="45" x14ac:dyDescent="0.2">
      <c r="A32" s="144"/>
      <c r="B32" s="124"/>
      <c r="C32" s="147"/>
      <c r="D32" s="77" t="s">
        <v>16</v>
      </c>
      <c r="E32" s="8">
        <v>0</v>
      </c>
      <c r="F32" s="8">
        <f t="shared" si="2"/>
        <v>6763</v>
      </c>
      <c r="G32" s="7">
        <v>6763</v>
      </c>
      <c r="H32" s="7">
        <v>0</v>
      </c>
      <c r="I32" s="7">
        <v>0</v>
      </c>
      <c r="J32" s="7">
        <v>0</v>
      </c>
      <c r="K32" s="7">
        <v>0</v>
      </c>
      <c r="L32" s="161"/>
      <c r="M32" s="147"/>
    </row>
    <row r="33" spans="1:15" ht="30" x14ac:dyDescent="0.2">
      <c r="A33" s="145"/>
      <c r="B33" s="125"/>
      <c r="C33" s="148"/>
      <c r="D33" s="77" t="s">
        <v>26</v>
      </c>
      <c r="E33" s="8">
        <v>0</v>
      </c>
      <c r="F33" s="8">
        <f t="shared" si="2"/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162"/>
      <c r="M33" s="148"/>
    </row>
    <row r="34" spans="1:15" ht="30" customHeight="1" x14ac:dyDescent="0.2">
      <c r="A34" s="151" t="s">
        <v>10</v>
      </c>
      <c r="B34" s="189" t="s">
        <v>145</v>
      </c>
      <c r="C34" s="174" t="s">
        <v>99</v>
      </c>
      <c r="D34" s="57" t="s">
        <v>2</v>
      </c>
      <c r="E34" s="58">
        <f>SUM(E35:E38)</f>
        <v>146883</v>
      </c>
      <c r="F34" s="58">
        <f t="shared" ref="F34:H34" si="6">SUM(F35:F38)</f>
        <v>294865.07</v>
      </c>
      <c r="G34" s="58">
        <f t="shared" si="6"/>
        <v>185706.82</v>
      </c>
      <c r="H34" s="58">
        <f t="shared" si="6"/>
        <v>43173.25</v>
      </c>
      <c r="I34" s="89">
        <f t="shared" ref="I34:K34" si="7">SUM(I35:I38)</f>
        <v>65985</v>
      </c>
      <c r="J34" s="58">
        <f t="shared" si="7"/>
        <v>0</v>
      </c>
      <c r="K34" s="58">
        <f t="shared" si="7"/>
        <v>0</v>
      </c>
      <c r="L34" s="149" t="s">
        <v>34</v>
      </c>
      <c r="M34" s="196" t="s">
        <v>136</v>
      </c>
    </row>
    <row r="35" spans="1:15" ht="74.25" customHeight="1" x14ac:dyDescent="0.2">
      <c r="A35" s="152"/>
      <c r="B35" s="190"/>
      <c r="C35" s="174"/>
      <c r="D35" s="57" t="s">
        <v>1</v>
      </c>
      <c r="E35" s="58">
        <f>E40</f>
        <v>0</v>
      </c>
      <c r="F35" s="79">
        <f>F40+F45+F50+F55+F60+F65+F70</f>
        <v>0</v>
      </c>
      <c r="G35" s="79">
        <f t="shared" ref="G35:K38" si="8">G40+G45+G50+G55+G60+G65+G70</f>
        <v>0</v>
      </c>
      <c r="H35" s="79">
        <f t="shared" si="8"/>
        <v>0</v>
      </c>
      <c r="I35" s="79">
        <f t="shared" si="8"/>
        <v>0</v>
      </c>
      <c r="J35" s="79">
        <f t="shared" si="8"/>
        <v>0</v>
      </c>
      <c r="K35" s="79">
        <f t="shared" si="8"/>
        <v>0</v>
      </c>
      <c r="L35" s="149"/>
      <c r="M35" s="197"/>
    </row>
    <row r="36" spans="1:15" ht="63.75" customHeight="1" x14ac:dyDescent="0.2">
      <c r="A36" s="152"/>
      <c r="B36" s="190"/>
      <c r="C36" s="174"/>
      <c r="D36" s="57" t="s">
        <v>7</v>
      </c>
      <c r="E36" s="58">
        <f t="shared" ref="E36" si="9">E41</f>
        <v>103497</v>
      </c>
      <c r="F36" s="79">
        <f>F41+F46+F51+F56+F61+F66+F71</f>
        <v>200192.73</v>
      </c>
      <c r="G36" s="79">
        <f t="shared" si="8"/>
        <v>114929.54</v>
      </c>
      <c r="H36" s="79">
        <f t="shared" si="8"/>
        <v>24278.19</v>
      </c>
      <c r="I36" s="79">
        <f t="shared" si="8"/>
        <v>60985</v>
      </c>
      <c r="J36" s="79">
        <f t="shared" si="8"/>
        <v>0</v>
      </c>
      <c r="K36" s="79">
        <f t="shared" si="8"/>
        <v>0</v>
      </c>
      <c r="L36" s="149"/>
      <c r="M36" s="197"/>
    </row>
    <row r="37" spans="1:15" ht="60" x14ac:dyDescent="0.2">
      <c r="A37" s="152"/>
      <c r="B37" s="190"/>
      <c r="C37" s="174"/>
      <c r="D37" s="57" t="s">
        <v>16</v>
      </c>
      <c r="E37" s="58">
        <f t="shared" ref="E37" si="10">E42</f>
        <v>43386</v>
      </c>
      <c r="F37" s="79">
        <f>F42+F47+F52+F57+F62+F67+F72</f>
        <v>94672.34</v>
      </c>
      <c r="G37" s="79">
        <f t="shared" si="8"/>
        <v>70777.279999999999</v>
      </c>
      <c r="H37" s="79">
        <f t="shared" si="8"/>
        <v>18895.059999999998</v>
      </c>
      <c r="I37" s="79">
        <f t="shared" si="8"/>
        <v>5000</v>
      </c>
      <c r="J37" s="79">
        <f t="shared" si="8"/>
        <v>0</v>
      </c>
      <c r="K37" s="79">
        <f t="shared" si="8"/>
        <v>0</v>
      </c>
      <c r="L37" s="149"/>
      <c r="M37" s="197"/>
    </row>
    <row r="38" spans="1:15" ht="36" customHeight="1" x14ac:dyDescent="0.2">
      <c r="A38" s="153"/>
      <c r="B38" s="191"/>
      <c r="C38" s="174"/>
      <c r="D38" s="57" t="s">
        <v>26</v>
      </c>
      <c r="E38" s="58">
        <f t="shared" ref="E38" si="11">E43</f>
        <v>0</v>
      </c>
      <c r="F38" s="58">
        <f>F43+F48+F53+F58+F63+F68+F73</f>
        <v>0</v>
      </c>
      <c r="G38" s="79">
        <f t="shared" si="8"/>
        <v>0</v>
      </c>
      <c r="H38" s="79">
        <f t="shared" si="8"/>
        <v>0</v>
      </c>
      <c r="I38" s="79">
        <f t="shared" si="8"/>
        <v>0</v>
      </c>
      <c r="J38" s="79">
        <f t="shared" si="8"/>
        <v>0</v>
      </c>
      <c r="K38" s="79">
        <f t="shared" si="8"/>
        <v>0</v>
      </c>
      <c r="L38" s="149"/>
      <c r="M38" s="198"/>
    </row>
    <row r="39" spans="1:15" ht="15" customHeight="1" x14ac:dyDescent="0.2">
      <c r="A39" s="151" t="s">
        <v>13</v>
      </c>
      <c r="B39" s="131" t="s">
        <v>147</v>
      </c>
      <c r="C39" s="146" t="s">
        <v>99</v>
      </c>
      <c r="D39" s="56" t="s">
        <v>2</v>
      </c>
      <c r="E39" s="8">
        <f>SUM(E40:E43)</f>
        <v>146883</v>
      </c>
      <c r="F39" s="8">
        <f t="shared" ref="F39:F48" si="12">SUM(G39:K39)</f>
        <v>189228.24</v>
      </c>
      <c r="G39" s="8">
        <f t="shared" ref="G39:K39" si="13">SUM(G40:G43)</f>
        <v>128243.23999999999</v>
      </c>
      <c r="H39" s="8">
        <f t="shared" si="13"/>
        <v>0</v>
      </c>
      <c r="I39" s="8">
        <f t="shared" si="13"/>
        <v>60985</v>
      </c>
      <c r="J39" s="8">
        <f t="shared" si="13"/>
        <v>0</v>
      </c>
      <c r="K39" s="8">
        <f t="shared" si="13"/>
        <v>0</v>
      </c>
      <c r="L39" s="149"/>
      <c r="M39" s="146"/>
    </row>
    <row r="40" spans="1:15" ht="45" x14ac:dyDescent="0.2">
      <c r="A40" s="152"/>
      <c r="B40" s="131"/>
      <c r="C40" s="147"/>
      <c r="D40" s="56" t="s">
        <v>1</v>
      </c>
      <c r="E40" s="8">
        <v>0</v>
      </c>
      <c r="F40" s="8">
        <f t="shared" si="12"/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49"/>
      <c r="M40" s="147"/>
      <c r="O40" s="3">
        <v>61172.02</v>
      </c>
    </row>
    <row r="41" spans="1:15" ht="45" x14ac:dyDescent="0.2">
      <c r="A41" s="152"/>
      <c r="B41" s="131"/>
      <c r="C41" s="147"/>
      <c r="D41" s="56" t="s">
        <v>7</v>
      </c>
      <c r="E41" s="8">
        <v>103497</v>
      </c>
      <c r="F41" s="8">
        <f t="shared" si="12"/>
        <v>142547.70000000001</v>
      </c>
      <c r="G41" s="8">
        <v>81562.7</v>
      </c>
      <c r="H41" s="8">
        <v>0</v>
      </c>
      <c r="I41" s="8">
        <v>60985</v>
      </c>
      <c r="J41" s="8">
        <v>0</v>
      </c>
      <c r="K41" s="8">
        <v>0</v>
      </c>
      <c r="L41" s="149"/>
      <c r="M41" s="147"/>
      <c r="O41" s="3">
        <v>20390.68</v>
      </c>
    </row>
    <row r="42" spans="1:15" ht="45" x14ac:dyDescent="0.2">
      <c r="A42" s="152"/>
      <c r="B42" s="131"/>
      <c r="C42" s="147"/>
      <c r="D42" s="56" t="s">
        <v>16</v>
      </c>
      <c r="E42" s="8">
        <v>43386</v>
      </c>
      <c r="F42" s="8">
        <f t="shared" si="12"/>
        <v>46680.54</v>
      </c>
      <c r="G42" s="8">
        <v>46680.54</v>
      </c>
      <c r="H42" s="8">
        <v>0</v>
      </c>
      <c r="I42" s="8">
        <v>0</v>
      </c>
      <c r="J42" s="8">
        <v>0</v>
      </c>
      <c r="K42" s="8">
        <v>0</v>
      </c>
      <c r="L42" s="149"/>
      <c r="M42" s="147"/>
    </row>
    <row r="43" spans="1:15" ht="33" customHeight="1" x14ac:dyDescent="0.2">
      <c r="A43" s="153"/>
      <c r="B43" s="131"/>
      <c r="C43" s="148"/>
      <c r="D43" s="56" t="s">
        <v>26</v>
      </c>
      <c r="E43" s="8">
        <v>0</v>
      </c>
      <c r="F43" s="8">
        <f t="shared" si="12"/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49"/>
      <c r="M43" s="148"/>
    </row>
    <row r="44" spans="1:15" ht="15" customHeight="1" x14ac:dyDescent="0.2">
      <c r="A44" s="151" t="s">
        <v>25</v>
      </c>
      <c r="B44" s="123" t="s">
        <v>150</v>
      </c>
      <c r="C44" s="146" t="s">
        <v>99</v>
      </c>
      <c r="D44" s="77" t="s">
        <v>2</v>
      </c>
      <c r="E44" s="8">
        <f>SUM(E45:E48)</f>
        <v>13537.03</v>
      </c>
      <c r="F44" s="8">
        <f t="shared" si="12"/>
        <v>15000</v>
      </c>
      <c r="G44" s="8">
        <f t="shared" ref="G44:K44" si="14">SUM(G45:G48)</f>
        <v>5000</v>
      </c>
      <c r="H44" s="8">
        <f t="shared" si="14"/>
        <v>5000</v>
      </c>
      <c r="I44" s="8">
        <f t="shared" si="14"/>
        <v>5000</v>
      </c>
      <c r="J44" s="8">
        <f t="shared" si="14"/>
        <v>0</v>
      </c>
      <c r="K44" s="8">
        <f t="shared" si="14"/>
        <v>0</v>
      </c>
      <c r="L44" s="149"/>
      <c r="M44" s="150"/>
    </row>
    <row r="45" spans="1:15" ht="56.25" customHeight="1" x14ac:dyDescent="0.2">
      <c r="A45" s="152"/>
      <c r="B45" s="124"/>
      <c r="C45" s="147"/>
      <c r="D45" s="77" t="s">
        <v>1</v>
      </c>
      <c r="E45" s="8">
        <v>0</v>
      </c>
      <c r="F45" s="8">
        <f t="shared" si="12"/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49"/>
      <c r="M45" s="150"/>
    </row>
    <row r="46" spans="1:15" ht="51" customHeight="1" x14ac:dyDescent="0.2">
      <c r="A46" s="152"/>
      <c r="B46" s="124"/>
      <c r="C46" s="147"/>
      <c r="D46" s="77" t="s">
        <v>7</v>
      </c>
      <c r="E46" s="8">
        <v>8537.0300000000007</v>
      </c>
      <c r="F46" s="8">
        <f t="shared" si="12"/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149"/>
      <c r="M46" s="150"/>
    </row>
    <row r="47" spans="1:15" ht="52.5" customHeight="1" x14ac:dyDescent="0.2">
      <c r="A47" s="152"/>
      <c r="B47" s="124"/>
      <c r="C47" s="147"/>
      <c r="D47" s="77" t="s">
        <v>16</v>
      </c>
      <c r="E47" s="8">
        <v>5000</v>
      </c>
      <c r="F47" s="8">
        <f t="shared" si="12"/>
        <v>15000</v>
      </c>
      <c r="G47" s="8">
        <v>5000</v>
      </c>
      <c r="H47" s="8">
        <v>5000</v>
      </c>
      <c r="I47" s="8">
        <v>5000</v>
      </c>
      <c r="J47" s="8">
        <v>0</v>
      </c>
      <c r="K47" s="8">
        <v>0</v>
      </c>
      <c r="L47" s="149"/>
      <c r="M47" s="150"/>
    </row>
    <row r="48" spans="1:15" ht="50.25" customHeight="1" x14ac:dyDescent="0.2">
      <c r="A48" s="153"/>
      <c r="B48" s="125"/>
      <c r="C48" s="148"/>
      <c r="D48" s="77" t="s">
        <v>26</v>
      </c>
      <c r="E48" s="8">
        <v>0</v>
      </c>
      <c r="F48" s="8">
        <f t="shared" si="12"/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149"/>
      <c r="M48" s="150"/>
    </row>
    <row r="49" spans="1:13" ht="15" customHeight="1" x14ac:dyDescent="0.2">
      <c r="A49" s="151" t="s">
        <v>29</v>
      </c>
      <c r="B49" s="123" t="s">
        <v>148</v>
      </c>
      <c r="C49" s="146" t="s">
        <v>99</v>
      </c>
      <c r="D49" s="56" t="s">
        <v>2</v>
      </c>
      <c r="E49" s="8">
        <f>SUM(E50:E53)</f>
        <v>25060</v>
      </c>
      <c r="F49" s="8">
        <f t="shared" ref="F49:F53" si="15">SUM(G49:K49)</f>
        <v>0</v>
      </c>
      <c r="G49" s="8">
        <f t="shared" ref="G49:K49" si="16">SUM(G50:G53)</f>
        <v>0</v>
      </c>
      <c r="H49" s="8">
        <f t="shared" si="16"/>
        <v>0</v>
      </c>
      <c r="I49" s="8">
        <f t="shared" si="16"/>
        <v>0</v>
      </c>
      <c r="J49" s="8">
        <f t="shared" si="16"/>
        <v>0</v>
      </c>
      <c r="K49" s="8">
        <f t="shared" si="16"/>
        <v>0</v>
      </c>
      <c r="L49" s="149"/>
      <c r="M49" s="150"/>
    </row>
    <row r="50" spans="1:13" ht="56.25" customHeight="1" x14ac:dyDescent="0.2">
      <c r="A50" s="152"/>
      <c r="B50" s="124"/>
      <c r="C50" s="147"/>
      <c r="D50" s="56" t="s">
        <v>1</v>
      </c>
      <c r="E50" s="8">
        <v>0</v>
      </c>
      <c r="F50" s="8">
        <f t="shared" si="15"/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149"/>
      <c r="M50" s="150"/>
    </row>
    <row r="51" spans="1:13" ht="51" customHeight="1" x14ac:dyDescent="0.2">
      <c r="A51" s="152"/>
      <c r="B51" s="124"/>
      <c r="C51" s="147"/>
      <c r="D51" s="56" t="s">
        <v>7</v>
      </c>
      <c r="E51" s="8">
        <v>16439.310000000001</v>
      </c>
      <c r="F51" s="8">
        <f t="shared" si="15"/>
        <v>0</v>
      </c>
      <c r="G51" s="81">
        <v>0</v>
      </c>
      <c r="H51" s="81">
        <v>0</v>
      </c>
      <c r="I51" s="81">
        <v>0</v>
      </c>
      <c r="J51" s="8">
        <v>0</v>
      </c>
      <c r="K51" s="8">
        <v>0</v>
      </c>
      <c r="L51" s="149"/>
      <c r="M51" s="150"/>
    </row>
    <row r="52" spans="1:13" ht="52.5" customHeight="1" x14ac:dyDescent="0.2">
      <c r="A52" s="152"/>
      <c r="B52" s="124"/>
      <c r="C52" s="147"/>
      <c r="D52" s="56" t="s">
        <v>16</v>
      </c>
      <c r="E52" s="8">
        <v>8620.69</v>
      </c>
      <c r="F52" s="8">
        <f t="shared" si="15"/>
        <v>0</v>
      </c>
      <c r="G52" s="81">
        <v>0</v>
      </c>
      <c r="H52" s="81">
        <v>0</v>
      </c>
      <c r="I52" s="81">
        <v>0</v>
      </c>
      <c r="J52" s="8">
        <v>0</v>
      </c>
      <c r="K52" s="8">
        <v>0</v>
      </c>
      <c r="L52" s="149"/>
      <c r="M52" s="150"/>
    </row>
    <row r="53" spans="1:13" ht="50.25" customHeight="1" x14ac:dyDescent="0.2">
      <c r="A53" s="153"/>
      <c r="B53" s="125"/>
      <c r="C53" s="148"/>
      <c r="D53" s="56" t="s">
        <v>26</v>
      </c>
      <c r="E53" s="8">
        <v>0</v>
      </c>
      <c r="F53" s="8">
        <f t="shared" si="15"/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49"/>
      <c r="M53" s="150"/>
    </row>
    <row r="54" spans="1:13" ht="15" customHeight="1" x14ac:dyDescent="0.2">
      <c r="A54" s="151" t="s">
        <v>161</v>
      </c>
      <c r="B54" s="123" t="s">
        <v>149</v>
      </c>
      <c r="C54" s="146" t="s">
        <v>99</v>
      </c>
      <c r="D54" s="56" t="s">
        <v>2</v>
      </c>
      <c r="E54" s="8">
        <f>SUM(E55:E58)</f>
        <v>0</v>
      </c>
      <c r="F54" s="8">
        <f t="shared" ref="F54:F58" si="17">SUM(G54:K54)</f>
        <v>90636.83</v>
      </c>
      <c r="G54" s="8">
        <f t="shared" ref="G54:K54" si="18">SUM(G55:G58)</f>
        <v>52463.58</v>
      </c>
      <c r="H54" s="8">
        <f t="shared" si="18"/>
        <v>38173.25</v>
      </c>
      <c r="I54" s="8">
        <f t="shared" si="18"/>
        <v>0</v>
      </c>
      <c r="J54" s="8">
        <f t="shared" si="18"/>
        <v>0</v>
      </c>
      <c r="K54" s="8">
        <f t="shared" si="18"/>
        <v>0</v>
      </c>
      <c r="L54" s="149"/>
      <c r="M54" s="150"/>
    </row>
    <row r="55" spans="1:13" ht="45" x14ac:dyDescent="0.2">
      <c r="A55" s="152"/>
      <c r="B55" s="124"/>
      <c r="C55" s="147"/>
      <c r="D55" s="56" t="s">
        <v>1</v>
      </c>
      <c r="E55" s="8">
        <v>0</v>
      </c>
      <c r="F55" s="8">
        <f t="shared" si="17"/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149"/>
      <c r="M55" s="150"/>
    </row>
    <row r="56" spans="1:13" ht="45" x14ac:dyDescent="0.2">
      <c r="A56" s="152"/>
      <c r="B56" s="124"/>
      <c r="C56" s="147"/>
      <c r="D56" s="56" t="s">
        <v>7</v>
      </c>
      <c r="E56" s="8">
        <v>0</v>
      </c>
      <c r="F56" s="8">
        <f t="shared" si="17"/>
        <v>57645.03</v>
      </c>
      <c r="G56" s="8">
        <v>33366.839999999997</v>
      </c>
      <c r="H56" s="8">
        <v>24278.19</v>
      </c>
      <c r="I56" s="8">
        <v>0</v>
      </c>
      <c r="J56" s="8">
        <v>0</v>
      </c>
      <c r="K56" s="8">
        <v>0</v>
      </c>
      <c r="L56" s="149"/>
      <c r="M56" s="150"/>
    </row>
    <row r="57" spans="1:13" ht="45" x14ac:dyDescent="0.2">
      <c r="A57" s="152"/>
      <c r="B57" s="124"/>
      <c r="C57" s="147"/>
      <c r="D57" s="56" t="s">
        <v>16</v>
      </c>
      <c r="E57" s="8">
        <v>0</v>
      </c>
      <c r="F57" s="8">
        <f t="shared" si="17"/>
        <v>32991.800000000003</v>
      </c>
      <c r="G57" s="8">
        <v>19096.740000000002</v>
      </c>
      <c r="H57" s="8">
        <v>13895.06</v>
      </c>
      <c r="I57" s="8">
        <v>0</v>
      </c>
      <c r="J57" s="8">
        <v>0</v>
      </c>
      <c r="K57" s="8">
        <v>0</v>
      </c>
      <c r="L57" s="149"/>
      <c r="M57" s="150"/>
    </row>
    <row r="58" spans="1:13" ht="30" x14ac:dyDescent="0.2">
      <c r="A58" s="153"/>
      <c r="B58" s="125"/>
      <c r="C58" s="148"/>
      <c r="D58" s="56" t="s">
        <v>26</v>
      </c>
      <c r="E58" s="8">
        <v>0</v>
      </c>
      <c r="F58" s="8">
        <f t="shared" si="17"/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149"/>
      <c r="M58" s="150"/>
    </row>
    <row r="59" spans="1:13" ht="15" customHeight="1" x14ac:dyDescent="0.2">
      <c r="A59" s="151" t="s">
        <v>162</v>
      </c>
      <c r="B59" s="123" t="s">
        <v>151</v>
      </c>
      <c r="C59" s="146" t="s">
        <v>99</v>
      </c>
      <c r="D59" s="56" t="s">
        <v>2</v>
      </c>
      <c r="E59" s="8">
        <f>SUM(E60:E63)</f>
        <v>0</v>
      </c>
      <c r="F59" s="8">
        <f t="shared" ref="F59:F63" si="19">SUM(G59:K59)</f>
        <v>0</v>
      </c>
      <c r="G59" s="8">
        <f t="shared" ref="G59:K59" si="20">SUM(G60:G63)</f>
        <v>0</v>
      </c>
      <c r="H59" s="8">
        <f t="shared" si="20"/>
        <v>0</v>
      </c>
      <c r="I59" s="8">
        <f t="shared" si="20"/>
        <v>0</v>
      </c>
      <c r="J59" s="8">
        <f t="shared" si="20"/>
        <v>0</v>
      </c>
      <c r="K59" s="8">
        <f t="shared" si="20"/>
        <v>0</v>
      </c>
      <c r="L59" s="149"/>
      <c r="M59" s="150"/>
    </row>
    <row r="60" spans="1:13" ht="54" customHeight="1" x14ac:dyDescent="0.2">
      <c r="A60" s="152"/>
      <c r="B60" s="124"/>
      <c r="C60" s="147"/>
      <c r="D60" s="56" t="s">
        <v>1</v>
      </c>
      <c r="E60" s="8">
        <v>0</v>
      </c>
      <c r="F60" s="8">
        <f t="shared" si="19"/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149"/>
      <c r="M60" s="150"/>
    </row>
    <row r="61" spans="1:13" ht="35.25" customHeight="1" x14ac:dyDescent="0.2">
      <c r="A61" s="152"/>
      <c r="B61" s="124"/>
      <c r="C61" s="147"/>
      <c r="D61" s="56" t="s">
        <v>7</v>
      </c>
      <c r="E61" s="8">
        <v>0</v>
      </c>
      <c r="F61" s="8">
        <f t="shared" si="19"/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149"/>
      <c r="M61" s="150"/>
    </row>
    <row r="62" spans="1:13" ht="51.75" customHeight="1" x14ac:dyDescent="0.2">
      <c r="A62" s="152"/>
      <c r="B62" s="124"/>
      <c r="C62" s="147"/>
      <c r="D62" s="56" t="s">
        <v>16</v>
      </c>
      <c r="E62" s="8">
        <v>0</v>
      </c>
      <c r="F62" s="8">
        <f t="shared" si="19"/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49"/>
      <c r="M62" s="150"/>
    </row>
    <row r="63" spans="1:13" ht="36.75" customHeight="1" x14ac:dyDescent="0.2">
      <c r="A63" s="153"/>
      <c r="B63" s="125"/>
      <c r="C63" s="148"/>
      <c r="D63" s="56" t="s">
        <v>26</v>
      </c>
      <c r="E63" s="8">
        <v>0</v>
      </c>
      <c r="F63" s="8">
        <f t="shared" si="19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49"/>
      <c r="M63" s="150"/>
    </row>
    <row r="64" spans="1:13" ht="15" customHeight="1" x14ac:dyDescent="0.2">
      <c r="A64" s="151" t="s">
        <v>163</v>
      </c>
      <c r="B64" s="123" t="s">
        <v>152</v>
      </c>
      <c r="C64" s="146" t="s">
        <v>99</v>
      </c>
      <c r="D64" s="77" t="s">
        <v>2</v>
      </c>
      <c r="E64" s="8">
        <f>SUM(E65:E68)</f>
        <v>0</v>
      </c>
      <c r="F64" s="8">
        <f>SUM(F65:F68)</f>
        <v>0</v>
      </c>
      <c r="G64" s="8">
        <f t="shared" ref="G64:K64" si="21">SUM(G65:G68)</f>
        <v>0</v>
      </c>
      <c r="H64" s="8">
        <f t="shared" si="21"/>
        <v>0</v>
      </c>
      <c r="I64" s="8">
        <f t="shared" si="21"/>
        <v>0</v>
      </c>
      <c r="J64" s="8">
        <f t="shared" si="21"/>
        <v>0</v>
      </c>
      <c r="K64" s="8">
        <f t="shared" si="21"/>
        <v>0</v>
      </c>
      <c r="L64" s="149"/>
      <c r="M64" s="150"/>
    </row>
    <row r="65" spans="1:13" ht="54" customHeight="1" x14ac:dyDescent="0.2">
      <c r="A65" s="152"/>
      <c r="B65" s="124"/>
      <c r="C65" s="147"/>
      <c r="D65" s="77" t="s">
        <v>1</v>
      </c>
      <c r="E65" s="8">
        <v>0</v>
      </c>
      <c r="F65" s="8">
        <f t="shared" ref="F65:F68" si="22">SUM(G65:K65)</f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149"/>
      <c r="M65" s="150"/>
    </row>
    <row r="66" spans="1:13" ht="34.5" customHeight="1" x14ac:dyDescent="0.2">
      <c r="A66" s="152"/>
      <c r="B66" s="124"/>
      <c r="C66" s="147"/>
      <c r="D66" s="77" t="s">
        <v>7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149"/>
      <c r="M66" s="150"/>
    </row>
    <row r="67" spans="1:13" ht="51.75" customHeight="1" x14ac:dyDescent="0.2">
      <c r="A67" s="152"/>
      <c r="B67" s="124"/>
      <c r="C67" s="147"/>
      <c r="D67" s="77" t="s">
        <v>16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49"/>
      <c r="M67" s="150"/>
    </row>
    <row r="68" spans="1:13" ht="40.5" customHeight="1" x14ac:dyDescent="0.2">
      <c r="A68" s="153"/>
      <c r="B68" s="125"/>
      <c r="C68" s="148"/>
      <c r="D68" s="77" t="s">
        <v>26</v>
      </c>
      <c r="E68" s="8">
        <v>0</v>
      </c>
      <c r="F68" s="8">
        <f t="shared" si="22"/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149"/>
      <c r="M68" s="150"/>
    </row>
    <row r="69" spans="1:13" ht="15" customHeight="1" x14ac:dyDescent="0.2">
      <c r="A69" s="151" t="s">
        <v>179</v>
      </c>
      <c r="B69" s="123" t="s">
        <v>153</v>
      </c>
      <c r="C69" s="146" t="s">
        <v>99</v>
      </c>
      <c r="D69" s="77" t="s">
        <v>2</v>
      </c>
      <c r="E69" s="8">
        <f>SUM(E70:E73)</f>
        <v>0</v>
      </c>
      <c r="F69" s="8">
        <f>SUM(F70:F73)</f>
        <v>0</v>
      </c>
      <c r="G69" s="8">
        <f t="shared" ref="G69:K69" si="23">SUM(G70:G73)</f>
        <v>0</v>
      </c>
      <c r="H69" s="8">
        <f t="shared" si="23"/>
        <v>0</v>
      </c>
      <c r="I69" s="8">
        <f t="shared" si="23"/>
        <v>0</v>
      </c>
      <c r="J69" s="8">
        <f t="shared" si="23"/>
        <v>0</v>
      </c>
      <c r="K69" s="8">
        <f t="shared" si="23"/>
        <v>0</v>
      </c>
      <c r="L69" s="149"/>
      <c r="M69" s="150"/>
    </row>
    <row r="70" spans="1:13" ht="54" customHeight="1" x14ac:dyDescent="0.2">
      <c r="A70" s="152"/>
      <c r="B70" s="124"/>
      <c r="C70" s="147"/>
      <c r="D70" s="77" t="s">
        <v>1</v>
      </c>
      <c r="E70" s="8">
        <v>0</v>
      </c>
      <c r="F70" s="8">
        <f t="shared" ref="F70" si="24">SUM(G70:K70)</f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149"/>
      <c r="M70" s="150"/>
    </row>
    <row r="71" spans="1:13" ht="45" customHeight="1" x14ac:dyDescent="0.2">
      <c r="A71" s="152"/>
      <c r="B71" s="124"/>
      <c r="C71" s="147"/>
      <c r="D71" s="77" t="s">
        <v>7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49"/>
      <c r="M71" s="150"/>
    </row>
    <row r="72" spans="1:13" ht="54" customHeight="1" x14ac:dyDescent="0.2">
      <c r="A72" s="152"/>
      <c r="B72" s="124"/>
      <c r="C72" s="147"/>
      <c r="D72" s="77" t="s">
        <v>16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149"/>
      <c r="M72" s="150"/>
    </row>
    <row r="73" spans="1:13" ht="34.5" customHeight="1" x14ac:dyDescent="0.2">
      <c r="A73" s="153"/>
      <c r="B73" s="125"/>
      <c r="C73" s="148"/>
      <c r="D73" s="77" t="s">
        <v>26</v>
      </c>
      <c r="E73" s="8">
        <v>0</v>
      </c>
      <c r="F73" s="8">
        <f t="shared" ref="F73" si="25">SUM(G73:K73)</f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49"/>
      <c r="M73" s="150"/>
    </row>
    <row r="74" spans="1:13" ht="15" customHeight="1" x14ac:dyDescent="0.2">
      <c r="A74" s="154"/>
      <c r="B74" s="175" t="s">
        <v>107</v>
      </c>
      <c r="C74" s="176"/>
      <c r="D74" s="57" t="s">
        <v>2</v>
      </c>
      <c r="E74" s="19">
        <v>0</v>
      </c>
      <c r="F74" s="19">
        <f t="shared" ref="F74:K78" si="26">F14+F34</f>
        <v>309023.07</v>
      </c>
      <c r="G74" s="19">
        <f t="shared" si="26"/>
        <v>199864.82</v>
      </c>
      <c r="H74" s="19">
        <f t="shared" si="26"/>
        <v>43173.25</v>
      </c>
      <c r="I74" s="19">
        <f t="shared" si="26"/>
        <v>65985</v>
      </c>
      <c r="J74" s="19">
        <f t="shared" si="26"/>
        <v>0</v>
      </c>
      <c r="K74" s="19">
        <f t="shared" si="26"/>
        <v>0</v>
      </c>
      <c r="L74" s="181"/>
      <c r="M74" s="174"/>
    </row>
    <row r="75" spans="1:13" ht="45" x14ac:dyDescent="0.2">
      <c r="A75" s="155"/>
      <c r="B75" s="177"/>
      <c r="C75" s="178"/>
      <c r="D75" s="57" t="s">
        <v>1</v>
      </c>
      <c r="E75" s="19">
        <v>0</v>
      </c>
      <c r="F75" s="19">
        <f t="shared" si="26"/>
        <v>0</v>
      </c>
      <c r="G75" s="19">
        <f t="shared" si="26"/>
        <v>0</v>
      </c>
      <c r="H75" s="19">
        <f t="shared" si="26"/>
        <v>0</v>
      </c>
      <c r="I75" s="19">
        <f t="shared" si="26"/>
        <v>0</v>
      </c>
      <c r="J75" s="19">
        <f t="shared" si="26"/>
        <v>0</v>
      </c>
      <c r="K75" s="19">
        <f t="shared" si="26"/>
        <v>0</v>
      </c>
      <c r="L75" s="181"/>
      <c r="M75" s="174"/>
    </row>
    <row r="76" spans="1:13" ht="60" x14ac:dyDescent="0.2">
      <c r="A76" s="155"/>
      <c r="B76" s="177"/>
      <c r="C76" s="178"/>
      <c r="D76" s="57" t="s">
        <v>7</v>
      </c>
      <c r="E76" s="19">
        <v>0</v>
      </c>
      <c r="F76" s="19">
        <f t="shared" si="26"/>
        <v>213642.73</v>
      </c>
      <c r="G76" s="19">
        <f t="shared" si="26"/>
        <v>128379.54</v>
      </c>
      <c r="H76" s="19">
        <f t="shared" si="26"/>
        <v>24278.19</v>
      </c>
      <c r="I76" s="19">
        <f t="shared" si="26"/>
        <v>60985</v>
      </c>
      <c r="J76" s="19">
        <f t="shared" si="26"/>
        <v>0</v>
      </c>
      <c r="K76" s="19">
        <f t="shared" si="26"/>
        <v>0</v>
      </c>
      <c r="L76" s="181"/>
      <c r="M76" s="174"/>
    </row>
    <row r="77" spans="1:13" ht="60" x14ac:dyDescent="0.2">
      <c r="A77" s="155"/>
      <c r="B77" s="177"/>
      <c r="C77" s="178"/>
      <c r="D77" s="57" t="s">
        <v>16</v>
      </c>
      <c r="E77" s="19">
        <v>0</v>
      </c>
      <c r="F77" s="19">
        <f t="shared" si="26"/>
        <v>95380.34</v>
      </c>
      <c r="G77" s="19">
        <f t="shared" si="26"/>
        <v>71485.279999999999</v>
      </c>
      <c r="H77" s="19">
        <f t="shared" si="26"/>
        <v>18895.059999999998</v>
      </c>
      <c r="I77" s="19">
        <f t="shared" si="26"/>
        <v>5000</v>
      </c>
      <c r="J77" s="19">
        <f t="shared" si="26"/>
        <v>0</v>
      </c>
      <c r="K77" s="19">
        <f t="shared" si="26"/>
        <v>0</v>
      </c>
      <c r="L77" s="181"/>
      <c r="M77" s="174"/>
    </row>
    <row r="78" spans="1:13" ht="15" x14ac:dyDescent="0.2">
      <c r="A78" s="156"/>
      <c r="B78" s="179"/>
      <c r="C78" s="180"/>
      <c r="D78" s="57" t="s">
        <v>31</v>
      </c>
      <c r="E78" s="19">
        <v>0</v>
      </c>
      <c r="F78" s="19">
        <f t="shared" si="26"/>
        <v>0</v>
      </c>
      <c r="G78" s="19">
        <f t="shared" si="26"/>
        <v>0</v>
      </c>
      <c r="H78" s="19">
        <f t="shared" si="26"/>
        <v>0</v>
      </c>
      <c r="I78" s="19">
        <f t="shared" si="26"/>
        <v>0</v>
      </c>
      <c r="J78" s="19">
        <f t="shared" si="26"/>
        <v>0</v>
      </c>
      <c r="K78" s="19">
        <f t="shared" si="26"/>
        <v>0</v>
      </c>
      <c r="L78" s="181"/>
      <c r="M78" s="174"/>
    </row>
    <row r="79" spans="1:13" ht="15" customHeight="1" x14ac:dyDescent="0.2">
      <c r="A79" s="169" t="s">
        <v>106</v>
      </c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1"/>
    </row>
    <row r="80" spans="1:13" ht="15" customHeight="1" x14ac:dyDescent="0.2">
      <c r="A80" s="172" t="s">
        <v>6</v>
      </c>
      <c r="B80" s="173" t="s">
        <v>131</v>
      </c>
      <c r="C80" s="174" t="s">
        <v>99</v>
      </c>
      <c r="D80" s="57" t="s">
        <v>2</v>
      </c>
      <c r="E80" s="19">
        <v>0</v>
      </c>
      <c r="F80" s="58">
        <f>SUM(G80:K80)</f>
        <v>1349713</v>
      </c>
      <c r="G80" s="19">
        <f t="shared" ref="G80:K80" si="27">SUM(G81:G84)</f>
        <v>460713</v>
      </c>
      <c r="H80" s="19">
        <f t="shared" si="27"/>
        <v>444500</v>
      </c>
      <c r="I80" s="19">
        <f t="shared" si="27"/>
        <v>444500</v>
      </c>
      <c r="J80" s="19">
        <f t="shared" si="27"/>
        <v>0</v>
      </c>
      <c r="K80" s="19">
        <f t="shared" si="27"/>
        <v>0</v>
      </c>
      <c r="L80" s="149" t="s">
        <v>34</v>
      </c>
      <c r="M80" s="157" t="s">
        <v>137</v>
      </c>
    </row>
    <row r="81" spans="1:15" ht="45" x14ac:dyDescent="0.2">
      <c r="A81" s="172"/>
      <c r="B81" s="173"/>
      <c r="C81" s="174"/>
      <c r="D81" s="57" t="s">
        <v>1</v>
      </c>
      <c r="E81" s="19">
        <v>0</v>
      </c>
      <c r="F81" s="19">
        <f>F91+F96+F101</f>
        <v>0</v>
      </c>
      <c r="G81" s="19">
        <f t="shared" ref="G81:K84" si="28">G91+G96+G101</f>
        <v>0</v>
      </c>
      <c r="H81" s="19">
        <f t="shared" si="28"/>
        <v>0</v>
      </c>
      <c r="I81" s="19">
        <f t="shared" si="28"/>
        <v>0</v>
      </c>
      <c r="J81" s="19">
        <f t="shared" si="28"/>
        <v>0</v>
      </c>
      <c r="K81" s="19">
        <f t="shared" si="28"/>
        <v>0</v>
      </c>
      <c r="L81" s="149"/>
      <c r="M81" s="158"/>
    </row>
    <row r="82" spans="1:15" ht="60" x14ac:dyDescent="0.2">
      <c r="A82" s="172"/>
      <c r="B82" s="173"/>
      <c r="C82" s="174"/>
      <c r="D82" s="57" t="s">
        <v>7</v>
      </c>
      <c r="E82" s="19">
        <v>0</v>
      </c>
      <c r="F82" s="19">
        <f>F92+F97+F102</f>
        <v>0</v>
      </c>
      <c r="G82" s="19">
        <f t="shared" si="28"/>
        <v>0</v>
      </c>
      <c r="H82" s="19">
        <f t="shared" si="28"/>
        <v>0</v>
      </c>
      <c r="I82" s="19">
        <f t="shared" si="28"/>
        <v>0</v>
      </c>
      <c r="J82" s="19">
        <f t="shared" si="28"/>
        <v>0</v>
      </c>
      <c r="K82" s="19">
        <f t="shared" si="28"/>
        <v>0</v>
      </c>
      <c r="L82" s="149"/>
      <c r="M82" s="158"/>
    </row>
    <row r="83" spans="1:15" ht="60" x14ac:dyDescent="0.2">
      <c r="A83" s="172"/>
      <c r="B83" s="173"/>
      <c r="C83" s="174"/>
      <c r="D83" s="57" t="s">
        <v>16</v>
      </c>
      <c r="E83" s="19">
        <v>0</v>
      </c>
      <c r="F83" s="19">
        <f>F88+F93+F98+F103+F108</f>
        <v>1349713</v>
      </c>
      <c r="G83" s="19">
        <f>G88+G93+G98+G103</f>
        <v>460713</v>
      </c>
      <c r="H83" s="19">
        <f t="shared" ref="H83:I83" si="29">H88+H93+H98+H103</f>
        <v>444500</v>
      </c>
      <c r="I83" s="19">
        <f t="shared" si="29"/>
        <v>444500</v>
      </c>
      <c r="J83" s="19">
        <f t="shared" si="28"/>
        <v>0</v>
      </c>
      <c r="K83" s="19">
        <f t="shared" si="28"/>
        <v>0</v>
      </c>
      <c r="L83" s="149"/>
      <c r="M83" s="158"/>
    </row>
    <row r="84" spans="1:15" ht="22.5" customHeight="1" x14ac:dyDescent="0.2">
      <c r="A84" s="172"/>
      <c r="B84" s="173"/>
      <c r="C84" s="174"/>
      <c r="D84" s="57" t="s">
        <v>31</v>
      </c>
      <c r="E84" s="19">
        <v>0</v>
      </c>
      <c r="F84" s="19">
        <f>F94+F99+F104</f>
        <v>0</v>
      </c>
      <c r="G84" s="19">
        <f t="shared" si="28"/>
        <v>0</v>
      </c>
      <c r="H84" s="19">
        <f t="shared" si="28"/>
        <v>0</v>
      </c>
      <c r="I84" s="19">
        <f t="shared" si="28"/>
        <v>0</v>
      </c>
      <c r="J84" s="19">
        <f t="shared" si="28"/>
        <v>0</v>
      </c>
      <c r="K84" s="19">
        <f t="shared" si="28"/>
        <v>0</v>
      </c>
      <c r="L84" s="149"/>
      <c r="M84" s="159"/>
    </row>
    <row r="85" spans="1:15" ht="15" x14ac:dyDescent="0.2">
      <c r="A85" s="143" t="s">
        <v>165</v>
      </c>
      <c r="B85" s="123" t="s">
        <v>166</v>
      </c>
      <c r="C85" s="146"/>
      <c r="D85" s="80" t="s">
        <v>2</v>
      </c>
      <c r="E85" s="8">
        <f>SUM(E86:E89)</f>
        <v>288857.96999999997</v>
      </c>
      <c r="F85" s="8">
        <f t="shared" ref="F85:F89" si="30">SUM(G85:K85)</f>
        <v>715763</v>
      </c>
      <c r="G85" s="8">
        <f t="shared" ref="G85:K85" si="31">SUM(G86:G89)</f>
        <v>243763</v>
      </c>
      <c r="H85" s="8">
        <f t="shared" si="31"/>
        <v>236000</v>
      </c>
      <c r="I85" s="8">
        <f t="shared" si="31"/>
        <v>236000</v>
      </c>
      <c r="J85" s="8">
        <f t="shared" si="31"/>
        <v>0</v>
      </c>
      <c r="K85" s="8">
        <f t="shared" si="31"/>
        <v>0</v>
      </c>
      <c r="L85" s="160"/>
      <c r="M85" s="146"/>
    </row>
    <row r="86" spans="1:15" ht="45" x14ac:dyDescent="0.2">
      <c r="A86" s="144"/>
      <c r="B86" s="124"/>
      <c r="C86" s="147"/>
      <c r="D86" s="80" t="s">
        <v>1</v>
      </c>
      <c r="E86" s="8">
        <v>0</v>
      </c>
      <c r="F86" s="8">
        <f t="shared" si="30"/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161"/>
      <c r="M86" s="147"/>
    </row>
    <row r="87" spans="1:15" ht="45" x14ac:dyDescent="0.2">
      <c r="A87" s="144"/>
      <c r="B87" s="124"/>
      <c r="C87" s="147"/>
      <c r="D87" s="80" t="s">
        <v>7</v>
      </c>
      <c r="E87" s="8">
        <v>0</v>
      </c>
      <c r="F87" s="8">
        <f t="shared" si="30"/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161"/>
      <c r="M87" s="147"/>
    </row>
    <row r="88" spans="1:15" ht="45" x14ac:dyDescent="0.2">
      <c r="A88" s="144"/>
      <c r="B88" s="124"/>
      <c r="C88" s="147"/>
      <c r="D88" s="80" t="s">
        <v>16</v>
      </c>
      <c r="E88" s="8">
        <v>288857.96999999997</v>
      </c>
      <c r="F88" s="8">
        <f t="shared" si="30"/>
        <v>715763</v>
      </c>
      <c r="G88" s="7">
        <v>243763</v>
      </c>
      <c r="H88" s="7">
        <v>236000</v>
      </c>
      <c r="I88" s="7">
        <v>236000</v>
      </c>
      <c r="J88" s="7">
        <v>0</v>
      </c>
      <c r="K88" s="7">
        <v>0</v>
      </c>
      <c r="L88" s="161"/>
      <c r="M88" s="147"/>
    </row>
    <row r="89" spans="1:15" ht="30" x14ac:dyDescent="0.2">
      <c r="A89" s="145"/>
      <c r="B89" s="125"/>
      <c r="C89" s="148"/>
      <c r="D89" s="80" t="s">
        <v>26</v>
      </c>
      <c r="E89" s="8">
        <v>0</v>
      </c>
      <c r="F89" s="8">
        <f t="shared" si="30"/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162"/>
      <c r="M89" s="148"/>
    </row>
    <row r="90" spans="1:15" ht="15" x14ac:dyDescent="0.2">
      <c r="A90" s="143" t="s">
        <v>24</v>
      </c>
      <c r="B90" s="123" t="s">
        <v>154</v>
      </c>
      <c r="C90" s="146"/>
      <c r="D90" s="77" t="s">
        <v>2</v>
      </c>
      <c r="E90" s="8">
        <f>SUM(E91:E94)</f>
        <v>173000</v>
      </c>
      <c r="F90" s="8">
        <f t="shared" ref="F90:F99" si="32">SUM(G90:K90)</f>
        <v>578500</v>
      </c>
      <c r="G90" s="8">
        <f t="shared" ref="G90:K90" si="33">SUM(G91:G94)</f>
        <v>191500</v>
      </c>
      <c r="H90" s="8">
        <f t="shared" si="33"/>
        <v>193500</v>
      </c>
      <c r="I90" s="8">
        <f t="shared" si="33"/>
        <v>193500</v>
      </c>
      <c r="J90" s="8">
        <f t="shared" si="33"/>
        <v>0</v>
      </c>
      <c r="K90" s="8">
        <f t="shared" si="33"/>
        <v>0</v>
      </c>
      <c r="L90" s="160"/>
      <c r="M90" s="146"/>
    </row>
    <row r="91" spans="1:15" ht="45" x14ac:dyDescent="0.2">
      <c r="A91" s="144"/>
      <c r="B91" s="124"/>
      <c r="C91" s="147"/>
      <c r="D91" s="77" t="s">
        <v>1</v>
      </c>
      <c r="E91" s="8">
        <v>0</v>
      </c>
      <c r="F91" s="8">
        <f t="shared" si="32"/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161"/>
      <c r="M91" s="147"/>
    </row>
    <row r="92" spans="1:15" ht="45" x14ac:dyDescent="0.2">
      <c r="A92" s="144"/>
      <c r="B92" s="124"/>
      <c r="C92" s="147"/>
      <c r="D92" s="77" t="s">
        <v>7</v>
      </c>
      <c r="E92" s="8">
        <v>0</v>
      </c>
      <c r="F92" s="8">
        <f t="shared" si="32"/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161"/>
      <c r="M92" s="147"/>
    </row>
    <row r="93" spans="1:15" ht="45" x14ac:dyDescent="0.2">
      <c r="A93" s="144"/>
      <c r="B93" s="124"/>
      <c r="C93" s="147"/>
      <c r="D93" s="77" t="s">
        <v>16</v>
      </c>
      <c r="E93" s="8">
        <v>173000</v>
      </c>
      <c r="F93" s="8">
        <f t="shared" si="32"/>
        <v>578500</v>
      </c>
      <c r="G93" s="82">
        <v>191500</v>
      </c>
      <c r="H93" s="7">
        <v>193500</v>
      </c>
      <c r="I93" s="7">
        <v>193500</v>
      </c>
      <c r="J93" s="7">
        <v>0</v>
      </c>
      <c r="K93" s="7">
        <v>0</v>
      </c>
      <c r="L93" s="161"/>
      <c r="M93" s="147"/>
      <c r="O93" s="16"/>
    </row>
    <row r="94" spans="1:15" ht="30" x14ac:dyDescent="0.2">
      <c r="A94" s="145"/>
      <c r="B94" s="125"/>
      <c r="C94" s="148"/>
      <c r="D94" s="77" t="s">
        <v>26</v>
      </c>
      <c r="E94" s="8">
        <v>0</v>
      </c>
      <c r="F94" s="8">
        <f t="shared" si="32"/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162"/>
      <c r="M94" s="148"/>
    </row>
    <row r="95" spans="1:15" ht="15" customHeight="1" x14ac:dyDescent="0.2">
      <c r="A95" s="143" t="s">
        <v>164</v>
      </c>
      <c r="B95" s="123" t="s">
        <v>155</v>
      </c>
      <c r="C95" s="146" t="s">
        <v>99</v>
      </c>
      <c r="D95" s="77" t="s">
        <v>2</v>
      </c>
      <c r="E95" s="8">
        <f>SUM(E96:E99)</f>
        <v>0</v>
      </c>
      <c r="F95" s="8">
        <f t="shared" si="32"/>
        <v>45000</v>
      </c>
      <c r="G95" s="8">
        <f t="shared" ref="G95:K95" si="34">SUM(G96:G99)</f>
        <v>15000</v>
      </c>
      <c r="H95" s="8">
        <f t="shared" si="34"/>
        <v>15000</v>
      </c>
      <c r="I95" s="8">
        <f t="shared" si="34"/>
        <v>15000</v>
      </c>
      <c r="J95" s="8">
        <f t="shared" si="34"/>
        <v>0</v>
      </c>
      <c r="K95" s="8">
        <f t="shared" si="34"/>
        <v>0</v>
      </c>
      <c r="L95" s="149"/>
      <c r="M95" s="150"/>
    </row>
    <row r="96" spans="1:15" ht="54" customHeight="1" x14ac:dyDescent="0.2">
      <c r="A96" s="144"/>
      <c r="B96" s="124"/>
      <c r="C96" s="147"/>
      <c r="D96" s="77" t="s">
        <v>1</v>
      </c>
      <c r="E96" s="8">
        <v>0</v>
      </c>
      <c r="F96" s="8">
        <f t="shared" si="32"/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149"/>
      <c r="M96" s="150"/>
    </row>
    <row r="97" spans="1:13" ht="77.25" customHeight="1" x14ac:dyDescent="0.2">
      <c r="A97" s="144"/>
      <c r="B97" s="124"/>
      <c r="C97" s="147"/>
      <c r="D97" s="77" t="s">
        <v>7</v>
      </c>
      <c r="E97" s="8">
        <v>0</v>
      </c>
      <c r="F97" s="8">
        <f t="shared" si="32"/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149"/>
      <c r="M97" s="150"/>
    </row>
    <row r="98" spans="1:13" ht="69.75" customHeight="1" x14ac:dyDescent="0.2">
      <c r="A98" s="144"/>
      <c r="B98" s="124"/>
      <c r="C98" s="147"/>
      <c r="D98" s="77" t="s">
        <v>16</v>
      </c>
      <c r="E98" s="8">
        <v>0</v>
      </c>
      <c r="F98" s="8">
        <f t="shared" si="32"/>
        <v>45000</v>
      </c>
      <c r="G98" s="7">
        <v>15000</v>
      </c>
      <c r="H98" s="7">
        <v>15000</v>
      </c>
      <c r="I98" s="7">
        <v>15000</v>
      </c>
      <c r="J98" s="7">
        <v>0</v>
      </c>
      <c r="K98" s="7">
        <v>0</v>
      </c>
      <c r="L98" s="149"/>
      <c r="M98" s="150"/>
    </row>
    <row r="99" spans="1:13" ht="63.75" customHeight="1" x14ac:dyDescent="0.2">
      <c r="A99" s="145"/>
      <c r="B99" s="125"/>
      <c r="C99" s="148"/>
      <c r="D99" s="77" t="s">
        <v>26</v>
      </c>
      <c r="E99" s="8">
        <v>0</v>
      </c>
      <c r="F99" s="8">
        <f t="shared" si="32"/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149"/>
      <c r="M99" s="150"/>
    </row>
    <row r="100" spans="1:13" ht="15" customHeight="1" x14ac:dyDescent="0.2">
      <c r="A100" s="143" t="s">
        <v>167</v>
      </c>
      <c r="B100" s="123" t="s">
        <v>168</v>
      </c>
      <c r="C100" s="146" t="s">
        <v>99</v>
      </c>
      <c r="D100" s="77" t="s">
        <v>2</v>
      </c>
      <c r="E100" s="8">
        <f>SUM(E101:E104)</f>
        <v>0</v>
      </c>
      <c r="F100" s="8">
        <f t="shared" ref="F100:F104" si="35">SUM(G100:K100)</f>
        <v>10450</v>
      </c>
      <c r="G100" s="8">
        <f t="shared" ref="G100:K100" si="36">SUM(G101:G104)</f>
        <v>10450</v>
      </c>
      <c r="H100" s="8">
        <f t="shared" si="36"/>
        <v>0</v>
      </c>
      <c r="I100" s="8">
        <f t="shared" si="36"/>
        <v>0</v>
      </c>
      <c r="J100" s="8">
        <f t="shared" si="36"/>
        <v>0</v>
      </c>
      <c r="K100" s="8">
        <f t="shared" si="36"/>
        <v>0</v>
      </c>
      <c r="L100" s="149"/>
      <c r="M100" s="150"/>
    </row>
    <row r="101" spans="1:13" ht="54" customHeight="1" x14ac:dyDescent="0.2">
      <c r="A101" s="144"/>
      <c r="B101" s="124"/>
      <c r="C101" s="147"/>
      <c r="D101" s="77" t="s">
        <v>1</v>
      </c>
      <c r="E101" s="8">
        <v>0</v>
      </c>
      <c r="F101" s="8">
        <f t="shared" si="35"/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49"/>
      <c r="M101" s="150"/>
    </row>
    <row r="102" spans="1:13" ht="77.25" customHeight="1" x14ac:dyDescent="0.2">
      <c r="A102" s="144"/>
      <c r="B102" s="124"/>
      <c r="C102" s="147"/>
      <c r="D102" s="77" t="s">
        <v>7</v>
      </c>
      <c r="E102" s="8">
        <v>0</v>
      </c>
      <c r="F102" s="8">
        <f t="shared" si="35"/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49"/>
      <c r="M102" s="150"/>
    </row>
    <row r="103" spans="1:13" ht="69.75" customHeight="1" x14ac:dyDescent="0.2">
      <c r="A103" s="144"/>
      <c r="B103" s="124"/>
      <c r="C103" s="147"/>
      <c r="D103" s="77" t="s">
        <v>16</v>
      </c>
      <c r="E103" s="8">
        <v>0</v>
      </c>
      <c r="F103" s="8">
        <f t="shared" si="35"/>
        <v>10450</v>
      </c>
      <c r="G103" s="81">
        <v>10450</v>
      </c>
      <c r="H103" s="8">
        <v>0</v>
      </c>
      <c r="I103" s="8">
        <v>0</v>
      </c>
      <c r="J103" s="8">
        <v>0</v>
      </c>
      <c r="K103" s="8">
        <v>0</v>
      </c>
      <c r="L103" s="149"/>
      <c r="M103" s="150"/>
    </row>
    <row r="104" spans="1:13" ht="63.75" customHeight="1" x14ac:dyDescent="0.2">
      <c r="A104" s="145"/>
      <c r="B104" s="125"/>
      <c r="C104" s="148"/>
      <c r="D104" s="77" t="s">
        <v>26</v>
      </c>
      <c r="E104" s="8">
        <v>0</v>
      </c>
      <c r="F104" s="8">
        <f t="shared" si="35"/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149"/>
      <c r="M104" s="150"/>
    </row>
    <row r="105" spans="1:13" ht="15" customHeight="1" x14ac:dyDescent="0.2">
      <c r="A105" s="143" t="s">
        <v>219</v>
      </c>
      <c r="B105" s="123" t="s">
        <v>220</v>
      </c>
      <c r="C105" s="146" t="s">
        <v>99</v>
      </c>
      <c r="D105" s="86" t="s">
        <v>2</v>
      </c>
      <c r="E105" s="8">
        <f>SUM(E106:E109)</f>
        <v>0</v>
      </c>
      <c r="F105" s="8">
        <f t="shared" ref="F105:F109" si="37">SUM(G105:K105)</f>
        <v>0</v>
      </c>
      <c r="G105" s="8">
        <f t="shared" ref="G105:K105" si="38">SUM(G106:G109)</f>
        <v>0</v>
      </c>
      <c r="H105" s="8">
        <f t="shared" si="38"/>
        <v>0</v>
      </c>
      <c r="I105" s="8">
        <f t="shared" si="38"/>
        <v>0</v>
      </c>
      <c r="J105" s="8">
        <f t="shared" si="38"/>
        <v>0</v>
      </c>
      <c r="K105" s="8">
        <f t="shared" si="38"/>
        <v>0</v>
      </c>
      <c r="L105" s="149"/>
      <c r="M105" s="150"/>
    </row>
    <row r="106" spans="1:13" ht="54" customHeight="1" x14ac:dyDescent="0.2">
      <c r="A106" s="144"/>
      <c r="B106" s="124"/>
      <c r="C106" s="147"/>
      <c r="D106" s="86" t="s">
        <v>1</v>
      </c>
      <c r="E106" s="8">
        <v>0</v>
      </c>
      <c r="F106" s="8">
        <f t="shared" si="37"/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149"/>
      <c r="M106" s="150"/>
    </row>
    <row r="107" spans="1:13" ht="77.25" customHeight="1" x14ac:dyDescent="0.2">
      <c r="A107" s="144"/>
      <c r="B107" s="124"/>
      <c r="C107" s="147"/>
      <c r="D107" s="86" t="s">
        <v>7</v>
      </c>
      <c r="E107" s="8">
        <v>0</v>
      </c>
      <c r="F107" s="8">
        <f t="shared" si="37"/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149"/>
      <c r="M107" s="150"/>
    </row>
    <row r="108" spans="1:13" ht="69.75" customHeight="1" x14ac:dyDescent="0.2">
      <c r="A108" s="144"/>
      <c r="B108" s="124"/>
      <c r="C108" s="147"/>
      <c r="D108" s="86" t="s">
        <v>16</v>
      </c>
      <c r="E108" s="8">
        <v>0</v>
      </c>
      <c r="F108" s="8">
        <f t="shared" si="37"/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149"/>
      <c r="M108" s="150"/>
    </row>
    <row r="109" spans="1:13" ht="63.75" customHeight="1" x14ac:dyDescent="0.2">
      <c r="A109" s="145"/>
      <c r="B109" s="125"/>
      <c r="C109" s="148"/>
      <c r="D109" s="86" t="s">
        <v>26</v>
      </c>
      <c r="E109" s="8">
        <v>0</v>
      </c>
      <c r="F109" s="8">
        <f t="shared" si="37"/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149"/>
      <c r="M109" s="150"/>
    </row>
    <row r="110" spans="1:13" ht="15" customHeight="1" x14ac:dyDescent="0.2">
      <c r="A110" s="154"/>
      <c r="B110" s="175" t="s">
        <v>108</v>
      </c>
      <c r="C110" s="176"/>
      <c r="D110" s="57" t="s">
        <v>2</v>
      </c>
      <c r="E110" s="19">
        <f>SUM(E111:E114)</f>
        <v>0</v>
      </c>
      <c r="F110" s="19">
        <f t="shared" ref="F110:K114" si="39">F80</f>
        <v>1349713</v>
      </c>
      <c r="G110" s="19">
        <f t="shared" si="39"/>
        <v>460713</v>
      </c>
      <c r="H110" s="19">
        <f t="shared" si="39"/>
        <v>444500</v>
      </c>
      <c r="I110" s="19">
        <f t="shared" si="39"/>
        <v>444500</v>
      </c>
      <c r="J110" s="19">
        <f t="shared" si="39"/>
        <v>0</v>
      </c>
      <c r="K110" s="19">
        <f t="shared" si="39"/>
        <v>0</v>
      </c>
      <c r="L110" s="181"/>
      <c r="M110" s="174"/>
    </row>
    <row r="111" spans="1:13" ht="45" x14ac:dyDescent="0.2">
      <c r="A111" s="155"/>
      <c r="B111" s="177"/>
      <c r="C111" s="178"/>
      <c r="D111" s="57" t="s">
        <v>1</v>
      </c>
      <c r="E111" s="19">
        <v>0</v>
      </c>
      <c r="F111" s="19">
        <f t="shared" si="39"/>
        <v>0</v>
      </c>
      <c r="G111" s="19">
        <f t="shared" si="39"/>
        <v>0</v>
      </c>
      <c r="H111" s="19">
        <f t="shared" si="39"/>
        <v>0</v>
      </c>
      <c r="I111" s="19">
        <f t="shared" si="39"/>
        <v>0</v>
      </c>
      <c r="J111" s="19">
        <f t="shared" si="39"/>
        <v>0</v>
      </c>
      <c r="K111" s="19">
        <f t="shared" si="39"/>
        <v>0</v>
      </c>
      <c r="L111" s="181"/>
      <c r="M111" s="174"/>
    </row>
    <row r="112" spans="1:13" ht="60" x14ac:dyDescent="0.2">
      <c r="A112" s="155"/>
      <c r="B112" s="177"/>
      <c r="C112" s="178"/>
      <c r="D112" s="57" t="s">
        <v>7</v>
      </c>
      <c r="E112" s="19">
        <v>0</v>
      </c>
      <c r="F112" s="19">
        <f t="shared" si="39"/>
        <v>0</v>
      </c>
      <c r="G112" s="19">
        <f t="shared" si="39"/>
        <v>0</v>
      </c>
      <c r="H112" s="19">
        <f t="shared" si="39"/>
        <v>0</v>
      </c>
      <c r="I112" s="19">
        <f t="shared" si="39"/>
        <v>0</v>
      </c>
      <c r="J112" s="19">
        <f t="shared" si="39"/>
        <v>0</v>
      </c>
      <c r="K112" s="19">
        <f t="shared" si="39"/>
        <v>0</v>
      </c>
      <c r="L112" s="181"/>
      <c r="M112" s="174"/>
    </row>
    <row r="113" spans="1:15" ht="60" x14ac:dyDescent="0.2">
      <c r="A113" s="155"/>
      <c r="B113" s="177"/>
      <c r="C113" s="178"/>
      <c r="D113" s="57" t="s">
        <v>16</v>
      </c>
      <c r="E113" s="19">
        <v>0</v>
      </c>
      <c r="F113" s="19">
        <f t="shared" si="39"/>
        <v>1349713</v>
      </c>
      <c r="G113" s="19">
        <f t="shared" si="39"/>
        <v>460713</v>
      </c>
      <c r="H113" s="19">
        <f t="shared" si="39"/>
        <v>444500</v>
      </c>
      <c r="I113" s="19">
        <f t="shared" si="39"/>
        <v>444500</v>
      </c>
      <c r="J113" s="19">
        <f t="shared" si="39"/>
        <v>0</v>
      </c>
      <c r="K113" s="19">
        <f t="shared" si="39"/>
        <v>0</v>
      </c>
      <c r="L113" s="181"/>
      <c r="M113" s="174"/>
    </row>
    <row r="114" spans="1:15" ht="15" x14ac:dyDescent="0.2">
      <c r="A114" s="156"/>
      <c r="B114" s="179"/>
      <c r="C114" s="180"/>
      <c r="D114" s="57" t="s">
        <v>31</v>
      </c>
      <c r="E114" s="19">
        <v>0</v>
      </c>
      <c r="F114" s="19">
        <f t="shared" si="39"/>
        <v>0</v>
      </c>
      <c r="G114" s="19">
        <f t="shared" si="39"/>
        <v>0</v>
      </c>
      <c r="H114" s="19">
        <f t="shared" si="39"/>
        <v>0</v>
      </c>
      <c r="I114" s="19">
        <f t="shared" si="39"/>
        <v>0</v>
      </c>
      <c r="J114" s="19">
        <f t="shared" si="39"/>
        <v>0</v>
      </c>
      <c r="K114" s="19">
        <f t="shared" si="39"/>
        <v>0</v>
      </c>
      <c r="L114" s="181"/>
      <c r="M114" s="174"/>
    </row>
    <row r="115" spans="1:15" ht="15" customHeight="1" x14ac:dyDescent="0.2">
      <c r="A115" s="169" t="s">
        <v>109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1"/>
    </row>
    <row r="116" spans="1:15" ht="25.5" customHeight="1" x14ac:dyDescent="0.2">
      <c r="A116" s="172" t="s">
        <v>6</v>
      </c>
      <c r="B116" s="173" t="s">
        <v>132</v>
      </c>
      <c r="C116" s="174" t="s">
        <v>99</v>
      </c>
      <c r="D116" s="57" t="s">
        <v>2</v>
      </c>
      <c r="E116" s="19">
        <f>E121</f>
        <v>0</v>
      </c>
      <c r="F116" s="58">
        <f>SUM(G116:K116)</f>
        <v>21964</v>
      </c>
      <c r="G116" s="19">
        <f t="shared" ref="G116:K116" si="40">SUM(G117:G120)</f>
        <v>20596</v>
      </c>
      <c r="H116" s="19">
        <f t="shared" si="40"/>
        <v>1368</v>
      </c>
      <c r="I116" s="19">
        <f t="shared" si="40"/>
        <v>0</v>
      </c>
      <c r="J116" s="19">
        <f t="shared" si="40"/>
        <v>0</v>
      </c>
      <c r="K116" s="19">
        <f t="shared" si="40"/>
        <v>0</v>
      </c>
      <c r="L116" s="149" t="s">
        <v>34</v>
      </c>
      <c r="M116" s="131" t="s">
        <v>139</v>
      </c>
    </row>
    <row r="117" spans="1:15" ht="47.25" customHeight="1" x14ac:dyDescent="0.2">
      <c r="A117" s="172"/>
      <c r="B117" s="173"/>
      <c r="C117" s="174"/>
      <c r="D117" s="57" t="s">
        <v>1</v>
      </c>
      <c r="E117" s="19">
        <f>E122</f>
        <v>0</v>
      </c>
      <c r="F117" s="19">
        <f t="shared" ref="F117:K117" si="41">F122</f>
        <v>0</v>
      </c>
      <c r="G117" s="19">
        <f t="shared" si="41"/>
        <v>0</v>
      </c>
      <c r="H117" s="19">
        <f t="shared" si="41"/>
        <v>0</v>
      </c>
      <c r="I117" s="19">
        <f t="shared" si="41"/>
        <v>0</v>
      </c>
      <c r="J117" s="19">
        <f t="shared" si="41"/>
        <v>0</v>
      </c>
      <c r="K117" s="19">
        <f t="shared" si="41"/>
        <v>0</v>
      </c>
      <c r="L117" s="149"/>
      <c r="M117" s="131"/>
    </row>
    <row r="118" spans="1:15" ht="60" x14ac:dyDescent="0.2">
      <c r="A118" s="172"/>
      <c r="B118" s="173"/>
      <c r="C118" s="174"/>
      <c r="D118" s="57" t="s">
        <v>7</v>
      </c>
      <c r="E118" s="19">
        <f t="shared" ref="E118" si="42">E123</f>
        <v>0</v>
      </c>
      <c r="F118" s="19">
        <f t="shared" ref="E118:K120" si="43">F123</f>
        <v>13969.09</v>
      </c>
      <c r="G118" s="19">
        <f t="shared" si="43"/>
        <v>13099.05</v>
      </c>
      <c r="H118" s="19">
        <f t="shared" si="43"/>
        <v>870.04</v>
      </c>
      <c r="I118" s="19">
        <f t="shared" si="43"/>
        <v>0</v>
      </c>
      <c r="J118" s="19">
        <f t="shared" si="43"/>
        <v>0</v>
      </c>
      <c r="K118" s="19">
        <f t="shared" si="43"/>
        <v>0</v>
      </c>
      <c r="L118" s="149"/>
      <c r="M118" s="131"/>
    </row>
    <row r="119" spans="1:15" ht="60" x14ac:dyDescent="0.2">
      <c r="A119" s="172"/>
      <c r="B119" s="173"/>
      <c r="C119" s="174"/>
      <c r="D119" s="57" t="s">
        <v>16</v>
      </c>
      <c r="E119" s="19">
        <f t="shared" ref="E119" si="44">E124</f>
        <v>0</v>
      </c>
      <c r="F119" s="19">
        <f t="shared" si="43"/>
        <v>7994.91</v>
      </c>
      <c r="G119" s="19">
        <f t="shared" si="43"/>
        <v>7496.95</v>
      </c>
      <c r="H119" s="19">
        <f t="shared" si="43"/>
        <v>497.96</v>
      </c>
      <c r="I119" s="19">
        <f t="shared" si="43"/>
        <v>0</v>
      </c>
      <c r="J119" s="19">
        <f t="shared" si="43"/>
        <v>0</v>
      </c>
      <c r="K119" s="19">
        <f t="shared" si="43"/>
        <v>0</v>
      </c>
      <c r="L119" s="149"/>
      <c r="M119" s="131"/>
    </row>
    <row r="120" spans="1:15" ht="15" x14ac:dyDescent="0.2">
      <c r="A120" s="172"/>
      <c r="B120" s="173"/>
      <c r="C120" s="174"/>
      <c r="D120" s="57" t="s">
        <v>31</v>
      </c>
      <c r="E120" s="19">
        <f t="shared" si="43"/>
        <v>0</v>
      </c>
      <c r="F120" s="19">
        <f t="shared" si="43"/>
        <v>0</v>
      </c>
      <c r="G120" s="19">
        <f t="shared" si="43"/>
        <v>0</v>
      </c>
      <c r="H120" s="19">
        <f t="shared" si="43"/>
        <v>0</v>
      </c>
      <c r="I120" s="19">
        <f t="shared" si="43"/>
        <v>0</v>
      </c>
      <c r="J120" s="19">
        <f t="shared" si="43"/>
        <v>0</v>
      </c>
      <c r="K120" s="19">
        <f t="shared" si="43"/>
        <v>0</v>
      </c>
      <c r="L120" s="149"/>
      <c r="M120" s="131"/>
    </row>
    <row r="121" spans="1:15" ht="15" x14ac:dyDescent="0.2">
      <c r="A121" s="166" t="s">
        <v>12</v>
      </c>
      <c r="B121" s="132" t="s">
        <v>159</v>
      </c>
      <c r="C121" s="146"/>
      <c r="D121" s="56" t="s">
        <v>2</v>
      </c>
      <c r="E121" s="8">
        <f>SUM(E122:E125)</f>
        <v>0</v>
      </c>
      <c r="F121" s="8">
        <f t="shared" ref="F121:F125" si="45">SUM(G121:K121)</f>
        <v>21964</v>
      </c>
      <c r="G121" s="8">
        <f t="shared" ref="G121:K121" si="46">SUM(G122:G125)</f>
        <v>20596</v>
      </c>
      <c r="H121" s="8">
        <f t="shared" si="46"/>
        <v>1368</v>
      </c>
      <c r="I121" s="8">
        <f t="shared" si="46"/>
        <v>0</v>
      </c>
      <c r="J121" s="8">
        <f t="shared" si="46"/>
        <v>0</v>
      </c>
      <c r="K121" s="8">
        <f t="shared" si="46"/>
        <v>0</v>
      </c>
      <c r="L121" s="160"/>
      <c r="M121" s="140"/>
    </row>
    <row r="122" spans="1:15" ht="45" x14ac:dyDescent="0.2">
      <c r="A122" s="166"/>
      <c r="B122" s="132"/>
      <c r="C122" s="147"/>
      <c r="D122" s="56" t="s">
        <v>1</v>
      </c>
      <c r="E122" s="8">
        <v>0</v>
      </c>
      <c r="F122" s="8">
        <f t="shared" si="45"/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161"/>
      <c r="M122" s="167"/>
    </row>
    <row r="123" spans="1:15" ht="45" x14ac:dyDescent="0.2">
      <c r="A123" s="166"/>
      <c r="B123" s="132"/>
      <c r="C123" s="147"/>
      <c r="D123" s="56" t="s">
        <v>7</v>
      </c>
      <c r="E123" s="8">
        <v>0</v>
      </c>
      <c r="F123" s="8">
        <f t="shared" si="45"/>
        <v>13969.09</v>
      </c>
      <c r="G123" s="7">
        <v>13099.05</v>
      </c>
      <c r="H123" s="7">
        <v>870.04</v>
      </c>
      <c r="I123" s="7">
        <v>0</v>
      </c>
      <c r="J123" s="7">
        <v>0</v>
      </c>
      <c r="K123" s="7">
        <v>0</v>
      </c>
      <c r="L123" s="161"/>
      <c r="M123" s="167"/>
      <c r="N123" s="16"/>
      <c r="O123" s="16"/>
    </row>
    <row r="124" spans="1:15" ht="45" x14ac:dyDescent="0.2">
      <c r="A124" s="166"/>
      <c r="B124" s="132"/>
      <c r="C124" s="147"/>
      <c r="D124" s="56" t="s">
        <v>16</v>
      </c>
      <c r="E124" s="8">
        <v>0</v>
      </c>
      <c r="F124" s="8">
        <f t="shared" si="45"/>
        <v>7994.91</v>
      </c>
      <c r="G124" s="7">
        <v>7496.95</v>
      </c>
      <c r="H124" s="7">
        <v>497.96</v>
      </c>
      <c r="I124" s="7">
        <v>0</v>
      </c>
      <c r="J124" s="7">
        <v>0</v>
      </c>
      <c r="K124" s="7">
        <v>0</v>
      </c>
      <c r="L124" s="161"/>
      <c r="M124" s="167"/>
      <c r="O124" s="16"/>
    </row>
    <row r="125" spans="1:15" ht="30" x14ac:dyDescent="0.2">
      <c r="A125" s="166"/>
      <c r="B125" s="132"/>
      <c r="C125" s="148"/>
      <c r="D125" s="56" t="s">
        <v>26</v>
      </c>
      <c r="E125" s="8">
        <v>0</v>
      </c>
      <c r="F125" s="8">
        <f t="shared" si="45"/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162"/>
      <c r="M125" s="168"/>
    </row>
    <row r="126" spans="1:15" ht="18.75" customHeight="1" x14ac:dyDescent="0.2">
      <c r="A126" s="163" t="s">
        <v>10</v>
      </c>
      <c r="B126" s="189" t="s">
        <v>133</v>
      </c>
      <c r="C126" s="163" t="s">
        <v>99</v>
      </c>
      <c r="D126" s="57" t="s">
        <v>2</v>
      </c>
      <c r="E126" s="20">
        <f>SUM(E127:E130)</f>
        <v>375594.91</v>
      </c>
      <c r="F126" s="58">
        <f>SUM(G126:K126)</f>
        <v>14000</v>
      </c>
      <c r="G126" s="19">
        <f t="shared" ref="G126:K126" si="47">SUM(G127:G130)</f>
        <v>4000</v>
      </c>
      <c r="H126" s="20">
        <f t="shared" si="47"/>
        <v>5000</v>
      </c>
      <c r="I126" s="20">
        <f t="shared" si="47"/>
        <v>5000</v>
      </c>
      <c r="J126" s="20">
        <f t="shared" si="47"/>
        <v>0</v>
      </c>
      <c r="K126" s="20">
        <f t="shared" si="47"/>
        <v>0</v>
      </c>
      <c r="L126" s="160" t="s">
        <v>34</v>
      </c>
      <c r="M126" s="186" t="s">
        <v>138</v>
      </c>
    </row>
    <row r="127" spans="1:15" ht="45" x14ac:dyDescent="0.2">
      <c r="A127" s="164"/>
      <c r="B127" s="190"/>
      <c r="C127" s="164"/>
      <c r="D127" s="57" t="s">
        <v>1</v>
      </c>
      <c r="E127" s="20">
        <f>E132+E137+E142</f>
        <v>0</v>
      </c>
      <c r="F127" s="58">
        <f>SUM(G127:K127)</f>
        <v>0</v>
      </c>
      <c r="G127" s="19">
        <f>-G132+G137+G142</f>
        <v>0</v>
      </c>
      <c r="H127" s="19">
        <f t="shared" ref="H127:K130" si="48">-H132+H137+H142</f>
        <v>0</v>
      </c>
      <c r="I127" s="19">
        <f t="shared" si="48"/>
        <v>0</v>
      </c>
      <c r="J127" s="19">
        <f t="shared" si="48"/>
        <v>0</v>
      </c>
      <c r="K127" s="19">
        <f t="shared" si="48"/>
        <v>0</v>
      </c>
      <c r="L127" s="161"/>
      <c r="M127" s="187"/>
    </row>
    <row r="128" spans="1:15" ht="60" x14ac:dyDescent="0.2">
      <c r="A128" s="164"/>
      <c r="B128" s="190"/>
      <c r="C128" s="164"/>
      <c r="D128" s="57" t="s">
        <v>7</v>
      </c>
      <c r="E128" s="20">
        <f t="shared" ref="E128:E130" si="49">E133+E138+E143</f>
        <v>61359.81</v>
      </c>
      <c r="F128" s="58">
        <f>SUM(G128:K128)</f>
        <v>0</v>
      </c>
      <c r="G128" s="19">
        <f>-G133+G138+G143</f>
        <v>0</v>
      </c>
      <c r="H128" s="19">
        <f t="shared" si="48"/>
        <v>0</v>
      </c>
      <c r="I128" s="19">
        <f t="shared" si="48"/>
        <v>0</v>
      </c>
      <c r="J128" s="19">
        <f t="shared" si="48"/>
        <v>0</v>
      </c>
      <c r="K128" s="19">
        <f t="shared" si="48"/>
        <v>0</v>
      </c>
      <c r="L128" s="161"/>
      <c r="M128" s="187"/>
    </row>
    <row r="129" spans="1:13" ht="60" x14ac:dyDescent="0.2">
      <c r="A129" s="164"/>
      <c r="B129" s="190"/>
      <c r="C129" s="164"/>
      <c r="D129" s="57" t="s">
        <v>16</v>
      </c>
      <c r="E129" s="20">
        <f t="shared" si="49"/>
        <v>67278.3</v>
      </c>
      <c r="F129" s="58">
        <f>SUM(G129:K129)</f>
        <v>14000</v>
      </c>
      <c r="G129" s="19">
        <f>-G134+G139+G144</f>
        <v>4000</v>
      </c>
      <c r="H129" s="19">
        <f t="shared" si="48"/>
        <v>5000</v>
      </c>
      <c r="I129" s="19">
        <f t="shared" si="48"/>
        <v>5000</v>
      </c>
      <c r="J129" s="19">
        <f t="shared" si="48"/>
        <v>0</v>
      </c>
      <c r="K129" s="19">
        <f t="shared" si="48"/>
        <v>0</v>
      </c>
      <c r="L129" s="161"/>
      <c r="M129" s="187"/>
    </row>
    <row r="130" spans="1:13" ht="30" x14ac:dyDescent="0.2">
      <c r="A130" s="165"/>
      <c r="B130" s="191"/>
      <c r="C130" s="165"/>
      <c r="D130" s="57" t="s">
        <v>26</v>
      </c>
      <c r="E130" s="20">
        <f t="shared" si="49"/>
        <v>246956.79999999999</v>
      </c>
      <c r="F130" s="58">
        <f>SUM(G130:K130)</f>
        <v>0</v>
      </c>
      <c r="G130" s="19">
        <f>-G135+G140+G145</f>
        <v>0</v>
      </c>
      <c r="H130" s="19">
        <f t="shared" si="48"/>
        <v>0</v>
      </c>
      <c r="I130" s="19">
        <f t="shared" si="48"/>
        <v>0</v>
      </c>
      <c r="J130" s="19">
        <f t="shared" si="48"/>
        <v>0</v>
      </c>
      <c r="K130" s="19">
        <f t="shared" si="48"/>
        <v>0</v>
      </c>
      <c r="L130" s="162"/>
      <c r="M130" s="188"/>
    </row>
    <row r="131" spans="1:13" ht="15" x14ac:dyDescent="0.2">
      <c r="A131" s="166" t="s">
        <v>13</v>
      </c>
      <c r="B131" s="132" t="s">
        <v>160</v>
      </c>
      <c r="C131" s="146"/>
      <c r="D131" s="56" t="s">
        <v>2</v>
      </c>
      <c r="E131" s="8">
        <f>SUM(E132:E135)</f>
        <v>99176.41</v>
      </c>
      <c r="F131" s="8">
        <f t="shared" ref="F131:F140" si="50">SUM(G131:K131)</f>
        <v>0</v>
      </c>
      <c r="G131" s="8">
        <f t="shared" ref="G131:K131" si="51">SUM(G132:G135)</f>
        <v>0</v>
      </c>
      <c r="H131" s="8">
        <f t="shared" si="51"/>
        <v>0</v>
      </c>
      <c r="I131" s="8">
        <f t="shared" si="51"/>
        <v>0</v>
      </c>
      <c r="J131" s="8">
        <f t="shared" si="51"/>
        <v>0</v>
      </c>
      <c r="K131" s="8">
        <f t="shared" si="51"/>
        <v>0</v>
      </c>
      <c r="L131" s="160"/>
      <c r="M131" s="140"/>
    </row>
    <row r="132" spans="1:13" ht="45" x14ac:dyDescent="0.2">
      <c r="A132" s="166"/>
      <c r="B132" s="132"/>
      <c r="C132" s="147"/>
      <c r="D132" s="56" t="s">
        <v>1</v>
      </c>
      <c r="E132" s="8">
        <v>0</v>
      </c>
      <c r="F132" s="8">
        <f t="shared" si="50"/>
        <v>0</v>
      </c>
      <c r="G132" s="8">
        <v>0</v>
      </c>
      <c r="H132" s="7">
        <v>0</v>
      </c>
      <c r="I132" s="7">
        <v>0</v>
      </c>
      <c r="J132" s="7">
        <v>0</v>
      </c>
      <c r="K132" s="7">
        <v>0</v>
      </c>
      <c r="L132" s="161"/>
      <c r="M132" s="167"/>
    </row>
    <row r="133" spans="1:13" ht="45" x14ac:dyDescent="0.2">
      <c r="A133" s="166"/>
      <c r="B133" s="132"/>
      <c r="C133" s="147"/>
      <c r="D133" s="56" t="s">
        <v>7</v>
      </c>
      <c r="E133" s="7">
        <v>61359.81</v>
      </c>
      <c r="F133" s="8">
        <f t="shared" si="50"/>
        <v>0</v>
      </c>
      <c r="G133" s="8">
        <v>0</v>
      </c>
      <c r="H133" s="7">
        <v>0</v>
      </c>
      <c r="I133" s="7">
        <v>0</v>
      </c>
      <c r="J133" s="7">
        <v>0</v>
      </c>
      <c r="K133" s="7">
        <v>0</v>
      </c>
      <c r="L133" s="161"/>
      <c r="M133" s="167"/>
    </row>
    <row r="134" spans="1:13" ht="45" x14ac:dyDescent="0.2">
      <c r="A134" s="166"/>
      <c r="B134" s="132"/>
      <c r="C134" s="147"/>
      <c r="D134" s="56" t="s">
        <v>16</v>
      </c>
      <c r="E134" s="7">
        <v>37816.6</v>
      </c>
      <c r="F134" s="8">
        <f t="shared" si="50"/>
        <v>0</v>
      </c>
      <c r="G134" s="8">
        <v>0</v>
      </c>
      <c r="H134" s="7">
        <v>0</v>
      </c>
      <c r="I134" s="7">
        <v>0</v>
      </c>
      <c r="J134" s="7">
        <v>0</v>
      </c>
      <c r="K134" s="7">
        <v>0</v>
      </c>
      <c r="L134" s="161"/>
      <c r="M134" s="167"/>
    </row>
    <row r="135" spans="1:13" ht="30" x14ac:dyDescent="0.2">
      <c r="A135" s="166"/>
      <c r="B135" s="132"/>
      <c r="C135" s="148"/>
      <c r="D135" s="56" t="s">
        <v>26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7">
        <v>0</v>
      </c>
      <c r="L135" s="162"/>
      <c r="M135" s="168"/>
    </row>
    <row r="136" spans="1:13" ht="15" customHeight="1" x14ac:dyDescent="0.2">
      <c r="A136" s="143" t="s">
        <v>25</v>
      </c>
      <c r="B136" s="140" t="s">
        <v>221</v>
      </c>
      <c r="C136" s="146"/>
      <c r="D136" s="56" t="s">
        <v>2</v>
      </c>
      <c r="E136" s="8">
        <f>SUM(E137:E140)</f>
        <v>246956.79999999999</v>
      </c>
      <c r="F136" s="8">
        <f t="shared" si="50"/>
        <v>14000</v>
      </c>
      <c r="G136" s="8">
        <f t="shared" ref="G136:K136" si="52">SUM(G137:G140)</f>
        <v>4000</v>
      </c>
      <c r="H136" s="8">
        <f t="shared" si="52"/>
        <v>5000</v>
      </c>
      <c r="I136" s="8">
        <f t="shared" si="52"/>
        <v>5000</v>
      </c>
      <c r="J136" s="8">
        <f t="shared" si="52"/>
        <v>0</v>
      </c>
      <c r="K136" s="8">
        <f t="shared" si="52"/>
        <v>0</v>
      </c>
      <c r="L136" s="160"/>
      <c r="M136" s="140"/>
    </row>
    <row r="137" spans="1:13" ht="40.5" x14ac:dyDescent="0.2">
      <c r="A137" s="144"/>
      <c r="B137" s="141"/>
      <c r="C137" s="147"/>
      <c r="D137" s="2" t="s">
        <v>1</v>
      </c>
      <c r="E137" s="8">
        <v>0</v>
      </c>
      <c r="F137" s="8">
        <f t="shared" si="50"/>
        <v>0</v>
      </c>
      <c r="G137" s="8">
        <v>0</v>
      </c>
      <c r="H137" s="7">
        <v>0</v>
      </c>
      <c r="I137" s="7">
        <v>0</v>
      </c>
      <c r="J137" s="7">
        <v>0</v>
      </c>
      <c r="K137" s="7">
        <v>0</v>
      </c>
      <c r="L137" s="161"/>
      <c r="M137" s="141"/>
    </row>
    <row r="138" spans="1:13" ht="27" x14ac:dyDescent="0.2">
      <c r="A138" s="144"/>
      <c r="B138" s="141"/>
      <c r="C138" s="147"/>
      <c r="D138" s="2" t="s">
        <v>7</v>
      </c>
      <c r="E138" s="8">
        <v>0</v>
      </c>
      <c r="F138" s="8">
        <f t="shared" si="50"/>
        <v>0</v>
      </c>
      <c r="G138" s="8">
        <v>0</v>
      </c>
      <c r="H138" s="7">
        <v>0</v>
      </c>
      <c r="I138" s="7">
        <v>0</v>
      </c>
      <c r="J138" s="7">
        <v>0</v>
      </c>
      <c r="K138" s="7">
        <v>0</v>
      </c>
      <c r="L138" s="161"/>
      <c r="M138" s="141"/>
    </row>
    <row r="139" spans="1:13" ht="45" x14ac:dyDescent="0.2">
      <c r="A139" s="144"/>
      <c r="B139" s="141"/>
      <c r="C139" s="147"/>
      <c r="D139" s="56" t="s">
        <v>16</v>
      </c>
      <c r="E139" s="8">
        <v>0</v>
      </c>
      <c r="F139" s="8">
        <f t="shared" si="50"/>
        <v>14000</v>
      </c>
      <c r="G139" s="81">
        <v>4000</v>
      </c>
      <c r="H139" s="7">
        <v>5000</v>
      </c>
      <c r="I139" s="7">
        <v>5000</v>
      </c>
      <c r="J139" s="7">
        <v>0</v>
      </c>
      <c r="K139" s="7">
        <v>0</v>
      </c>
      <c r="L139" s="161"/>
      <c r="M139" s="141"/>
    </row>
    <row r="140" spans="1:13" ht="30" x14ac:dyDescent="0.2">
      <c r="A140" s="145"/>
      <c r="B140" s="142"/>
      <c r="C140" s="148"/>
      <c r="D140" s="56" t="s">
        <v>26</v>
      </c>
      <c r="E140" s="8">
        <v>246956.79999999999</v>
      </c>
      <c r="F140" s="8">
        <f t="shared" si="50"/>
        <v>0</v>
      </c>
      <c r="G140" s="8">
        <v>0</v>
      </c>
      <c r="H140" s="7">
        <v>0</v>
      </c>
      <c r="I140" s="7">
        <v>0</v>
      </c>
      <c r="J140" s="7">
        <v>0</v>
      </c>
      <c r="K140" s="7">
        <v>0</v>
      </c>
      <c r="L140" s="162"/>
      <c r="M140" s="142"/>
    </row>
    <row r="141" spans="1:13" ht="15" x14ac:dyDescent="0.2">
      <c r="A141" s="166" t="s">
        <v>29</v>
      </c>
      <c r="B141" s="132" t="s">
        <v>222</v>
      </c>
      <c r="C141" s="146"/>
      <c r="D141" s="77" t="s">
        <v>2</v>
      </c>
      <c r="E141" s="8">
        <f>SUM(E142:E145)</f>
        <v>29461.7</v>
      </c>
      <c r="F141" s="8">
        <f t="shared" ref="F141:F145" si="53">SUM(G141:K141)</f>
        <v>0</v>
      </c>
      <c r="G141" s="8">
        <f t="shared" ref="G141:K141" si="54">SUM(G142:G145)</f>
        <v>0</v>
      </c>
      <c r="H141" s="8">
        <f t="shared" si="54"/>
        <v>0</v>
      </c>
      <c r="I141" s="8">
        <f t="shared" si="54"/>
        <v>0</v>
      </c>
      <c r="J141" s="8">
        <f t="shared" si="54"/>
        <v>0</v>
      </c>
      <c r="K141" s="8">
        <f t="shared" si="54"/>
        <v>0</v>
      </c>
      <c r="L141" s="160"/>
      <c r="M141" s="140"/>
    </row>
    <row r="142" spans="1:13" ht="45" x14ac:dyDescent="0.2">
      <c r="A142" s="166"/>
      <c r="B142" s="132"/>
      <c r="C142" s="147"/>
      <c r="D142" s="77" t="s">
        <v>1</v>
      </c>
      <c r="E142" s="8">
        <v>0</v>
      </c>
      <c r="F142" s="8">
        <f t="shared" si="53"/>
        <v>0</v>
      </c>
      <c r="G142" s="8">
        <v>0</v>
      </c>
      <c r="H142" s="7">
        <v>0</v>
      </c>
      <c r="I142" s="7">
        <v>0</v>
      </c>
      <c r="J142" s="7">
        <v>0</v>
      </c>
      <c r="K142" s="7">
        <v>0</v>
      </c>
      <c r="L142" s="161"/>
      <c r="M142" s="167"/>
    </row>
    <row r="143" spans="1:13" ht="45" x14ac:dyDescent="0.2">
      <c r="A143" s="166"/>
      <c r="B143" s="132"/>
      <c r="C143" s="147"/>
      <c r="D143" s="77" t="s">
        <v>7</v>
      </c>
      <c r="E143" s="8">
        <v>0</v>
      </c>
      <c r="F143" s="8">
        <f t="shared" si="53"/>
        <v>0</v>
      </c>
      <c r="G143" s="8">
        <v>0</v>
      </c>
      <c r="H143" s="7">
        <v>0</v>
      </c>
      <c r="I143" s="7">
        <v>0</v>
      </c>
      <c r="J143" s="7">
        <v>0</v>
      </c>
      <c r="K143" s="7">
        <v>0</v>
      </c>
      <c r="L143" s="161"/>
      <c r="M143" s="167"/>
    </row>
    <row r="144" spans="1:13" ht="45" x14ac:dyDescent="0.2">
      <c r="A144" s="166"/>
      <c r="B144" s="132"/>
      <c r="C144" s="147"/>
      <c r="D144" s="77" t="s">
        <v>16</v>
      </c>
      <c r="E144" s="7">
        <v>29461.7</v>
      </c>
      <c r="F144" s="8">
        <f t="shared" si="53"/>
        <v>0</v>
      </c>
      <c r="G144" s="8">
        <v>0</v>
      </c>
      <c r="H144" s="7">
        <v>0</v>
      </c>
      <c r="I144" s="7">
        <v>0</v>
      </c>
      <c r="J144" s="7">
        <v>0</v>
      </c>
      <c r="K144" s="7">
        <v>0</v>
      </c>
      <c r="L144" s="161"/>
      <c r="M144" s="167"/>
    </row>
    <row r="145" spans="1:13" ht="30" x14ac:dyDescent="0.2">
      <c r="A145" s="166"/>
      <c r="B145" s="132"/>
      <c r="C145" s="148"/>
      <c r="D145" s="77" t="s">
        <v>26</v>
      </c>
      <c r="E145" s="8">
        <v>0</v>
      </c>
      <c r="F145" s="8">
        <f t="shared" si="53"/>
        <v>0</v>
      </c>
      <c r="G145" s="8">
        <v>0</v>
      </c>
      <c r="H145" s="7">
        <v>0</v>
      </c>
      <c r="I145" s="7">
        <v>0</v>
      </c>
      <c r="J145" s="7">
        <v>0</v>
      </c>
      <c r="K145" s="7">
        <v>0</v>
      </c>
      <c r="L145" s="162"/>
      <c r="M145" s="168"/>
    </row>
    <row r="146" spans="1:13" ht="15" customHeight="1" x14ac:dyDescent="0.2">
      <c r="A146" s="172"/>
      <c r="B146" s="185" t="s">
        <v>110</v>
      </c>
      <c r="C146" s="185"/>
      <c r="D146" s="21" t="s">
        <v>2</v>
      </c>
      <c r="E146" s="19">
        <v>0</v>
      </c>
      <c r="F146" s="58">
        <f t="shared" ref="F146:F155" si="55">SUM(G146:K146)</f>
        <v>35964</v>
      </c>
      <c r="G146" s="19">
        <f>G126+G116</f>
        <v>24596</v>
      </c>
      <c r="H146" s="19">
        <f t="shared" ref="H146:K150" si="56">H126+H116</f>
        <v>6368</v>
      </c>
      <c r="I146" s="19">
        <f t="shared" si="56"/>
        <v>5000</v>
      </c>
      <c r="J146" s="19">
        <f t="shared" si="56"/>
        <v>0</v>
      </c>
      <c r="K146" s="19">
        <f t="shared" si="56"/>
        <v>0</v>
      </c>
      <c r="L146" s="181"/>
      <c r="M146" s="131"/>
    </row>
    <row r="147" spans="1:13" ht="42.75" x14ac:dyDescent="0.2">
      <c r="A147" s="172"/>
      <c r="B147" s="185"/>
      <c r="C147" s="185"/>
      <c r="D147" s="21" t="s">
        <v>1</v>
      </c>
      <c r="E147" s="19">
        <v>0</v>
      </c>
      <c r="F147" s="58">
        <f t="shared" si="55"/>
        <v>0</v>
      </c>
      <c r="G147" s="19">
        <f>G127+G117</f>
        <v>0</v>
      </c>
      <c r="H147" s="19">
        <f t="shared" si="56"/>
        <v>0</v>
      </c>
      <c r="I147" s="19">
        <f t="shared" si="56"/>
        <v>0</v>
      </c>
      <c r="J147" s="19">
        <f t="shared" si="56"/>
        <v>0</v>
      </c>
      <c r="K147" s="19">
        <f t="shared" si="56"/>
        <v>0</v>
      </c>
      <c r="L147" s="181"/>
      <c r="M147" s="131"/>
    </row>
    <row r="148" spans="1:13" ht="57" x14ac:dyDescent="0.2">
      <c r="A148" s="172"/>
      <c r="B148" s="185"/>
      <c r="C148" s="185"/>
      <c r="D148" s="21" t="s">
        <v>7</v>
      </c>
      <c r="E148" s="19">
        <v>0</v>
      </c>
      <c r="F148" s="58">
        <f t="shared" si="55"/>
        <v>13969.09</v>
      </c>
      <c r="G148" s="19">
        <f>G128+G118</f>
        <v>13099.05</v>
      </c>
      <c r="H148" s="19">
        <f t="shared" si="56"/>
        <v>870.04</v>
      </c>
      <c r="I148" s="19">
        <f t="shared" si="56"/>
        <v>0</v>
      </c>
      <c r="J148" s="19">
        <f t="shared" si="56"/>
        <v>0</v>
      </c>
      <c r="K148" s="19">
        <f t="shared" si="56"/>
        <v>0</v>
      </c>
      <c r="L148" s="181"/>
      <c r="M148" s="131"/>
    </row>
    <row r="149" spans="1:13" ht="55.5" customHeight="1" x14ac:dyDescent="0.2">
      <c r="A149" s="172"/>
      <c r="B149" s="185"/>
      <c r="C149" s="185"/>
      <c r="D149" s="21" t="s">
        <v>16</v>
      </c>
      <c r="E149" s="19">
        <v>0</v>
      </c>
      <c r="F149" s="58">
        <f t="shared" si="55"/>
        <v>21994.91</v>
      </c>
      <c r="G149" s="19">
        <f>G129+G119</f>
        <v>11496.95</v>
      </c>
      <c r="H149" s="19">
        <f t="shared" si="56"/>
        <v>5497.96</v>
      </c>
      <c r="I149" s="19">
        <f t="shared" si="56"/>
        <v>5000</v>
      </c>
      <c r="J149" s="19">
        <f t="shared" si="56"/>
        <v>0</v>
      </c>
      <c r="K149" s="19">
        <f t="shared" si="56"/>
        <v>0</v>
      </c>
      <c r="L149" s="181"/>
      <c r="M149" s="131"/>
    </row>
    <row r="150" spans="1:13" ht="15" x14ac:dyDescent="0.2">
      <c r="A150" s="172"/>
      <c r="B150" s="185"/>
      <c r="C150" s="185"/>
      <c r="D150" s="21" t="s">
        <v>31</v>
      </c>
      <c r="E150" s="19">
        <v>0</v>
      </c>
      <c r="F150" s="58">
        <f t="shared" si="55"/>
        <v>0</v>
      </c>
      <c r="G150" s="19">
        <f>G130+G120</f>
        <v>0</v>
      </c>
      <c r="H150" s="19">
        <f t="shared" si="56"/>
        <v>0</v>
      </c>
      <c r="I150" s="19">
        <f t="shared" si="56"/>
        <v>0</v>
      </c>
      <c r="J150" s="19">
        <f t="shared" si="56"/>
        <v>0</v>
      </c>
      <c r="K150" s="19">
        <f t="shared" si="56"/>
        <v>0</v>
      </c>
      <c r="L150" s="181"/>
      <c r="M150" s="131"/>
    </row>
    <row r="151" spans="1:13" ht="15" customHeight="1" x14ac:dyDescent="0.2">
      <c r="A151" s="172"/>
      <c r="B151" s="185" t="s">
        <v>33</v>
      </c>
      <c r="C151" s="185"/>
      <c r="D151" s="21" t="s">
        <v>2</v>
      </c>
      <c r="E151" s="19">
        <v>0</v>
      </c>
      <c r="F151" s="60">
        <f t="shared" si="55"/>
        <v>1694700.07</v>
      </c>
      <c r="G151" s="19">
        <f t="shared" ref="G151:K155" si="57">G146+G110+G74</f>
        <v>685173.82000000007</v>
      </c>
      <c r="H151" s="59">
        <f t="shared" si="57"/>
        <v>494041.25</v>
      </c>
      <c r="I151" s="59">
        <f t="shared" si="57"/>
        <v>515485</v>
      </c>
      <c r="J151" s="59">
        <f t="shared" si="57"/>
        <v>0</v>
      </c>
      <c r="K151" s="59">
        <f t="shared" si="57"/>
        <v>0</v>
      </c>
      <c r="L151" s="181"/>
      <c r="M151" s="131"/>
    </row>
    <row r="152" spans="1:13" ht="42.75" x14ac:dyDescent="0.2">
      <c r="A152" s="172"/>
      <c r="B152" s="185"/>
      <c r="C152" s="185"/>
      <c r="D152" s="21" t="s">
        <v>1</v>
      </c>
      <c r="E152" s="19">
        <v>0</v>
      </c>
      <c r="F152" s="89">
        <f t="shared" si="55"/>
        <v>0</v>
      </c>
      <c r="G152" s="19">
        <f t="shared" si="57"/>
        <v>0</v>
      </c>
      <c r="H152" s="19">
        <f t="shared" si="57"/>
        <v>0</v>
      </c>
      <c r="I152" s="19">
        <f t="shared" si="57"/>
        <v>0</v>
      </c>
      <c r="J152" s="19">
        <f t="shared" si="57"/>
        <v>0</v>
      </c>
      <c r="K152" s="19">
        <f t="shared" si="57"/>
        <v>0</v>
      </c>
      <c r="L152" s="181"/>
      <c r="M152" s="131"/>
    </row>
    <row r="153" spans="1:13" ht="57" x14ac:dyDescent="0.2">
      <c r="A153" s="172"/>
      <c r="B153" s="185"/>
      <c r="C153" s="185"/>
      <c r="D153" s="21" t="s">
        <v>7</v>
      </c>
      <c r="E153" s="19">
        <v>0</v>
      </c>
      <c r="F153" s="89">
        <f t="shared" si="55"/>
        <v>227611.82</v>
      </c>
      <c r="G153" s="19">
        <f t="shared" si="57"/>
        <v>141478.59</v>
      </c>
      <c r="H153" s="19">
        <f t="shared" si="57"/>
        <v>25148.23</v>
      </c>
      <c r="I153" s="19">
        <f t="shared" si="57"/>
        <v>60985</v>
      </c>
      <c r="J153" s="19">
        <f t="shared" si="57"/>
        <v>0</v>
      </c>
      <c r="K153" s="19">
        <f t="shared" si="57"/>
        <v>0</v>
      </c>
      <c r="L153" s="181"/>
      <c r="M153" s="131"/>
    </row>
    <row r="154" spans="1:13" ht="58.5" customHeight="1" x14ac:dyDescent="0.2">
      <c r="A154" s="172"/>
      <c r="B154" s="185"/>
      <c r="C154" s="185"/>
      <c r="D154" s="21" t="s">
        <v>16</v>
      </c>
      <c r="E154" s="19">
        <v>0</v>
      </c>
      <c r="F154" s="89">
        <f t="shared" si="55"/>
        <v>1467088.25</v>
      </c>
      <c r="G154" s="19">
        <f t="shared" si="57"/>
        <v>543695.23</v>
      </c>
      <c r="H154" s="19">
        <f t="shared" si="57"/>
        <v>468893.02</v>
      </c>
      <c r="I154" s="19">
        <f t="shared" si="57"/>
        <v>454500</v>
      </c>
      <c r="J154" s="19">
        <f t="shared" si="57"/>
        <v>0</v>
      </c>
      <c r="K154" s="19">
        <f t="shared" si="57"/>
        <v>0</v>
      </c>
      <c r="L154" s="181"/>
      <c r="M154" s="131"/>
    </row>
    <row r="155" spans="1:13" ht="26.25" customHeight="1" x14ac:dyDescent="0.2">
      <c r="A155" s="172"/>
      <c r="B155" s="185"/>
      <c r="C155" s="185"/>
      <c r="D155" s="21" t="s">
        <v>31</v>
      </c>
      <c r="E155" s="19">
        <v>0</v>
      </c>
      <c r="F155" s="89">
        <f t="shared" si="55"/>
        <v>0</v>
      </c>
      <c r="G155" s="19">
        <f t="shared" si="57"/>
        <v>0</v>
      </c>
      <c r="H155" s="19">
        <f t="shared" si="57"/>
        <v>0</v>
      </c>
      <c r="I155" s="19">
        <f t="shared" si="57"/>
        <v>0</v>
      </c>
      <c r="J155" s="19">
        <f t="shared" si="57"/>
        <v>0</v>
      </c>
      <c r="K155" s="19">
        <f t="shared" si="57"/>
        <v>0</v>
      </c>
      <c r="L155" s="181"/>
      <c r="M155" s="131"/>
    </row>
  </sheetData>
  <mergeCells count="182">
    <mergeCell ref="A44:A48"/>
    <mergeCell ref="B44:B48"/>
    <mergeCell ref="C44:C48"/>
    <mergeCell ref="L44:L46"/>
    <mergeCell ref="M44:M46"/>
    <mergeCell ref="L47:L48"/>
    <mergeCell ref="A34:A38"/>
    <mergeCell ref="B34:B38"/>
    <mergeCell ref="C34:C38"/>
    <mergeCell ref="L34:L38"/>
    <mergeCell ref="M34:M38"/>
    <mergeCell ref="A39:A43"/>
    <mergeCell ref="B39:B43"/>
    <mergeCell ref="C39:C43"/>
    <mergeCell ref="L39:L41"/>
    <mergeCell ref="M39:M43"/>
    <mergeCell ref="L42:L43"/>
    <mergeCell ref="A7:M7"/>
    <mergeCell ref="A10:A11"/>
    <mergeCell ref="B10:B11"/>
    <mergeCell ref="E10:E11"/>
    <mergeCell ref="M10:M11"/>
    <mergeCell ref="G10:K10"/>
    <mergeCell ref="F10:F11"/>
    <mergeCell ref="C10:C11"/>
    <mergeCell ref="D10:D11"/>
    <mergeCell ref="L10:L11"/>
    <mergeCell ref="E8:I8"/>
    <mergeCell ref="A49:A53"/>
    <mergeCell ref="B49:B53"/>
    <mergeCell ref="C49:C53"/>
    <mergeCell ref="M151:M155"/>
    <mergeCell ref="L151:L155"/>
    <mergeCell ref="B131:B135"/>
    <mergeCell ref="C131:C135"/>
    <mergeCell ref="A151:A155"/>
    <mergeCell ref="B151:C155"/>
    <mergeCell ref="A146:A150"/>
    <mergeCell ref="B146:C150"/>
    <mergeCell ref="A116:A120"/>
    <mergeCell ref="C116:C120"/>
    <mergeCell ref="L146:L150"/>
    <mergeCell ref="M146:M150"/>
    <mergeCell ref="C121:C125"/>
    <mergeCell ref="M121:M125"/>
    <mergeCell ref="L121:L125"/>
    <mergeCell ref="C126:C128"/>
    <mergeCell ref="C129:C130"/>
    <mergeCell ref="L126:L130"/>
    <mergeCell ref="M126:M130"/>
    <mergeCell ref="B126:B130"/>
    <mergeCell ref="B85:B89"/>
    <mergeCell ref="M54:M56"/>
    <mergeCell ref="L57:L58"/>
    <mergeCell ref="M57:M58"/>
    <mergeCell ref="M47:M48"/>
    <mergeCell ref="A136:A140"/>
    <mergeCell ref="B136:B140"/>
    <mergeCell ref="C136:C140"/>
    <mergeCell ref="L136:L140"/>
    <mergeCell ref="M136:M140"/>
    <mergeCell ref="L116:L120"/>
    <mergeCell ref="B116:B120"/>
    <mergeCell ref="M116:M120"/>
    <mergeCell ref="M110:M112"/>
    <mergeCell ref="A110:A114"/>
    <mergeCell ref="B110:C114"/>
    <mergeCell ref="M113:M114"/>
    <mergeCell ref="L110:L112"/>
    <mergeCell ref="L113:L114"/>
    <mergeCell ref="L131:L135"/>
    <mergeCell ref="A121:A125"/>
    <mergeCell ref="B121:B125"/>
    <mergeCell ref="C95:C99"/>
    <mergeCell ref="L95:L97"/>
    <mergeCell ref="M95:M97"/>
    <mergeCell ref="F3:L3"/>
    <mergeCell ref="F4:L4"/>
    <mergeCell ref="F6:L6"/>
    <mergeCell ref="C5:L5"/>
    <mergeCell ref="A13:M13"/>
    <mergeCell ref="A79:M79"/>
    <mergeCell ref="L72:L73"/>
    <mergeCell ref="M72:M73"/>
    <mergeCell ref="A14:A18"/>
    <mergeCell ref="B14:B18"/>
    <mergeCell ref="C14:C18"/>
    <mergeCell ref="L14:L18"/>
    <mergeCell ref="M14:M18"/>
    <mergeCell ref="A19:A23"/>
    <mergeCell ref="B19:B23"/>
    <mergeCell ref="C19:C23"/>
    <mergeCell ref="L49:L51"/>
    <mergeCell ref="M49:M51"/>
    <mergeCell ref="L52:L53"/>
    <mergeCell ref="M52:M53"/>
    <mergeCell ref="A54:A58"/>
    <mergeCell ref="B54:B58"/>
    <mergeCell ref="C54:C58"/>
    <mergeCell ref="L54:L56"/>
    <mergeCell ref="M90:M94"/>
    <mergeCell ref="A95:A99"/>
    <mergeCell ref="B95:B99"/>
    <mergeCell ref="L67:L68"/>
    <mergeCell ref="M67:M68"/>
    <mergeCell ref="A69:A73"/>
    <mergeCell ref="B69:B73"/>
    <mergeCell ref="C69:C73"/>
    <mergeCell ref="L69:L71"/>
    <mergeCell ref="M69:M71"/>
    <mergeCell ref="A80:A84"/>
    <mergeCell ref="B80:B84"/>
    <mergeCell ref="C80:C84"/>
    <mergeCell ref="L80:L84"/>
    <mergeCell ref="B74:C78"/>
    <mergeCell ref="L74:L76"/>
    <mergeCell ref="M74:M76"/>
    <mergeCell ref="C85:C89"/>
    <mergeCell ref="L85:L89"/>
    <mergeCell ref="M85:M89"/>
    <mergeCell ref="L77:L78"/>
    <mergeCell ref="M77:M78"/>
    <mergeCell ref="A85:A89"/>
    <mergeCell ref="A141:A145"/>
    <mergeCell ref="B141:B145"/>
    <mergeCell ref="C141:C145"/>
    <mergeCell ref="L141:L145"/>
    <mergeCell ref="M141:M145"/>
    <mergeCell ref="M19:M23"/>
    <mergeCell ref="L19:L23"/>
    <mergeCell ref="L98:L99"/>
    <mergeCell ref="M98:M99"/>
    <mergeCell ref="A24:A28"/>
    <mergeCell ref="B24:B28"/>
    <mergeCell ref="C24:C28"/>
    <mergeCell ref="L24:L26"/>
    <mergeCell ref="M24:M26"/>
    <mergeCell ref="L27:L28"/>
    <mergeCell ref="M27:M28"/>
    <mergeCell ref="A29:A33"/>
    <mergeCell ref="B29:B33"/>
    <mergeCell ref="C29:C33"/>
    <mergeCell ref="L29:L33"/>
    <mergeCell ref="M29:M33"/>
    <mergeCell ref="A64:A68"/>
    <mergeCell ref="B64:B68"/>
    <mergeCell ref="C64:C68"/>
    <mergeCell ref="A126:A130"/>
    <mergeCell ref="A131:A135"/>
    <mergeCell ref="M131:M135"/>
    <mergeCell ref="A105:A109"/>
    <mergeCell ref="B105:B109"/>
    <mergeCell ref="C105:C109"/>
    <mergeCell ref="L105:L107"/>
    <mergeCell ref="M105:M107"/>
    <mergeCell ref="L108:L109"/>
    <mergeCell ref="M108:M109"/>
    <mergeCell ref="A115:M115"/>
    <mergeCell ref="H1:L1"/>
    <mergeCell ref="J2:L2"/>
    <mergeCell ref="A100:A104"/>
    <mergeCell ref="B100:B104"/>
    <mergeCell ref="C100:C104"/>
    <mergeCell ref="L100:L102"/>
    <mergeCell ref="M100:M102"/>
    <mergeCell ref="L103:L104"/>
    <mergeCell ref="M103:M104"/>
    <mergeCell ref="L64:L66"/>
    <mergeCell ref="M64:M66"/>
    <mergeCell ref="A59:A63"/>
    <mergeCell ref="B59:B63"/>
    <mergeCell ref="C59:C63"/>
    <mergeCell ref="L59:L61"/>
    <mergeCell ref="M59:M61"/>
    <mergeCell ref="L62:L63"/>
    <mergeCell ref="M62:M63"/>
    <mergeCell ref="A74:A78"/>
    <mergeCell ref="M80:M84"/>
    <mergeCell ref="A90:A94"/>
    <mergeCell ref="B90:B94"/>
    <mergeCell ref="C90:C94"/>
    <mergeCell ref="L90:L94"/>
  </mergeCells>
  <phoneticPr fontId="0" type="noConversion"/>
  <pageMargins left="0.15748031496062992" right="0.15748031496062992" top="0.19" bottom="0.17" header="0.15748031496062992" footer="0.17"/>
  <pageSetup paperSize="9" scale="60" fitToHeight="0" orientation="landscape" r:id="rId1"/>
  <headerFooter alignWithMargins="0"/>
  <rowBreaks count="6" manualBreakCount="6">
    <brk id="28" max="12" man="1"/>
    <brk id="51" max="12" man="1"/>
    <brk id="73" max="12" man="1"/>
    <brk id="97" max="12" man="1"/>
    <brk id="114" max="12" man="1"/>
    <brk id="14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0" zoomScaleNormal="80" workbookViewId="0">
      <selection activeCell="Q13" sqref="Q13"/>
    </sheetView>
  </sheetViews>
  <sheetFormatPr defaultColWidth="9.140625" defaultRowHeight="15" x14ac:dyDescent="0.25"/>
  <cols>
    <col min="1" max="1" width="5" style="29" customWidth="1"/>
    <col min="2" max="2" width="4" style="29" customWidth="1"/>
    <col min="3" max="14" width="9.140625" style="29"/>
    <col min="15" max="15" width="11.5703125" style="29" customWidth="1"/>
    <col min="16" max="16384" width="9.140625" style="29"/>
  </cols>
  <sheetData>
    <row r="1" spans="1:15" s="34" customFormat="1" ht="15.75" x14ac:dyDescent="0.25">
      <c r="D1" s="201" t="s">
        <v>224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 s="34" customFormat="1" ht="15.75" x14ac:dyDescent="0.25">
      <c r="D2" s="201" t="s">
        <v>235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 s="34" customFormat="1" ht="15.75" x14ac:dyDescent="0.25">
      <c r="A3" s="33"/>
      <c r="C3" s="35"/>
      <c r="D3" s="111" t="s">
        <v>215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34" customFormat="1" ht="15.75" x14ac:dyDescent="0.25">
      <c r="A4" s="33"/>
      <c r="C4" s="35"/>
      <c r="D4" s="111" t="s">
        <v>111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s="34" customFormat="1" ht="15" customHeight="1" x14ac:dyDescent="0.25">
      <c r="A5" s="33"/>
      <c r="C5" s="35"/>
      <c r="D5" s="111" t="s">
        <v>30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5" s="34" customFormat="1" ht="18" customHeight="1" x14ac:dyDescent="0.25">
      <c r="A6" s="33"/>
      <c r="C6" s="35"/>
      <c r="D6" s="110" t="s">
        <v>236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34" customFormat="1" ht="18" customHeight="1" x14ac:dyDescent="0.25">
      <c r="A7" s="33"/>
      <c r="C7" s="35"/>
      <c r="D7" s="62"/>
      <c r="E7" s="62"/>
      <c r="F7" s="62"/>
      <c r="G7" s="62"/>
      <c r="H7" s="37"/>
      <c r="I7" s="62"/>
      <c r="J7" s="62"/>
      <c r="K7" s="62"/>
      <c r="L7" s="28"/>
      <c r="M7" s="28"/>
      <c r="N7" s="28"/>
    </row>
    <row r="8" spans="1:15" x14ac:dyDescent="0.25">
      <c r="B8" s="30" t="s">
        <v>56</v>
      </c>
      <c r="C8" s="30"/>
      <c r="D8" s="27"/>
      <c r="E8" s="83"/>
    </row>
    <row r="11" spans="1:15" x14ac:dyDescent="0.25">
      <c r="B11" s="31" t="s">
        <v>53</v>
      </c>
      <c r="C11" s="29" t="s">
        <v>54</v>
      </c>
    </row>
    <row r="12" spans="1:15" ht="24" customHeight="1" x14ac:dyDescent="0.25">
      <c r="B12" s="31" t="s">
        <v>10</v>
      </c>
      <c r="C12" s="29" t="s">
        <v>55</v>
      </c>
    </row>
    <row r="13" spans="1:15" ht="25.5" customHeight="1" x14ac:dyDescent="0.25">
      <c r="B13" s="31" t="s">
        <v>32</v>
      </c>
      <c r="C13" s="29" t="s">
        <v>57</v>
      </c>
    </row>
    <row r="14" spans="1:15" ht="19.5" customHeight="1" x14ac:dyDescent="0.25">
      <c r="B14" s="31" t="s">
        <v>48</v>
      </c>
      <c r="C14" s="29" t="s">
        <v>58</v>
      </c>
    </row>
    <row r="15" spans="1:15" ht="22.5" customHeight="1" x14ac:dyDescent="0.25">
      <c r="B15" s="31" t="s">
        <v>64</v>
      </c>
      <c r="C15" s="29" t="s">
        <v>59</v>
      </c>
    </row>
    <row r="16" spans="1:15" ht="20.25" customHeight="1" x14ac:dyDescent="0.25">
      <c r="B16" s="31" t="s">
        <v>65</v>
      </c>
      <c r="C16" s="29" t="s">
        <v>60</v>
      </c>
    </row>
    <row r="17" spans="2:15" ht="21.75" customHeight="1" x14ac:dyDescent="0.25">
      <c r="B17" s="31" t="s">
        <v>66</v>
      </c>
      <c r="C17" s="29" t="s">
        <v>61</v>
      </c>
    </row>
    <row r="18" spans="2:15" ht="21.75" customHeight="1" x14ac:dyDescent="0.25">
      <c r="B18" s="31" t="s">
        <v>67</v>
      </c>
      <c r="C18" s="29" t="s">
        <v>80</v>
      </c>
    </row>
    <row r="19" spans="2:15" ht="19.5" customHeight="1" x14ac:dyDescent="0.25">
      <c r="B19" s="31" t="s">
        <v>68</v>
      </c>
      <c r="C19" s="29" t="s">
        <v>62</v>
      </c>
    </row>
    <row r="20" spans="2:15" ht="21.75" customHeight="1" x14ac:dyDescent="0.25">
      <c r="B20" s="31" t="s">
        <v>69</v>
      </c>
      <c r="C20" s="29" t="s">
        <v>63</v>
      </c>
    </row>
    <row r="21" spans="2:15" ht="22.5" customHeight="1" x14ac:dyDescent="0.25">
      <c r="B21" s="31" t="s">
        <v>72</v>
      </c>
      <c r="C21" s="29" t="s">
        <v>70</v>
      </c>
    </row>
    <row r="22" spans="2:15" x14ac:dyDescent="0.25">
      <c r="B22" s="31"/>
      <c r="C22" s="29" t="s">
        <v>71</v>
      </c>
    </row>
    <row r="23" spans="2:15" ht="29.25" customHeight="1" x14ac:dyDescent="0.25">
      <c r="B23" s="32" t="s">
        <v>73</v>
      </c>
      <c r="C23" s="202" t="s">
        <v>74</v>
      </c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</row>
    <row r="24" spans="2:15" ht="15" customHeight="1" x14ac:dyDescent="0.25"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</row>
    <row r="25" spans="2:15" x14ac:dyDescent="0.25"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</row>
    <row r="26" spans="2:15" x14ac:dyDescent="0.25"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</row>
    <row r="27" spans="2:15" ht="19.5" customHeight="1" x14ac:dyDescent="0.25"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</row>
    <row r="28" spans="2:15" x14ac:dyDescent="0.25"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</row>
    <row r="29" spans="2:15" ht="15" customHeight="1" x14ac:dyDescent="0.25"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</row>
    <row r="30" spans="2:15" ht="23.25" customHeight="1" x14ac:dyDescent="0.25">
      <c r="B30" s="31" t="s">
        <v>75</v>
      </c>
      <c r="C30" s="29" t="s">
        <v>76</v>
      </c>
    </row>
    <row r="33" spans="2:14" ht="15" customHeight="1" x14ac:dyDescent="0.25">
      <c r="B33" s="199" t="s">
        <v>92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</row>
    <row r="35" spans="2:14" x14ac:dyDescent="0.25">
      <c r="B35" s="29" t="s">
        <v>53</v>
      </c>
      <c r="C35" s="29" t="s">
        <v>230</v>
      </c>
    </row>
    <row r="36" spans="2:14" x14ac:dyDescent="0.25">
      <c r="B36" s="29" t="s">
        <v>89</v>
      </c>
      <c r="C36" s="29" t="s">
        <v>85</v>
      </c>
    </row>
    <row r="37" spans="2:14" x14ac:dyDescent="0.25">
      <c r="B37" s="29" t="s">
        <v>90</v>
      </c>
      <c r="C37" s="29" t="s">
        <v>216</v>
      </c>
    </row>
    <row r="38" spans="2:14" x14ac:dyDescent="0.25">
      <c r="B38" s="29" t="s">
        <v>91</v>
      </c>
      <c r="C38" s="29" t="s">
        <v>217</v>
      </c>
    </row>
    <row r="39" spans="2:14" x14ac:dyDescent="0.25">
      <c r="B39" s="29" t="s">
        <v>64</v>
      </c>
      <c r="C39" s="29" t="s">
        <v>231</v>
      </c>
    </row>
    <row r="41" spans="2:14" ht="15" customHeight="1" x14ac:dyDescent="0.25">
      <c r="B41" s="199" t="s">
        <v>100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</row>
    <row r="42" spans="2:14" ht="15" customHeight="1" x14ac:dyDescent="0.25">
      <c r="B42" s="100"/>
      <c r="C42" s="200"/>
      <c r="D42" s="200"/>
      <c r="E42" s="200"/>
      <c r="F42" s="200"/>
      <c r="G42" s="200"/>
      <c r="H42" s="200"/>
      <c r="I42" s="200"/>
      <c r="J42" s="200"/>
      <c r="K42" s="90"/>
      <c r="L42" s="90"/>
      <c r="M42" s="90"/>
      <c r="N42" s="90"/>
    </row>
    <row r="44" spans="2:14" x14ac:dyDescent="0.25">
      <c r="B44" s="199" t="s">
        <v>218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</row>
    <row r="45" spans="2:14" x14ac:dyDescent="0.25">
      <c r="B45" s="29" t="s">
        <v>53</v>
      </c>
      <c r="C45" s="29" t="s">
        <v>82</v>
      </c>
    </row>
    <row r="47" spans="2:14" ht="57.75" customHeight="1" x14ac:dyDescent="0.25">
      <c r="B47" s="199" t="s">
        <v>94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</row>
    <row r="49" spans="2:3" x14ac:dyDescent="0.25">
      <c r="B49" s="29" t="s">
        <v>53</v>
      </c>
      <c r="C49" s="29" t="s">
        <v>83</v>
      </c>
    </row>
    <row r="50" spans="2:3" x14ac:dyDescent="0.25">
      <c r="B50" s="29" t="s">
        <v>89</v>
      </c>
      <c r="C50" s="29" t="s">
        <v>84</v>
      </c>
    </row>
    <row r="51" spans="2:3" x14ac:dyDescent="0.25">
      <c r="B51" s="29" t="s">
        <v>90</v>
      </c>
      <c r="C51" s="29" t="s">
        <v>85</v>
      </c>
    </row>
    <row r="52" spans="2:3" x14ac:dyDescent="0.25">
      <c r="B52" s="29" t="s">
        <v>91</v>
      </c>
      <c r="C52" s="29" t="s">
        <v>86</v>
      </c>
    </row>
    <row r="53" spans="2:3" x14ac:dyDescent="0.25">
      <c r="B53" s="29" t="s">
        <v>93</v>
      </c>
      <c r="C53" s="29" t="s">
        <v>87</v>
      </c>
    </row>
  </sheetData>
  <mergeCells count="12">
    <mergeCell ref="B41:N41"/>
    <mergeCell ref="B47:N47"/>
    <mergeCell ref="B44:N44"/>
    <mergeCell ref="C42:J42"/>
    <mergeCell ref="D1:O1"/>
    <mergeCell ref="D2:O2"/>
    <mergeCell ref="D3:O3"/>
    <mergeCell ref="D4:O4"/>
    <mergeCell ref="D5:O5"/>
    <mergeCell ref="D6:O6"/>
    <mergeCell ref="C23:O29"/>
    <mergeCell ref="B33:N33"/>
  </mergeCells>
  <pageMargins left="0.17" right="0.17" top="0.36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F8" sqref="F8:M8"/>
    </sheetView>
  </sheetViews>
  <sheetFormatPr defaultColWidth="9.140625" defaultRowHeight="15.75" x14ac:dyDescent="0.25"/>
  <cols>
    <col min="1" max="1" width="4.140625" style="1" customWidth="1"/>
    <col min="2" max="2" width="9.140625" style="1"/>
    <col min="3" max="3" width="8.140625" style="1" customWidth="1"/>
    <col min="4" max="4" width="91" style="1" customWidth="1"/>
    <col min="5" max="16384" width="9.140625" style="1"/>
  </cols>
  <sheetData>
    <row r="1" spans="1:14" s="34" customFormat="1" x14ac:dyDescent="0.25">
      <c r="D1" s="203" t="s">
        <v>223</v>
      </c>
      <c r="E1" s="203"/>
      <c r="F1" s="203"/>
      <c r="G1" s="203"/>
    </row>
    <row r="2" spans="1:14" s="34" customFormat="1" x14ac:dyDescent="0.25">
      <c r="D2" s="203" t="s">
        <v>235</v>
      </c>
      <c r="E2" s="203"/>
      <c r="F2" s="203"/>
      <c r="G2" s="203"/>
    </row>
    <row r="3" spans="1:14" s="34" customFormat="1" x14ac:dyDescent="0.25">
      <c r="A3" s="33"/>
      <c r="C3" s="35"/>
      <c r="D3" s="204" t="s">
        <v>183</v>
      </c>
      <c r="E3" s="204"/>
      <c r="F3" s="204"/>
      <c r="G3" s="204"/>
      <c r="H3" s="37"/>
      <c r="I3" s="61"/>
      <c r="J3" s="61"/>
      <c r="K3" s="61"/>
      <c r="L3" s="28"/>
      <c r="M3" s="28"/>
      <c r="N3" s="28"/>
    </row>
    <row r="4" spans="1:14" s="34" customFormat="1" x14ac:dyDescent="0.25">
      <c r="A4" s="33"/>
      <c r="C4" s="35"/>
      <c r="D4" s="204" t="s">
        <v>111</v>
      </c>
      <c r="E4" s="204"/>
      <c r="F4" s="204"/>
      <c r="G4" s="204"/>
      <c r="H4" s="37"/>
      <c r="I4" s="61"/>
      <c r="J4" s="61"/>
      <c r="K4" s="61"/>
      <c r="L4" s="28"/>
      <c r="M4" s="28"/>
      <c r="N4" s="28"/>
    </row>
    <row r="5" spans="1:14" s="34" customFormat="1" ht="15" customHeight="1" x14ac:dyDescent="0.25">
      <c r="A5" s="33"/>
      <c r="C5" s="35"/>
      <c r="D5" s="204" t="s">
        <v>30</v>
      </c>
      <c r="E5" s="204"/>
      <c r="F5" s="204"/>
      <c r="G5" s="204"/>
      <c r="H5" s="37"/>
      <c r="I5" s="61"/>
      <c r="J5" s="61"/>
      <c r="K5" s="61"/>
      <c r="L5" s="28"/>
      <c r="M5" s="28"/>
      <c r="N5" s="28"/>
    </row>
    <row r="6" spans="1:14" s="34" customFormat="1" ht="18" customHeight="1" x14ac:dyDescent="0.25">
      <c r="A6" s="33"/>
      <c r="C6" s="35"/>
      <c r="D6" s="205" t="s">
        <v>236</v>
      </c>
      <c r="E6" s="205"/>
      <c r="F6" s="205"/>
      <c r="G6" s="205"/>
      <c r="H6" s="37"/>
      <c r="I6" s="62"/>
      <c r="J6" s="62"/>
      <c r="K6" s="62"/>
      <c r="L6" s="28"/>
      <c r="M6" s="28"/>
      <c r="N6" s="28"/>
    </row>
    <row r="8" spans="1:14" x14ac:dyDescent="0.25">
      <c r="B8" s="26" t="s">
        <v>81</v>
      </c>
      <c r="C8" s="26"/>
      <c r="D8" s="36"/>
      <c r="E8" s="38"/>
      <c r="F8" s="110"/>
      <c r="G8" s="110"/>
      <c r="H8" s="110"/>
      <c r="I8" s="110"/>
      <c r="J8" s="110"/>
      <c r="K8" s="110"/>
      <c r="L8" s="110"/>
      <c r="M8" s="110"/>
    </row>
    <row r="9" spans="1:14" x14ac:dyDescent="0.25">
      <c r="F9" s="110"/>
      <c r="G9" s="110"/>
      <c r="H9" s="110"/>
      <c r="I9" s="110"/>
      <c r="J9" s="110"/>
      <c r="K9" s="110"/>
      <c r="L9" s="110"/>
      <c r="M9" s="110"/>
    </row>
    <row r="10" spans="1:14" x14ac:dyDescent="0.25">
      <c r="B10" s="39" t="s">
        <v>53</v>
      </c>
      <c r="C10" s="1" t="s">
        <v>54</v>
      </c>
      <c r="F10" s="111"/>
      <c r="G10" s="111"/>
      <c r="H10" s="111"/>
      <c r="I10" s="111"/>
      <c r="J10" s="111"/>
      <c r="K10" s="111"/>
      <c r="L10" s="111"/>
      <c r="M10" s="111"/>
    </row>
    <row r="11" spans="1:14" x14ac:dyDescent="0.25">
      <c r="B11" s="39" t="s">
        <v>10</v>
      </c>
      <c r="C11" s="1" t="s">
        <v>77</v>
      </c>
      <c r="F11" s="110"/>
      <c r="G11" s="110"/>
      <c r="H11" s="110"/>
      <c r="I11" s="110"/>
      <c r="J11" s="110"/>
      <c r="K11" s="110"/>
      <c r="L11" s="110"/>
      <c r="M11" s="110"/>
    </row>
    <row r="12" spans="1:14" ht="19.5" customHeight="1" x14ac:dyDescent="0.25">
      <c r="B12" s="39" t="s">
        <v>32</v>
      </c>
      <c r="C12" s="1" t="s">
        <v>58</v>
      </c>
      <c r="F12" s="111"/>
      <c r="G12" s="111"/>
      <c r="H12" s="111"/>
      <c r="I12" s="111"/>
      <c r="J12" s="111"/>
      <c r="K12" s="111"/>
      <c r="L12" s="111"/>
      <c r="M12" s="111"/>
    </row>
    <row r="13" spans="1:14" x14ac:dyDescent="0.25">
      <c r="B13" s="39" t="s">
        <v>48</v>
      </c>
      <c r="C13" s="1" t="s">
        <v>59</v>
      </c>
      <c r="F13" s="111"/>
      <c r="G13" s="111"/>
      <c r="H13" s="111"/>
      <c r="I13" s="111"/>
      <c r="J13" s="111"/>
      <c r="K13" s="111"/>
      <c r="L13" s="111"/>
      <c r="M13" s="111"/>
    </row>
    <row r="14" spans="1:14" x14ac:dyDescent="0.25">
      <c r="B14" s="39" t="s">
        <v>64</v>
      </c>
      <c r="C14" s="1" t="s">
        <v>60</v>
      </c>
      <c r="F14" s="111"/>
      <c r="G14" s="111"/>
      <c r="H14" s="111"/>
      <c r="I14" s="111"/>
      <c r="J14" s="111"/>
      <c r="K14" s="111"/>
      <c r="L14" s="111"/>
      <c r="M14" s="111"/>
    </row>
    <row r="15" spans="1:14" x14ac:dyDescent="0.25">
      <c r="B15" s="39" t="s">
        <v>65</v>
      </c>
      <c r="C15" s="1" t="s">
        <v>61</v>
      </c>
      <c r="F15" s="110"/>
      <c r="G15" s="110"/>
      <c r="H15" s="110"/>
      <c r="I15" s="110"/>
      <c r="J15" s="110"/>
      <c r="K15" s="110"/>
      <c r="L15" s="110"/>
      <c r="M15" s="110"/>
    </row>
    <row r="16" spans="1:14" x14ac:dyDescent="0.25">
      <c r="B16" s="39" t="s">
        <v>66</v>
      </c>
      <c r="C16" s="1" t="s">
        <v>80</v>
      </c>
    </row>
    <row r="17" spans="2:4" x14ac:dyDescent="0.25">
      <c r="B17" s="39" t="s">
        <v>67</v>
      </c>
      <c r="C17" s="1" t="s">
        <v>62</v>
      </c>
    </row>
    <row r="18" spans="2:4" x14ac:dyDescent="0.25">
      <c r="B18" s="39" t="s">
        <v>68</v>
      </c>
      <c r="C18" s="1" t="s">
        <v>78</v>
      </c>
    </row>
    <row r="19" spans="2:4" x14ac:dyDescent="0.25">
      <c r="B19" s="39" t="s">
        <v>69</v>
      </c>
      <c r="C19" s="1" t="s">
        <v>79</v>
      </c>
    </row>
    <row r="21" spans="2:4" x14ac:dyDescent="0.25">
      <c r="B21" s="26" t="s">
        <v>88</v>
      </c>
    </row>
    <row r="23" spans="2:4" ht="96" x14ac:dyDescent="0.25">
      <c r="B23" s="99" t="s">
        <v>184</v>
      </c>
      <c r="C23" s="99" t="s">
        <v>141</v>
      </c>
      <c r="D23" s="99" t="s">
        <v>185</v>
      </c>
    </row>
    <row r="24" spans="2:4" x14ac:dyDescent="0.25">
      <c r="B24" s="85">
        <v>234</v>
      </c>
      <c r="C24" s="85">
        <v>1</v>
      </c>
      <c r="D24" s="98" t="s">
        <v>186</v>
      </c>
    </row>
    <row r="25" spans="2:4" x14ac:dyDescent="0.25">
      <c r="B25" s="85">
        <v>235</v>
      </c>
      <c r="C25" s="85">
        <v>2</v>
      </c>
      <c r="D25" s="98" t="s">
        <v>187</v>
      </c>
    </row>
    <row r="26" spans="2:4" x14ac:dyDescent="0.25">
      <c r="B26" s="85">
        <v>236</v>
      </c>
      <c r="C26" s="85">
        <f>C25+1</f>
        <v>3</v>
      </c>
      <c r="D26" s="98" t="s">
        <v>188</v>
      </c>
    </row>
    <row r="27" spans="2:4" x14ac:dyDescent="0.25">
      <c r="B27" s="85">
        <v>237</v>
      </c>
      <c r="C27" s="85">
        <f t="shared" ref="C27:C51" si="0">C26+1</f>
        <v>4</v>
      </c>
      <c r="D27" s="98" t="s">
        <v>189</v>
      </c>
    </row>
    <row r="28" spans="2:4" x14ac:dyDescent="0.25">
      <c r="B28" s="85">
        <v>238</v>
      </c>
      <c r="C28" s="85">
        <f t="shared" si="0"/>
        <v>5</v>
      </c>
      <c r="D28" s="98" t="s">
        <v>190</v>
      </c>
    </row>
    <row r="29" spans="2:4" x14ac:dyDescent="0.25">
      <c r="B29" s="85">
        <v>239</v>
      </c>
      <c r="C29" s="85">
        <f t="shared" si="0"/>
        <v>6</v>
      </c>
      <c r="D29" s="98" t="s">
        <v>213</v>
      </c>
    </row>
    <row r="30" spans="2:4" x14ac:dyDescent="0.25">
      <c r="B30" s="85">
        <v>240</v>
      </c>
      <c r="C30" s="85">
        <f t="shared" si="0"/>
        <v>7</v>
      </c>
      <c r="D30" s="98" t="s">
        <v>191</v>
      </c>
    </row>
    <row r="31" spans="2:4" x14ac:dyDescent="0.25">
      <c r="B31" s="85">
        <v>241</v>
      </c>
      <c r="C31" s="85">
        <f t="shared" si="0"/>
        <v>8</v>
      </c>
      <c r="D31" s="98" t="s">
        <v>192</v>
      </c>
    </row>
    <row r="32" spans="2:4" x14ac:dyDescent="0.25">
      <c r="B32" s="85">
        <v>242</v>
      </c>
      <c r="C32" s="85">
        <f t="shared" si="0"/>
        <v>9</v>
      </c>
      <c r="D32" s="98" t="s">
        <v>193</v>
      </c>
    </row>
    <row r="33" spans="2:4" x14ac:dyDescent="0.25">
      <c r="B33" s="85">
        <v>243</v>
      </c>
      <c r="C33" s="85">
        <f t="shared" si="0"/>
        <v>10</v>
      </c>
      <c r="D33" s="98" t="s">
        <v>194</v>
      </c>
    </row>
    <row r="34" spans="2:4" x14ac:dyDescent="0.25">
      <c r="B34" s="85">
        <v>244</v>
      </c>
      <c r="C34" s="85">
        <f t="shared" si="0"/>
        <v>11</v>
      </c>
      <c r="D34" s="98" t="s">
        <v>195</v>
      </c>
    </row>
    <row r="35" spans="2:4" x14ac:dyDescent="0.25">
      <c r="B35" s="85">
        <v>245</v>
      </c>
      <c r="C35" s="85">
        <f t="shared" si="0"/>
        <v>12</v>
      </c>
      <c r="D35" s="98" t="s">
        <v>196</v>
      </c>
    </row>
    <row r="36" spans="2:4" x14ac:dyDescent="0.25">
      <c r="B36" s="85">
        <v>246</v>
      </c>
      <c r="C36" s="85">
        <f t="shared" si="0"/>
        <v>13</v>
      </c>
      <c r="D36" s="98" t="s">
        <v>197</v>
      </c>
    </row>
    <row r="37" spans="2:4" x14ac:dyDescent="0.25">
      <c r="B37" s="85">
        <v>247</v>
      </c>
      <c r="C37" s="85">
        <f t="shared" si="0"/>
        <v>14</v>
      </c>
      <c r="D37" s="98" t="s">
        <v>198</v>
      </c>
    </row>
    <row r="38" spans="2:4" x14ac:dyDescent="0.25">
      <c r="B38" s="85">
        <v>248</v>
      </c>
      <c r="C38" s="85">
        <f t="shared" si="0"/>
        <v>15</v>
      </c>
      <c r="D38" s="98" t="s">
        <v>199</v>
      </c>
    </row>
    <row r="39" spans="2:4" x14ac:dyDescent="0.25">
      <c r="B39" s="85">
        <v>249</v>
      </c>
      <c r="C39" s="85">
        <f t="shared" si="0"/>
        <v>16</v>
      </c>
      <c r="D39" s="98" t="s">
        <v>200</v>
      </c>
    </row>
    <row r="40" spans="2:4" x14ac:dyDescent="0.25">
      <c r="B40" s="85">
        <v>250</v>
      </c>
      <c r="C40" s="85">
        <f t="shared" si="0"/>
        <v>17</v>
      </c>
      <c r="D40" s="98" t="s">
        <v>201</v>
      </c>
    </row>
    <row r="41" spans="2:4" x14ac:dyDescent="0.25">
      <c r="B41" s="85">
        <v>251</v>
      </c>
      <c r="C41" s="85">
        <f t="shared" si="0"/>
        <v>18</v>
      </c>
      <c r="D41" s="98" t="s">
        <v>202</v>
      </c>
    </row>
    <row r="42" spans="2:4" x14ac:dyDescent="0.25">
      <c r="B42" s="85">
        <v>252</v>
      </c>
      <c r="C42" s="85">
        <f t="shared" si="0"/>
        <v>19</v>
      </c>
      <c r="D42" s="98" t="s">
        <v>203</v>
      </c>
    </row>
    <row r="43" spans="2:4" x14ac:dyDescent="0.25">
      <c r="B43" s="85">
        <v>253</v>
      </c>
      <c r="C43" s="85">
        <f t="shared" si="0"/>
        <v>20</v>
      </c>
      <c r="D43" s="98" t="s">
        <v>204</v>
      </c>
    </row>
    <row r="44" spans="2:4" x14ac:dyDescent="0.25">
      <c r="B44" s="85">
        <v>254</v>
      </c>
      <c r="C44" s="85">
        <f t="shared" si="0"/>
        <v>21</v>
      </c>
      <c r="D44" s="98" t="s">
        <v>205</v>
      </c>
    </row>
    <row r="45" spans="2:4" x14ac:dyDescent="0.25">
      <c r="B45" s="85">
        <v>255</v>
      </c>
      <c r="C45" s="85">
        <f t="shared" si="0"/>
        <v>22</v>
      </c>
      <c r="D45" s="98" t="s">
        <v>206</v>
      </c>
    </row>
    <row r="46" spans="2:4" x14ac:dyDescent="0.25">
      <c r="B46" s="85">
        <v>256</v>
      </c>
      <c r="C46" s="85">
        <f t="shared" si="0"/>
        <v>23</v>
      </c>
      <c r="D46" s="98" t="s">
        <v>207</v>
      </c>
    </row>
    <row r="47" spans="2:4" x14ac:dyDescent="0.25">
      <c r="B47" s="85">
        <v>257</v>
      </c>
      <c r="C47" s="85">
        <f t="shared" si="0"/>
        <v>24</v>
      </c>
      <c r="D47" s="98" t="s">
        <v>208</v>
      </c>
    </row>
    <row r="48" spans="2:4" x14ac:dyDescent="0.25">
      <c r="B48" s="85">
        <v>258</v>
      </c>
      <c r="C48" s="85">
        <f t="shared" si="0"/>
        <v>25</v>
      </c>
      <c r="D48" s="98" t="s">
        <v>209</v>
      </c>
    </row>
    <row r="49" spans="2:4" x14ac:dyDescent="0.25">
      <c r="B49" s="85">
        <v>259</v>
      </c>
      <c r="C49" s="85">
        <f t="shared" si="0"/>
        <v>26</v>
      </c>
      <c r="D49" s="98" t="s">
        <v>210</v>
      </c>
    </row>
    <row r="50" spans="2:4" x14ac:dyDescent="0.25">
      <c r="B50" s="85">
        <v>260</v>
      </c>
      <c r="C50" s="85">
        <f t="shared" si="0"/>
        <v>27</v>
      </c>
      <c r="D50" s="98" t="s">
        <v>211</v>
      </c>
    </row>
    <row r="51" spans="2:4" x14ac:dyDescent="0.25">
      <c r="B51" s="85">
        <v>261</v>
      </c>
      <c r="C51" s="85">
        <f t="shared" si="0"/>
        <v>28</v>
      </c>
      <c r="D51" s="98" t="s">
        <v>212</v>
      </c>
    </row>
  </sheetData>
  <mergeCells count="14">
    <mergeCell ref="F13:M13"/>
    <mergeCell ref="F14:M14"/>
    <mergeCell ref="F15:M15"/>
    <mergeCell ref="D1:G1"/>
    <mergeCell ref="D2:G2"/>
    <mergeCell ref="D3:G3"/>
    <mergeCell ref="D4:G4"/>
    <mergeCell ref="D5:G5"/>
    <mergeCell ref="D6:G6"/>
    <mergeCell ref="F8:M8"/>
    <mergeCell ref="F9:M9"/>
    <mergeCell ref="F10:M10"/>
    <mergeCell ref="F11:M11"/>
    <mergeCell ref="F12:M12"/>
  </mergeCells>
  <pageMargins left="0.25" right="0.1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Приложение 2</vt:lpstr>
      <vt:lpstr>Приложение 3</vt:lpstr>
      <vt:lpstr>Приложение 4</vt:lpstr>
      <vt:lpstr>Приложение №5</vt:lpstr>
      <vt:lpstr>Приложение №6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2020-01-13T08:10:39Z</cp:lastPrinted>
  <dcterms:created xsi:type="dcterms:W3CDTF">1996-10-08T23:32:33Z</dcterms:created>
  <dcterms:modified xsi:type="dcterms:W3CDTF">2020-01-20T12:29:15Z</dcterms:modified>
</cp:coreProperties>
</file>