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260" windowWidth="15600" windowHeight="5895" tabRatio="893" activeTab="1"/>
  </bookViews>
  <sheets>
    <sheet name="Приложение 3" sheetId="18" r:id="rId1"/>
    <sheet name="Приложение 4" sheetId="2" r:id="rId2"/>
  </sheets>
  <definedNames>
    <definedName name="_xlnm.Print_Area" localSheetId="0">'Приложение 3'!$A$1:$J$221</definedName>
    <definedName name="_xlnm.Print_Area" localSheetId="1">'Приложение 4'!$A$1:$M$311</definedName>
  </definedNames>
  <calcPr calcId="145621"/>
</workbook>
</file>

<file path=xl/calcChain.xml><?xml version="1.0" encoding="utf-8"?>
<calcChain xmlns="http://schemas.openxmlformats.org/spreadsheetml/2006/main">
  <c r="G66" i="2" l="1"/>
  <c r="I129" i="2"/>
  <c r="H184" i="2"/>
  <c r="F97" i="2"/>
  <c r="F96" i="2"/>
  <c r="F95" i="2"/>
  <c r="F94" i="2"/>
  <c r="K93" i="2"/>
  <c r="J93" i="2"/>
  <c r="I93" i="2"/>
  <c r="H93" i="2"/>
  <c r="G93" i="2"/>
  <c r="F93" i="2" l="1"/>
  <c r="F128" i="2" l="1"/>
  <c r="F127" i="2"/>
  <c r="F126" i="2"/>
  <c r="F125" i="2"/>
  <c r="K124" i="2"/>
  <c r="J124" i="2"/>
  <c r="H124" i="2"/>
  <c r="G124" i="2"/>
  <c r="F133" i="2"/>
  <c r="F132" i="2"/>
  <c r="F131" i="2"/>
  <c r="F130" i="2"/>
  <c r="K129" i="2"/>
  <c r="G129" i="2"/>
  <c r="D28" i="18"/>
  <c r="D25" i="18"/>
  <c r="F35" i="2"/>
  <c r="K32" i="2"/>
  <c r="J32" i="2"/>
  <c r="I32" i="2"/>
  <c r="G32" i="2"/>
  <c r="F124" i="2" l="1"/>
  <c r="F129" i="2"/>
  <c r="F32" i="2"/>
  <c r="D105" i="18" l="1"/>
  <c r="D104" i="18"/>
  <c r="H102" i="18"/>
  <c r="G102" i="18"/>
  <c r="F143" i="2"/>
  <c r="F142" i="2"/>
  <c r="F141" i="2"/>
  <c r="F140" i="2"/>
  <c r="K139" i="2"/>
  <c r="J139" i="2"/>
  <c r="I139" i="2"/>
  <c r="H139" i="2"/>
  <c r="G139" i="2"/>
  <c r="D102" i="18" l="1"/>
  <c r="F139" i="2"/>
  <c r="D220" i="18"/>
  <c r="H305" i="2"/>
  <c r="H302" i="2"/>
  <c r="D82" i="18" l="1"/>
  <c r="D81" i="18"/>
  <c r="D80" i="18"/>
  <c r="D79" i="18"/>
  <c r="I58" i="18"/>
  <c r="H58" i="18"/>
  <c r="E58" i="18"/>
  <c r="D66" i="18"/>
  <c r="D63" i="18"/>
  <c r="D45" i="18"/>
  <c r="D44" i="18"/>
  <c r="E42" i="18"/>
  <c r="D42" i="18" s="1"/>
  <c r="D35" i="18"/>
  <c r="D32" i="18"/>
  <c r="D58" i="18" l="1"/>
  <c r="J67" i="2" l="1"/>
  <c r="F56" i="2" l="1"/>
  <c r="F301" i="2" l="1"/>
  <c r="F296" i="2" s="1"/>
  <c r="F300" i="2"/>
  <c r="F295" i="2" s="1"/>
  <c r="F299" i="2"/>
  <c r="F294" i="2" s="1"/>
  <c r="F298" i="2"/>
  <c r="E298" i="2" s="1"/>
  <c r="H271" i="2"/>
  <c r="I271" i="2"/>
  <c r="J271" i="2"/>
  <c r="K271" i="2"/>
  <c r="F280" i="2"/>
  <c r="F279" i="2"/>
  <c r="F278" i="2"/>
  <c r="F277" i="2"/>
  <c r="F282" i="2"/>
  <c r="F283" i="2"/>
  <c r="F284" i="2"/>
  <c r="F285" i="2"/>
  <c r="F264" i="2"/>
  <c r="F259" i="2" s="1"/>
  <c r="F263" i="2"/>
  <c r="F258" i="2" s="1"/>
  <c r="F254" i="2"/>
  <c r="F249" i="2" s="1"/>
  <c r="F253" i="2"/>
  <c r="F248" i="2" s="1"/>
  <c r="F252" i="2"/>
  <c r="F247" i="2" s="1"/>
  <c r="F251" i="2"/>
  <c r="F246" i="2" s="1"/>
  <c r="F244" i="2"/>
  <c r="F243" i="2"/>
  <c r="F242" i="2"/>
  <c r="F241" i="2"/>
  <c r="F239" i="2"/>
  <c r="F238" i="2"/>
  <c r="F237" i="2"/>
  <c r="F234" i="2"/>
  <c r="F233" i="2"/>
  <c r="F232" i="2"/>
  <c r="F229" i="2"/>
  <c r="F228" i="2"/>
  <c r="F227" i="2"/>
  <c r="F224" i="2"/>
  <c r="F223" i="2"/>
  <c r="F222" i="2"/>
  <c r="F219" i="2"/>
  <c r="F218" i="2"/>
  <c r="F217" i="2"/>
  <c r="F212" i="2"/>
  <c r="F209" i="2"/>
  <c r="F208" i="2"/>
  <c r="F207" i="2"/>
  <c r="F198" i="2"/>
  <c r="F199" i="2"/>
  <c r="F159" i="2"/>
  <c r="F171" i="2"/>
  <c r="F183" i="2"/>
  <c r="F182" i="2"/>
  <c r="F181" i="2"/>
  <c r="F180" i="2"/>
  <c r="F178" i="2"/>
  <c r="F177" i="2"/>
  <c r="F176" i="2"/>
  <c r="F175" i="2"/>
  <c r="F165" i="2"/>
  <c r="F166" i="2"/>
  <c r="F167" i="2"/>
  <c r="F168" i="2"/>
  <c r="F173" i="2"/>
  <c r="F172" i="2"/>
  <c r="F170" i="2"/>
  <c r="F148" i="2"/>
  <c r="F145" i="2"/>
  <c r="F153" i="2"/>
  <c r="F152" i="2"/>
  <c r="F151" i="2"/>
  <c r="F150" i="2"/>
  <c r="G149" i="2"/>
  <c r="H149" i="2"/>
  <c r="I149" i="2"/>
  <c r="J149" i="2"/>
  <c r="K149" i="2"/>
  <c r="F158" i="2"/>
  <c r="F157" i="2"/>
  <c r="F156" i="2"/>
  <c r="F155" i="2"/>
  <c r="G154" i="2"/>
  <c r="H154" i="2"/>
  <c r="I154" i="2"/>
  <c r="J154" i="2"/>
  <c r="K154" i="2"/>
  <c r="F123" i="2"/>
  <c r="F122" i="2"/>
  <c r="F121" i="2"/>
  <c r="F120" i="2"/>
  <c r="F107" i="2"/>
  <c r="F106" i="2"/>
  <c r="F105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2" i="2"/>
  <c r="H297" i="2"/>
  <c r="I297" i="2"/>
  <c r="J297" i="2"/>
  <c r="K297" i="2"/>
  <c r="G276" i="2"/>
  <c r="H276" i="2"/>
  <c r="I276" i="2"/>
  <c r="J276" i="2"/>
  <c r="K276" i="2"/>
  <c r="G281" i="2"/>
  <c r="H281" i="2"/>
  <c r="I281" i="2"/>
  <c r="J281" i="2"/>
  <c r="K281" i="2"/>
  <c r="G250" i="2"/>
  <c r="H250" i="2"/>
  <c r="I250" i="2"/>
  <c r="J250" i="2"/>
  <c r="K250" i="2"/>
  <c r="G240" i="2"/>
  <c r="H240" i="2"/>
  <c r="I240" i="2"/>
  <c r="J240" i="2"/>
  <c r="K240" i="2"/>
  <c r="G179" i="2"/>
  <c r="H179" i="2"/>
  <c r="I179" i="2"/>
  <c r="J179" i="2"/>
  <c r="K179" i="2"/>
  <c r="G164" i="2"/>
  <c r="I164" i="2"/>
  <c r="J164" i="2"/>
  <c r="K164" i="2"/>
  <c r="G169" i="2"/>
  <c r="H169" i="2"/>
  <c r="I169" i="2"/>
  <c r="J169" i="2"/>
  <c r="K169" i="2"/>
  <c r="G174" i="2"/>
  <c r="H174" i="2"/>
  <c r="I174" i="2"/>
  <c r="J174" i="2"/>
  <c r="K174" i="2"/>
  <c r="G144" i="2"/>
  <c r="H144" i="2"/>
  <c r="K144" i="2"/>
  <c r="G119" i="2"/>
  <c r="H119" i="2"/>
  <c r="I119" i="2"/>
  <c r="J119" i="2"/>
  <c r="K119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8" i="2"/>
  <c r="G98" i="2"/>
  <c r="H98" i="2"/>
  <c r="I98" i="2"/>
  <c r="J98" i="2"/>
  <c r="K98" i="2"/>
  <c r="E103" i="2"/>
  <c r="G104" i="2"/>
  <c r="G103" i="2" s="1"/>
  <c r="H104" i="2"/>
  <c r="H103" i="2" s="1"/>
  <c r="I104" i="2"/>
  <c r="I103" i="2" s="1"/>
  <c r="J104" i="2"/>
  <c r="J103" i="2" s="1"/>
  <c r="K104" i="2"/>
  <c r="K103" i="2" s="1"/>
  <c r="F29" i="2"/>
  <c r="F31" i="2"/>
  <c r="F28" i="2"/>
  <c r="G27" i="2"/>
  <c r="H27" i="2"/>
  <c r="H25" i="2" s="1"/>
  <c r="H22" i="2" s="1"/>
  <c r="I27" i="2"/>
  <c r="I25" i="2" s="1"/>
  <c r="J27" i="2"/>
  <c r="K27" i="2"/>
  <c r="I22" i="2" l="1"/>
  <c r="F22" i="2" s="1"/>
  <c r="F25" i="2"/>
  <c r="F135" i="2"/>
  <c r="F154" i="2"/>
  <c r="F53" i="2"/>
  <c r="F58" i="2"/>
  <c r="F67" i="2"/>
  <c r="F161" i="2"/>
  <c r="F174" i="2"/>
  <c r="F240" i="2"/>
  <c r="F297" i="2"/>
  <c r="K37" i="2"/>
  <c r="I37" i="2"/>
  <c r="G37" i="2"/>
  <c r="F103" i="2"/>
  <c r="F119" i="2"/>
  <c r="F164" i="2"/>
  <c r="F281" i="2"/>
  <c r="F88" i="2"/>
  <c r="F149" i="2"/>
  <c r="F162" i="2"/>
  <c r="F160" i="2"/>
  <c r="F272" i="2"/>
  <c r="F274" i="2"/>
  <c r="J37" i="2"/>
  <c r="H37" i="2"/>
  <c r="F83" i="2"/>
  <c r="F169" i="2"/>
  <c r="F179" i="2"/>
  <c r="F250" i="2"/>
  <c r="F276" i="2"/>
  <c r="F163" i="2"/>
  <c r="F273" i="2"/>
  <c r="F275" i="2"/>
  <c r="F65" i="2"/>
  <c r="F104" i="2"/>
  <c r="F293" i="2"/>
  <c r="F64" i="2"/>
  <c r="F68" i="2"/>
  <c r="G273" i="2"/>
  <c r="G274" i="2"/>
  <c r="G275" i="2"/>
  <c r="G272" i="2"/>
  <c r="I296" i="2"/>
  <c r="I295" i="2"/>
  <c r="I294" i="2"/>
  <c r="I293" i="2"/>
  <c r="J296" i="2"/>
  <c r="J295" i="2"/>
  <c r="J294" i="2"/>
  <c r="J293" i="2"/>
  <c r="K294" i="2"/>
  <c r="K295" i="2"/>
  <c r="K296" i="2"/>
  <c r="K293" i="2"/>
  <c r="G288" i="2"/>
  <c r="G289" i="2"/>
  <c r="G290" i="2"/>
  <c r="G287" i="2"/>
  <c r="G188" i="2"/>
  <c r="G187" i="2"/>
  <c r="G186" i="2"/>
  <c r="G185" i="2"/>
  <c r="K186" i="2"/>
  <c r="K187" i="2"/>
  <c r="K188" i="2"/>
  <c r="K185" i="2"/>
  <c r="H138" i="2"/>
  <c r="H137" i="2"/>
  <c r="H136" i="2"/>
  <c r="H135" i="2"/>
  <c r="I138" i="2"/>
  <c r="I137" i="2"/>
  <c r="I136" i="2"/>
  <c r="I135" i="2"/>
  <c r="J136" i="2"/>
  <c r="J137" i="2"/>
  <c r="J138" i="2"/>
  <c r="J135" i="2"/>
  <c r="G67" i="2"/>
  <c r="G65" i="2"/>
  <c r="G64" i="2"/>
  <c r="J65" i="2"/>
  <c r="J64" i="2"/>
  <c r="I67" i="2"/>
  <c r="I65" i="2"/>
  <c r="I64" i="2"/>
  <c r="H65" i="2"/>
  <c r="H67" i="2"/>
  <c r="H64" i="2"/>
  <c r="K64" i="2"/>
  <c r="K65" i="2"/>
  <c r="K66" i="2"/>
  <c r="K67" i="2"/>
  <c r="G45" i="2"/>
  <c r="G110" i="2" s="1"/>
  <c r="G46" i="2"/>
  <c r="G47" i="2"/>
  <c r="G44" i="2"/>
  <c r="J53" i="2"/>
  <c r="K53" i="2"/>
  <c r="J48" i="2"/>
  <c r="K48" i="2"/>
  <c r="J47" i="2"/>
  <c r="J46" i="2"/>
  <c r="J45" i="2"/>
  <c r="J44" i="2"/>
  <c r="J109" i="2" s="1"/>
  <c r="K47" i="2"/>
  <c r="K112" i="2" s="1"/>
  <c r="K46" i="2"/>
  <c r="K45" i="2"/>
  <c r="K44" i="2"/>
  <c r="I47" i="2"/>
  <c r="I112" i="2" s="1"/>
  <c r="I46" i="2"/>
  <c r="I111" i="2" s="1"/>
  <c r="I45" i="2"/>
  <c r="I110" i="2" s="1"/>
  <c r="I44" i="2"/>
  <c r="I109" i="2" s="1"/>
  <c r="H45" i="2"/>
  <c r="H110" i="2" s="1"/>
  <c r="H46" i="2"/>
  <c r="H47" i="2"/>
  <c r="H44" i="2"/>
  <c r="H112" i="2" l="1"/>
  <c r="K43" i="2"/>
  <c r="J43" i="2"/>
  <c r="K111" i="2"/>
  <c r="G111" i="2"/>
  <c r="K109" i="2"/>
  <c r="F48" i="2"/>
  <c r="G109" i="2"/>
  <c r="F37" i="2"/>
  <c r="K63" i="2"/>
  <c r="H63" i="2"/>
  <c r="H114" i="2"/>
  <c r="I134" i="2"/>
  <c r="J63" i="2"/>
  <c r="G112" i="2"/>
  <c r="F112" i="2" s="1"/>
  <c r="F137" i="2"/>
  <c r="F46" i="2"/>
  <c r="H109" i="2"/>
  <c r="H108" i="2" s="1"/>
  <c r="F117" i="2"/>
  <c r="F138" i="2"/>
  <c r="G184" i="2"/>
  <c r="G271" i="2"/>
  <c r="F271" i="2" s="1"/>
  <c r="H43" i="2"/>
  <c r="F47" i="2"/>
  <c r="I63" i="2"/>
  <c r="J111" i="2"/>
  <c r="F188" i="2"/>
  <c r="H134" i="2"/>
  <c r="G43" i="2"/>
  <c r="K110" i="2"/>
  <c r="F45" i="2"/>
  <c r="G286" i="2"/>
  <c r="F187" i="2"/>
  <c r="F44" i="2"/>
  <c r="G63" i="2"/>
  <c r="J110" i="2"/>
  <c r="J134" i="2"/>
  <c r="I43" i="2"/>
  <c r="K108" i="2" l="1"/>
  <c r="G108" i="2"/>
  <c r="F110" i="2"/>
  <c r="F111" i="2"/>
  <c r="F63" i="2"/>
  <c r="F109" i="2"/>
  <c r="F134" i="2"/>
  <c r="J108" i="2"/>
  <c r="F186" i="2"/>
  <c r="F185" i="2"/>
  <c r="F43" i="2"/>
  <c r="F108" i="2" l="1"/>
  <c r="F184" i="2"/>
  <c r="I217" i="18"/>
  <c r="D221" i="18" l="1"/>
  <c r="D219" i="18"/>
  <c r="D217" i="18" s="1"/>
  <c r="E217" i="18"/>
  <c r="D214" i="18"/>
  <c r="I210" i="18"/>
  <c r="H210" i="18"/>
  <c r="G210" i="18"/>
  <c r="F210" i="18"/>
  <c r="D209" i="18"/>
  <c r="I205" i="18"/>
  <c r="H205" i="18"/>
  <c r="G205" i="18"/>
  <c r="F205" i="18"/>
  <c r="E205" i="18"/>
  <c r="D202" i="18"/>
  <c r="D201" i="18"/>
  <c r="I198" i="18"/>
  <c r="H198" i="18"/>
  <c r="G198" i="18"/>
  <c r="F198" i="18"/>
  <c r="E198" i="18"/>
  <c r="D196" i="18"/>
  <c r="D195" i="18"/>
  <c r="D192" i="18" s="1"/>
  <c r="I192" i="18"/>
  <c r="H192" i="18"/>
  <c r="G192" i="18"/>
  <c r="F192" i="18"/>
  <c r="E192" i="18"/>
  <c r="D190" i="18"/>
  <c r="D189" i="18"/>
  <c r="I186" i="18"/>
  <c r="H186" i="18"/>
  <c r="G186" i="18"/>
  <c r="F186" i="18"/>
  <c r="E186" i="18"/>
  <c r="D185" i="18"/>
  <c r="D184" i="18"/>
  <c r="I181" i="18"/>
  <c r="H181" i="18"/>
  <c r="G181" i="18"/>
  <c r="F181" i="18"/>
  <c r="E181" i="18"/>
  <c r="D180" i="18"/>
  <c r="D179" i="18"/>
  <c r="I176" i="18"/>
  <c r="H176" i="18"/>
  <c r="G176" i="18"/>
  <c r="F176" i="18"/>
  <c r="E176" i="18"/>
  <c r="D175" i="18"/>
  <c r="D174" i="18"/>
  <c r="D171" i="18" s="1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D151" i="18" s="1"/>
  <c r="I151" i="18"/>
  <c r="H151" i="18"/>
  <c r="G151" i="18"/>
  <c r="F151" i="18"/>
  <c r="E151" i="18"/>
  <c r="D150" i="18"/>
  <c r="D149" i="18"/>
  <c r="I146" i="18"/>
  <c r="H146" i="18"/>
  <c r="G146" i="18"/>
  <c r="F146" i="18"/>
  <c r="E146" i="18"/>
  <c r="D145" i="18"/>
  <c r="D144" i="18"/>
  <c r="I141" i="18"/>
  <c r="H141" i="18"/>
  <c r="G141" i="18"/>
  <c r="F141" i="18"/>
  <c r="E141" i="18"/>
  <c r="K306" i="2"/>
  <c r="J306" i="2"/>
  <c r="I306" i="2"/>
  <c r="H306" i="2"/>
  <c r="G306" i="2"/>
  <c r="F306" i="2"/>
  <c r="E306" i="2"/>
  <c r="K305" i="2"/>
  <c r="J305" i="2"/>
  <c r="I305" i="2"/>
  <c r="G305" i="2"/>
  <c r="E305" i="2"/>
  <c r="K304" i="2"/>
  <c r="J304" i="2"/>
  <c r="I304" i="2"/>
  <c r="H304" i="2"/>
  <c r="G304" i="2"/>
  <c r="G309" i="2" s="1"/>
  <c r="E304" i="2"/>
  <c r="K303" i="2"/>
  <c r="J303" i="2"/>
  <c r="I303" i="2"/>
  <c r="H303" i="2"/>
  <c r="G303" i="2"/>
  <c r="E303" i="2"/>
  <c r="J302" i="2"/>
  <c r="K292" i="2"/>
  <c r="K302" i="2" s="1"/>
  <c r="I302" i="2"/>
  <c r="G292" i="2"/>
  <c r="K290" i="2"/>
  <c r="J290" i="2"/>
  <c r="I290" i="2"/>
  <c r="H290" i="2"/>
  <c r="F290" i="2"/>
  <c r="E290" i="2"/>
  <c r="K289" i="2"/>
  <c r="J289" i="2"/>
  <c r="I289" i="2"/>
  <c r="H289" i="2"/>
  <c r="E289" i="2"/>
  <c r="K288" i="2"/>
  <c r="J288" i="2"/>
  <c r="I288" i="2"/>
  <c r="H288" i="2"/>
  <c r="E288" i="2"/>
  <c r="K287" i="2"/>
  <c r="J287" i="2"/>
  <c r="I287" i="2"/>
  <c r="H287" i="2"/>
  <c r="K286" i="2"/>
  <c r="J286" i="2"/>
  <c r="I286" i="2"/>
  <c r="H286" i="2"/>
  <c r="E260" i="2"/>
  <c r="K255" i="2"/>
  <c r="J255" i="2"/>
  <c r="I255" i="2"/>
  <c r="H255" i="2"/>
  <c r="G255" i="2"/>
  <c r="E255" i="2"/>
  <c r="E250" i="2"/>
  <c r="K245" i="2"/>
  <c r="J245" i="2"/>
  <c r="I245" i="2"/>
  <c r="H245" i="2"/>
  <c r="G245" i="2"/>
  <c r="E245" i="2"/>
  <c r="K236" i="2"/>
  <c r="K235" i="2" s="1"/>
  <c r="K231" i="2" s="1"/>
  <c r="K230" i="2" s="1"/>
  <c r="J236" i="2"/>
  <c r="J235" i="2" s="1"/>
  <c r="J231" i="2" s="1"/>
  <c r="J230" i="2" s="1"/>
  <c r="J226" i="2" s="1"/>
  <c r="J225" i="2" s="1"/>
  <c r="J221" i="2" s="1"/>
  <c r="J220" i="2" s="1"/>
  <c r="J216" i="2" s="1"/>
  <c r="J215" i="2" s="1"/>
  <c r="I236" i="2"/>
  <c r="I235" i="2" s="1"/>
  <c r="I231" i="2" s="1"/>
  <c r="I230" i="2" s="1"/>
  <c r="I226" i="2" s="1"/>
  <c r="I225" i="2" s="1"/>
  <c r="I221" i="2" s="1"/>
  <c r="I220" i="2" s="1"/>
  <c r="I216" i="2" s="1"/>
  <c r="I215" i="2" s="1"/>
  <c r="H236" i="2"/>
  <c r="H235" i="2" s="1"/>
  <c r="H231" i="2" s="1"/>
  <c r="H230" i="2" s="1"/>
  <c r="H226" i="2" s="1"/>
  <c r="H225" i="2" s="1"/>
  <c r="H221" i="2" s="1"/>
  <c r="H220" i="2" s="1"/>
  <c r="H216" i="2" s="1"/>
  <c r="H215" i="2" s="1"/>
  <c r="G236" i="2"/>
  <c r="E240" i="2"/>
  <c r="E236" i="2" s="1"/>
  <c r="E235" i="2"/>
  <c r="E231" i="2" s="1"/>
  <c r="E230" i="2"/>
  <c r="E226" i="2" s="1"/>
  <c r="E225" i="2"/>
  <c r="E221" i="2" s="1"/>
  <c r="E220" i="2"/>
  <c r="E216" i="2" s="1"/>
  <c r="E215" i="2"/>
  <c r="K214" i="2"/>
  <c r="J214" i="2"/>
  <c r="I214" i="2"/>
  <c r="H214" i="2"/>
  <c r="G214" i="2"/>
  <c r="E214" i="2"/>
  <c r="K213" i="2"/>
  <c r="J213" i="2"/>
  <c r="I213" i="2"/>
  <c r="H213" i="2"/>
  <c r="G213" i="2"/>
  <c r="E213" i="2"/>
  <c r="E205" i="2"/>
  <c r="E200" i="2" s="1"/>
  <c r="E196" i="2" s="1"/>
  <c r="K204" i="2"/>
  <c r="J204" i="2"/>
  <c r="I204" i="2"/>
  <c r="H204" i="2"/>
  <c r="G204" i="2"/>
  <c r="E204" i="2"/>
  <c r="K203" i="2"/>
  <c r="J203" i="2"/>
  <c r="I203" i="2"/>
  <c r="H203" i="2"/>
  <c r="G203" i="2"/>
  <c r="E203" i="2"/>
  <c r="E195" i="2"/>
  <c r="K194" i="2"/>
  <c r="J194" i="2"/>
  <c r="I194" i="2"/>
  <c r="H194" i="2"/>
  <c r="G194" i="2"/>
  <c r="E194" i="2"/>
  <c r="K193" i="2"/>
  <c r="J193" i="2"/>
  <c r="I193" i="2"/>
  <c r="H193" i="2"/>
  <c r="G193" i="2"/>
  <c r="E193" i="2"/>
  <c r="E211" i="2" l="1"/>
  <c r="H211" i="2"/>
  <c r="H210" i="2" s="1"/>
  <c r="H206" i="2" s="1"/>
  <c r="I211" i="2"/>
  <c r="I210" i="2" s="1"/>
  <c r="I206" i="2" s="1"/>
  <c r="F287" i="2"/>
  <c r="F255" i="2"/>
  <c r="E268" i="2"/>
  <c r="J268" i="2"/>
  <c r="J310" i="2" s="1"/>
  <c r="F203" i="2"/>
  <c r="F213" i="2"/>
  <c r="F204" i="2"/>
  <c r="F214" i="2"/>
  <c r="K226" i="2"/>
  <c r="K225" i="2" s="1"/>
  <c r="G235" i="2"/>
  <c r="G231" i="2" s="1"/>
  <c r="F236" i="2"/>
  <c r="F245" i="2"/>
  <c r="G302" i="2"/>
  <c r="F302" i="2" s="1"/>
  <c r="F292" i="2"/>
  <c r="D156" i="18"/>
  <c r="D176" i="18"/>
  <c r="F286" i="2"/>
  <c r="D166" i="18"/>
  <c r="D186" i="18"/>
  <c r="G269" i="2"/>
  <c r="K309" i="2"/>
  <c r="E210" i="2"/>
  <c r="E206" i="2" s="1"/>
  <c r="E202" i="2" s="1"/>
  <c r="I309" i="2"/>
  <c r="K269" i="2"/>
  <c r="K311" i="2" s="1"/>
  <c r="H309" i="2"/>
  <c r="J309" i="2"/>
  <c r="D146" i="18"/>
  <c r="D141" i="18"/>
  <c r="D161" i="18"/>
  <c r="D181" i="18"/>
  <c r="D205" i="18"/>
  <c r="D198" i="18"/>
  <c r="H268" i="2"/>
  <c r="H310" i="2" s="1"/>
  <c r="E201" i="2"/>
  <c r="F289" i="2"/>
  <c r="I268" i="2"/>
  <c r="I310" i="2" s="1"/>
  <c r="J269" i="2"/>
  <c r="J311" i="2" s="1"/>
  <c r="J211" i="2"/>
  <c r="J210" i="2" s="1"/>
  <c r="J206" i="2" s="1"/>
  <c r="F303" i="2"/>
  <c r="G268" i="2"/>
  <c r="G310" i="2" s="1"/>
  <c r="K268" i="2"/>
  <c r="K310" i="2" s="1"/>
  <c r="H269" i="2"/>
  <c r="H311" i="2" s="1"/>
  <c r="F288" i="2"/>
  <c r="F305" i="2"/>
  <c r="F304" i="2"/>
  <c r="E269" i="2"/>
  <c r="E266" i="2" s="1"/>
  <c r="I269" i="2"/>
  <c r="I311" i="2" s="1"/>
  <c r="F235" i="2" l="1"/>
  <c r="F193" i="2"/>
  <c r="E197" i="2"/>
  <c r="J205" i="2"/>
  <c r="J201" i="2" s="1"/>
  <c r="H205" i="2"/>
  <c r="H201" i="2" s="1"/>
  <c r="K221" i="2"/>
  <c r="K220" i="2" s="1"/>
  <c r="E265" i="2"/>
  <c r="E262" i="2" s="1"/>
  <c r="I205" i="2"/>
  <c r="I201" i="2" s="1"/>
  <c r="G230" i="2"/>
  <c r="F231" i="2"/>
  <c r="F194" i="2"/>
  <c r="F269" i="2" s="1"/>
  <c r="F266" i="2" s="1"/>
  <c r="F309" i="2"/>
  <c r="G266" i="2"/>
  <c r="G311" i="2"/>
  <c r="K266" i="2"/>
  <c r="K308" i="2" s="1"/>
  <c r="K307" i="2" s="1"/>
  <c r="J266" i="2"/>
  <c r="J308" i="2" s="1"/>
  <c r="J307" i="2" s="1"/>
  <c r="F310" i="2"/>
  <c r="I266" i="2"/>
  <c r="I308" i="2" s="1"/>
  <c r="I307" i="2" s="1"/>
  <c r="H266" i="2"/>
  <c r="E261" i="2" l="1"/>
  <c r="I202" i="2"/>
  <c r="I200" i="2" s="1"/>
  <c r="G226" i="2"/>
  <c r="F230" i="2"/>
  <c r="K216" i="2"/>
  <c r="K215" i="2" s="1"/>
  <c r="H202" i="2"/>
  <c r="J202" i="2"/>
  <c r="J200" i="2" s="1"/>
  <c r="H308" i="2"/>
  <c r="H307" i="2" s="1"/>
  <c r="G307" i="2"/>
  <c r="F311" i="2"/>
  <c r="I196" i="2" l="1"/>
  <c r="I197" i="2"/>
  <c r="H200" i="2"/>
  <c r="H196" i="2" s="1"/>
  <c r="J197" i="2"/>
  <c r="J196" i="2"/>
  <c r="K211" i="2"/>
  <c r="K210" i="2" s="1"/>
  <c r="G225" i="2"/>
  <c r="F226" i="2"/>
  <c r="F307" i="2"/>
  <c r="J195" i="2" l="1"/>
  <c r="J190" i="2" s="1"/>
  <c r="J265" i="2" s="1"/>
  <c r="I195" i="2"/>
  <c r="I190" i="2" s="1"/>
  <c r="I265" i="2" s="1"/>
  <c r="K206" i="2"/>
  <c r="J262" i="2"/>
  <c r="J261" i="2"/>
  <c r="G221" i="2"/>
  <c r="F225" i="2"/>
  <c r="H197" i="2"/>
  <c r="H195" i="2" s="1"/>
  <c r="H190" i="2" s="1"/>
  <c r="H265" i="2" s="1"/>
  <c r="I262" i="2" l="1"/>
  <c r="I261" i="2"/>
  <c r="J260" i="2"/>
  <c r="H261" i="2"/>
  <c r="H262" i="2"/>
  <c r="G220" i="2"/>
  <c r="F221" i="2"/>
  <c r="K205" i="2"/>
  <c r="I260" i="2" l="1"/>
  <c r="H260" i="2"/>
  <c r="K201" i="2"/>
  <c r="K202" i="2"/>
  <c r="G216" i="2"/>
  <c r="F220" i="2"/>
  <c r="G215" i="2" l="1"/>
  <c r="F216" i="2"/>
  <c r="K200" i="2"/>
  <c r="K196" i="2" l="1"/>
  <c r="K197" i="2"/>
  <c r="G211" i="2"/>
  <c r="F215" i="2"/>
  <c r="K195" i="2" l="1"/>
  <c r="K190" i="2" s="1"/>
  <c r="K265" i="2" s="1"/>
  <c r="K261" i="2" s="1"/>
  <c r="F211" i="2"/>
  <c r="G210" i="2"/>
  <c r="K262" i="2" l="1"/>
  <c r="G206" i="2"/>
  <c r="F210" i="2"/>
  <c r="K260" i="2"/>
  <c r="G205" i="2" l="1"/>
  <c r="G202" i="2" s="1"/>
  <c r="F206" i="2"/>
  <c r="F202" i="2" l="1"/>
  <c r="G201" i="2"/>
  <c r="F201" i="2" s="1"/>
  <c r="F205" i="2"/>
  <c r="G200" i="2" l="1"/>
  <c r="G196" i="2" l="1"/>
  <c r="F200" i="2"/>
  <c r="G197" i="2"/>
  <c r="F197" i="2" s="1"/>
  <c r="F192" i="2" s="1"/>
  <c r="F196" i="2" l="1"/>
  <c r="F191" i="2" s="1"/>
  <c r="G195" i="2"/>
  <c r="F195" i="2" l="1"/>
  <c r="G190" i="2"/>
  <c r="F190" i="2" l="1"/>
  <c r="F265" i="2" s="1"/>
  <c r="G265" i="2"/>
  <c r="G261" i="2" l="1"/>
  <c r="F261" i="2" s="1"/>
  <c r="F256" i="2" s="1"/>
  <c r="G262" i="2"/>
  <c r="G260" i="2" l="1"/>
  <c r="F260" i="2" s="1"/>
  <c r="F262" i="2"/>
  <c r="F257" i="2" s="1"/>
</calcChain>
</file>

<file path=xl/sharedStrings.xml><?xml version="1.0" encoding="utf-8"?>
<sst xmlns="http://schemas.openxmlformats.org/spreadsheetml/2006/main" count="838" uniqueCount="218">
  <si>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</si>
  <si>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</si>
  <si>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</si>
  <si>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</si>
  <si>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</si>
  <si>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</si>
  <si>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</si>
  <si>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</si>
  <si>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</si>
  <si>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</si>
  <si>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</si>
  <si>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</si>
  <si>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</si>
  <si>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</si>
  <si>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</si>
  <si>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</si>
  <si>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</si>
  <si>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</si>
  <si>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</si>
  <si>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</si>
  <si>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</si>
  <si>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</si>
  <si>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</si>
  <si>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</si>
  <si>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</si>
  <si>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</si>
  <si>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</si>
  <si>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</si>
  <si>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</si>
  <si>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</si>
  <si>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2024 год</t>
  </si>
  <si>
    <t>2023 год</t>
  </si>
  <si>
    <t>1.1.</t>
  </si>
  <si>
    <t>2.1.</t>
  </si>
  <si>
    <t>3.1.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</si>
  <si>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</si>
  <si>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</si>
  <si>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</si>
  <si>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</si>
  <si>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</si>
  <si>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t>Подпрограмма VI «Развитие газификации»</t>
  </si>
  <si>
    <t>Подпрограмма VIII «Обеспечивающая подпрограмма»</t>
  </si>
  <si>
    <t>5.1.</t>
  </si>
  <si>
    <t>5.2.</t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</si>
  <si>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</si>
  <si>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</si>
  <si>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</si>
  <si>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</si>
  <si>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</si>
  <si>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</si>
  <si>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</si>
  <si>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</si>
  <si>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</si>
  <si>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</si>
  <si>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</si>
  <si>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</si>
  <si>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</si>
  <si>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</si>
  <si>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</si>
  <si>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</si>
  <si>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</si>
  <si>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</si>
  <si>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</si>
  <si>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</si>
  <si>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</si>
  <si>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</si>
  <si>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</si>
  <si>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</si>
  <si>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</si>
  <si>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</si>
  <si>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</si>
  <si>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</si>
  <si>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</si>
  <si>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</si>
  <si>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</si>
  <si>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 xml:space="preserve"> </t>
  </si>
  <si>
    <t>Итого по подпрограмме I: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</si>
  <si>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</si>
  <si>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</si>
  <si>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7.2.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</si>
  <si>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</si>
  <si>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</si>
  <si>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</si>
  <si>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</si>
  <si>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</si>
  <si>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</si>
  <si>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</si>
  <si>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</si>
  <si>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</si>
  <si>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10.1.</t>
  </si>
  <si>
    <t>12</t>
  </si>
  <si>
    <t>от 31.10.2019 №2291</t>
  </si>
  <si>
    <t>от 31.10.2019№ 2291</t>
  </si>
  <si>
    <t xml:space="preserve">                  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</si>
  <si>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</si>
  <si>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</si>
  <si>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</si>
  <si>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</si>
  <si>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</si>
  <si>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</si>
  <si>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</si>
  <si>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</si>
  <si>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</si>
  <si>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</si>
  <si>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</si>
  <si>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</si>
  <si>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</si>
  <si>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</si>
  <si>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</si>
  <si>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</si>
  <si>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</si>
  <si>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</si>
  <si>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</si>
  <si>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</si>
  <si>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</si>
  <si>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</si>
  <si>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</si>
  <si>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</si>
  <si>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</si>
  <si>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</si>
  <si>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</si>
  <si>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</si>
  <si>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</si>
  <si>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</si>
  <si>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</si>
  <si>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</si>
  <si>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</si>
  <si>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</si>
  <si>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</si>
  <si>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</si>
  <si>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</si>
  <si>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</si>
  <si>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</si>
  <si>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</si>
  <si>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</si>
  <si>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</si>
  <si>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</si>
  <si>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</si>
  <si>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</si>
  <si>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</si>
  <si>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</si>
  <si>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</si>
  <si>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</si>
  <si>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</si>
  <si>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</si>
  <si>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</si>
  <si>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</si>
  <si>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</si>
  <si>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</si>
  <si>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</si>
  <si>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</si>
  <si>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</si>
  <si>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</si>
  <si>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</si>
  <si>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</si>
  <si>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</si>
  <si>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</si>
  <si>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</si>
  <si>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</si>
  <si>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</si>
  <si>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</si>
  <si>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</si>
  <si>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</si>
  <si>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</si>
  <si>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</si>
  <si>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</si>
  <si>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</si>
  <si>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</si>
  <si>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</si>
  <si>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</si>
  <si>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</si>
  <si>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</si>
  <si>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</si>
  <si>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</si>
  <si>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</si>
  <si>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</si>
  <si>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</si>
  <si>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</si>
  <si>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</si>
  <si>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</si>
  <si>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</si>
  <si>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</si>
  <si>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</si>
  <si>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</si>
  <si>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</si>
  <si>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</si>
  <si>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</si>
  <si>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</si>
  <si>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</si>
  <si>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</si>
  <si>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</si>
  <si>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</si>
  <si>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1.2</t>
  </si>
  <si>
    <t>7.1</t>
  </si>
  <si>
    <t>9.2.</t>
  </si>
  <si>
    <t>9.3.</t>
  </si>
  <si>
    <t>9.4.</t>
  </si>
  <si>
    <t>9.5.</t>
  </si>
  <si>
    <t>9.6.</t>
  </si>
  <si>
    <t>9.7.</t>
  </si>
  <si>
    <t>9.8.</t>
  </si>
  <si>
    <t>9.9.</t>
  </si>
  <si>
    <t>12.1.</t>
  </si>
  <si>
    <t>12.2.</t>
  </si>
  <si>
    <t>13.</t>
  </si>
  <si>
    <t>13.1.</t>
  </si>
  <si>
    <t>5.3.</t>
  </si>
  <si>
    <t>Мероприятие 02.51.             Целевая субсидия МУП "Теплосеть" - Реконструкция котельной по адресу: г.Домодедово, микрорайон Востряково, ул.Ледовская</t>
  </si>
  <si>
    <t>Мероприятие 02.51.                      Целевая субсидия МУП "Теплосеть" - Реконструкция котельной по адресу: г.Домодедово, микрорайон Востряково, ул.Ледовская</t>
  </si>
  <si>
    <t>"</t>
  </si>
  <si>
    <t>"Приложение №3</t>
  </si>
  <si>
    <t>"Приложение № 4</t>
  </si>
  <si>
    <t>3.54</t>
  </si>
  <si>
    <t>Мероприятие  02.54. Строительство двух сборных коллекторов и двух КНС в мкр.Востряково г.о. Домодедово</t>
  </si>
  <si>
    <t>Мероприятие 05.51. Софинансирование на строительство  канализационной сети мкр-н Востряково г.Домодедово НП "Ручеек"</t>
  </si>
  <si>
    <t xml:space="preserve">                                    Приложение №1</t>
  </si>
  <si>
    <t xml:space="preserve">                                            Приложение №2</t>
  </si>
  <si>
    <t>от 18.10.2021 № 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</si>
</sst>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3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11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3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3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0" fontId="7" fillId="0" borderId="0" xfId="0" applyFont="1" applyFill="1"/>
    <xf numFmtId="0" fontId="1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14" fillId="3" borderId="0" xfId="0" applyNumberFormat="1" applyFont="1" applyFill="1" applyAlignment="1">
      <alignment horizontal="right"/>
    </xf>
    <xf numFmtId="4" fontId="26" fillId="0" borderId="0" xfId="0" applyNumberFormat="1" applyFont="1" applyFill="1" applyAlignment="1"/>
    <xf numFmtId="4" fontId="26" fillId="0" borderId="0" xfId="0" applyNumberFormat="1" applyFont="1" applyFill="1" applyAlignment="1">
      <alignment horizontal="left"/>
    </xf>
    <xf numFmtId="4" fontId="23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3" fillId="0" borderId="0" xfId="0" applyNumberFormat="1" applyFont="1" applyFill="1" applyAlignment="1"/>
    <xf numFmtId="4" fontId="23" fillId="0" borderId="0" xfId="0" applyNumberFormat="1" applyFont="1" applyFill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5" fillId="0" borderId="0" xfId="0" applyFont="1" applyFill="1"/>
    <xf numFmtId="0" fontId="26" fillId="0" borderId="0" xfId="0" applyFont="1" applyFill="1"/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/>
    <xf numFmtId="4" fontId="24" fillId="0" borderId="1" xfId="0" applyNumberFormat="1" applyFont="1" applyFill="1" applyBorder="1" applyAlignment="1">
      <alignment horizontal="right" vertical="center"/>
    </xf>
    <xf numFmtId="2" fontId="2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top"/>
    </xf>
    <xf numFmtId="4" fontId="23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vertical="top" wrapText="1"/>
    </xf>
    <xf numFmtId="4" fontId="24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2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5" fontId="7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28" fillId="0" borderId="1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center" vertical="top" wrapText="1"/>
    </xf>
    <xf numFmtId="49" fontId="23" fillId="0" borderId="5" xfId="0" applyNumberFormat="1" applyFont="1" applyFill="1" applyBorder="1" applyAlignment="1">
      <alignment horizontal="center" vertical="top" wrapText="1"/>
    </xf>
    <xf numFmtId="49" fontId="23" fillId="0" borderId="3" xfId="0" applyNumberFormat="1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7" fillId="0" borderId="3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33" fillId="0" borderId="5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vertical="top" wrapText="1"/>
    </xf>
    <xf numFmtId="0" fontId="36" fillId="0" borderId="1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28" fillId="0" borderId="5" xfId="0" applyFont="1" applyFill="1" applyBorder="1" applyAlignment="1">
      <alignment horizontal="center" vertical="top" wrapText="1"/>
    </xf>
    <xf numFmtId="0" fontId="28" fillId="0" borderId="3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34" fillId="0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zoomScale="90" zoomScaleNormal="90" workbookViewId="0">
      <selection activeCell="D6" sqref="D6"/>
    </sheetView>
  </sheetViews>
  <sheetFormatPr defaultRowHeight="14.25" x14ac:dyDescent="0.2"/>
  <cols>
    <col min="1" max="1" width="34.5703125" style="24" customWidth="1"/>
    <col min="2" max="2" width="27.140625" style="24" bestFit="1" customWidth="1"/>
    <col min="3" max="3" width="15.7109375" style="24" customWidth="1"/>
    <col min="4" max="4" width="16" style="48" customWidth="1"/>
    <col min="5" max="5" width="13.28515625" style="48" customWidth="1"/>
    <col min="6" max="9" width="13.28515625" style="49" customWidth="1"/>
    <col min="10" max="10" width="24.5703125" style="49" customWidth="1"/>
    <col min="11" max="16384" width="9.140625" style="24"/>
  </cols>
  <sheetData>
    <row r="1" spans="1:10" ht="15" x14ac:dyDescent="0.25">
      <c r="D1" s="81" t="s">
        <v>215</v>
      </c>
      <c r="E1" s="77"/>
      <c r="F1" s="78"/>
      <c r="G1" s="78"/>
      <c r="H1" s="79"/>
      <c r="I1" s="79"/>
    </row>
    <row r="2" spans="1:10" ht="15" x14ac:dyDescent="0.25">
      <c r="D2" s="80" t="s">
        <v>187</v>
      </c>
      <c r="E2" s="80"/>
      <c r="F2" s="80"/>
      <c r="G2" s="80"/>
      <c r="H2" s="80"/>
      <c r="I2" s="80"/>
    </row>
    <row r="3" spans="1:10" ht="15" x14ac:dyDescent="0.25">
      <c r="D3" s="80" t="s">
        <v>189</v>
      </c>
      <c r="E3" s="80"/>
      <c r="F3" s="80"/>
      <c r="G3" s="80"/>
      <c r="H3" s="80"/>
      <c r="I3" s="79"/>
    </row>
    <row r="4" spans="1:10" ht="15" x14ac:dyDescent="0.25">
      <c r="D4" s="80" t="s">
        <v>188</v>
      </c>
      <c r="E4" s="80"/>
      <c r="F4" s="80"/>
      <c r="G4" s="80"/>
      <c r="H4" s="80"/>
      <c r="I4" s="80"/>
    </row>
    <row r="5" spans="1:10" x14ac:dyDescent="0.2">
      <c r="D5" s="75"/>
      <c r="E5" s="75"/>
      <c r="F5" s="75"/>
      <c r="G5" s="75"/>
      <c r="H5" s="75"/>
      <c r="I5" s="75"/>
    </row>
    <row r="6" spans="1:10" x14ac:dyDescent="0.2">
      <c r="D6" s="76" t="s">
        <v>217</v>
      </c>
      <c r="E6" s="61"/>
      <c r="F6" s="61"/>
      <c r="G6" s="61"/>
      <c r="H6" s="2"/>
      <c r="I6" s="53"/>
    </row>
    <row r="7" spans="1:10" ht="24" customHeight="1" x14ac:dyDescent="0.25">
      <c r="A7" s="11"/>
      <c r="B7" s="11"/>
      <c r="C7" s="11"/>
      <c r="D7" s="23"/>
      <c r="E7" s="3" t="s">
        <v>210</v>
      </c>
      <c r="F7" s="4"/>
      <c r="G7" s="4"/>
      <c r="H7" s="4"/>
      <c r="I7" s="4"/>
      <c r="J7" s="4"/>
    </row>
    <row r="8" spans="1:10" ht="15" customHeight="1" x14ac:dyDescent="0.25">
      <c r="A8" s="11"/>
      <c r="B8" s="11"/>
      <c r="C8" s="11"/>
      <c r="D8" s="23"/>
      <c r="E8" s="5" t="s">
        <v>15</v>
      </c>
      <c r="F8" s="110"/>
      <c r="G8" s="6"/>
      <c r="H8" s="7"/>
      <c r="I8" s="8"/>
      <c r="J8" s="4"/>
    </row>
    <row r="9" spans="1:10" ht="15" x14ac:dyDescent="0.25">
      <c r="A9" s="11"/>
      <c r="B9" s="11"/>
      <c r="C9" s="11"/>
      <c r="D9" s="23"/>
      <c r="E9" s="9" t="s">
        <v>37</v>
      </c>
      <c r="F9" s="9"/>
      <c r="G9" s="9"/>
      <c r="H9" s="10"/>
      <c r="I9" s="11"/>
      <c r="J9" s="4"/>
    </row>
    <row r="10" spans="1:10" ht="15" x14ac:dyDescent="0.25">
      <c r="A10" s="11"/>
      <c r="B10" s="11"/>
      <c r="C10" s="11"/>
      <c r="D10" s="23"/>
      <c r="E10" s="9" t="s">
        <v>44</v>
      </c>
      <c r="F10" s="9"/>
      <c r="G10" s="9"/>
      <c r="H10" s="10"/>
      <c r="I10" s="11"/>
      <c r="J10" s="4"/>
    </row>
    <row r="11" spans="1:10" ht="15" customHeight="1" x14ac:dyDescent="0.25">
      <c r="A11" s="11"/>
      <c r="B11" s="11"/>
      <c r="C11" s="11"/>
      <c r="D11" s="23"/>
      <c r="E11" s="9" t="s">
        <v>12</v>
      </c>
      <c r="F11" s="9"/>
      <c r="G11" s="9"/>
      <c r="H11" s="10"/>
      <c r="I11" s="12"/>
      <c r="J11" s="12"/>
    </row>
    <row r="12" spans="1:10" ht="14.25" customHeight="1" x14ac:dyDescent="0.25">
      <c r="A12" s="11"/>
      <c r="B12" s="11"/>
      <c r="C12" s="11"/>
      <c r="D12" s="23"/>
      <c r="E12" s="127" t="s">
        <v>92</v>
      </c>
      <c r="F12" s="127"/>
      <c r="G12" s="127"/>
      <c r="H12" s="127"/>
      <c r="I12" s="3"/>
      <c r="J12" s="13"/>
    </row>
    <row r="13" spans="1:10" s="25" customFormat="1" ht="41.25" customHeight="1" x14ac:dyDescent="0.2">
      <c r="A13" s="129" t="s">
        <v>45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0" s="25" customFormat="1" ht="15.75" x14ac:dyDescent="0.2">
      <c r="A14" s="26"/>
      <c r="B14" s="26"/>
      <c r="C14" s="26"/>
      <c r="D14" s="27"/>
      <c r="E14" s="27"/>
      <c r="F14" s="27"/>
      <c r="G14" s="27"/>
      <c r="H14" s="27"/>
      <c r="I14" s="27"/>
      <c r="J14" s="27"/>
    </row>
    <row r="15" spans="1:10" ht="28.5" customHeight="1" x14ac:dyDescent="0.2">
      <c r="A15" s="115" t="s">
        <v>21</v>
      </c>
      <c r="B15" s="115" t="s">
        <v>3</v>
      </c>
      <c r="C15" s="115" t="s">
        <v>22</v>
      </c>
      <c r="D15" s="132" t="s">
        <v>23</v>
      </c>
      <c r="E15" s="132"/>
      <c r="F15" s="132"/>
      <c r="G15" s="132"/>
      <c r="H15" s="132"/>
      <c r="I15" s="132"/>
      <c r="J15" s="115" t="s">
        <v>10</v>
      </c>
    </row>
    <row r="16" spans="1:10" ht="65.25" customHeight="1" x14ac:dyDescent="0.2">
      <c r="A16" s="117"/>
      <c r="B16" s="117"/>
      <c r="C16" s="117"/>
      <c r="D16" s="28" t="s">
        <v>0</v>
      </c>
      <c r="E16" s="29" t="s">
        <v>13</v>
      </c>
      <c r="F16" s="29" t="s">
        <v>14</v>
      </c>
      <c r="G16" s="29" t="s">
        <v>19</v>
      </c>
      <c r="H16" s="29" t="s">
        <v>31</v>
      </c>
      <c r="I16" s="29" t="s">
        <v>30</v>
      </c>
      <c r="J16" s="117"/>
    </row>
    <row r="17" spans="1:10" ht="15.75" x14ac:dyDescent="0.2">
      <c r="A17" s="30">
        <v>1</v>
      </c>
      <c r="B17" s="30">
        <v>2</v>
      </c>
      <c r="C17" s="30">
        <v>3</v>
      </c>
      <c r="D17" s="30">
        <v>4</v>
      </c>
      <c r="E17" s="30">
        <v>5</v>
      </c>
      <c r="F17" s="30">
        <v>6</v>
      </c>
      <c r="G17" s="30">
        <v>7</v>
      </c>
      <c r="H17" s="30">
        <v>8</v>
      </c>
      <c r="I17" s="30">
        <v>9</v>
      </c>
      <c r="J17" s="30">
        <v>10</v>
      </c>
    </row>
    <row r="18" spans="1:10" ht="18.75" customHeight="1" x14ac:dyDescent="0.2">
      <c r="A18" s="128" t="s">
        <v>46</v>
      </c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0" ht="148.5" customHeight="1" x14ac:dyDescent="0.2">
      <c r="A19" s="56" t="s">
        <v>105</v>
      </c>
      <c r="B19" s="21"/>
      <c r="C19" s="31"/>
      <c r="D19" s="19"/>
      <c r="E19" s="15"/>
      <c r="F19" s="15"/>
      <c r="G19" s="15"/>
      <c r="H19" s="15"/>
      <c r="I19" s="15"/>
      <c r="J19" s="32" t="s">
        <v>93</v>
      </c>
    </row>
    <row r="20" spans="1:10" ht="15" customHeight="1" x14ac:dyDescent="0.2">
      <c r="A20" s="118" t="s">
        <v>180</v>
      </c>
      <c r="B20" s="21" t="s">
        <v>2</v>
      </c>
      <c r="C20" s="132" t="s">
        <v>11</v>
      </c>
      <c r="D20" s="15">
        <v>82370.7</v>
      </c>
      <c r="E20" s="15">
        <v>0</v>
      </c>
      <c r="F20" s="15">
        <v>82370.7</v>
      </c>
      <c r="G20" s="15">
        <v>0</v>
      </c>
      <c r="H20" s="15">
        <v>0</v>
      </c>
      <c r="I20" s="33">
        <v>0</v>
      </c>
      <c r="J20" s="32"/>
    </row>
    <row r="21" spans="1:10" ht="30.75" customHeight="1" x14ac:dyDescent="0.2">
      <c r="A21" s="130"/>
      <c r="B21" s="21" t="s">
        <v>1</v>
      </c>
      <c r="C21" s="132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33">
        <v>0</v>
      </c>
      <c r="J21" s="32"/>
    </row>
    <row r="22" spans="1:10" ht="30" customHeight="1" x14ac:dyDescent="0.2">
      <c r="A22" s="130"/>
      <c r="B22" s="21" t="s">
        <v>5</v>
      </c>
      <c r="C22" s="132"/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33">
        <v>0</v>
      </c>
      <c r="J22" s="32"/>
    </row>
    <row r="23" spans="1:10" ht="45" x14ac:dyDescent="0.2">
      <c r="A23" s="130"/>
      <c r="B23" s="21" t="s">
        <v>9</v>
      </c>
      <c r="C23" s="132"/>
      <c r="D23" s="15">
        <v>82370.7</v>
      </c>
      <c r="E23" s="15">
        <v>0</v>
      </c>
      <c r="F23" s="15">
        <v>82370.7</v>
      </c>
      <c r="G23" s="15">
        <v>0</v>
      </c>
      <c r="H23" s="15">
        <v>0</v>
      </c>
      <c r="I23" s="33">
        <v>0</v>
      </c>
      <c r="J23" s="32"/>
    </row>
    <row r="24" spans="1:10" ht="15" x14ac:dyDescent="0.2">
      <c r="A24" s="131"/>
      <c r="B24" s="21" t="s">
        <v>20</v>
      </c>
      <c r="C24" s="132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33">
        <v>0</v>
      </c>
      <c r="J24" s="32"/>
    </row>
    <row r="25" spans="1:10" ht="15" x14ac:dyDescent="0.2">
      <c r="A25" s="118" t="s">
        <v>179</v>
      </c>
      <c r="B25" s="82" t="s">
        <v>2</v>
      </c>
      <c r="C25" s="132" t="s">
        <v>11</v>
      </c>
      <c r="D25" s="19">
        <f>SUM(E25:I25)</f>
        <v>1000</v>
      </c>
      <c r="E25" s="19">
        <v>1000</v>
      </c>
      <c r="F25" s="15">
        <v>0</v>
      </c>
      <c r="G25" s="15">
        <v>0</v>
      </c>
      <c r="H25" s="15">
        <v>0</v>
      </c>
      <c r="I25" s="15">
        <v>0</v>
      </c>
      <c r="J25" s="32"/>
    </row>
    <row r="26" spans="1:10" ht="30" x14ac:dyDescent="0.2">
      <c r="A26" s="130"/>
      <c r="B26" s="82" t="s">
        <v>1</v>
      </c>
      <c r="C26" s="132"/>
      <c r="D26" s="19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32"/>
    </row>
    <row r="27" spans="1:10" ht="30" x14ac:dyDescent="0.2">
      <c r="A27" s="130"/>
      <c r="B27" s="82" t="s">
        <v>5</v>
      </c>
      <c r="C27" s="132"/>
      <c r="D27" s="19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32"/>
    </row>
    <row r="28" spans="1:10" ht="45" x14ac:dyDescent="0.2">
      <c r="A28" s="130"/>
      <c r="B28" s="82" t="s">
        <v>9</v>
      </c>
      <c r="C28" s="132"/>
      <c r="D28" s="19">
        <f>SUM(E28:I28)</f>
        <v>1000</v>
      </c>
      <c r="E28" s="15">
        <v>1000</v>
      </c>
      <c r="F28" s="15">
        <v>0</v>
      </c>
      <c r="G28" s="15">
        <v>0</v>
      </c>
      <c r="H28" s="15">
        <v>0</v>
      </c>
      <c r="I28" s="15">
        <v>0</v>
      </c>
      <c r="J28" s="32"/>
    </row>
    <row r="29" spans="1:10" ht="15" x14ac:dyDescent="0.2">
      <c r="A29" s="131"/>
      <c r="B29" s="82" t="s">
        <v>20</v>
      </c>
      <c r="C29" s="132"/>
      <c r="D29" s="19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32"/>
    </row>
    <row r="30" spans="1:10" ht="15" customHeight="1" x14ac:dyDescent="0.2">
      <c r="A30" s="133" t="s">
        <v>47</v>
      </c>
      <c r="B30" s="134"/>
      <c r="C30" s="134"/>
      <c r="D30" s="134"/>
      <c r="E30" s="134"/>
      <c r="F30" s="134"/>
      <c r="G30" s="134"/>
      <c r="H30" s="134"/>
      <c r="I30" s="134"/>
      <c r="J30" s="135"/>
    </row>
    <row r="31" spans="1:10" s="11" customFormat="1" ht="164.25" customHeight="1" x14ac:dyDescent="0.2">
      <c r="A31" s="57" t="s">
        <v>106</v>
      </c>
      <c r="B31" s="55"/>
      <c r="C31" s="55"/>
      <c r="D31" s="17"/>
      <c r="E31" s="34"/>
      <c r="F31" s="34"/>
      <c r="G31" s="34"/>
      <c r="H31" s="35"/>
      <c r="I31" s="35"/>
      <c r="J31" s="36"/>
    </row>
    <row r="32" spans="1:10" ht="18" customHeight="1" x14ac:dyDescent="0.2">
      <c r="A32" s="114" t="s">
        <v>181</v>
      </c>
      <c r="B32" s="107" t="s">
        <v>2</v>
      </c>
      <c r="C32" s="115" t="s">
        <v>11</v>
      </c>
      <c r="D32" s="19">
        <f>SUM(E32:I32)</f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32"/>
    </row>
    <row r="33" spans="1:10" ht="32.25" customHeight="1" x14ac:dyDescent="0.2">
      <c r="A33" s="114"/>
      <c r="B33" s="107" t="s">
        <v>1</v>
      </c>
      <c r="C33" s="116"/>
      <c r="D33" s="19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32"/>
    </row>
    <row r="34" spans="1:10" ht="32.25" customHeight="1" x14ac:dyDescent="0.2">
      <c r="A34" s="114"/>
      <c r="B34" s="107" t="s">
        <v>5</v>
      </c>
      <c r="C34" s="116"/>
      <c r="D34" s="19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37"/>
    </row>
    <row r="35" spans="1:10" ht="46.5" customHeight="1" x14ac:dyDescent="0.2">
      <c r="A35" s="114"/>
      <c r="B35" s="107" t="s">
        <v>9</v>
      </c>
      <c r="C35" s="116"/>
      <c r="D35" s="19">
        <f>SUM(E35:I35)</f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37"/>
    </row>
    <row r="36" spans="1:10" ht="18" customHeight="1" x14ac:dyDescent="0.2">
      <c r="A36" s="114"/>
      <c r="B36" s="107" t="s">
        <v>20</v>
      </c>
      <c r="C36" s="117"/>
      <c r="D36" s="19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37"/>
    </row>
    <row r="37" spans="1:10" ht="18" customHeight="1" x14ac:dyDescent="0.2">
      <c r="A37" s="114" t="s">
        <v>178</v>
      </c>
      <c r="B37" s="107" t="s">
        <v>2</v>
      </c>
      <c r="C37" s="115" t="s">
        <v>11</v>
      </c>
      <c r="D37" s="19">
        <v>90228.2</v>
      </c>
      <c r="E37" s="19">
        <v>0</v>
      </c>
      <c r="F37" s="15">
        <v>328.2</v>
      </c>
      <c r="G37" s="15">
        <v>89900</v>
      </c>
      <c r="H37" s="19">
        <v>0</v>
      </c>
      <c r="I37" s="19">
        <v>0</v>
      </c>
      <c r="J37" s="32"/>
    </row>
    <row r="38" spans="1:10" ht="32.25" customHeight="1" x14ac:dyDescent="0.2">
      <c r="A38" s="114"/>
      <c r="B38" s="107" t="s">
        <v>1</v>
      </c>
      <c r="C38" s="116"/>
      <c r="D38" s="19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32"/>
    </row>
    <row r="39" spans="1:10" ht="32.25" customHeight="1" x14ac:dyDescent="0.2">
      <c r="A39" s="114"/>
      <c r="B39" s="107" t="s">
        <v>5</v>
      </c>
      <c r="C39" s="116"/>
      <c r="D39" s="19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37"/>
    </row>
    <row r="40" spans="1:10" ht="46.5" customHeight="1" x14ac:dyDescent="0.2">
      <c r="A40" s="114"/>
      <c r="B40" s="107" t="s">
        <v>9</v>
      </c>
      <c r="C40" s="116"/>
      <c r="D40" s="19">
        <v>90228.2</v>
      </c>
      <c r="E40" s="15">
        <v>0</v>
      </c>
      <c r="F40" s="15">
        <v>328.2</v>
      </c>
      <c r="G40" s="15">
        <v>89900</v>
      </c>
      <c r="H40" s="15">
        <v>0</v>
      </c>
      <c r="I40" s="15">
        <v>0</v>
      </c>
      <c r="J40" s="37"/>
    </row>
    <row r="41" spans="1:10" ht="18" customHeight="1" x14ac:dyDescent="0.2">
      <c r="A41" s="114"/>
      <c r="B41" s="107" t="s">
        <v>20</v>
      </c>
      <c r="C41" s="117"/>
      <c r="D41" s="19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37"/>
    </row>
    <row r="42" spans="1:10" ht="18" customHeight="1" x14ac:dyDescent="0.2">
      <c r="A42" s="114" t="s">
        <v>121</v>
      </c>
      <c r="B42" s="107" t="s">
        <v>2</v>
      </c>
      <c r="C42" s="115" t="s">
        <v>11</v>
      </c>
      <c r="D42" s="19">
        <f>SUM(E42:I42)</f>
        <v>90900</v>
      </c>
      <c r="E42" s="19">
        <f>SUM(E43:E45)</f>
        <v>90900</v>
      </c>
      <c r="F42" s="19">
        <v>0</v>
      </c>
      <c r="G42" s="19">
        <v>0</v>
      </c>
      <c r="H42" s="19">
        <v>0</v>
      </c>
      <c r="I42" s="19">
        <v>0</v>
      </c>
      <c r="J42" s="32"/>
    </row>
    <row r="43" spans="1:10" ht="32.25" customHeight="1" x14ac:dyDescent="0.2">
      <c r="A43" s="114"/>
      <c r="B43" s="107" t="s">
        <v>1</v>
      </c>
      <c r="C43" s="116"/>
      <c r="D43" s="19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32"/>
    </row>
    <row r="44" spans="1:10" ht="32.25" customHeight="1" x14ac:dyDescent="0.2">
      <c r="A44" s="114"/>
      <c r="B44" s="107" t="s">
        <v>5</v>
      </c>
      <c r="C44" s="116"/>
      <c r="D44" s="19">
        <f>SUM(E44:I44)</f>
        <v>89900</v>
      </c>
      <c r="E44" s="15">
        <v>89900</v>
      </c>
      <c r="F44" s="15">
        <v>0</v>
      </c>
      <c r="G44" s="15">
        <v>0</v>
      </c>
      <c r="H44" s="15">
        <v>0</v>
      </c>
      <c r="I44" s="15">
        <v>0</v>
      </c>
      <c r="J44" s="37"/>
    </row>
    <row r="45" spans="1:10" ht="46.5" customHeight="1" x14ac:dyDescent="0.2">
      <c r="A45" s="114"/>
      <c r="B45" s="107" t="s">
        <v>9</v>
      </c>
      <c r="C45" s="116"/>
      <c r="D45" s="19">
        <f>SUM(E45:I45)</f>
        <v>1000</v>
      </c>
      <c r="E45" s="15">
        <v>1000</v>
      </c>
      <c r="F45" s="15">
        <v>0</v>
      </c>
      <c r="G45" s="15">
        <v>0</v>
      </c>
      <c r="H45" s="15">
        <v>0</v>
      </c>
      <c r="I45" s="15">
        <v>0</v>
      </c>
      <c r="J45" s="37"/>
    </row>
    <row r="46" spans="1:10" ht="18" customHeight="1" x14ac:dyDescent="0.2">
      <c r="A46" s="114"/>
      <c r="B46" s="107" t="s">
        <v>20</v>
      </c>
      <c r="C46" s="117"/>
      <c r="D46" s="19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37"/>
    </row>
    <row r="47" spans="1:10" s="11" customFormat="1" ht="164.25" customHeight="1" x14ac:dyDescent="0.2">
      <c r="A47" s="57" t="s">
        <v>107</v>
      </c>
      <c r="B47" s="108"/>
      <c r="C47" s="108"/>
      <c r="D47" s="17"/>
      <c r="E47" s="34"/>
      <c r="F47" s="34"/>
      <c r="G47" s="34"/>
      <c r="H47" s="35"/>
      <c r="I47" s="35"/>
      <c r="J47" s="36"/>
    </row>
    <row r="48" spans="1:10" ht="18" customHeight="1" x14ac:dyDescent="0.2">
      <c r="A48" s="114" t="s">
        <v>177</v>
      </c>
      <c r="B48" s="107" t="s">
        <v>2</v>
      </c>
      <c r="C48" s="115" t="s">
        <v>11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32"/>
    </row>
    <row r="49" spans="1:10" ht="32.25" customHeight="1" x14ac:dyDescent="0.2">
      <c r="A49" s="114"/>
      <c r="B49" s="107" t="s">
        <v>1</v>
      </c>
      <c r="C49" s="116"/>
      <c r="D49" s="19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32"/>
    </row>
    <row r="50" spans="1:10" ht="32.25" customHeight="1" x14ac:dyDescent="0.2">
      <c r="A50" s="114"/>
      <c r="B50" s="107" t="s">
        <v>5</v>
      </c>
      <c r="C50" s="116"/>
      <c r="D50" s="19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37"/>
    </row>
    <row r="51" spans="1:10" ht="46.5" customHeight="1" x14ac:dyDescent="0.2">
      <c r="A51" s="114"/>
      <c r="B51" s="107" t="s">
        <v>9</v>
      </c>
      <c r="C51" s="116"/>
      <c r="D51" s="19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37"/>
    </row>
    <row r="52" spans="1:10" ht="18" customHeight="1" x14ac:dyDescent="0.2">
      <c r="A52" s="114"/>
      <c r="B52" s="107" t="s">
        <v>20</v>
      </c>
      <c r="C52" s="117"/>
      <c r="D52" s="19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37"/>
    </row>
    <row r="53" spans="1:10" ht="18" customHeight="1" x14ac:dyDescent="0.2">
      <c r="A53" s="114" t="s">
        <v>176</v>
      </c>
      <c r="B53" s="107" t="s">
        <v>2</v>
      </c>
      <c r="C53" s="115" t="s">
        <v>11</v>
      </c>
      <c r="D53" s="19">
        <v>4950</v>
      </c>
      <c r="E53" s="19">
        <v>3550</v>
      </c>
      <c r="F53" s="19">
        <v>1400</v>
      </c>
      <c r="G53" s="19">
        <v>0</v>
      </c>
      <c r="H53" s="19">
        <v>0</v>
      </c>
      <c r="I53" s="19">
        <v>0</v>
      </c>
      <c r="J53" s="32"/>
    </row>
    <row r="54" spans="1:10" ht="32.25" customHeight="1" x14ac:dyDescent="0.2">
      <c r="A54" s="114"/>
      <c r="B54" s="107" t="s">
        <v>1</v>
      </c>
      <c r="C54" s="116"/>
      <c r="D54" s="19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32"/>
    </row>
    <row r="55" spans="1:10" ht="32.25" customHeight="1" x14ac:dyDescent="0.2">
      <c r="A55" s="114"/>
      <c r="B55" s="107" t="s">
        <v>5</v>
      </c>
      <c r="C55" s="116"/>
      <c r="D55" s="19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37"/>
    </row>
    <row r="56" spans="1:10" ht="46.5" customHeight="1" x14ac:dyDescent="0.2">
      <c r="A56" s="114"/>
      <c r="B56" s="107" t="s">
        <v>9</v>
      </c>
      <c r="C56" s="116"/>
      <c r="D56" s="19">
        <v>4950</v>
      </c>
      <c r="E56" s="15">
        <v>3550</v>
      </c>
      <c r="F56" s="15">
        <v>1400</v>
      </c>
      <c r="G56" s="15">
        <v>0</v>
      </c>
      <c r="H56" s="15">
        <v>0</v>
      </c>
      <c r="I56" s="15">
        <v>0</v>
      </c>
      <c r="J56" s="37"/>
    </row>
    <row r="57" spans="1:10" ht="18" customHeight="1" x14ac:dyDescent="0.2">
      <c r="A57" s="114"/>
      <c r="B57" s="107" t="s">
        <v>20</v>
      </c>
      <c r="C57" s="117"/>
      <c r="D57" s="19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37"/>
    </row>
    <row r="58" spans="1:10" ht="18" customHeight="1" x14ac:dyDescent="0.2">
      <c r="A58" s="114" t="s">
        <v>108</v>
      </c>
      <c r="B58" s="107" t="s">
        <v>2</v>
      </c>
      <c r="C58" s="115" t="s">
        <v>11</v>
      </c>
      <c r="D58" s="19">
        <f>SUM(E58:I58)</f>
        <v>32000</v>
      </c>
      <c r="E58" s="19">
        <f>SUM(E59:E62)</f>
        <v>1000</v>
      </c>
      <c r="F58" s="19">
        <v>21000</v>
      </c>
      <c r="G58" s="19">
        <v>10000</v>
      </c>
      <c r="H58" s="15">
        <f t="shared" ref="H58:I58" si="0">SUM(H59:H62)</f>
        <v>0</v>
      </c>
      <c r="I58" s="19">
        <f t="shared" si="0"/>
        <v>0</v>
      </c>
      <c r="J58" s="32"/>
    </row>
    <row r="59" spans="1:10" ht="29.25" customHeight="1" x14ac:dyDescent="0.2">
      <c r="A59" s="114"/>
      <c r="B59" s="107" t="s">
        <v>1</v>
      </c>
      <c r="C59" s="116"/>
      <c r="D59" s="19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32"/>
    </row>
    <row r="60" spans="1:10" ht="30.75" customHeight="1" x14ac:dyDescent="0.2">
      <c r="A60" s="114"/>
      <c r="B60" s="107" t="s">
        <v>5</v>
      </c>
      <c r="C60" s="116"/>
      <c r="D60" s="19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37"/>
    </row>
    <row r="61" spans="1:10" ht="46.5" customHeight="1" x14ac:dyDescent="0.2">
      <c r="A61" s="114"/>
      <c r="B61" s="107" t="s">
        <v>9</v>
      </c>
      <c r="C61" s="116"/>
      <c r="D61" s="19">
        <v>16000</v>
      </c>
      <c r="E61" s="15">
        <v>500</v>
      </c>
      <c r="F61" s="15">
        <v>10500</v>
      </c>
      <c r="G61" s="15">
        <v>5000</v>
      </c>
      <c r="H61" s="15">
        <v>0</v>
      </c>
      <c r="I61" s="15">
        <v>0</v>
      </c>
      <c r="J61" s="37"/>
    </row>
    <row r="62" spans="1:10" ht="18" customHeight="1" x14ac:dyDescent="0.2">
      <c r="A62" s="114"/>
      <c r="B62" s="107" t="s">
        <v>20</v>
      </c>
      <c r="C62" s="117"/>
      <c r="D62" s="19">
        <v>16000</v>
      </c>
      <c r="E62" s="15">
        <v>500</v>
      </c>
      <c r="F62" s="15">
        <v>10500</v>
      </c>
      <c r="G62" s="15">
        <v>5000</v>
      </c>
      <c r="H62" s="15">
        <v>0</v>
      </c>
      <c r="I62" s="15">
        <v>0</v>
      </c>
      <c r="J62" s="37"/>
    </row>
    <row r="63" spans="1:10" ht="22.5" customHeight="1" x14ac:dyDescent="0.2">
      <c r="A63" s="118" t="s">
        <v>175</v>
      </c>
      <c r="B63" s="109" t="s">
        <v>2</v>
      </c>
      <c r="C63" s="115" t="s">
        <v>11</v>
      </c>
      <c r="D63" s="19">
        <f>SUM(E63:I63)</f>
        <v>40000</v>
      </c>
      <c r="E63" s="15">
        <v>0</v>
      </c>
      <c r="F63" s="15">
        <v>20000</v>
      </c>
      <c r="G63" s="15">
        <v>20000</v>
      </c>
      <c r="H63" s="15">
        <v>0</v>
      </c>
      <c r="I63" s="15">
        <v>0</v>
      </c>
      <c r="J63" s="38"/>
    </row>
    <row r="64" spans="1:10" ht="30" customHeight="1" x14ac:dyDescent="0.2">
      <c r="A64" s="119"/>
      <c r="B64" s="109" t="s">
        <v>1</v>
      </c>
      <c r="C64" s="116"/>
      <c r="D64" s="19"/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38"/>
    </row>
    <row r="65" spans="1:10" ht="28.5" customHeight="1" x14ac:dyDescent="0.2">
      <c r="A65" s="119"/>
      <c r="B65" s="109" t="s">
        <v>5</v>
      </c>
      <c r="C65" s="116"/>
      <c r="D65" s="19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38"/>
    </row>
    <row r="66" spans="1:10" ht="45" customHeight="1" x14ac:dyDescent="0.2">
      <c r="A66" s="119"/>
      <c r="B66" s="109" t="s">
        <v>9</v>
      </c>
      <c r="C66" s="116"/>
      <c r="D66" s="19">
        <f>SUM(E66:I66)</f>
        <v>20000</v>
      </c>
      <c r="E66" s="15">
        <v>0</v>
      </c>
      <c r="F66" s="15">
        <v>10000</v>
      </c>
      <c r="G66" s="15">
        <v>10000</v>
      </c>
      <c r="H66" s="15">
        <v>0</v>
      </c>
      <c r="I66" s="15">
        <v>0</v>
      </c>
      <c r="J66" s="38"/>
    </row>
    <row r="67" spans="1:10" ht="18" customHeight="1" x14ac:dyDescent="0.2">
      <c r="A67" s="120"/>
      <c r="B67" s="109" t="s">
        <v>20</v>
      </c>
      <c r="C67" s="117"/>
      <c r="D67" s="19">
        <v>20000</v>
      </c>
      <c r="E67" s="15">
        <v>0</v>
      </c>
      <c r="F67" s="15">
        <v>10000</v>
      </c>
      <c r="G67" s="15">
        <v>10000</v>
      </c>
      <c r="H67" s="15">
        <v>0</v>
      </c>
      <c r="I67" s="15">
        <v>0</v>
      </c>
      <c r="J67" s="38"/>
    </row>
    <row r="68" spans="1:10" ht="22.5" customHeight="1" x14ac:dyDescent="0.2">
      <c r="A68" s="118" t="s">
        <v>174</v>
      </c>
      <c r="B68" s="107" t="s">
        <v>2</v>
      </c>
      <c r="C68" s="115" t="s">
        <v>11</v>
      </c>
      <c r="D68" s="19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38"/>
    </row>
    <row r="69" spans="1:10" ht="30" customHeight="1" x14ac:dyDescent="0.2">
      <c r="A69" s="119"/>
      <c r="B69" s="107" t="s">
        <v>1</v>
      </c>
      <c r="C69" s="116"/>
      <c r="D69" s="19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38"/>
    </row>
    <row r="70" spans="1:10" ht="28.5" customHeight="1" x14ac:dyDescent="0.2">
      <c r="A70" s="119"/>
      <c r="B70" s="107" t="s">
        <v>5</v>
      </c>
      <c r="C70" s="116"/>
      <c r="D70" s="19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38"/>
    </row>
    <row r="71" spans="1:10" ht="45" customHeight="1" x14ac:dyDescent="0.2">
      <c r="A71" s="119"/>
      <c r="B71" s="107" t="s">
        <v>9</v>
      </c>
      <c r="C71" s="116"/>
      <c r="D71" s="19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38"/>
    </row>
    <row r="72" spans="1:10" ht="18" customHeight="1" x14ac:dyDescent="0.2">
      <c r="A72" s="120"/>
      <c r="B72" s="107" t="s">
        <v>20</v>
      </c>
      <c r="C72" s="117"/>
      <c r="D72" s="19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38"/>
    </row>
    <row r="73" spans="1:10" ht="20.25" customHeight="1" x14ac:dyDescent="0.2">
      <c r="A73" s="114" t="s">
        <v>213</v>
      </c>
      <c r="B73" s="107" t="s">
        <v>2</v>
      </c>
      <c r="C73" s="115" t="s">
        <v>11</v>
      </c>
      <c r="D73" s="19">
        <v>92500</v>
      </c>
      <c r="E73" s="15">
        <v>0</v>
      </c>
      <c r="F73" s="15">
        <v>3500</v>
      </c>
      <c r="G73" s="15">
        <v>10000</v>
      </c>
      <c r="H73" s="15">
        <v>79000</v>
      </c>
      <c r="I73" s="15">
        <v>0</v>
      </c>
      <c r="J73" s="38"/>
    </row>
    <row r="74" spans="1:10" ht="30.75" customHeight="1" x14ac:dyDescent="0.2">
      <c r="A74" s="114"/>
      <c r="B74" s="107" t="s">
        <v>1</v>
      </c>
      <c r="C74" s="116"/>
      <c r="D74" s="19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38"/>
    </row>
    <row r="75" spans="1:10" ht="32.25" customHeight="1" x14ac:dyDescent="0.2">
      <c r="A75" s="114"/>
      <c r="B75" s="107" t="s">
        <v>5</v>
      </c>
      <c r="C75" s="116"/>
      <c r="D75" s="19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38"/>
    </row>
    <row r="76" spans="1:10" ht="45" x14ac:dyDescent="0.2">
      <c r="A76" s="114"/>
      <c r="B76" s="107" t="s">
        <v>9</v>
      </c>
      <c r="C76" s="116"/>
      <c r="D76" s="19">
        <v>92500</v>
      </c>
      <c r="E76" s="15">
        <v>0</v>
      </c>
      <c r="F76" s="15">
        <v>3500</v>
      </c>
      <c r="G76" s="15">
        <v>10000</v>
      </c>
      <c r="H76" s="15">
        <v>79000</v>
      </c>
      <c r="I76" s="15">
        <v>0</v>
      </c>
      <c r="J76" s="38"/>
    </row>
    <row r="77" spans="1:10" ht="18" customHeight="1" x14ac:dyDescent="0.2">
      <c r="A77" s="114"/>
      <c r="B77" s="107" t="s">
        <v>20</v>
      </c>
      <c r="C77" s="117"/>
      <c r="D77" s="19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38"/>
    </row>
    <row r="78" spans="1:10" s="11" customFormat="1" ht="93.75" customHeight="1" x14ac:dyDescent="0.2">
      <c r="A78" s="57" t="s">
        <v>97</v>
      </c>
      <c r="B78" s="31"/>
      <c r="C78" s="31"/>
      <c r="D78" s="17"/>
      <c r="E78" s="34"/>
      <c r="F78" s="34"/>
      <c r="G78" s="34"/>
      <c r="H78" s="35"/>
      <c r="I78" s="35"/>
      <c r="J78" s="36"/>
    </row>
    <row r="79" spans="1:10" ht="18" customHeight="1" x14ac:dyDescent="0.2">
      <c r="A79" s="114" t="s">
        <v>173</v>
      </c>
      <c r="B79" s="21" t="s">
        <v>2</v>
      </c>
      <c r="C79" s="115" t="s">
        <v>11</v>
      </c>
      <c r="D79" s="19">
        <f t="shared" ref="D79:D82" si="1">SUM(E79:I79)</f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36"/>
    </row>
    <row r="80" spans="1:10" ht="29.25" customHeight="1" x14ac:dyDescent="0.2">
      <c r="A80" s="114"/>
      <c r="B80" s="21" t="s">
        <v>1</v>
      </c>
      <c r="C80" s="116"/>
      <c r="D80" s="19">
        <f t="shared" si="1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36"/>
    </row>
    <row r="81" spans="1:10" ht="30.75" customHeight="1" x14ac:dyDescent="0.2">
      <c r="A81" s="114"/>
      <c r="B81" s="21" t="s">
        <v>5</v>
      </c>
      <c r="C81" s="116"/>
      <c r="D81" s="19">
        <f t="shared" si="1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7"/>
    </row>
    <row r="82" spans="1:10" ht="46.5" customHeight="1" x14ac:dyDescent="0.2">
      <c r="A82" s="114"/>
      <c r="B82" s="21" t="s">
        <v>9</v>
      </c>
      <c r="C82" s="116"/>
      <c r="D82" s="19">
        <f t="shared" si="1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7"/>
    </row>
    <row r="83" spans="1:10" ht="18" customHeight="1" x14ac:dyDescent="0.2">
      <c r="A83" s="114"/>
      <c r="B83" s="21" t="s">
        <v>20</v>
      </c>
      <c r="C83" s="117"/>
      <c r="D83" s="19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7"/>
    </row>
    <row r="84" spans="1:10" ht="15.75" customHeight="1" x14ac:dyDescent="0.2">
      <c r="A84" s="128" t="s">
        <v>50</v>
      </c>
      <c r="B84" s="128"/>
      <c r="C84" s="128"/>
      <c r="D84" s="128"/>
      <c r="E84" s="128"/>
      <c r="F84" s="128"/>
      <c r="G84" s="128"/>
      <c r="H84" s="128"/>
      <c r="I84" s="128"/>
      <c r="J84" s="128"/>
    </row>
    <row r="85" spans="1:10" ht="150.75" customHeight="1" x14ac:dyDescent="0.2">
      <c r="A85" s="58" t="s">
        <v>102</v>
      </c>
      <c r="B85" s="39"/>
      <c r="C85" s="40"/>
      <c r="D85" s="38"/>
      <c r="E85" s="38"/>
      <c r="F85" s="38"/>
      <c r="G85" s="38"/>
      <c r="H85" s="38"/>
      <c r="I85" s="38"/>
      <c r="J85" s="38"/>
    </row>
    <row r="86" spans="1:10" s="11" customFormat="1" ht="15" customHeight="1" x14ac:dyDescent="0.2">
      <c r="A86" s="114" t="s">
        <v>172</v>
      </c>
      <c r="B86" s="21" t="s">
        <v>2</v>
      </c>
      <c r="C86" s="115" t="s">
        <v>11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38"/>
    </row>
    <row r="87" spans="1:10" s="11" customFormat="1" ht="30" customHeight="1" x14ac:dyDescent="0.2">
      <c r="A87" s="114"/>
      <c r="B87" s="21" t="s">
        <v>1</v>
      </c>
      <c r="C87" s="116"/>
      <c r="D87" s="19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38"/>
    </row>
    <row r="88" spans="1:10" s="11" customFormat="1" ht="30" customHeight="1" x14ac:dyDescent="0.2">
      <c r="A88" s="114"/>
      <c r="B88" s="21" t="s">
        <v>5</v>
      </c>
      <c r="C88" s="116"/>
      <c r="D88" s="19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38"/>
    </row>
    <row r="89" spans="1:10" s="11" customFormat="1" ht="48" customHeight="1" x14ac:dyDescent="0.2">
      <c r="A89" s="114"/>
      <c r="B89" s="21" t="s">
        <v>9</v>
      </c>
      <c r="C89" s="116"/>
      <c r="D89" s="19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38"/>
    </row>
    <row r="90" spans="1:10" s="11" customFormat="1" ht="17.25" customHeight="1" x14ac:dyDescent="0.2">
      <c r="A90" s="114"/>
      <c r="B90" s="21" t="s">
        <v>20</v>
      </c>
      <c r="C90" s="117"/>
      <c r="D90" s="19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38"/>
    </row>
    <row r="91" spans="1:10" s="11" customFormat="1" ht="17.25" customHeight="1" x14ac:dyDescent="0.2">
      <c r="A91" s="114" t="s">
        <v>125</v>
      </c>
      <c r="B91" s="83" t="s">
        <v>2</v>
      </c>
      <c r="C91" s="115" t="s">
        <v>11</v>
      </c>
      <c r="D91" s="19">
        <v>356688</v>
      </c>
      <c r="E91" s="15">
        <v>0</v>
      </c>
      <c r="F91" s="15">
        <v>356688</v>
      </c>
      <c r="G91" s="15">
        <v>0</v>
      </c>
      <c r="H91" s="15">
        <v>0</v>
      </c>
      <c r="I91" s="19">
        <v>0</v>
      </c>
      <c r="J91" s="38"/>
    </row>
    <row r="92" spans="1:10" s="11" customFormat="1" ht="38.25" customHeight="1" x14ac:dyDescent="0.2">
      <c r="A92" s="114"/>
      <c r="B92" s="83" t="s">
        <v>1</v>
      </c>
      <c r="C92" s="116"/>
      <c r="D92" s="19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38"/>
    </row>
    <row r="93" spans="1:10" s="11" customFormat="1" ht="30.75" customHeight="1" x14ac:dyDescent="0.2">
      <c r="A93" s="114"/>
      <c r="B93" s="83" t="s">
        <v>5</v>
      </c>
      <c r="C93" s="116"/>
      <c r="D93" s="19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38"/>
    </row>
    <row r="94" spans="1:10" s="11" customFormat="1" ht="47.25" customHeight="1" x14ac:dyDescent="0.2">
      <c r="A94" s="114"/>
      <c r="B94" s="83" t="s">
        <v>9</v>
      </c>
      <c r="C94" s="116"/>
      <c r="D94" s="19">
        <v>356688</v>
      </c>
      <c r="E94" s="15">
        <v>0</v>
      </c>
      <c r="F94" s="15">
        <v>356688</v>
      </c>
      <c r="G94" s="15">
        <v>0</v>
      </c>
      <c r="H94" s="15">
        <v>0</v>
      </c>
      <c r="I94" s="15">
        <v>0</v>
      </c>
      <c r="J94" s="38"/>
    </row>
    <row r="95" spans="1:10" s="11" customFormat="1" ht="17.25" customHeight="1" x14ac:dyDescent="0.2">
      <c r="A95" s="114"/>
      <c r="B95" s="83" t="s">
        <v>20</v>
      </c>
      <c r="C95" s="117"/>
      <c r="D95" s="19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38"/>
    </row>
    <row r="96" spans="1:10" s="11" customFormat="1" ht="15" customHeight="1" x14ac:dyDescent="0.2">
      <c r="A96" s="124" t="s">
        <v>208</v>
      </c>
      <c r="B96" s="83" t="s">
        <v>2</v>
      </c>
      <c r="C96" s="115" t="s">
        <v>11</v>
      </c>
      <c r="D96" s="19">
        <v>134017</v>
      </c>
      <c r="E96" s="15">
        <v>0</v>
      </c>
      <c r="F96" s="15">
        <v>0</v>
      </c>
      <c r="G96" s="15">
        <v>30000</v>
      </c>
      <c r="H96" s="15">
        <v>104017</v>
      </c>
      <c r="I96" s="19">
        <v>0</v>
      </c>
      <c r="J96" s="41"/>
    </row>
    <row r="97" spans="1:10" s="11" customFormat="1" ht="30" customHeight="1" x14ac:dyDescent="0.2">
      <c r="A97" s="125"/>
      <c r="B97" s="83" t="s">
        <v>1</v>
      </c>
      <c r="C97" s="116"/>
      <c r="D97" s="19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41"/>
    </row>
    <row r="98" spans="1:10" s="11" customFormat="1" ht="30" customHeight="1" x14ac:dyDescent="0.2">
      <c r="A98" s="125"/>
      <c r="B98" s="83" t="s">
        <v>5</v>
      </c>
      <c r="C98" s="116"/>
      <c r="D98" s="19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41"/>
    </row>
    <row r="99" spans="1:10" s="11" customFormat="1" ht="48" customHeight="1" x14ac:dyDescent="0.2">
      <c r="A99" s="125"/>
      <c r="B99" s="83" t="s">
        <v>9</v>
      </c>
      <c r="C99" s="116"/>
      <c r="D99" s="19">
        <v>134017</v>
      </c>
      <c r="E99" s="15">
        <v>0</v>
      </c>
      <c r="F99" s="15">
        <v>0</v>
      </c>
      <c r="G99" s="15">
        <v>30000</v>
      </c>
      <c r="H99" s="15">
        <v>104017</v>
      </c>
      <c r="I99" s="15">
        <v>0</v>
      </c>
      <c r="J99" s="41"/>
    </row>
    <row r="100" spans="1:10" s="11" customFormat="1" ht="17.25" customHeight="1" x14ac:dyDescent="0.2">
      <c r="A100" s="126"/>
      <c r="B100" s="83" t="s">
        <v>20</v>
      </c>
      <c r="C100" s="117"/>
      <c r="D100" s="19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41"/>
    </row>
    <row r="101" spans="1:10" ht="150" customHeight="1" x14ac:dyDescent="0.2">
      <c r="A101" s="59" t="s">
        <v>111</v>
      </c>
      <c r="B101" s="39"/>
      <c r="C101" s="40"/>
      <c r="D101" s="38"/>
      <c r="E101" s="38"/>
      <c r="F101" s="38"/>
      <c r="G101" s="38"/>
      <c r="H101" s="38"/>
      <c r="I101" s="38"/>
      <c r="J101" s="38"/>
    </row>
    <row r="102" spans="1:10" ht="15" customHeight="1" x14ac:dyDescent="0.2">
      <c r="A102" s="114" t="s">
        <v>171</v>
      </c>
      <c r="B102" s="21" t="s">
        <v>2</v>
      </c>
      <c r="C102" s="115" t="s">
        <v>11</v>
      </c>
      <c r="D102" s="19">
        <f>E102+F102+G102+H102+I102</f>
        <v>103288.9</v>
      </c>
      <c r="E102" s="19">
        <v>0</v>
      </c>
      <c r="F102" s="19">
        <v>0</v>
      </c>
      <c r="G102" s="15">
        <f>SUM(G103:G106)</f>
        <v>31000</v>
      </c>
      <c r="H102" s="15">
        <f>SUM(H103:H106)</f>
        <v>72288.899999999994</v>
      </c>
      <c r="I102" s="19">
        <v>0</v>
      </c>
      <c r="J102" s="38"/>
    </row>
    <row r="103" spans="1:10" ht="30" x14ac:dyDescent="0.2">
      <c r="A103" s="114"/>
      <c r="B103" s="21" t="s">
        <v>1</v>
      </c>
      <c r="C103" s="116"/>
      <c r="D103" s="19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38"/>
    </row>
    <row r="104" spans="1:10" ht="30" x14ac:dyDescent="0.2">
      <c r="A104" s="114"/>
      <c r="B104" s="21" t="s">
        <v>5</v>
      </c>
      <c r="C104" s="116"/>
      <c r="D104" s="19">
        <f>E104+F104+G104+H104+I104</f>
        <v>98124.5</v>
      </c>
      <c r="E104" s="15">
        <v>0</v>
      </c>
      <c r="F104" s="15">
        <v>0</v>
      </c>
      <c r="G104" s="15">
        <v>29450</v>
      </c>
      <c r="H104" s="15">
        <v>68674.5</v>
      </c>
      <c r="I104" s="15">
        <v>0</v>
      </c>
      <c r="J104" s="38"/>
    </row>
    <row r="105" spans="1:10" ht="45" x14ac:dyDescent="0.2">
      <c r="A105" s="114"/>
      <c r="B105" s="21" t="s">
        <v>9</v>
      </c>
      <c r="C105" s="116"/>
      <c r="D105" s="19">
        <f>E105+F105+G105+H105+I105</f>
        <v>5164.3999999999996</v>
      </c>
      <c r="E105" s="15">
        <v>0</v>
      </c>
      <c r="F105" s="15">
        <v>0</v>
      </c>
      <c r="G105" s="15">
        <v>1550</v>
      </c>
      <c r="H105" s="15">
        <v>3614.4</v>
      </c>
      <c r="I105" s="15">
        <v>0</v>
      </c>
      <c r="J105" s="38"/>
    </row>
    <row r="106" spans="1:10" ht="15" x14ac:dyDescent="0.2">
      <c r="A106" s="114"/>
      <c r="B106" s="21" t="s">
        <v>20</v>
      </c>
      <c r="C106" s="117"/>
      <c r="D106" s="19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38"/>
    </row>
    <row r="107" spans="1:10" ht="24" customHeight="1" x14ac:dyDescent="0.2">
      <c r="A107" s="114" t="s">
        <v>170</v>
      </c>
      <c r="B107" s="21" t="s">
        <v>2</v>
      </c>
      <c r="C107" s="115" t="s">
        <v>11</v>
      </c>
      <c r="D107" s="19">
        <v>0</v>
      </c>
      <c r="E107" s="19">
        <v>0</v>
      </c>
      <c r="F107" s="19">
        <v>0</v>
      </c>
      <c r="G107" s="15">
        <v>0</v>
      </c>
      <c r="H107" s="15">
        <v>0</v>
      </c>
      <c r="I107" s="19">
        <v>0</v>
      </c>
      <c r="J107" s="38"/>
    </row>
    <row r="108" spans="1:10" ht="30" x14ac:dyDescent="0.2">
      <c r="A108" s="114"/>
      <c r="B108" s="21" t="s">
        <v>1</v>
      </c>
      <c r="C108" s="116"/>
      <c r="D108" s="19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38"/>
    </row>
    <row r="109" spans="1:10" ht="30" x14ac:dyDescent="0.2">
      <c r="A109" s="114"/>
      <c r="B109" s="21" t="s">
        <v>5</v>
      </c>
      <c r="C109" s="116"/>
      <c r="D109" s="19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38"/>
    </row>
    <row r="110" spans="1:10" ht="45" x14ac:dyDescent="0.2">
      <c r="A110" s="114"/>
      <c r="B110" s="21" t="s">
        <v>9</v>
      </c>
      <c r="C110" s="116"/>
      <c r="D110" s="19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38"/>
    </row>
    <row r="111" spans="1:10" ht="23.25" customHeight="1" x14ac:dyDescent="0.2">
      <c r="A111" s="114"/>
      <c r="B111" s="21" t="s">
        <v>20</v>
      </c>
      <c r="C111" s="117"/>
      <c r="D111" s="19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38"/>
    </row>
    <row r="112" spans="1:10" ht="150" customHeight="1" x14ac:dyDescent="0.2">
      <c r="A112" s="60" t="s">
        <v>169</v>
      </c>
      <c r="B112" s="21"/>
      <c r="C112" s="42"/>
      <c r="D112" s="19"/>
      <c r="E112" s="15"/>
      <c r="F112" s="15"/>
      <c r="G112" s="15"/>
      <c r="H112" s="15"/>
      <c r="I112" s="15"/>
      <c r="J112" s="38"/>
    </row>
    <row r="113" spans="1:10" ht="21.75" customHeight="1" x14ac:dyDescent="0.2">
      <c r="A113" s="118" t="s">
        <v>168</v>
      </c>
      <c r="B113" s="21" t="s">
        <v>2</v>
      </c>
      <c r="C113" s="115"/>
      <c r="D113" s="19">
        <v>10000</v>
      </c>
      <c r="E113" s="15">
        <v>10000</v>
      </c>
      <c r="F113" s="15">
        <v>0</v>
      </c>
      <c r="G113" s="15">
        <v>0</v>
      </c>
      <c r="H113" s="15">
        <v>0</v>
      </c>
      <c r="I113" s="15">
        <v>0</v>
      </c>
      <c r="J113" s="38"/>
    </row>
    <row r="114" spans="1:10" ht="33.75" customHeight="1" x14ac:dyDescent="0.2">
      <c r="A114" s="119"/>
      <c r="B114" s="21" t="s">
        <v>1</v>
      </c>
      <c r="C114" s="121"/>
      <c r="D114" s="19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38"/>
    </row>
    <row r="115" spans="1:10" ht="30.75" customHeight="1" x14ac:dyDescent="0.2">
      <c r="A115" s="119"/>
      <c r="B115" s="21" t="s">
        <v>5</v>
      </c>
      <c r="C115" s="121"/>
      <c r="D115" s="19">
        <v>10000</v>
      </c>
      <c r="E115" s="15">
        <v>10000</v>
      </c>
      <c r="F115" s="15">
        <v>0</v>
      </c>
      <c r="G115" s="15">
        <v>0</v>
      </c>
      <c r="H115" s="15">
        <v>0</v>
      </c>
      <c r="I115" s="15">
        <v>0</v>
      </c>
      <c r="J115" s="38"/>
    </row>
    <row r="116" spans="1:10" ht="45" customHeight="1" x14ac:dyDescent="0.2">
      <c r="A116" s="119"/>
      <c r="B116" s="21" t="s">
        <v>9</v>
      </c>
      <c r="C116" s="121"/>
      <c r="D116" s="19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38"/>
    </row>
    <row r="117" spans="1:10" ht="273" customHeight="1" x14ac:dyDescent="0.2">
      <c r="A117" s="120"/>
      <c r="B117" s="21" t="s">
        <v>20</v>
      </c>
      <c r="C117" s="122"/>
      <c r="D117" s="19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38"/>
    </row>
    <row r="118" spans="1:10" ht="143.25" customHeight="1" x14ac:dyDescent="0.2">
      <c r="A118" s="60" t="s">
        <v>113</v>
      </c>
      <c r="B118" s="43"/>
      <c r="C118" s="44"/>
      <c r="D118" s="45"/>
      <c r="E118" s="46"/>
      <c r="F118" s="46"/>
      <c r="G118" s="46"/>
      <c r="H118" s="46"/>
      <c r="I118" s="46"/>
      <c r="J118" s="38"/>
    </row>
    <row r="119" spans="1:10" ht="20.25" customHeight="1" x14ac:dyDescent="0.2">
      <c r="A119" s="118" t="s">
        <v>167</v>
      </c>
      <c r="B119" s="21" t="s">
        <v>2</v>
      </c>
      <c r="C119" s="115" t="s">
        <v>11</v>
      </c>
      <c r="D119" s="19">
        <v>3000</v>
      </c>
      <c r="E119" s="15">
        <v>0</v>
      </c>
      <c r="F119" s="15">
        <v>1000</v>
      </c>
      <c r="G119" s="15">
        <v>1000</v>
      </c>
      <c r="H119" s="15">
        <v>1000</v>
      </c>
      <c r="I119" s="15">
        <v>0</v>
      </c>
      <c r="J119" s="38"/>
    </row>
    <row r="120" spans="1:10" ht="32.25" customHeight="1" x14ac:dyDescent="0.2">
      <c r="A120" s="119"/>
      <c r="B120" s="21" t="s">
        <v>1</v>
      </c>
      <c r="C120" s="116"/>
      <c r="D120" s="1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38"/>
    </row>
    <row r="121" spans="1:10" ht="28.5" customHeight="1" x14ac:dyDescent="0.2">
      <c r="A121" s="119"/>
      <c r="B121" s="21" t="s">
        <v>5</v>
      </c>
      <c r="C121" s="116"/>
      <c r="D121" s="19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38"/>
    </row>
    <row r="122" spans="1:10" ht="45.75" customHeight="1" x14ac:dyDescent="0.2">
      <c r="A122" s="119"/>
      <c r="B122" s="21" t="s">
        <v>9</v>
      </c>
      <c r="C122" s="116"/>
      <c r="D122" s="19">
        <v>3000</v>
      </c>
      <c r="E122" s="15">
        <v>0</v>
      </c>
      <c r="F122" s="15">
        <v>1000</v>
      </c>
      <c r="G122" s="15">
        <v>1000</v>
      </c>
      <c r="H122" s="15">
        <v>1000</v>
      </c>
      <c r="I122" s="15">
        <v>0</v>
      </c>
      <c r="J122" s="38"/>
    </row>
    <row r="123" spans="1:10" ht="15.75" customHeight="1" x14ac:dyDescent="0.2">
      <c r="A123" s="120"/>
      <c r="B123" s="21" t="s">
        <v>20</v>
      </c>
      <c r="C123" s="117"/>
      <c r="D123" s="19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38"/>
    </row>
    <row r="124" spans="1:10" ht="18" customHeight="1" x14ac:dyDescent="0.2">
      <c r="A124" s="118" t="s">
        <v>166</v>
      </c>
      <c r="B124" s="21" t="s">
        <v>2</v>
      </c>
      <c r="C124" s="115" t="s">
        <v>11</v>
      </c>
      <c r="D124" s="19">
        <v>3000</v>
      </c>
      <c r="E124" s="15">
        <v>0</v>
      </c>
      <c r="F124" s="15">
        <v>1000</v>
      </c>
      <c r="G124" s="15">
        <v>1000</v>
      </c>
      <c r="H124" s="15">
        <v>1000</v>
      </c>
      <c r="I124" s="15">
        <v>0</v>
      </c>
      <c r="J124" s="38"/>
    </row>
    <row r="125" spans="1:10" ht="30.75" customHeight="1" x14ac:dyDescent="0.2">
      <c r="A125" s="119"/>
      <c r="B125" s="21" t="s">
        <v>1</v>
      </c>
      <c r="C125" s="116"/>
      <c r="D125" s="19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38"/>
    </row>
    <row r="126" spans="1:10" ht="32.25" customHeight="1" x14ac:dyDescent="0.2">
      <c r="A126" s="119"/>
      <c r="B126" s="21" t="s">
        <v>5</v>
      </c>
      <c r="C126" s="116"/>
      <c r="D126" s="19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38"/>
    </row>
    <row r="127" spans="1:10" ht="45.75" customHeight="1" x14ac:dyDescent="0.2">
      <c r="A127" s="119"/>
      <c r="B127" s="21" t="s">
        <v>9</v>
      </c>
      <c r="C127" s="116"/>
      <c r="D127" s="19">
        <v>3000</v>
      </c>
      <c r="E127" s="15">
        <v>0</v>
      </c>
      <c r="F127" s="15">
        <v>1000</v>
      </c>
      <c r="G127" s="15">
        <v>1000</v>
      </c>
      <c r="H127" s="15">
        <v>1000</v>
      </c>
      <c r="I127" s="15">
        <v>0</v>
      </c>
      <c r="J127" s="38"/>
    </row>
    <row r="128" spans="1:10" ht="17.25" customHeight="1" x14ac:dyDescent="0.2">
      <c r="A128" s="120"/>
      <c r="B128" s="21" t="s">
        <v>20</v>
      </c>
      <c r="C128" s="117"/>
      <c r="D128" s="19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38"/>
    </row>
    <row r="129" spans="1:10" ht="22.5" customHeight="1" x14ac:dyDescent="0.2">
      <c r="A129" s="118" t="s">
        <v>165</v>
      </c>
      <c r="B129" s="21" t="s">
        <v>2</v>
      </c>
      <c r="C129" s="115" t="s">
        <v>11</v>
      </c>
      <c r="D129" s="19">
        <v>3720</v>
      </c>
      <c r="E129" s="15">
        <v>0</v>
      </c>
      <c r="F129" s="15">
        <v>0</v>
      </c>
      <c r="G129" s="15">
        <v>1860</v>
      </c>
      <c r="H129" s="15">
        <v>1860</v>
      </c>
      <c r="I129" s="15">
        <v>0</v>
      </c>
      <c r="J129" s="38"/>
    </row>
    <row r="130" spans="1:10" ht="30" customHeight="1" x14ac:dyDescent="0.2">
      <c r="A130" s="119"/>
      <c r="B130" s="21" t="s">
        <v>1</v>
      </c>
      <c r="C130" s="116"/>
      <c r="D130" s="19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38"/>
    </row>
    <row r="131" spans="1:10" ht="28.5" customHeight="1" x14ac:dyDescent="0.2">
      <c r="A131" s="119"/>
      <c r="B131" s="21" t="s">
        <v>5</v>
      </c>
      <c r="C131" s="116"/>
      <c r="D131" s="19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38"/>
    </row>
    <row r="132" spans="1:10" ht="45" customHeight="1" x14ac:dyDescent="0.2">
      <c r="A132" s="119"/>
      <c r="B132" s="21" t="s">
        <v>9</v>
      </c>
      <c r="C132" s="116"/>
      <c r="D132" s="19">
        <v>3720</v>
      </c>
      <c r="E132" s="15">
        <v>0</v>
      </c>
      <c r="F132" s="15">
        <v>0</v>
      </c>
      <c r="G132" s="15">
        <v>1860</v>
      </c>
      <c r="H132" s="15">
        <v>1860</v>
      </c>
      <c r="I132" s="15">
        <v>0</v>
      </c>
      <c r="J132" s="38"/>
    </row>
    <row r="133" spans="1:10" ht="18" customHeight="1" x14ac:dyDescent="0.2">
      <c r="A133" s="120"/>
      <c r="B133" s="21" t="s">
        <v>20</v>
      </c>
      <c r="C133" s="117"/>
      <c r="D133" s="19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38"/>
    </row>
    <row r="134" spans="1:10" ht="22.5" customHeight="1" x14ac:dyDescent="0.2">
      <c r="A134" s="118" t="s">
        <v>214</v>
      </c>
      <c r="B134" s="21" t="s">
        <v>2</v>
      </c>
      <c r="C134" s="115" t="s">
        <v>11</v>
      </c>
      <c r="D134" s="19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38"/>
    </row>
    <row r="135" spans="1:10" ht="30" customHeight="1" x14ac:dyDescent="0.2">
      <c r="A135" s="119"/>
      <c r="B135" s="21" t="s">
        <v>1</v>
      </c>
      <c r="C135" s="116"/>
      <c r="D135" s="19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38"/>
    </row>
    <row r="136" spans="1:10" ht="28.5" customHeight="1" x14ac:dyDescent="0.2">
      <c r="A136" s="119"/>
      <c r="B136" s="21" t="s">
        <v>5</v>
      </c>
      <c r="C136" s="116"/>
      <c r="D136" s="19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38"/>
    </row>
    <row r="137" spans="1:10" ht="45" customHeight="1" x14ac:dyDescent="0.2">
      <c r="A137" s="119"/>
      <c r="B137" s="21" t="s">
        <v>9</v>
      </c>
      <c r="C137" s="116"/>
      <c r="D137" s="19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38"/>
    </row>
    <row r="138" spans="1:10" ht="18" customHeight="1" x14ac:dyDescent="0.2">
      <c r="A138" s="120"/>
      <c r="B138" s="21" t="s">
        <v>20</v>
      </c>
      <c r="C138" s="117"/>
      <c r="D138" s="19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38"/>
    </row>
    <row r="139" spans="1:10" ht="33" customHeight="1" x14ac:dyDescent="0.2">
      <c r="A139" s="128" t="s">
        <v>39</v>
      </c>
      <c r="B139" s="128"/>
      <c r="C139" s="128"/>
      <c r="D139" s="128"/>
      <c r="E139" s="128"/>
      <c r="F139" s="128"/>
      <c r="G139" s="128"/>
      <c r="H139" s="128"/>
      <c r="I139" s="128"/>
      <c r="J139" s="128"/>
    </row>
    <row r="140" spans="1:10" ht="90" customHeight="1" x14ac:dyDescent="0.2">
      <c r="A140" s="59" t="s">
        <v>131</v>
      </c>
      <c r="B140" s="39"/>
      <c r="C140" s="39"/>
      <c r="D140" s="38"/>
      <c r="E140" s="38"/>
      <c r="F140" s="38"/>
      <c r="G140" s="38"/>
      <c r="H140" s="38"/>
      <c r="I140" s="38"/>
      <c r="J140" s="38"/>
    </row>
    <row r="141" spans="1:10" s="1" customFormat="1" ht="19.5" customHeight="1" x14ac:dyDescent="0.2">
      <c r="A141" s="114" t="s">
        <v>164</v>
      </c>
      <c r="B141" s="21" t="s">
        <v>2</v>
      </c>
      <c r="C141" s="115" t="s">
        <v>11</v>
      </c>
      <c r="D141" s="19">
        <f t="shared" ref="D141:D150" si="2">SUM(E141:I141)</f>
        <v>0</v>
      </c>
      <c r="E141" s="19">
        <f>SUM(E144:E145)</f>
        <v>0</v>
      </c>
      <c r="F141" s="19">
        <f>SUM(F144:F145)</f>
        <v>0</v>
      </c>
      <c r="G141" s="19">
        <f>SUM(G144:G145)</f>
        <v>0</v>
      </c>
      <c r="H141" s="19">
        <f>SUM(H144:H145)</f>
        <v>0</v>
      </c>
      <c r="I141" s="19">
        <f>SUM(I144:I145)</f>
        <v>0</v>
      </c>
      <c r="J141" s="38"/>
    </row>
    <row r="142" spans="1:10" s="1" customFormat="1" ht="32.25" customHeight="1" x14ac:dyDescent="0.2">
      <c r="A142" s="114"/>
      <c r="B142" s="21" t="s">
        <v>1</v>
      </c>
      <c r="C142" s="116"/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19">
        <v>0</v>
      </c>
      <c r="J142" s="38"/>
    </row>
    <row r="143" spans="1:10" s="1" customFormat="1" ht="31.5" customHeight="1" x14ac:dyDescent="0.2">
      <c r="A143" s="114"/>
      <c r="B143" s="21" t="s">
        <v>5</v>
      </c>
      <c r="C143" s="116"/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38"/>
    </row>
    <row r="144" spans="1:10" s="1" customFormat="1" ht="45.75" customHeight="1" x14ac:dyDescent="0.2">
      <c r="A144" s="123"/>
      <c r="B144" s="21" t="s">
        <v>9</v>
      </c>
      <c r="C144" s="116"/>
      <c r="D144" s="19">
        <f t="shared" si="2"/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38"/>
    </row>
    <row r="145" spans="1:10" s="1" customFormat="1" ht="18.75" customHeight="1" x14ac:dyDescent="0.2">
      <c r="A145" s="123"/>
      <c r="B145" s="21" t="s">
        <v>20</v>
      </c>
      <c r="C145" s="117"/>
      <c r="D145" s="19">
        <f t="shared" si="2"/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38"/>
    </row>
    <row r="146" spans="1:10" s="1" customFormat="1" ht="19.5" customHeight="1" x14ac:dyDescent="0.2">
      <c r="A146" s="114" t="s">
        <v>163</v>
      </c>
      <c r="B146" s="21" t="s">
        <v>2</v>
      </c>
      <c r="C146" s="115" t="s">
        <v>11</v>
      </c>
      <c r="D146" s="19">
        <f t="shared" si="2"/>
        <v>0</v>
      </c>
      <c r="E146" s="19">
        <f>SUM(E149:E150)</f>
        <v>0</v>
      </c>
      <c r="F146" s="19">
        <f>SUM(F149:F150)</f>
        <v>0</v>
      </c>
      <c r="G146" s="19">
        <f>SUM(G149:G150)</f>
        <v>0</v>
      </c>
      <c r="H146" s="19">
        <f>SUM(H149:H150)</f>
        <v>0</v>
      </c>
      <c r="I146" s="19">
        <f>SUM(I149:I150)</f>
        <v>0</v>
      </c>
      <c r="J146" s="38"/>
    </row>
    <row r="147" spans="1:10" s="1" customFormat="1" ht="30.75" customHeight="1" x14ac:dyDescent="0.2">
      <c r="A147" s="114"/>
      <c r="B147" s="21" t="s">
        <v>1</v>
      </c>
      <c r="C147" s="116"/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38"/>
    </row>
    <row r="148" spans="1:10" s="1" customFormat="1" ht="31.5" customHeight="1" x14ac:dyDescent="0.2">
      <c r="A148" s="114"/>
      <c r="B148" s="21" t="s">
        <v>5</v>
      </c>
      <c r="C148" s="116"/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38"/>
    </row>
    <row r="149" spans="1:10" s="1" customFormat="1" ht="45.75" customHeight="1" x14ac:dyDescent="0.2">
      <c r="A149" s="123"/>
      <c r="B149" s="21" t="s">
        <v>9</v>
      </c>
      <c r="C149" s="116"/>
      <c r="D149" s="19">
        <f t="shared" si="2"/>
        <v>0</v>
      </c>
      <c r="E149" s="15">
        <v>0</v>
      </c>
      <c r="F149" s="15">
        <v>0</v>
      </c>
      <c r="G149" s="15">
        <v>0</v>
      </c>
      <c r="H149" s="15">
        <v>0</v>
      </c>
      <c r="I149" s="15">
        <v>0</v>
      </c>
      <c r="J149" s="38"/>
    </row>
    <row r="150" spans="1:10" s="1" customFormat="1" ht="18.75" customHeight="1" x14ac:dyDescent="0.2">
      <c r="A150" s="123"/>
      <c r="B150" s="21" t="s">
        <v>20</v>
      </c>
      <c r="C150" s="117"/>
      <c r="D150" s="19">
        <f t="shared" si="2"/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38"/>
    </row>
    <row r="151" spans="1:10" s="1" customFormat="1" ht="19.5" customHeight="1" x14ac:dyDescent="0.2">
      <c r="A151" s="114" t="s">
        <v>162</v>
      </c>
      <c r="B151" s="21" t="s">
        <v>2</v>
      </c>
      <c r="C151" s="115" t="s">
        <v>11</v>
      </c>
      <c r="D151" s="19">
        <f t="shared" ref="D151:I151" si="3">SUM(D154:D155)</f>
        <v>0</v>
      </c>
      <c r="E151" s="19">
        <f t="shared" si="3"/>
        <v>0</v>
      </c>
      <c r="F151" s="19">
        <f t="shared" si="3"/>
        <v>0</v>
      </c>
      <c r="G151" s="19">
        <f t="shared" si="3"/>
        <v>0</v>
      </c>
      <c r="H151" s="19">
        <f t="shared" si="3"/>
        <v>0</v>
      </c>
      <c r="I151" s="19">
        <f t="shared" si="3"/>
        <v>0</v>
      </c>
      <c r="J151" s="38"/>
    </row>
    <row r="152" spans="1:10" s="1" customFormat="1" ht="33.75" customHeight="1" x14ac:dyDescent="0.2">
      <c r="A152" s="114"/>
      <c r="B152" s="21" t="s">
        <v>1</v>
      </c>
      <c r="C152" s="116"/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38"/>
    </row>
    <row r="153" spans="1:10" s="1" customFormat="1" ht="33" customHeight="1" x14ac:dyDescent="0.2">
      <c r="A153" s="114"/>
      <c r="B153" s="21" t="s">
        <v>5</v>
      </c>
      <c r="C153" s="116"/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38"/>
    </row>
    <row r="154" spans="1:10" s="1" customFormat="1" ht="45.75" customHeight="1" x14ac:dyDescent="0.2">
      <c r="A154" s="114"/>
      <c r="B154" s="21" t="s">
        <v>9</v>
      </c>
      <c r="C154" s="116"/>
      <c r="D154" s="19">
        <f>SUM(E154:I154)</f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38"/>
    </row>
    <row r="155" spans="1:10" s="1" customFormat="1" ht="18.75" customHeight="1" x14ac:dyDescent="0.2">
      <c r="A155" s="114"/>
      <c r="B155" s="21" t="s">
        <v>20</v>
      </c>
      <c r="C155" s="117"/>
      <c r="D155" s="19">
        <f>SUM(E155:I155)</f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38"/>
    </row>
    <row r="156" spans="1:10" s="1" customFormat="1" ht="19.5" customHeight="1" x14ac:dyDescent="0.2">
      <c r="A156" s="114" t="s">
        <v>161</v>
      </c>
      <c r="B156" s="21" t="s">
        <v>2</v>
      </c>
      <c r="C156" s="115" t="s">
        <v>11</v>
      </c>
      <c r="D156" s="19">
        <f t="shared" ref="D156:I156" si="4">SUM(D159:D160)</f>
        <v>0</v>
      </c>
      <c r="E156" s="19">
        <f t="shared" si="4"/>
        <v>0</v>
      </c>
      <c r="F156" s="19">
        <f t="shared" si="4"/>
        <v>0</v>
      </c>
      <c r="G156" s="19">
        <f t="shared" si="4"/>
        <v>0</v>
      </c>
      <c r="H156" s="19">
        <f t="shared" si="4"/>
        <v>0</v>
      </c>
      <c r="I156" s="19">
        <f t="shared" si="4"/>
        <v>0</v>
      </c>
      <c r="J156" s="38"/>
    </row>
    <row r="157" spans="1:10" s="1" customFormat="1" ht="30" customHeight="1" x14ac:dyDescent="0.2">
      <c r="A157" s="114"/>
      <c r="B157" s="21" t="s">
        <v>1</v>
      </c>
      <c r="C157" s="116"/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38"/>
    </row>
    <row r="158" spans="1:10" s="1" customFormat="1" ht="28.5" customHeight="1" x14ac:dyDescent="0.2">
      <c r="A158" s="114"/>
      <c r="B158" s="21" t="s">
        <v>5</v>
      </c>
      <c r="C158" s="116"/>
      <c r="D158" s="19">
        <v>0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38"/>
    </row>
    <row r="159" spans="1:10" s="1" customFormat="1" ht="45.75" customHeight="1" x14ac:dyDescent="0.2">
      <c r="A159" s="123"/>
      <c r="B159" s="21" t="s">
        <v>9</v>
      </c>
      <c r="C159" s="116"/>
      <c r="D159" s="19">
        <f>SUM(E159:I159)</f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38"/>
    </row>
    <row r="160" spans="1:10" s="1" customFormat="1" ht="18.75" customHeight="1" x14ac:dyDescent="0.2">
      <c r="A160" s="123"/>
      <c r="B160" s="21" t="s">
        <v>20</v>
      </c>
      <c r="C160" s="117"/>
      <c r="D160" s="19">
        <f>SUM(E160:I160)</f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38"/>
    </row>
    <row r="161" spans="1:10" s="1" customFormat="1" ht="19.5" customHeight="1" x14ac:dyDescent="0.2">
      <c r="A161" s="114" t="s">
        <v>160</v>
      </c>
      <c r="B161" s="21" t="s">
        <v>2</v>
      </c>
      <c r="C161" s="115" t="s">
        <v>11</v>
      </c>
      <c r="D161" s="19">
        <f t="shared" ref="D161:I161" si="5">SUM(D164:D165)</f>
        <v>0</v>
      </c>
      <c r="E161" s="19">
        <f t="shared" si="5"/>
        <v>0</v>
      </c>
      <c r="F161" s="19">
        <f t="shared" si="5"/>
        <v>0</v>
      </c>
      <c r="G161" s="19">
        <f t="shared" si="5"/>
        <v>0</v>
      </c>
      <c r="H161" s="19">
        <f t="shared" si="5"/>
        <v>0</v>
      </c>
      <c r="I161" s="19">
        <f t="shared" si="5"/>
        <v>0</v>
      </c>
      <c r="J161" s="38"/>
    </row>
    <row r="162" spans="1:10" s="1" customFormat="1" ht="30.75" customHeight="1" x14ac:dyDescent="0.2">
      <c r="A162" s="114"/>
      <c r="B162" s="21" t="s">
        <v>1</v>
      </c>
      <c r="C162" s="116"/>
      <c r="D162" s="19"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38"/>
    </row>
    <row r="163" spans="1:10" s="1" customFormat="1" ht="30" customHeight="1" x14ac:dyDescent="0.2">
      <c r="A163" s="114"/>
      <c r="B163" s="21" t="s">
        <v>5</v>
      </c>
      <c r="C163" s="116"/>
      <c r="D163" s="19"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38"/>
    </row>
    <row r="164" spans="1:10" s="1" customFormat="1" ht="45.75" customHeight="1" x14ac:dyDescent="0.2">
      <c r="A164" s="123"/>
      <c r="B164" s="21" t="s">
        <v>9</v>
      </c>
      <c r="C164" s="116"/>
      <c r="D164" s="19">
        <f>SUM(E164:I164)</f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38"/>
    </row>
    <row r="165" spans="1:10" s="1" customFormat="1" ht="18.75" customHeight="1" x14ac:dyDescent="0.2">
      <c r="A165" s="123"/>
      <c r="B165" s="21" t="s">
        <v>20</v>
      </c>
      <c r="C165" s="117"/>
      <c r="D165" s="19">
        <f>SUM(E165:I165)</f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38"/>
    </row>
    <row r="166" spans="1:10" s="1" customFormat="1" ht="19.5" customHeight="1" x14ac:dyDescent="0.2">
      <c r="A166" s="114" t="s">
        <v>159</v>
      </c>
      <c r="B166" s="21" t="s">
        <v>2</v>
      </c>
      <c r="C166" s="115" t="s">
        <v>11</v>
      </c>
      <c r="D166" s="19">
        <f t="shared" ref="D166:I166" si="6">SUM(D169:D170)</f>
        <v>0</v>
      </c>
      <c r="E166" s="19">
        <f t="shared" si="6"/>
        <v>0</v>
      </c>
      <c r="F166" s="19">
        <f t="shared" si="6"/>
        <v>0</v>
      </c>
      <c r="G166" s="19">
        <f t="shared" si="6"/>
        <v>0</v>
      </c>
      <c r="H166" s="19">
        <f t="shared" si="6"/>
        <v>0</v>
      </c>
      <c r="I166" s="19">
        <f t="shared" si="6"/>
        <v>0</v>
      </c>
      <c r="J166" s="38"/>
    </row>
    <row r="167" spans="1:10" s="1" customFormat="1" ht="33" customHeight="1" x14ac:dyDescent="0.2">
      <c r="A167" s="114"/>
      <c r="B167" s="21" t="s">
        <v>1</v>
      </c>
      <c r="C167" s="116"/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38"/>
    </row>
    <row r="168" spans="1:10" s="1" customFormat="1" ht="30" customHeight="1" x14ac:dyDescent="0.2">
      <c r="A168" s="114"/>
      <c r="B168" s="21" t="s">
        <v>5</v>
      </c>
      <c r="C168" s="116"/>
      <c r="D168" s="19">
        <v>0</v>
      </c>
      <c r="E168" s="19">
        <v>0</v>
      </c>
      <c r="F168" s="19">
        <v>0</v>
      </c>
      <c r="G168" s="19">
        <v>0</v>
      </c>
      <c r="H168" s="19">
        <v>0</v>
      </c>
      <c r="I168" s="19">
        <v>0</v>
      </c>
      <c r="J168" s="38"/>
    </row>
    <row r="169" spans="1:10" s="1" customFormat="1" ht="45.75" customHeight="1" x14ac:dyDescent="0.2">
      <c r="A169" s="123"/>
      <c r="B169" s="21" t="s">
        <v>9</v>
      </c>
      <c r="C169" s="116"/>
      <c r="D169" s="19">
        <f>SUM(E169:I169)</f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38"/>
    </row>
    <row r="170" spans="1:10" s="1" customFormat="1" ht="18.75" customHeight="1" x14ac:dyDescent="0.2">
      <c r="A170" s="123"/>
      <c r="B170" s="21" t="s">
        <v>20</v>
      </c>
      <c r="C170" s="117"/>
      <c r="D170" s="19">
        <f>SUM(E170:I170)</f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38"/>
    </row>
    <row r="171" spans="1:10" s="1" customFormat="1" ht="15" customHeight="1" x14ac:dyDescent="0.2">
      <c r="A171" s="114" t="s">
        <v>158</v>
      </c>
      <c r="B171" s="21" t="s">
        <v>2</v>
      </c>
      <c r="C171" s="115" t="s">
        <v>11</v>
      </c>
      <c r="D171" s="19">
        <f t="shared" ref="D171:I171" si="7">SUM(D174:D175)</f>
        <v>0</v>
      </c>
      <c r="E171" s="19">
        <f t="shared" si="7"/>
        <v>0</v>
      </c>
      <c r="F171" s="19">
        <f t="shared" si="7"/>
        <v>0</v>
      </c>
      <c r="G171" s="19">
        <f t="shared" si="7"/>
        <v>0</v>
      </c>
      <c r="H171" s="19">
        <f t="shared" si="7"/>
        <v>0</v>
      </c>
      <c r="I171" s="19">
        <f t="shared" si="7"/>
        <v>0</v>
      </c>
      <c r="J171" s="38"/>
    </row>
    <row r="172" spans="1:10" s="1" customFormat="1" ht="33" customHeight="1" x14ac:dyDescent="0.2">
      <c r="A172" s="114"/>
      <c r="B172" s="21" t="s">
        <v>1</v>
      </c>
      <c r="C172" s="116"/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38"/>
    </row>
    <row r="173" spans="1:10" s="1" customFormat="1" ht="29.25" customHeight="1" x14ac:dyDescent="0.2">
      <c r="A173" s="114"/>
      <c r="B173" s="21" t="s">
        <v>5</v>
      </c>
      <c r="C173" s="116"/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38"/>
    </row>
    <row r="174" spans="1:10" s="1" customFormat="1" ht="45.75" customHeight="1" x14ac:dyDescent="0.2">
      <c r="A174" s="123"/>
      <c r="B174" s="21" t="s">
        <v>9</v>
      </c>
      <c r="C174" s="116"/>
      <c r="D174" s="19">
        <f>SUM(E174:I174)</f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</v>
      </c>
      <c r="J174" s="38"/>
    </row>
    <row r="175" spans="1:10" s="1" customFormat="1" ht="18.75" customHeight="1" x14ac:dyDescent="0.2">
      <c r="A175" s="123"/>
      <c r="B175" s="21" t="s">
        <v>20</v>
      </c>
      <c r="C175" s="117"/>
      <c r="D175" s="19">
        <f>SUM(E175:I175)</f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38"/>
    </row>
    <row r="176" spans="1:10" s="1" customFormat="1" ht="14.25" customHeight="1" x14ac:dyDescent="0.2">
      <c r="A176" s="114" t="s">
        <v>157</v>
      </c>
      <c r="B176" s="21" t="s">
        <v>2</v>
      </c>
      <c r="C176" s="115" t="s">
        <v>11</v>
      </c>
      <c r="D176" s="19">
        <f t="shared" ref="D176:I176" si="8">SUM(D179:D180)</f>
        <v>0</v>
      </c>
      <c r="E176" s="19">
        <f t="shared" si="8"/>
        <v>0</v>
      </c>
      <c r="F176" s="19">
        <f t="shared" si="8"/>
        <v>0</v>
      </c>
      <c r="G176" s="19">
        <f t="shared" si="8"/>
        <v>0</v>
      </c>
      <c r="H176" s="19">
        <f t="shared" si="8"/>
        <v>0</v>
      </c>
      <c r="I176" s="19">
        <f t="shared" si="8"/>
        <v>0</v>
      </c>
      <c r="J176" s="38"/>
    </row>
    <row r="177" spans="1:10" s="1" customFormat="1" ht="29.25" customHeight="1" x14ac:dyDescent="0.2">
      <c r="A177" s="114"/>
      <c r="B177" s="21" t="s">
        <v>1</v>
      </c>
      <c r="C177" s="116"/>
      <c r="D177" s="19">
        <v>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38"/>
    </row>
    <row r="178" spans="1:10" s="1" customFormat="1" ht="36" customHeight="1" x14ac:dyDescent="0.2">
      <c r="A178" s="114"/>
      <c r="B178" s="21" t="s">
        <v>5</v>
      </c>
      <c r="C178" s="116"/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38"/>
    </row>
    <row r="179" spans="1:10" s="1" customFormat="1" ht="45.75" customHeight="1" x14ac:dyDescent="0.2">
      <c r="A179" s="123"/>
      <c r="B179" s="21" t="s">
        <v>9</v>
      </c>
      <c r="C179" s="116"/>
      <c r="D179" s="19">
        <f>SUM(E179:I179)</f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38"/>
    </row>
    <row r="180" spans="1:10" s="1" customFormat="1" ht="18.75" customHeight="1" x14ac:dyDescent="0.2">
      <c r="A180" s="123"/>
      <c r="B180" s="21" t="s">
        <v>20</v>
      </c>
      <c r="C180" s="117"/>
      <c r="D180" s="19">
        <f>SUM(E180:I180)</f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38"/>
    </row>
    <row r="181" spans="1:10" s="1" customFormat="1" ht="19.5" customHeight="1" x14ac:dyDescent="0.2">
      <c r="A181" s="114" t="s">
        <v>156</v>
      </c>
      <c r="B181" s="21" t="s">
        <v>2</v>
      </c>
      <c r="C181" s="115" t="s">
        <v>11</v>
      </c>
      <c r="D181" s="19">
        <f t="shared" ref="D181:I181" si="9">SUM(D184:D185)</f>
        <v>0</v>
      </c>
      <c r="E181" s="19">
        <f t="shared" si="9"/>
        <v>0</v>
      </c>
      <c r="F181" s="19">
        <f t="shared" si="9"/>
        <v>0</v>
      </c>
      <c r="G181" s="19">
        <f t="shared" si="9"/>
        <v>0</v>
      </c>
      <c r="H181" s="19">
        <f t="shared" si="9"/>
        <v>0</v>
      </c>
      <c r="I181" s="19">
        <f t="shared" si="9"/>
        <v>0</v>
      </c>
      <c r="J181" s="38"/>
    </row>
    <row r="182" spans="1:10" s="1" customFormat="1" ht="32.25" customHeight="1" x14ac:dyDescent="0.2">
      <c r="A182" s="114"/>
      <c r="B182" s="21" t="s">
        <v>1</v>
      </c>
      <c r="C182" s="116"/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38"/>
    </row>
    <row r="183" spans="1:10" s="1" customFormat="1" ht="30.75" customHeight="1" x14ac:dyDescent="0.2">
      <c r="A183" s="114"/>
      <c r="B183" s="21" t="s">
        <v>5</v>
      </c>
      <c r="C183" s="116"/>
      <c r="D183" s="19">
        <v>0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38"/>
    </row>
    <row r="184" spans="1:10" s="1" customFormat="1" ht="45.75" customHeight="1" x14ac:dyDescent="0.2">
      <c r="A184" s="123"/>
      <c r="B184" s="21" t="s">
        <v>9</v>
      </c>
      <c r="C184" s="116"/>
      <c r="D184" s="19">
        <f>SUM(E184:I184)</f>
        <v>0</v>
      </c>
      <c r="E184" s="15">
        <v>0</v>
      </c>
      <c r="F184" s="15">
        <v>0</v>
      </c>
      <c r="G184" s="15">
        <v>0</v>
      </c>
      <c r="H184" s="15">
        <v>0</v>
      </c>
      <c r="I184" s="15">
        <v>0</v>
      </c>
      <c r="J184" s="38"/>
    </row>
    <row r="185" spans="1:10" s="1" customFormat="1" ht="18.75" customHeight="1" x14ac:dyDescent="0.2">
      <c r="A185" s="123"/>
      <c r="B185" s="21" t="s">
        <v>20</v>
      </c>
      <c r="C185" s="117"/>
      <c r="D185" s="19">
        <f>SUM(E185:I185)</f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38"/>
    </row>
    <row r="186" spans="1:10" ht="15" customHeight="1" x14ac:dyDescent="0.2">
      <c r="A186" s="114" t="s">
        <v>155</v>
      </c>
      <c r="B186" s="21" t="s">
        <v>2</v>
      </c>
      <c r="C186" s="115" t="s">
        <v>11</v>
      </c>
      <c r="D186" s="19">
        <f t="shared" ref="D186:I186" si="10">SUM(D189:D190)</f>
        <v>0</v>
      </c>
      <c r="E186" s="19">
        <f t="shared" si="10"/>
        <v>0</v>
      </c>
      <c r="F186" s="19">
        <f t="shared" si="10"/>
        <v>0</v>
      </c>
      <c r="G186" s="19">
        <f t="shared" si="10"/>
        <v>0</v>
      </c>
      <c r="H186" s="19">
        <f t="shared" si="10"/>
        <v>0</v>
      </c>
      <c r="I186" s="19">
        <f t="shared" si="10"/>
        <v>0</v>
      </c>
      <c r="J186" s="38"/>
    </row>
    <row r="187" spans="1:10" ht="30" x14ac:dyDescent="0.2">
      <c r="A187" s="114"/>
      <c r="B187" s="21" t="s">
        <v>1</v>
      </c>
      <c r="C187" s="116"/>
      <c r="D187" s="19"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38"/>
    </row>
    <row r="188" spans="1:10" ht="30" x14ac:dyDescent="0.2">
      <c r="A188" s="114"/>
      <c r="B188" s="21" t="s">
        <v>5</v>
      </c>
      <c r="C188" s="116"/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38"/>
    </row>
    <row r="189" spans="1:10" ht="45" x14ac:dyDescent="0.2">
      <c r="A189" s="123"/>
      <c r="B189" s="21" t="s">
        <v>9</v>
      </c>
      <c r="C189" s="116"/>
      <c r="D189" s="19">
        <f>SUM(E189:I189)</f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38"/>
    </row>
    <row r="190" spans="1:10" ht="15" x14ac:dyDescent="0.2">
      <c r="A190" s="123"/>
      <c r="B190" s="21" t="s">
        <v>20</v>
      </c>
      <c r="C190" s="117"/>
      <c r="D190" s="19">
        <f>SUM(E190:I190)</f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38"/>
    </row>
    <row r="191" spans="1:10" ht="63" x14ac:dyDescent="0.2">
      <c r="A191" s="60" t="s">
        <v>141</v>
      </c>
      <c r="B191" s="21"/>
      <c r="C191" s="47"/>
      <c r="D191" s="19"/>
      <c r="E191" s="15"/>
      <c r="F191" s="15"/>
      <c r="G191" s="15"/>
      <c r="H191" s="15"/>
      <c r="I191" s="15"/>
      <c r="J191" s="38"/>
    </row>
    <row r="192" spans="1:10" ht="15" customHeight="1" x14ac:dyDescent="0.2">
      <c r="A192" s="114" t="s">
        <v>154</v>
      </c>
      <c r="B192" s="21" t="s">
        <v>2</v>
      </c>
      <c r="C192" s="115" t="s">
        <v>11</v>
      </c>
      <c r="D192" s="19">
        <f t="shared" ref="D192:I192" si="11">SUM(D195:D196)</f>
        <v>0</v>
      </c>
      <c r="E192" s="19">
        <f t="shared" si="11"/>
        <v>0</v>
      </c>
      <c r="F192" s="19">
        <f t="shared" si="11"/>
        <v>0</v>
      </c>
      <c r="G192" s="19">
        <f t="shared" si="11"/>
        <v>0</v>
      </c>
      <c r="H192" s="19">
        <f t="shared" si="11"/>
        <v>0</v>
      </c>
      <c r="I192" s="19">
        <f t="shared" si="11"/>
        <v>0</v>
      </c>
      <c r="J192" s="38"/>
    </row>
    <row r="193" spans="1:10" ht="30" x14ac:dyDescent="0.2">
      <c r="A193" s="114"/>
      <c r="B193" s="21" t="s">
        <v>1</v>
      </c>
      <c r="C193" s="116"/>
      <c r="D193" s="19">
        <v>0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38"/>
    </row>
    <row r="194" spans="1:10" ht="30" x14ac:dyDescent="0.2">
      <c r="A194" s="114"/>
      <c r="B194" s="21" t="s">
        <v>5</v>
      </c>
      <c r="C194" s="116"/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38"/>
    </row>
    <row r="195" spans="1:10" ht="45" x14ac:dyDescent="0.2">
      <c r="A195" s="123"/>
      <c r="B195" s="21" t="s">
        <v>9</v>
      </c>
      <c r="C195" s="116"/>
      <c r="D195" s="19">
        <f>SUM(E195:I195)</f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38"/>
    </row>
    <row r="196" spans="1:10" ht="15" x14ac:dyDescent="0.2">
      <c r="A196" s="123"/>
      <c r="B196" s="21" t="s">
        <v>20</v>
      </c>
      <c r="C196" s="117"/>
      <c r="D196" s="19">
        <f>SUM(E196:I196)</f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38"/>
    </row>
    <row r="197" spans="1:10" ht="63" x14ac:dyDescent="0.2">
      <c r="A197" s="60" t="s">
        <v>116</v>
      </c>
      <c r="B197" s="21"/>
      <c r="C197" s="47"/>
      <c r="D197" s="19"/>
      <c r="E197" s="15"/>
      <c r="F197" s="15"/>
      <c r="G197" s="15"/>
      <c r="H197" s="15"/>
      <c r="I197" s="15"/>
      <c r="J197" s="38"/>
    </row>
    <row r="198" spans="1:10" ht="15" customHeight="1" x14ac:dyDescent="0.2">
      <c r="A198" s="114" t="s">
        <v>153</v>
      </c>
      <c r="B198" s="21" t="s">
        <v>2</v>
      </c>
      <c r="C198" s="115" t="s">
        <v>11</v>
      </c>
      <c r="D198" s="19">
        <f t="shared" ref="D198:I198" si="12">SUM(D201:D202)</f>
        <v>0</v>
      </c>
      <c r="E198" s="19">
        <f t="shared" si="12"/>
        <v>0</v>
      </c>
      <c r="F198" s="19">
        <f t="shared" si="12"/>
        <v>0</v>
      </c>
      <c r="G198" s="19">
        <f t="shared" si="12"/>
        <v>0</v>
      </c>
      <c r="H198" s="19">
        <f t="shared" si="12"/>
        <v>0</v>
      </c>
      <c r="I198" s="19">
        <f t="shared" si="12"/>
        <v>0</v>
      </c>
      <c r="J198" s="38"/>
    </row>
    <row r="199" spans="1:10" ht="30" x14ac:dyDescent="0.2">
      <c r="A199" s="114"/>
      <c r="B199" s="21" t="s">
        <v>1</v>
      </c>
      <c r="C199" s="116"/>
      <c r="D199" s="19">
        <v>0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38"/>
    </row>
    <row r="200" spans="1:10" ht="30" x14ac:dyDescent="0.2">
      <c r="A200" s="114"/>
      <c r="B200" s="21" t="s">
        <v>5</v>
      </c>
      <c r="C200" s="116"/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38"/>
    </row>
    <row r="201" spans="1:10" ht="45" x14ac:dyDescent="0.2">
      <c r="A201" s="123"/>
      <c r="B201" s="21" t="s">
        <v>9</v>
      </c>
      <c r="C201" s="116"/>
      <c r="D201" s="19">
        <f>SUM(E201:I201)</f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38"/>
    </row>
    <row r="202" spans="1:10" ht="15" x14ac:dyDescent="0.2">
      <c r="A202" s="123"/>
      <c r="B202" s="21" t="s">
        <v>20</v>
      </c>
      <c r="C202" s="117"/>
      <c r="D202" s="19">
        <f>SUM(E202:I202)</f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  <c r="J202" s="38"/>
    </row>
    <row r="203" spans="1:10" ht="15.75" customHeight="1" x14ac:dyDescent="0.2">
      <c r="A203" s="128" t="s">
        <v>40</v>
      </c>
      <c r="B203" s="128"/>
      <c r="C203" s="128"/>
      <c r="D203" s="128"/>
      <c r="E203" s="128"/>
      <c r="F203" s="128"/>
      <c r="G203" s="128"/>
      <c r="H203" s="128"/>
      <c r="I203" s="128"/>
      <c r="J203" s="128"/>
    </row>
    <row r="204" spans="1:10" ht="63" x14ac:dyDescent="0.2">
      <c r="A204" s="59" t="s">
        <v>191</v>
      </c>
      <c r="B204" s="39"/>
      <c r="C204" s="39"/>
      <c r="D204" s="38"/>
      <c r="E204" s="38"/>
      <c r="F204" s="38"/>
      <c r="G204" s="38"/>
      <c r="H204" s="38"/>
      <c r="I204" s="38"/>
      <c r="J204" s="38"/>
    </row>
    <row r="205" spans="1:10" ht="15" customHeight="1" x14ac:dyDescent="0.2">
      <c r="A205" s="114" t="s">
        <v>152</v>
      </c>
      <c r="B205" s="21" t="s">
        <v>2</v>
      </c>
      <c r="C205" s="115" t="s">
        <v>11</v>
      </c>
      <c r="D205" s="19">
        <f>SUM(E205:I205)</f>
        <v>0</v>
      </c>
      <c r="E205" s="19">
        <f>SUM(E208:E209)</f>
        <v>0</v>
      </c>
      <c r="F205" s="19">
        <f>SUM(F208:F209)</f>
        <v>0</v>
      </c>
      <c r="G205" s="19">
        <f>SUM(G208:G209)</f>
        <v>0</v>
      </c>
      <c r="H205" s="19">
        <f>SUM(H208:H209)</f>
        <v>0</v>
      </c>
      <c r="I205" s="19">
        <f>SUM(I208:I209)</f>
        <v>0</v>
      </c>
      <c r="J205" s="38"/>
    </row>
    <row r="206" spans="1:10" ht="30" x14ac:dyDescent="0.2">
      <c r="A206" s="114"/>
      <c r="B206" s="21" t="s">
        <v>1</v>
      </c>
      <c r="C206" s="116"/>
      <c r="D206" s="19">
        <v>0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38"/>
    </row>
    <row r="207" spans="1:10" ht="30" x14ac:dyDescent="0.2">
      <c r="A207" s="114"/>
      <c r="B207" s="21" t="s">
        <v>5</v>
      </c>
      <c r="C207" s="116"/>
      <c r="D207" s="19">
        <v>0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38"/>
    </row>
    <row r="208" spans="1:10" ht="45" x14ac:dyDescent="0.2">
      <c r="A208" s="123"/>
      <c r="B208" s="21" t="s">
        <v>9</v>
      </c>
      <c r="C208" s="116"/>
      <c r="D208" s="19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38"/>
    </row>
    <row r="209" spans="1:11" ht="15" x14ac:dyDescent="0.2">
      <c r="A209" s="123"/>
      <c r="B209" s="21" t="s">
        <v>20</v>
      </c>
      <c r="C209" s="117"/>
      <c r="D209" s="19">
        <f>SUM(E209:I209)</f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38"/>
    </row>
    <row r="210" spans="1:11" ht="15" customHeight="1" x14ac:dyDescent="0.2">
      <c r="A210" s="114" t="s">
        <v>151</v>
      </c>
      <c r="B210" s="21" t="s">
        <v>2</v>
      </c>
      <c r="C210" s="115" t="s">
        <v>11</v>
      </c>
      <c r="D210" s="19">
        <v>2657.7</v>
      </c>
      <c r="E210" s="19">
        <v>2657.7</v>
      </c>
      <c r="F210" s="19">
        <f>SUM(F213:F214)</f>
        <v>0</v>
      </c>
      <c r="G210" s="19">
        <f>SUM(G213:G214)</f>
        <v>0</v>
      </c>
      <c r="H210" s="19">
        <f>SUM(H213:H214)</f>
        <v>0</v>
      </c>
      <c r="I210" s="19">
        <f>SUM(I213:I214)</f>
        <v>0</v>
      </c>
      <c r="J210" s="38"/>
    </row>
    <row r="211" spans="1:11" ht="30" x14ac:dyDescent="0.2">
      <c r="A211" s="114"/>
      <c r="B211" s="21" t="s">
        <v>1</v>
      </c>
      <c r="C211" s="116"/>
      <c r="D211" s="19">
        <v>0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38"/>
    </row>
    <row r="212" spans="1:11" ht="30" x14ac:dyDescent="0.2">
      <c r="A212" s="114"/>
      <c r="B212" s="21" t="s">
        <v>5</v>
      </c>
      <c r="C212" s="116"/>
      <c r="D212" s="19">
        <v>0</v>
      </c>
      <c r="E212" s="19">
        <v>0</v>
      </c>
      <c r="F212" s="19">
        <v>0</v>
      </c>
      <c r="G212" s="19">
        <v>0</v>
      </c>
      <c r="H212" s="19">
        <v>0</v>
      </c>
      <c r="I212" s="19">
        <v>0</v>
      </c>
      <c r="J212" s="38"/>
    </row>
    <row r="213" spans="1:11" ht="45" x14ac:dyDescent="0.2">
      <c r="A213" s="123"/>
      <c r="B213" s="21" t="s">
        <v>9</v>
      </c>
      <c r="C213" s="116"/>
      <c r="D213" s="19">
        <v>2657.7</v>
      </c>
      <c r="E213" s="15">
        <v>2657.7</v>
      </c>
      <c r="F213" s="15">
        <v>0</v>
      </c>
      <c r="G213" s="15">
        <v>0</v>
      </c>
      <c r="H213" s="15">
        <v>0</v>
      </c>
      <c r="I213" s="15">
        <v>0</v>
      </c>
      <c r="J213" s="38"/>
    </row>
    <row r="214" spans="1:11" ht="15" x14ac:dyDescent="0.2">
      <c r="A214" s="123"/>
      <c r="B214" s="21" t="s">
        <v>20</v>
      </c>
      <c r="C214" s="117"/>
      <c r="D214" s="19">
        <f>SUM(E214:I214)</f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38"/>
    </row>
    <row r="215" spans="1:11" ht="15.75" customHeight="1" x14ac:dyDescent="0.2">
      <c r="A215" s="128" t="s">
        <v>41</v>
      </c>
      <c r="B215" s="128"/>
      <c r="C215" s="128"/>
      <c r="D215" s="128"/>
      <c r="E215" s="128"/>
      <c r="F215" s="128"/>
      <c r="G215" s="128"/>
      <c r="H215" s="128"/>
      <c r="I215" s="128"/>
      <c r="J215" s="128"/>
    </row>
    <row r="216" spans="1:11" ht="66" customHeight="1" x14ac:dyDescent="0.2">
      <c r="A216" s="59" t="s">
        <v>146</v>
      </c>
      <c r="B216" s="39"/>
      <c r="C216" s="39"/>
      <c r="D216" s="38"/>
      <c r="E216" s="38"/>
      <c r="F216" s="38"/>
      <c r="G216" s="38"/>
      <c r="H216" s="38"/>
      <c r="I216" s="38"/>
      <c r="J216" s="38"/>
    </row>
    <row r="217" spans="1:11" ht="15" customHeight="1" x14ac:dyDescent="0.2">
      <c r="A217" s="114" t="s">
        <v>150</v>
      </c>
      <c r="B217" s="21" t="s">
        <v>2</v>
      </c>
      <c r="C217" s="115" t="s">
        <v>11</v>
      </c>
      <c r="D217" s="19">
        <f>(D219+D220)</f>
        <v>6141.1</v>
      </c>
      <c r="E217" s="19">
        <f>SUM(E219+E220)</f>
        <v>1218.7</v>
      </c>
      <c r="F217" s="19">
        <v>1230.9000000000001</v>
      </c>
      <c r="G217" s="19">
        <v>1230.5</v>
      </c>
      <c r="H217" s="19">
        <v>1230.5</v>
      </c>
      <c r="I217" s="19">
        <f>SUM(I219+I220)</f>
        <v>1230.5</v>
      </c>
      <c r="J217" s="38"/>
    </row>
    <row r="218" spans="1:11" ht="30" x14ac:dyDescent="0.2">
      <c r="A218" s="114"/>
      <c r="B218" s="21" t="s">
        <v>1</v>
      </c>
      <c r="C218" s="116"/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38"/>
    </row>
    <row r="219" spans="1:11" ht="30" x14ac:dyDescent="0.2">
      <c r="A219" s="114"/>
      <c r="B219" s="21" t="s">
        <v>5</v>
      </c>
      <c r="C219" s="116"/>
      <c r="D219" s="19">
        <f>(E219+F219+G219+H219+I219)</f>
        <v>3280</v>
      </c>
      <c r="E219" s="19">
        <v>632</v>
      </c>
      <c r="F219" s="19">
        <v>662</v>
      </c>
      <c r="G219" s="19">
        <v>662</v>
      </c>
      <c r="H219" s="19">
        <v>662</v>
      </c>
      <c r="I219" s="19">
        <v>662</v>
      </c>
      <c r="J219" s="38"/>
    </row>
    <row r="220" spans="1:11" ht="45" x14ac:dyDescent="0.2">
      <c r="A220" s="123"/>
      <c r="B220" s="21" t="s">
        <v>9</v>
      </c>
      <c r="C220" s="116"/>
      <c r="D220" s="19">
        <f>(E220+F220+G220+H220+I220)</f>
        <v>2861.1</v>
      </c>
      <c r="E220" s="15">
        <v>586.70000000000005</v>
      </c>
      <c r="F220" s="15">
        <v>568.9</v>
      </c>
      <c r="G220" s="15">
        <v>568.5</v>
      </c>
      <c r="H220" s="15">
        <v>568.5</v>
      </c>
      <c r="I220" s="15">
        <v>568.5</v>
      </c>
      <c r="J220" s="38"/>
    </row>
    <row r="221" spans="1:11" ht="15" x14ac:dyDescent="0.2">
      <c r="A221" s="123"/>
      <c r="B221" s="21" t="s">
        <v>20</v>
      </c>
      <c r="C221" s="117"/>
      <c r="D221" s="19">
        <f>SUM(E221:I221)</f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38"/>
      <c r="K221" s="84" t="s">
        <v>209</v>
      </c>
    </row>
  </sheetData>
  <mergeCells count="87">
    <mergeCell ref="A176:A180"/>
    <mergeCell ref="C176:C180"/>
    <mergeCell ref="C166:C170"/>
    <mergeCell ref="C134:C138"/>
    <mergeCell ref="A129:A133"/>
    <mergeCell ref="C129:C133"/>
    <mergeCell ref="A166:A170"/>
    <mergeCell ref="A171:A175"/>
    <mergeCell ref="A161:A165"/>
    <mergeCell ref="C141:C145"/>
    <mergeCell ref="A141:A145"/>
    <mergeCell ref="C146:C150"/>
    <mergeCell ref="A156:A160"/>
    <mergeCell ref="A139:J139"/>
    <mergeCell ref="C171:C175"/>
    <mergeCell ref="C156:C160"/>
    <mergeCell ref="A215:J215"/>
    <mergeCell ref="A217:A221"/>
    <mergeCell ref="C217:C221"/>
    <mergeCell ref="A210:A214"/>
    <mergeCell ref="C210:C214"/>
    <mergeCell ref="A203:J203"/>
    <mergeCell ref="A205:A209"/>
    <mergeCell ref="C205:C209"/>
    <mergeCell ref="A181:A185"/>
    <mergeCell ref="C181:C185"/>
    <mergeCell ref="A198:A202"/>
    <mergeCell ref="C198:C202"/>
    <mergeCell ref="A192:A196"/>
    <mergeCell ref="C192:C196"/>
    <mergeCell ref="A186:A190"/>
    <mergeCell ref="C186:C190"/>
    <mergeCell ref="C20:C24"/>
    <mergeCell ref="C15:C16"/>
    <mergeCell ref="C53:C57"/>
    <mergeCell ref="C68:C72"/>
    <mergeCell ref="A79:A83"/>
    <mergeCell ref="A63:A67"/>
    <mergeCell ref="C58:C62"/>
    <mergeCell ref="A42:A46"/>
    <mergeCell ref="C42:C46"/>
    <mergeCell ref="A37:A41"/>
    <mergeCell ref="C25:C29"/>
    <mergeCell ref="A32:A36"/>
    <mergeCell ref="C32:C36"/>
    <mergeCell ref="C37:C41"/>
    <mergeCell ref="A53:A57"/>
    <mergeCell ref="J15:J16"/>
    <mergeCell ref="A96:A100"/>
    <mergeCell ref="E12:H12"/>
    <mergeCell ref="A18:J18"/>
    <mergeCell ref="A84:J84"/>
    <mergeCell ref="B15:B16"/>
    <mergeCell ref="A13:J13"/>
    <mergeCell ref="A20:A24"/>
    <mergeCell ref="A86:A90"/>
    <mergeCell ref="A58:A62"/>
    <mergeCell ref="D15:I15"/>
    <mergeCell ref="A48:A52"/>
    <mergeCell ref="C86:C90"/>
    <mergeCell ref="A30:J30"/>
    <mergeCell ref="A15:A16"/>
    <mergeCell ref="A25:A29"/>
    <mergeCell ref="C161:C165"/>
    <mergeCell ref="A113:A117"/>
    <mergeCell ref="C113:C117"/>
    <mergeCell ref="C124:C128"/>
    <mergeCell ref="A134:A138"/>
    <mergeCell ref="A124:A128"/>
    <mergeCell ref="A119:A123"/>
    <mergeCell ref="C119:C123"/>
    <mergeCell ref="A146:A150"/>
    <mergeCell ref="C151:C155"/>
    <mergeCell ref="A151:A155"/>
    <mergeCell ref="A107:A111"/>
    <mergeCell ref="C48:C52"/>
    <mergeCell ref="C79:C83"/>
    <mergeCell ref="C63:C67"/>
    <mergeCell ref="A91:A95"/>
    <mergeCell ref="C91:C95"/>
    <mergeCell ref="C102:C106"/>
    <mergeCell ref="C107:C111"/>
    <mergeCell ref="A68:A72"/>
    <mergeCell ref="A102:A106"/>
    <mergeCell ref="C96:C100"/>
    <mergeCell ref="A73:A77"/>
    <mergeCell ref="C73:C77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6"/>
  <sheetViews>
    <sheetView tabSelected="1" zoomScale="80" zoomScaleNormal="80" zoomScaleSheetLayoutView="70" workbookViewId="0">
      <selection activeCell="H7" sqref="H7"/>
    </sheetView>
  </sheetViews>
  <sheetFormatPr defaultRowHeight="12.75" x14ac:dyDescent="0.2"/>
  <cols>
    <col min="1" max="1" width="6" style="50" customWidth="1"/>
    <col min="2" max="2" width="31.28515625" style="1" customWidth="1"/>
    <col min="3" max="3" width="13" style="2" customWidth="1"/>
    <col min="4" max="4" width="15.85546875" style="1" customWidth="1"/>
    <col min="5" max="5" width="15.140625" style="51" customWidth="1"/>
    <col min="6" max="6" width="18" style="54" customWidth="1"/>
    <col min="7" max="7" width="18.85546875" style="61" customWidth="1"/>
    <col min="8" max="8" width="15.42578125" style="61" customWidth="1"/>
    <col min="9" max="9" width="13" style="61" customWidth="1"/>
    <col min="10" max="10" width="15.5703125" style="74" customWidth="1"/>
    <col min="11" max="11" width="13.42578125" style="74" customWidth="1"/>
    <col min="12" max="12" width="22.85546875" style="2" customWidth="1"/>
    <col min="13" max="13" width="24.28515625" style="53" customWidth="1"/>
    <col min="14" max="16384" width="9.140625" style="1"/>
  </cols>
  <sheetData>
    <row r="1" spans="1:13" x14ac:dyDescent="0.2">
      <c r="F1" s="61"/>
      <c r="J1" s="61"/>
      <c r="K1" s="61"/>
    </row>
    <row r="2" spans="1:13" ht="15" x14ac:dyDescent="0.25">
      <c r="F2" s="61"/>
      <c r="G2" s="61" t="s">
        <v>75</v>
      </c>
      <c r="H2" s="77" t="s">
        <v>216</v>
      </c>
      <c r="I2" s="77"/>
      <c r="J2" s="78"/>
      <c r="K2" s="78"/>
      <c r="L2" s="79"/>
      <c r="M2" s="79"/>
    </row>
    <row r="3" spans="1:13" ht="15" x14ac:dyDescent="0.25">
      <c r="F3" s="61"/>
      <c r="H3" s="80" t="s">
        <v>187</v>
      </c>
      <c r="I3" s="80"/>
      <c r="J3" s="80"/>
      <c r="K3" s="80"/>
      <c r="L3" s="80"/>
      <c r="M3" s="80"/>
    </row>
    <row r="4" spans="1:13" ht="15" x14ac:dyDescent="0.25">
      <c r="F4" s="61"/>
      <c r="H4" s="80" t="s">
        <v>189</v>
      </c>
      <c r="I4" s="80"/>
      <c r="J4" s="80"/>
      <c r="K4" s="80"/>
      <c r="L4" s="80"/>
      <c r="M4" s="79"/>
    </row>
    <row r="5" spans="1:13" ht="15" x14ac:dyDescent="0.25">
      <c r="F5" s="61"/>
      <c r="H5" s="80" t="s">
        <v>188</v>
      </c>
      <c r="I5" s="80"/>
      <c r="J5" s="80"/>
      <c r="K5" s="80"/>
      <c r="L5" s="80"/>
      <c r="M5" s="80"/>
    </row>
    <row r="6" spans="1:13" x14ac:dyDescent="0.2">
      <c r="F6" s="61"/>
      <c r="H6" s="75"/>
      <c r="I6" s="75"/>
      <c r="J6" s="75"/>
      <c r="K6" s="75"/>
      <c r="L6" s="75"/>
      <c r="M6" s="75"/>
    </row>
    <row r="7" spans="1:13" x14ac:dyDescent="0.2">
      <c r="F7" s="61"/>
      <c r="H7" s="76" t="s">
        <v>217</v>
      </c>
      <c r="J7" s="61"/>
      <c r="K7" s="61"/>
    </row>
    <row r="8" spans="1:13" ht="29.25" customHeight="1" x14ac:dyDescent="0.25">
      <c r="F8" s="61"/>
      <c r="G8" s="62"/>
      <c r="I8" s="91" t="s">
        <v>211</v>
      </c>
      <c r="J8" s="92"/>
      <c r="K8" s="93"/>
      <c r="L8" s="7"/>
      <c r="M8" s="63"/>
    </row>
    <row r="9" spans="1:13" ht="15" x14ac:dyDescent="0.25">
      <c r="F9" s="61"/>
      <c r="G9" s="62"/>
      <c r="I9" s="91" t="s">
        <v>15</v>
      </c>
      <c r="J9" s="92"/>
      <c r="K9" s="93"/>
      <c r="L9" s="7"/>
      <c r="M9" s="63"/>
    </row>
    <row r="10" spans="1:13" ht="15" x14ac:dyDescent="0.25">
      <c r="F10" s="61"/>
      <c r="G10" s="62"/>
      <c r="I10" s="94" t="s">
        <v>37</v>
      </c>
      <c r="J10" s="94"/>
      <c r="K10" s="94"/>
      <c r="L10" s="10"/>
      <c r="M10" s="11"/>
    </row>
    <row r="11" spans="1:13" ht="15" x14ac:dyDescent="0.25">
      <c r="F11" s="61"/>
      <c r="G11" s="62"/>
      <c r="I11" s="94" t="s">
        <v>44</v>
      </c>
      <c r="J11" s="94"/>
      <c r="K11" s="94"/>
      <c r="L11" s="10"/>
      <c r="M11" s="11"/>
    </row>
    <row r="12" spans="1:13" ht="15" x14ac:dyDescent="0.25">
      <c r="F12" s="61"/>
      <c r="G12" s="62"/>
      <c r="I12" s="94" t="s">
        <v>12</v>
      </c>
      <c r="J12" s="94"/>
      <c r="K12" s="94"/>
      <c r="L12" s="10"/>
      <c r="M12" s="24"/>
    </row>
    <row r="13" spans="1:13" ht="15" customHeight="1" x14ac:dyDescent="0.25">
      <c r="F13" s="61"/>
      <c r="G13" s="62"/>
      <c r="I13" s="127" t="s">
        <v>91</v>
      </c>
      <c r="J13" s="127"/>
      <c r="K13" s="127"/>
      <c r="L13" s="127"/>
      <c r="M13" s="64"/>
    </row>
    <row r="14" spans="1:13" x14ac:dyDescent="0.2">
      <c r="F14" s="61"/>
      <c r="G14" s="62"/>
      <c r="I14" s="92"/>
      <c r="J14" s="95"/>
      <c r="K14" s="92"/>
      <c r="L14" s="65"/>
      <c r="M14" s="66"/>
    </row>
    <row r="15" spans="1:13" s="52" customFormat="1" ht="15.75" customHeight="1" x14ac:dyDescent="0.25">
      <c r="A15" s="170" t="s">
        <v>16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  <row r="16" spans="1:13" s="52" customFormat="1" ht="15.75" customHeight="1" x14ac:dyDescent="0.2">
      <c r="A16" s="182" t="s">
        <v>36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</row>
    <row r="17" spans="1:13" s="52" customFormat="1" ht="10.5" customHeight="1" x14ac:dyDescent="0.2">
      <c r="A17" s="67"/>
      <c r="B17" s="26"/>
      <c r="C17" s="26"/>
      <c r="D17" s="26"/>
      <c r="E17" s="68"/>
      <c r="F17" s="69"/>
      <c r="G17" s="69"/>
      <c r="H17" s="69"/>
      <c r="I17" s="69"/>
      <c r="J17" s="69"/>
      <c r="K17" s="69"/>
      <c r="L17" s="70"/>
      <c r="M17" s="70"/>
    </row>
    <row r="18" spans="1:13" ht="15" customHeight="1" x14ac:dyDescent="0.2">
      <c r="A18" s="142" t="s">
        <v>4</v>
      </c>
      <c r="B18" s="142" t="s">
        <v>26</v>
      </c>
      <c r="C18" s="142" t="s">
        <v>27</v>
      </c>
      <c r="D18" s="142" t="s">
        <v>6</v>
      </c>
      <c r="E18" s="183" t="s">
        <v>28</v>
      </c>
      <c r="F18" s="178" t="s">
        <v>29</v>
      </c>
      <c r="G18" s="174" t="s">
        <v>7</v>
      </c>
      <c r="H18" s="175"/>
      <c r="I18" s="175"/>
      <c r="J18" s="175"/>
      <c r="K18" s="176"/>
      <c r="L18" s="142" t="s">
        <v>94</v>
      </c>
      <c r="M18" s="151" t="s">
        <v>8</v>
      </c>
    </row>
    <row r="19" spans="1:13" ht="141.75" customHeight="1" x14ac:dyDescent="0.2">
      <c r="A19" s="142"/>
      <c r="B19" s="142"/>
      <c r="C19" s="142"/>
      <c r="D19" s="142"/>
      <c r="E19" s="183"/>
      <c r="F19" s="178"/>
      <c r="G19" s="88" t="s">
        <v>13</v>
      </c>
      <c r="H19" s="113" t="s">
        <v>14</v>
      </c>
      <c r="I19" s="112" t="s">
        <v>19</v>
      </c>
      <c r="J19" s="88" t="s">
        <v>31</v>
      </c>
      <c r="K19" s="88" t="s">
        <v>30</v>
      </c>
      <c r="L19" s="142"/>
      <c r="M19" s="153"/>
    </row>
    <row r="20" spans="1:13" ht="15" x14ac:dyDescent="0.2">
      <c r="A20" s="87">
        <v>1</v>
      </c>
      <c r="B20" s="87">
        <v>2</v>
      </c>
      <c r="C20" s="87">
        <v>3</v>
      </c>
      <c r="D20" s="87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87">
        <v>12</v>
      </c>
      <c r="M20" s="87">
        <v>13</v>
      </c>
    </row>
    <row r="21" spans="1:13" ht="18" customHeight="1" x14ac:dyDescent="0.2">
      <c r="A21" s="137" t="s">
        <v>48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9"/>
    </row>
    <row r="22" spans="1:13" ht="17.25" customHeight="1" x14ac:dyDescent="0.2">
      <c r="A22" s="86" t="s">
        <v>24</v>
      </c>
      <c r="B22" s="184" t="s">
        <v>105</v>
      </c>
      <c r="C22" s="151" t="s">
        <v>35</v>
      </c>
      <c r="D22" s="103" t="s">
        <v>2</v>
      </c>
      <c r="E22" s="90">
        <v>0</v>
      </c>
      <c r="F22" s="89">
        <f>SUM(G22:K22)</f>
        <v>83370.7</v>
      </c>
      <c r="G22" s="89">
        <v>1000</v>
      </c>
      <c r="H22" s="96">
        <f t="shared" ref="H22" si="0">SUM(H23:H26)</f>
        <v>82370.7</v>
      </c>
      <c r="I22" s="96">
        <f t="shared" ref="I22:J22" si="1">SUM(I23:I26)</f>
        <v>0</v>
      </c>
      <c r="J22" s="96">
        <f t="shared" si="1"/>
        <v>0</v>
      </c>
      <c r="K22" s="97">
        <v>0</v>
      </c>
      <c r="L22" s="195" t="s">
        <v>17</v>
      </c>
      <c r="M22" s="154" t="s">
        <v>103</v>
      </c>
    </row>
    <row r="23" spans="1:13" ht="43.5" customHeight="1" x14ac:dyDescent="0.2">
      <c r="A23" s="86"/>
      <c r="B23" s="163"/>
      <c r="C23" s="152"/>
      <c r="D23" s="103" t="s">
        <v>1</v>
      </c>
      <c r="E23" s="90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97">
        <v>0</v>
      </c>
      <c r="L23" s="196"/>
      <c r="M23" s="159"/>
    </row>
    <row r="24" spans="1:13" ht="62.25" customHeight="1" x14ac:dyDescent="0.2">
      <c r="A24" s="86"/>
      <c r="B24" s="163"/>
      <c r="C24" s="152"/>
      <c r="D24" s="103" t="s">
        <v>5</v>
      </c>
      <c r="E24" s="90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97">
        <v>0</v>
      </c>
      <c r="L24" s="196"/>
      <c r="M24" s="159"/>
    </row>
    <row r="25" spans="1:13" ht="73.5" customHeight="1" x14ac:dyDescent="0.2">
      <c r="A25" s="86"/>
      <c r="B25" s="163"/>
      <c r="C25" s="152"/>
      <c r="D25" s="103" t="s">
        <v>9</v>
      </c>
      <c r="E25" s="90">
        <v>0</v>
      </c>
      <c r="F25" s="89">
        <f>SUM(G25:K25)</f>
        <v>83370.7</v>
      </c>
      <c r="G25" s="89">
        <v>1000</v>
      </c>
      <c r="H25" s="98">
        <f t="shared" ref="G25:K27" si="2">SUM(H26:H29)</f>
        <v>82370.7</v>
      </c>
      <c r="I25" s="98">
        <f t="shared" si="2"/>
        <v>0</v>
      </c>
      <c r="J25" s="98">
        <v>0</v>
      </c>
      <c r="K25" s="98">
        <v>0</v>
      </c>
      <c r="L25" s="196"/>
      <c r="M25" s="159"/>
    </row>
    <row r="26" spans="1:13" ht="30" customHeight="1" x14ac:dyDescent="0.2">
      <c r="A26" s="86"/>
      <c r="B26" s="164"/>
      <c r="C26" s="153"/>
      <c r="D26" s="103" t="s">
        <v>20</v>
      </c>
      <c r="E26" s="90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97">
        <v>0</v>
      </c>
      <c r="L26" s="197"/>
      <c r="M26" s="160"/>
    </row>
    <row r="27" spans="1:13" ht="18.75" customHeight="1" x14ac:dyDescent="0.2">
      <c r="A27" s="148" t="s">
        <v>32</v>
      </c>
      <c r="B27" s="118" t="s">
        <v>117</v>
      </c>
      <c r="C27" s="151" t="s">
        <v>35</v>
      </c>
      <c r="D27" s="103" t="s">
        <v>2</v>
      </c>
      <c r="E27" s="20">
        <v>0</v>
      </c>
      <c r="F27" s="89">
        <v>82370.7</v>
      </c>
      <c r="G27" s="99">
        <f t="shared" si="2"/>
        <v>0</v>
      </c>
      <c r="H27" s="99">
        <f t="shared" si="2"/>
        <v>82370.7</v>
      </c>
      <c r="I27" s="99">
        <f t="shared" si="2"/>
        <v>0</v>
      </c>
      <c r="J27" s="99">
        <f t="shared" si="2"/>
        <v>0</v>
      </c>
      <c r="K27" s="99">
        <f t="shared" si="2"/>
        <v>0</v>
      </c>
      <c r="L27" s="142" t="s">
        <v>17</v>
      </c>
      <c r="M27" s="157"/>
    </row>
    <row r="28" spans="1:13" ht="48.75" customHeight="1" x14ac:dyDescent="0.2">
      <c r="A28" s="149"/>
      <c r="B28" s="130"/>
      <c r="C28" s="152"/>
      <c r="D28" s="103" t="s">
        <v>1</v>
      </c>
      <c r="E28" s="20">
        <v>0</v>
      </c>
      <c r="F28" s="72">
        <f>SUM(G28:K28)</f>
        <v>0</v>
      </c>
      <c r="G28" s="72">
        <v>0</v>
      </c>
      <c r="H28" s="72">
        <v>0</v>
      </c>
      <c r="I28" s="72">
        <v>0</v>
      </c>
      <c r="J28" s="72">
        <v>0</v>
      </c>
      <c r="K28" s="99">
        <v>0</v>
      </c>
      <c r="L28" s="142"/>
      <c r="M28" s="159"/>
    </row>
    <row r="29" spans="1:13" ht="63" customHeight="1" x14ac:dyDescent="0.2">
      <c r="A29" s="149"/>
      <c r="B29" s="130"/>
      <c r="C29" s="152"/>
      <c r="D29" s="103" t="s">
        <v>5</v>
      </c>
      <c r="E29" s="20">
        <v>0</v>
      </c>
      <c r="F29" s="72">
        <f t="shared" ref="F29:F31" si="3">SUM(G29:K29)</f>
        <v>0</v>
      </c>
      <c r="G29" s="72">
        <v>0</v>
      </c>
      <c r="H29" s="72">
        <v>0</v>
      </c>
      <c r="I29" s="72">
        <v>0</v>
      </c>
      <c r="J29" s="72">
        <v>0</v>
      </c>
      <c r="K29" s="99">
        <v>0</v>
      </c>
      <c r="L29" s="142"/>
      <c r="M29" s="159"/>
    </row>
    <row r="30" spans="1:13" ht="75.75" customHeight="1" x14ac:dyDescent="0.2">
      <c r="A30" s="149"/>
      <c r="B30" s="130"/>
      <c r="C30" s="152"/>
      <c r="D30" s="103" t="s">
        <v>9</v>
      </c>
      <c r="E30" s="20">
        <v>0</v>
      </c>
      <c r="F30" s="89">
        <v>82370.7</v>
      </c>
      <c r="G30" s="72">
        <v>0</v>
      </c>
      <c r="H30" s="72">
        <v>82370.7</v>
      </c>
      <c r="I30" s="72">
        <v>0</v>
      </c>
      <c r="J30" s="72">
        <v>0</v>
      </c>
      <c r="K30" s="99">
        <v>0</v>
      </c>
      <c r="L30" s="142"/>
      <c r="M30" s="159"/>
    </row>
    <row r="31" spans="1:13" ht="40.5" customHeight="1" x14ac:dyDescent="0.2">
      <c r="A31" s="150"/>
      <c r="B31" s="131"/>
      <c r="C31" s="153"/>
      <c r="D31" s="103" t="s">
        <v>20</v>
      </c>
      <c r="E31" s="20">
        <v>0</v>
      </c>
      <c r="F31" s="72">
        <f t="shared" si="3"/>
        <v>0</v>
      </c>
      <c r="G31" s="72">
        <v>0</v>
      </c>
      <c r="H31" s="72">
        <v>0</v>
      </c>
      <c r="I31" s="72">
        <v>0</v>
      </c>
      <c r="J31" s="72">
        <v>0</v>
      </c>
      <c r="K31" s="99">
        <v>0</v>
      </c>
      <c r="L31" s="142"/>
      <c r="M31" s="160"/>
    </row>
    <row r="32" spans="1:13" ht="40.5" customHeight="1" x14ac:dyDescent="0.2">
      <c r="A32" s="148" t="s">
        <v>192</v>
      </c>
      <c r="B32" s="118" t="s">
        <v>118</v>
      </c>
      <c r="C32" s="151" t="s">
        <v>35</v>
      </c>
      <c r="D32" s="103" t="s">
        <v>2</v>
      </c>
      <c r="E32" s="20">
        <v>0</v>
      </c>
      <c r="F32" s="99">
        <f>G32+H32+I32+J32+K32</f>
        <v>1000</v>
      </c>
      <c r="G32" s="99">
        <f>SUM(G33:G36)</f>
        <v>1000</v>
      </c>
      <c r="H32" s="99">
        <v>0</v>
      </c>
      <c r="I32" s="99">
        <f>SUM(I33:I36)</f>
        <v>0</v>
      </c>
      <c r="J32" s="99">
        <f>SUM(J33:J36)</f>
        <v>0</v>
      </c>
      <c r="K32" s="99">
        <f>SUM(K33:K36)</f>
        <v>0</v>
      </c>
      <c r="L32" s="142" t="s">
        <v>17</v>
      </c>
      <c r="M32" s="105"/>
    </row>
    <row r="33" spans="1:13" ht="40.5" customHeight="1" x14ac:dyDescent="0.2">
      <c r="A33" s="149"/>
      <c r="B33" s="130"/>
      <c r="C33" s="152"/>
      <c r="D33" s="103" t="s">
        <v>1</v>
      </c>
      <c r="E33" s="20">
        <v>0</v>
      </c>
      <c r="F33" s="20">
        <v>0</v>
      </c>
      <c r="G33" s="72">
        <v>0</v>
      </c>
      <c r="H33" s="72">
        <v>0</v>
      </c>
      <c r="I33" s="72">
        <v>0</v>
      </c>
      <c r="J33" s="72">
        <v>0</v>
      </c>
      <c r="K33" s="99">
        <v>0</v>
      </c>
      <c r="L33" s="142"/>
      <c r="M33" s="105"/>
    </row>
    <row r="34" spans="1:13" ht="40.5" customHeight="1" x14ac:dyDescent="0.2">
      <c r="A34" s="149"/>
      <c r="B34" s="130"/>
      <c r="C34" s="152"/>
      <c r="D34" s="103" t="s">
        <v>5</v>
      </c>
      <c r="E34" s="20">
        <v>0</v>
      </c>
      <c r="F34" s="20">
        <v>0</v>
      </c>
      <c r="G34" s="72">
        <v>0</v>
      </c>
      <c r="H34" s="72">
        <v>0</v>
      </c>
      <c r="I34" s="72">
        <v>0</v>
      </c>
      <c r="J34" s="72">
        <v>0</v>
      </c>
      <c r="K34" s="99">
        <v>0</v>
      </c>
      <c r="L34" s="142"/>
      <c r="M34" s="105"/>
    </row>
    <row r="35" spans="1:13" ht="40.5" customHeight="1" x14ac:dyDescent="0.2">
      <c r="A35" s="149"/>
      <c r="B35" s="130"/>
      <c r="C35" s="152"/>
      <c r="D35" s="103" t="s">
        <v>9</v>
      </c>
      <c r="E35" s="20">
        <v>0</v>
      </c>
      <c r="F35" s="20">
        <f>SUM(G35:J35)</f>
        <v>1000</v>
      </c>
      <c r="G35" s="20">
        <v>1000</v>
      </c>
      <c r="H35" s="20">
        <v>0</v>
      </c>
      <c r="I35" s="20">
        <v>0</v>
      </c>
      <c r="J35" s="20">
        <v>0</v>
      </c>
      <c r="K35" s="99">
        <v>0</v>
      </c>
      <c r="L35" s="142"/>
      <c r="M35" s="105"/>
    </row>
    <row r="36" spans="1:13" ht="40.5" customHeight="1" x14ac:dyDescent="0.2">
      <c r="A36" s="150"/>
      <c r="B36" s="131"/>
      <c r="C36" s="153"/>
      <c r="D36" s="103" t="s">
        <v>20</v>
      </c>
      <c r="E36" s="20">
        <v>0</v>
      </c>
      <c r="F36" s="20">
        <v>0</v>
      </c>
      <c r="G36" s="72">
        <v>0</v>
      </c>
      <c r="H36" s="72">
        <v>0</v>
      </c>
      <c r="I36" s="72">
        <v>0</v>
      </c>
      <c r="J36" s="72">
        <v>0</v>
      </c>
      <c r="K36" s="99">
        <v>0</v>
      </c>
      <c r="L36" s="142"/>
      <c r="M36" s="105"/>
    </row>
    <row r="37" spans="1:13" ht="15" customHeight="1" x14ac:dyDescent="0.2">
      <c r="A37" s="145"/>
      <c r="B37" s="146" t="s">
        <v>76</v>
      </c>
      <c r="C37" s="146"/>
      <c r="D37" s="73" t="s">
        <v>2</v>
      </c>
      <c r="E37" s="90">
        <v>0</v>
      </c>
      <c r="F37" s="71">
        <f>G37+H37+I37+J37+K37</f>
        <v>83370.7</v>
      </c>
      <c r="G37" s="96">
        <f>SUM(G38:G41)</f>
        <v>1000</v>
      </c>
      <c r="H37" s="96">
        <f>SUM(H38:H41)</f>
        <v>82370.7</v>
      </c>
      <c r="I37" s="96">
        <f>SUM(I38:I41)</f>
        <v>0</v>
      </c>
      <c r="J37" s="96">
        <f>SUM(J38:J41)</f>
        <v>0</v>
      </c>
      <c r="K37" s="96">
        <f>SUM(K38:K41)</f>
        <v>0</v>
      </c>
      <c r="L37" s="136"/>
      <c r="M37" s="136"/>
    </row>
    <row r="38" spans="1:13" ht="46.5" customHeight="1" x14ac:dyDescent="0.2">
      <c r="A38" s="145"/>
      <c r="B38" s="146"/>
      <c r="C38" s="146"/>
      <c r="D38" s="73" t="s">
        <v>1</v>
      </c>
      <c r="E38" s="90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136"/>
      <c r="M38" s="136"/>
    </row>
    <row r="39" spans="1:13" ht="58.5" customHeight="1" x14ac:dyDescent="0.2">
      <c r="A39" s="145"/>
      <c r="B39" s="146"/>
      <c r="C39" s="146"/>
      <c r="D39" s="73" t="s">
        <v>5</v>
      </c>
      <c r="E39" s="90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136"/>
      <c r="M39" s="136"/>
    </row>
    <row r="40" spans="1:13" ht="72" customHeight="1" x14ac:dyDescent="0.2">
      <c r="A40" s="145"/>
      <c r="B40" s="146"/>
      <c r="C40" s="146"/>
      <c r="D40" s="73" t="s">
        <v>9</v>
      </c>
      <c r="E40" s="90">
        <v>0</v>
      </c>
      <c r="F40" s="72">
        <v>83370.7</v>
      </c>
      <c r="G40" s="96">
        <v>1000</v>
      </c>
      <c r="H40" s="72">
        <v>82370.7</v>
      </c>
      <c r="I40" s="71">
        <v>0</v>
      </c>
      <c r="J40" s="71">
        <v>0</v>
      </c>
      <c r="K40" s="96">
        <v>0</v>
      </c>
      <c r="L40" s="136"/>
      <c r="M40" s="136"/>
    </row>
    <row r="41" spans="1:13" ht="31.5" customHeight="1" x14ac:dyDescent="0.2">
      <c r="A41" s="145"/>
      <c r="B41" s="146"/>
      <c r="C41" s="146"/>
      <c r="D41" s="73" t="s">
        <v>20</v>
      </c>
      <c r="E41" s="90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136"/>
      <c r="M41" s="136"/>
    </row>
    <row r="42" spans="1:13" ht="23.25" customHeight="1" x14ac:dyDescent="0.2">
      <c r="A42" s="133" t="s">
        <v>38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</row>
    <row r="43" spans="1:13" s="22" customFormat="1" ht="13.5" customHeight="1" x14ac:dyDescent="0.2">
      <c r="A43" s="140" t="s">
        <v>51</v>
      </c>
      <c r="B43" s="114" t="s">
        <v>106</v>
      </c>
      <c r="C43" s="141" t="s">
        <v>35</v>
      </c>
      <c r="D43" s="73" t="s">
        <v>2</v>
      </c>
      <c r="E43" s="18">
        <v>0</v>
      </c>
      <c r="F43" s="18">
        <f>SUM(F44:F47)</f>
        <v>181128.2</v>
      </c>
      <c r="G43" s="18">
        <f>SUM(G44:G47)</f>
        <v>90900</v>
      </c>
      <c r="H43" s="18">
        <f>SUM(H44:H47)</f>
        <v>328.2</v>
      </c>
      <c r="I43" s="18">
        <f t="shared" ref="I43:K43" si="4">SUM(I44:I47)</f>
        <v>89900</v>
      </c>
      <c r="J43" s="18">
        <f t="shared" si="4"/>
        <v>0</v>
      </c>
      <c r="K43" s="18">
        <f t="shared" si="4"/>
        <v>0</v>
      </c>
      <c r="L43" s="177"/>
      <c r="M43" s="199" t="s">
        <v>182</v>
      </c>
    </row>
    <row r="44" spans="1:13" s="22" customFormat="1" ht="45.75" customHeight="1" x14ac:dyDescent="0.2">
      <c r="A44" s="140"/>
      <c r="B44" s="114"/>
      <c r="C44" s="141"/>
      <c r="D44" s="73" t="s">
        <v>1</v>
      </c>
      <c r="E44" s="18"/>
      <c r="F44" s="18">
        <f>G44+H44+I44+J44+K44</f>
        <v>0</v>
      </c>
      <c r="G44" s="71">
        <f>G49+G54+G59</f>
        <v>0</v>
      </c>
      <c r="H44" s="71">
        <f>H49+H54+H59</f>
        <v>0</v>
      </c>
      <c r="I44" s="71">
        <f>I49+I54+I59</f>
        <v>0</v>
      </c>
      <c r="J44" s="71">
        <f>J49+J54+J59</f>
        <v>0</v>
      </c>
      <c r="K44" s="71">
        <f>K49+K54+K59</f>
        <v>0</v>
      </c>
      <c r="L44" s="177"/>
      <c r="M44" s="200"/>
    </row>
    <row r="45" spans="1:13" s="22" customFormat="1" ht="60" customHeight="1" x14ac:dyDescent="0.2">
      <c r="A45" s="140"/>
      <c r="B45" s="114"/>
      <c r="C45" s="141"/>
      <c r="D45" s="73" t="s">
        <v>5</v>
      </c>
      <c r="E45" s="18">
        <v>0</v>
      </c>
      <c r="F45" s="18">
        <f t="shared" ref="F45:F47" si="5">G45+H45+I45+J45+K45</f>
        <v>89900</v>
      </c>
      <c r="G45" s="71">
        <f t="shared" ref="G45:G47" si="6">G50+G55+G60</f>
        <v>89900</v>
      </c>
      <c r="H45" s="71">
        <f t="shared" ref="H45:I47" si="7">H50+H55+H60</f>
        <v>0</v>
      </c>
      <c r="I45" s="71">
        <f t="shared" si="7"/>
        <v>0</v>
      </c>
      <c r="J45" s="71">
        <f t="shared" ref="J45" si="8">J50+J55+J60</f>
        <v>0</v>
      </c>
      <c r="K45" s="71">
        <f t="shared" ref="K45" si="9">K50+K55+K60</f>
        <v>0</v>
      </c>
      <c r="L45" s="177"/>
      <c r="M45" s="200"/>
    </row>
    <row r="46" spans="1:13" s="22" customFormat="1" ht="44.25" customHeight="1" x14ac:dyDescent="0.2">
      <c r="A46" s="140"/>
      <c r="B46" s="114"/>
      <c r="C46" s="141"/>
      <c r="D46" s="73" t="s">
        <v>9</v>
      </c>
      <c r="E46" s="18">
        <v>0</v>
      </c>
      <c r="F46" s="18">
        <f t="shared" si="5"/>
        <v>91228.2</v>
      </c>
      <c r="G46" s="71">
        <f t="shared" si="6"/>
        <v>1000</v>
      </c>
      <c r="H46" s="71">
        <f t="shared" si="7"/>
        <v>328.2</v>
      </c>
      <c r="I46" s="71">
        <f t="shared" si="7"/>
        <v>89900</v>
      </c>
      <c r="J46" s="71">
        <f t="shared" ref="J46" si="10">J51+J56+J61</f>
        <v>0</v>
      </c>
      <c r="K46" s="71">
        <f t="shared" ref="K46" si="11">K51+K56+K61</f>
        <v>0</v>
      </c>
      <c r="L46" s="177"/>
      <c r="M46" s="200"/>
    </row>
    <row r="47" spans="1:13" s="22" customFormat="1" ht="50.25" customHeight="1" x14ac:dyDescent="0.2">
      <c r="A47" s="140"/>
      <c r="B47" s="114"/>
      <c r="C47" s="141"/>
      <c r="D47" s="73" t="s">
        <v>20</v>
      </c>
      <c r="E47" s="18">
        <v>0</v>
      </c>
      <c r="F47" s="18">
        <f t="shared" si="5"/>
        <v>0</v>
      </c>
      <c r="G47" s="71">
        <f t="shared" si="6"/>
        <v>0</v>
      </c>
      <c r="H47" s="71">
        <f t="shared" si="7"/>
        <v>0</v>
      </c>
      <c r="I47" s="71">
        <f t="shared" si="7"/>
        <v>0</v>
      </c>
      <c r="J47" s="71">
        <f t="shared" ref="J47" si="12">J52+J57+J62</f>
        <v>0</v>
      </c>
      <c r="K47" s="71">
        <f t="shared" ref="K47" si="13">K52+K57+K62</f>
        <v>0</v>
      </c>
      <c r="L47" s="177"/>
      <c r="M47" s="201"/>
    </row>
    <row r="48" spans="1:13" ht="18" customHeight="1" x14ac:dyDescent="0.2">
      <c r="A48" s="143" t="s">
        <v>33</v>
      </c>
      <c r="B48" s="114" t="s">
        <v>119</v>
      </c>
      <c r="C48" s="179" t="s">
        <v>35</v>
      </c>
      <c r="D48" s="73" t="s">
        <v>2</v>
      </c>
      <c r="E48" s="18">
        <v>0</v>
      </c>
      <c r="F48" s="18">
        <f>K48+J48+I48+H48+G48</f>
        <v>0</v>
      </c>
      <c r="G48" s="18">
        <v>0</v>
      </c>
      <c r="H48" s="18">
        <v>0</v>
      </c>
      <c r="I48" s="18">
        <v>0</v>
      </c>
      <c r="J48" s="18">
        <f t="shared" ref="J48:K48" si="14">SUM(J49:J52)</f>
        <v>0</v>
      </c>
      <c r="K48" s="18">
        <f t="shared" si="14"/>
        <v>0</v>
      </c>
      <c r="L48" s="198" t="s">
        <v>17</v>
      </c>
      <c r="M48" s="210"/>
    </row>
    <row r="49" spans="1:13" ht="45.75" customHeight="1" x14ac:dyDescent="0.2">
      <c r="A49" s="143"/>
      <c r="B49" s="114"/>
      <c r="C49" s="179"/>
      <c r="D49" s="73" t="s">
        <v>1</v>
      </c>
      <c r="E49" s="18">
        <v>0</v>
      </c>
      <c r="F49" s="18">
        <f>K49+J49+I49+H49+G49</f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198"/>
      <c r="M49" s="210"/>
    </row>
    <row r="50" spans="1:13" ht="60" customHeight="1" x14ac:dyDescent="0.2">
      <c r="A50" s="143"/>
      <c r="B50" s="114"/>
      <c r="C50" s="179"/>
      <c r="D50" s="73" t="s">
        <v>5</v>
      </c>
      <c r="E50" s="18">
        <v>0</v>
      </c>
      <c r="F50" s="18">
        <f>K50+J50+I50+H50+G50</f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198"/>
      <c r="M50" s="210"/>
    </row>
    <row r="51" spans="1:13" ht="74.25" customHeight="1" x14ac:dyDescent="0.2">
      <c r="A51" s="143"/>
      <c r="B51" s="114"/>
      <c r="C51" s="179"/>
      <c r="D51" s="73" t="s">
        <v>9</v>
      </c>
      <c r="E51" s="18">
        <v>0</v>
      </c>
      <c r="F51" s="18">
        <f>K51+J51+I51+H51+G51</f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198"/>
      <c r="M51" s="210"/>
    </row>
    <row r="52" spans="1:13" ht="31.5" customHeight="1" x14ac:dyDescent="0.2">
      <c r="A52" s="143"/>
      <c r="B52" s="114"/>
      <c r="C52" s="179"/>
      <c r="D52" s="73" t="s">
        <v>20</v>
      </c>
      <c r="E52" s="18">
        <v>0</v>
      </c>
      <c r="F52" s="18">
        <f>K52+J52+I52+H52+G52</f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198"/>
      <c r="M52" s="210"/>
    </row>
    <row r="53" spans="1:13" ht="18" customHeight="1" x14ac:dyDescent="0.2">
      <c r="A53" s="143" t="s">
        <v>52</v>
      </c>
      <c r="B53" s="114" t="s">
        <v>120</v>
      </c>
      <c r="C53" s="142" t="s">
        <v>35</v>
      </c>
      <c r="D53" s="103" t="s">
        <v>2</v>
      </c>
      <c r="E53" s="16">
        <v>0</v>
      </c>
      <c r="F53" s="16">
        <f>SUM(F54:F57)</f>
        <v>90228.2</v>
      </c>
      <c r="G53" s="16">
        <v>0</v>
      </c>
      <c r="H53" s="17">
        <v>328.2</v>
      </c>
      <c r="I53" s="16">
        <v>89900</v>
      </c>
      <c r="J53" s="16">
        <f t="shared" ref="J53:K53" si="15">SUM(J54:J57)</f>
        <v>0</v>
      </c>
      <c r="K53" s="16">
        <f t="shared" si="15"/>
        <v>0</v>
      </c>
      <c r="L53" s="144" t="s">
        <v>17</v>
      </c>
      <c r="M53" s="161"/>
    </row>
    <row r="54" spans="1:13" ht="45.75" customHeight="1" x14ac:dyDescent="0.2">
      <c r="A54" s="143"/>
      <c r="B54" s="114"/>
      <c r="C54" s="142"/>
      <c r="D54" s="103" t="s">
        <v>1</v>
      </c>
      <c r="E54" s="16">
        <v>0</v>
      </c>
      <c r="F54" s="16">
        <f t="shared" ref="F54:F62" si="16">K54+J54+I54+H54+G54</f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44"/>
      <c r="M54" s="161"/>
    </row>
    <row r="55" spans="1:13" ht="60" customHeight="1" x14ac:dyDescent="0.2">
      <c r="A55" s="143"/>
      <c r="B55" s="114"/>
      <c r="C55" s="142"/>
      <c r="D55" s="103" t="s">
        <v>5</v>
      </c>
      <c r="E55" s="16">
        <v>0</v>
      </c>
      <c r="F55" s="16">
        <f t="shared" si="16"/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44"/>
      <c r="M55" s="161"/>
    </row>
    <row r="56" spans="1:13" ht="74.25" customHeight="1" x14ac:dyDescent="0.2">
      <c r="A56" s="143"/>
      <c r="B56" s="114"/>
      <c r="C56" s="142"/>
      <c r="D56" s="103" t="s">
        <v>9</v>
      </c>
      <c r="E56" s="16">
        <v>0</v>
      </c>
      <c r="F56" s="16">
        <f>K56+J56+I56+H56+G56</f>
        <v>90228.2</v>
      </c>
      <c r="G56" s="17">
        <v>0</v>
      </c>
      <c r="H56" s="17">
        <v>328.2</v>
      </c>
      <c r="I56" s="17">
        <v>89900</v>
      </c>
      <c r="J56" s="17">
        <v>0</v>
      </c>
      <c r="K56" s="17">
        <v>0</v>
      </c>
      <c r="L56" s="144"/>
      <c r="M56" s="161"/>
    </row>
    <row r="57" spans="1:13" ht="31.5" customHeight="1" x14ac:dyDescent="0.2">
      <c r="A57" s="143"/>
      <c r="B57" s="114"/>
      <c r="C57" s="142"/>
      <c r="D57" s="103" t="s">
        <v>20</v>
      </c>
      <c r="E57" s="16">
        <v>0</v>
      </c>
      <c r="F57" s="16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44"/>
      <c r="M57" s="161"/>
    </row>
    <row r="58" spans="1:13" ht="18" customHeight="1" x14ac:dyDescent="0.2">
      <c r="A58" s="143" t="s">
        <v>99</v>
      </c>
      <c r="B58" s="114" t="s">
        <v>121</v>
      </c>
      <c r="C58" s="142" t="s">
        <v>35</v>
      </c>
      <c r="D58" s="103" t="s">
        <v>2</v>
      </c>
      <c r="E58" s="16">
        <v>0</v>
      </c>
      <c r="F58" s="16">
        <f t="shared" si="16"/>
        <v>90900</v>
      </c>
      <c r="G58" s="16">
        <f>G62+G61+G60+G59</f>
        <v>90900</v>
      </c>
      <c r="H58" s="16">
        <v>0</v>
      </c>
      <c r="I58" s="16">
        <f>I62+I61+I60+I59</f>
        <v>0</v>
      </c>
      <c r="J58" s="16">
        <f>J62+J61+J60+J59</f>
        <v>0</v>
      </c>
      <c r="K58" s="16">
        <f>K62+K61+K60+K59</f>
        <v>0</v>
      </c>
      <c r="L58" s="144" t="s">
        <v>100</v>
      </c>
      <c r="M58" s="161"/>
    </row>
    <row r="59" spans="1:13" ht="45.75" customHeight="1" x14ac:dyDescent="0.2">
      <c r="A59" s="143"/>
      <c r="B59" s="114"/>
      <c r="C59" s="142"/>
      <c r="D59" s="103" t="s">
        <v>1</v>
      </c>
      <c r="E59" s="16">
        <v>0</v>
      </c>
      <c r="F59" s="16">
        <f t="shared" si="16"/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44"/>
      <c r="M59" s="161"/>
    </row>
    <row r="60" spans="1:13" ht="60" customHeight="1" x14ac:dyDescent="0.2">
      <c r="A60" s="143"/>
      <c r="B60" s="114"/>
      <c r="C60" s="142"/>
      <c r="D60" s="103" t="s">
        <v>5</v>
      </c>
      <c r="E60" s="16">
        <v>0</v>
      </c>
      <c r="F60" s="16">
        <f t="shared" si="16"/>
        <v>89900</v>
      </c>
      <c r="G60" s="17">
        <v>89900</v>
      </c>
      <c r="H60" s="17">
        <v>0</v>
      </c>
      <c r="I60" s="17">
        <v>0</v>
      </c>
      <c r="J60" s="17">
        <v>0</v>
      </c>
      <c r="K60" s="17">
        <v>0</v>
      </c>
      <c r="L60" s="144"/>
      <c r="M60" s="161"/>
    </row>
    <row r="61" spans="1:13" ht="74.25" customHeight="1" x14ac:dyDescent="0.2">
      <c r="A61" s="143"/>
      <c r="B61" s="114"/>
      <c r="C61" s="142"/>
      <c r="D61" s="103" t="s">
        <v>9</v>
      </c>
      <c r="E61" s="16">
        <v>0</v>
      </c>
      <c r="F61" s="16">
        <f t="shared" si="16"/>
        <v>1000</v>
      </c>
      <c r="G61" s="17">
        <v>1000</v>
      </c>
      <c r="H61" s="17">
        <v>0</v>
      </c>
      <c r="I61" s="17">
        <v>0</v>
      </c>
      <c r="J61" s="17">
        <v>0</v>
      </c>
      <c r="K61" s="17">
        <v>0</v>
      </c>
      <c r="L61" s="144"/>
      <c r="M61" s="161"/>
    </row>
    <row r="62" spans="1:13" ht="31.5" customHeight="1" x14ac:dyDescent="0.2">
      <c r="A62" s="143"/>
      <c r="B62" s="114"/>
      <c r="C62" s="142"/>
      <c r="D62" s="103" t="s">
        <v>20</v>
      </c>
      <c r="E62" s="16">
        <v>0</v>
      </c>
      <c r="F62" s="16">
        <f t="shared" si="16"/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44"/>
      <c r="M62" s="161"/>
    </row>
    <row r="63" spans="1:13" s="22" customFormat="1" ht="13.5" customHeight="1" x14ac:dyDescent="0.2">
      <c r="A63" s="140" t="s">
        <v>78</v>
      </c>
      <c r="B63" s="114" t="s">
        <v>107</v>
      </c>
      <c r="C63" s="141" t="s">
        <v>35</v>
      </c>
      <c r="D63" s="73" t="s">
        <v>2</v>
      </c>
      <c r="E63" s="18">
        <v>10200</v>
      </c>
      <c r="F63" s="18">
        <f>K63+J63+I63+H63+G63</f>
        <v>169450</v>
      </c>
      <c r="G63" s="18">
        <f>SUM(G64:G67)</f>
        <v>4550</v>
      </c>
      <c r="H63" s="18">
        <f>SUM(H64:H67)</f>
        <v>45900</v>
      </c>
      <c r="I63" s="18">
        <f>SUM(I64:I67)</f>
        <v>40000</v>
      </c>
      <c r="J63" s="18">
        <f>SUM(J64:J67)</f>
        <v>79000</v>
      </c>
      <c r="K63" s="18">
        <f>SUM(K67+K66+K65+K64)</f>
        <v>0</v>
      </c>
      <c r="L63" s="177"/>
      <c r="M63" s="154" t="s">
        <v>183</v>
      </c>
    </row>
    <row r="64" spans="1:13" s="22" customFormat="1" ht="45.75" customHeight="1" x14ac:dyDescent="0.2">
      <c r="A64" s="140"/>
      <c r="B64" s="114"/>
      <c r="C64" s="141"/>
      <c r="D64" s="73" t="s">
        <v>1</v>
      </c>
      <c r="E64" s="18">
        <v>0</v>
      </c>
      <c r="F64" s="18">
        <f t="shared" ref="F64:K64" si="17">F69+F74+F79+F84+F89</f>
        <v>0</v>
      </c>
      <c r="G64" s="18">
        <f t="shared" si="17"/>
        <v>0</v>
      </c>
      <c r="H64" s="18">
        <f t="shared" si="17"/>
        <v>0</v>
      </c>
      <c r="I64" s="18">
        <f t="shared" si="17"/>
        <v>0</v>
      </c>
      <c r="J64" s="18">
        <f t="shared" si="17"/>
        <v>0</v>
      </c>
      <c r="K64" s="18">
        <f t="shared" si="17"/>
        <v>0</v>
      </c>
      <c r="L64" s="177"/>
      <c r="M64" s="159"/>
    </row>
    <row r="65" spans="1:13" s="22" customFormat="1" ht="60" customHeight="1" x14ac:dyDescent="0.2">
      <c r="A65" s="140"/>
      <c r="B65" s="114"/>
      <c r="C65" s="141"/>
      <c r="D65" s="73" t="s">
        <v>5</v>
      </c>
      <c r="E65" s="18">
        <v>0</v>
      </c>
      <c r="F65" s="18">
        <f>F70+F75+F80+F85+F90</f>
        <v>0</v>
      </c>
      <c r="G65" s="18">
        <f t="shared" ref="G65" si="18">G70+G75+G80+G85+G90</f>
        <v>0</v>
      </c>
      <c r="H65" s="18">
        <f t="shared" ref="H65:I67" si="19">H70+H75+H80+H85+H90</f>
        <v>0</v>
      </c>
      <c r="I65" s="18">
        <f t="shared" si="19"/>
        <v>0</v>
      </c>
      <c r="J65" s="18">
        <f t="shared" ref="J65" si="20">J70+J75+J80+J85+J90</f>
        <v>0</v>
      </c>
      <c r="K65" s="18">
        <f t="shared" ref="K65:K67" si="21">K70+K75+K80+K84+K90</f>
        <v>0</v>
      </c>
      <c r="L65" s="177"/>
      <c r="M65" s="159"/>
    </row>
    <row r="66" spans="1:13" s="22" customFormat="1" ht="44.25" customHeight="1" x14ac:dyDescent="0.2">
      <c r="A66" s="140"/>
      <c r="B66" s="114"/>
      <c r="C66" s="141"/>
      <c r="D66" s="73" t="s">
        <v>9</v>
      </c>
      <c r="E66" s="18">
        <v>5100</v>
      </c>
      <c r="F66" s="18">
        <v>133450</v>
      </c>
      <c r="G66" s="18">
        <f>G71+G76+G81+G86+G91</f>
        <v>4050</v>
      </c>
      <c r="H66" s="18">
        <v>25400</v>
      </c>
      <c r="I66" s="18">
        <v>25000</v>
      </c>
      <c r="J66" s="18">
        <v>79000</v>
      </c>
      <c r="K66" s="18">
        <f t="shared" si="21"/>
        <v>0</v>
      </c>
      <c r="L66" s="177"/>
      <c r="M66" s="159"/>
    </row>
    <row r="67" spans="1:13" s="22" customFormat="1" ht="30" customHeight="1" x14ac:dyDescent="0.2">
      <c r="A67" s="140"/>
      <c r="B67" s="114"/>
      <c r="C67" s="141"/>
      <c r="D67" s="73" t="s">
        <v>20</v>
      </c>
      <c r="E67" s="18">
        <v>5100</v>
      </c>
      <c r="F67" s="18">
        <f>F72+F77+F82+F87+F92</f>
        <v>36000</v>
      </c>
      <c r="G67" s="18">
        <f t="shared" ref="G67" si="22">G72+G77+G82+G87+G92</f>
        <v>500</v>
      </c>
      <c r="H67" s="18">
        <f t="shared" si="19"/>
        <v>20500</v>
      </c>
      <c r="I67" s="18">
        <f t="shared" si="19"/>
        <v>15000</v>
      </c>
      <c r="J67" s="18">
        <f>J72+J77+J82+J87+J92</f>
        <v>0</v>
      </c>
      <c r="K67" s="18">
        <f t="shared" si="21"/>
        <v>0</v>
      </c>
      <c r="L67" s="177"/>
      <c r="M67" s="160"/>
    </row>
    <row r="68" spans="1:13" ht="17.25" customHeight="1" x14ac:dyDescent="0.2">
      <c r="A68" s="143" t="s">
        <v>34</v>
      </c>
      <c r="B68" s="114" t="s">
        <v>148</v>
      </c>
      <c r="C68" s="142" t="s">
        <v>35</v>
      </c>
      <c r="D68" s="111" t="s">
        <v>2</v>
      </c>
      <c r="E68" s="16">
        <v>0</v>
      </c>
      <c r="F68" s="16">
        <f>SUM(K68+J68+I68+H68+G68)</f>
        <v>0</v>
      </c>
      <c r="G68" s="16">
        <f>SUM(G72+G71+G70+G69)</f>
        <v>0</v>
      </c>
      <c r="H68" s="16">
        <f>SUM(H72+H71+H70+H69)</f>
        <v>0</v>
      </c>
      <c r="I68" s="16">
        <f>SUM(I72+I71+I70+I69)</f>
        <v>0</v>
      </c>
      <c r="J68" s="16">
        <f>SUM(J72+J71+J70+J69)</f>
        <v>0</v>
      </c>
      <c r="K68" s="16">
        <f>SUM(K72+K71+K70+K69)</f>
        <v>0</v>
      </c>
      <c r="L68" s="144" t="s">
        <v>17</v>
      </c>
      <c r="M68" s="162"/>
    </row>
    <row r="69" spans="1:13" ht="45.75" customHeight="1" x14ac:dyDescent="0.2">
      <c r="A69" s="143"/>
      <c r="B69" s="114"/>
      <c r="C69" s="142"/>
      <c r="D69" s="111" t="s">
        <v>1</v>
      </c>
      <c r="E69" s="16">
        <v>0</v>
      </c>
      <c r="F69" s="16">
        <f>K69+J69+I69+H69+G69</f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44"/>
      <c r="M69" s="162"/>
    </row>
    <row r="70" spans="1:13" ht="60" customHeight="1" x14ac:dyDescent="0.2">
      <c r="A70" s="143"/>
      <c r="B70" s="114"/>
      <c r="C70" s="142"/>
      <c r="D70" s="111" t="s">
        <v>5</v>
      </c>
      <c r="E70" s="16">
        <v>0</v>
      </c>
      <c r="F70" s="16">
        <f>K70+J70+I70+H70+G70</f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44"/>
      <c r="M70" s="162"/>
    </row>
    <row r="71" spans="1:13" ht="74.25" customHeight="1" x14ac:dyDescent="0.2">
      <c r="A71" s="143"/>
      <c r="B71" s="114"/>
      <c r="C71" s="142"/>
      <c r="D71" s="111" t="s">
        <v>9</v>
      </c>
      <c r="E71" s="16">
        <v>0</v>
      </c>
      <c r="F71" s="16">
        <f>K71+J71+I71+H71+G71</f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44"/>
      <c r="M71" s="162"/>
    </row>
    <row r="72" spans="1:13" ht="31.5" customHeight="1" x14ac:dyDescent="0.2">
      <c r="A72" s="143"/>
      <c r="B72" s="114"/>
      <c r="C72" s="142"/>
      <c r="D72" s="111" t="s">
        <v>20</v>
      </c>
      <c r="E72" s="16">
        <v>0</v>
      </c>
      <c r="F72" s="16">
        <f>K72+J72+I72+H72+G72</f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44"/>
      <c r="M72" s="162"/>
    </row>
    <row r="73" spans="1:13" ht="17.25" customHeight="1" x14ac:dyDescent="0.2">
      <c r="A73" s="143" t="s">
        <v>84</v>
      </c>
      <c r="B73" s="114" t="s">
        <v>122</v>
      </c>
      <c r="C73" s="142" t="s">
        <v>18</v>
      </c>
      <c r="D73" s="111" t="s">
        <v>2</v>
      </c>
      <c r="E73" s="16">
        <v>0</v>
      </c>
      <c r="F73" s="16">
        <f>SUM(K73+J73+I73+H73+G73)</f>
        <v>4950</v>
      </c>
      <c r="G73" s="16">
        <v>3550</v>
      </c>
      <c r="H73" s="16">
        <v>1400</v>
      </c>
      <c r="I73" s="16">
        <v>0</v>
      </c>
      <c r="J73" s="16">
        <v>0</v>
      </c>
      <c r="K73" s="16">
        <f>SUM(K77+K76+K75+K74)</f>
        <v>0</v>
      </c>
      <c r="L73" s="142" t="s">
        <v>17</v>
      </c>
      <c r="M73" s="190"/>
    </row>
    <row r="74" spans="1:13" ht="45.75" customHeight="1" x14ac:dyDescent="0.2">
      <c r="A74" s="143"/>
      <c r="B74" s="114"/>
      <c r="C74" s="142"/>
      <c r="D74" s="111" t="s">
        <v>1</v>
      </c>
      <c r="E74" s="16">
        <v>0</v>
      </c>
      <c r="F74" s="16">
        <f>K74+J74+I74+H74+G74</f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42"/>
      <c r="M74" s="191"/>
    </row>
    <row r="75" spans="1:13" ht="60" customHeight="1" x14ac:dyDescent="0.2">
      <c r="A75" s="143"/>
      <c r="B75" s="114"/>
      <c r="C75" s="142"/>
      <c r="D75" s="111" t="s">
        <v>5</v>
      </c>
      <c r="E75" s="16">
        <v>0</v>
      </c>
      <c r="F75" s="16">
        <f>K75+J75+I75+H75+G75</f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42"/>
      <c r="M75" s="191"/>
    </row>
    <row r="76" spans="1:13" ht="74.25" customHeight="1" x14ac:dyDescent="0.2">
      <c r="A76" s="143"/>
      <c r="B76" s="114"/>
      <c r="C76" s="142"/>
      <c r="D76" s="111" t="s">
        <v>9</v>
      </c>
      <c r="E76" s="16">
        <v>0</v>
      </c>
      <c r="F76" s="16">
        <f>K76+J76+I76+H76+G76</f>
        <v>4950</v>
      </c>
      <c r="G76" s="17">
        <v>3550</v>
      </c>
      <c r="H76" s="17">
        <v>1400</v>
      </c>
      <c r="I76" s="17">
        <v>0</v>
      </c>
      <c r="J76" s="17">
        <v>0</v>
      </c>
      <c r="K76" s="17">
        <v>0</v>
      </c>
      <c r="L76" s="142"/>
      <c r="M76" s="191"/>
    </row>
    <row r="77" spans="1:13" ht="31.5" customHeight="1" x14ac:dyDescent="0.2">
      <c r="A77" s="143"/>
      <c r="B77" s="114"/>
      <c r="C77" s="142"/>
      <c r="D77" s="111" t="s">
        <v>20</v>
      </c>
      <c r="E77" s="16">
        <v>0</v>
      </c>
      <c r="F77" s="16">
        <f>K77+J77+I77+H77+G77</f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42"/>
      <c r="M77" s="192"/>
    </row>
    <row r="78" spans="1:13" ht="31.5" customHeight="1" x14ac:dyDescent="0.2">
      <c r="A78" s="143" t="s">
        <v>85</v>
      </c>
      <c r="B78" s="114" t="s">
        <v>108</v>
      </c>
      <c r="C78" s="142" t="s">
        <v>35</v>
      </c>
      <c r="D78" s="111" t="s">
        <v>2</v>
      </c>
      <c r="E78" s="16">
        <v>0</v>
      </c>
      <c r="F78" s="16">
        <v>32000</v>
      </c>
      <c r="G78" s="16">
        <f>G79+G80+G81+G82</f>
        <v>1000</v>
      </c>
      <c r="H78" s="16">
        <f>H79+H80+H81+H82</f>
        <v>21000</v>
      </c>
      <c r="I78" s="16">
        <v>10000</v>
      </c>
      <c r="J78" s="16">
        <v>0</v>
      </c>
      <c r="K78" s="16">
        <f>SUM(K82+K81+K80+K79)</f>
        <v>0</v>
      </c>
      <c r="L78" s="142" t="s">
        <v>17</v>
      </c>
      <c r="M78" s="161"/>
    </row>
    <row r="79" spans="1:13" ht="45" customHeight="1" x14ac:dyDescent="0.2">
      <c r="A79" s="143"/>
      <c r="B79" s="114"/>
      <c r="C79" s="142"/>
      <c r="D79" s="111" t="s">
        <v>1</v>
      </c>
      <c r="E79" s="16">
        <v>0</v>
      </c>
      <c r="F79" s="16">
        <f>G79+H79+I79+J79+K79</f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42"/>
      <c r="M79" s="161"/>
    </row>
    <row r="80" spans="1:13" ht="65.25" customHeight="1" x14ac:dyDescent="0.2">
      <c r="A80" s="143"/>
      <c r="B80" s="114"/>
      <c r="C80" s="142"/>
      <c r="D80" s="111" t="s">
        <v>5</v>
      </c>
      <c r="E80" s="16">
        <v>0</v>
      </c>
      <c r="F80" s="16">
        <f>G80+H80+I80+J80+K80</f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42"/>
      <c r="M80" s="161"/>
    </row>
    <row r="81" spans="1:13" ht="76.5" customHeight="1" x14ac:dyDescent="0.2">
      <c r="A81" s="143"/>
      <c r="B81" s="114"/>
      <c r="C81" s="142"/>
      <c r="D81" s="111" t="s">
        <v>9</v>
      </c>
      <c r="E81" s="16">
        <v>0</v>
      </c>
      <c r="F81" s="16">
        <f>G81+H81+I81+J81+K81</f>
        <v>16000</v>
      </c>
      <c r="G81" s="17">
        <v>500</v>
      </c>
      <c r="H81" s="17">
        <v>10500</v>
      </c>
      <c r="I81" s="17">
        <v>5000</v>
      </c>
      <c r="J81" s="17">
        <v>0</v>
      </c>
      <c r="K81" s="17">
        <v>0</v>
      </c>
      <c r="L81" s="142"/>
      <c r="M81" s="161"/>
    </row>
    <row r="82" spans="1:13" ht="31.5" customHeight="1" x14ac:dyDescent="0.2">
      <c r="A82" s="143"/>
      <c r="B82" s="114"/>
      <c r="C82" s="142"/>
      <c r="D82" s="111" t="s">
        <v>20</v>
      </c>
      <c r="E82" s="16">
        <v>0</v>
      </c>
      <c r="F82" s="16">
        <f>G82+H82+I82+J82+K82</f>
        <v>16000</v>
      </c>
      <c r="G82" s="17">
        <v>500</v>
      </c>
      <c r="H82" s="17">
        <v>10500</v>
      </c>
      <c r="I82" s="17">
        <v>5000</v>
      </c>
      <c r="J82" s="17">
        <v>0</v>
      </c>
      <c r="K82" s="17">
        <v>0</v>
      </c>
      <c r="L82" s="142"/>
      <c r="M82" s="161"/>
    </row>
    <row r="83" spans="1:13" ht="31.5" customHeight="1" x14ac:dyDescent="0.2">
      <c r="A83" s="143" t="s">
        <v>86</v>
      </c>
      <c r="B83" s="114" t="s">
        <v>109</v>
      </c>
      <c r="C83" s="142" t="s">
        <v>35</v>
      </c>
      <c r="D83" s="111" t="s">
        <v>2</v>
      </c>
      <c r="E83" s="16">
        <v>10200</v>
      </c>
      <c r="F83" s="16">
        <f>K83+J83+I83+H83+G83</f>
        <v>40000</v>
      </c>
      <c r="G83" s="16">
        <f>SUM(G87+G86+G85+G84)</f>
        <v>0</v>
      </c>
      <c r="H83" s="16">
        <f>SUM(H87+H86+H85+H84)</f>
        <v>20000</v>
      </c>
      <c r="I83" s="16">
        <f>SUM(I87+I86+I85+I84)</f>
        <v>20000</v>
      </c>
      <c r="J83" s="16">
        <f>SUM(J87+J86+J85+J84)</f>
        <v>0</v>
      </c>
      <c r="K83" s="16">
        <f>SUM(K87+K86+K85+K84)</f>
        <v>0</v>
      </c>
      <c r="L83" s="142" t="s">
        <v>17</v>
      </c>
      <c r="M83" s="161"/>
    </row>
    <row r="84" spans="1:13" ht="45" customHeight="1" x14ac:dyDescent="0.2">
      <c r="A84" s="143"/>
      <c r="B84" s="114"/>
      <c r="C84" s="142"/>
      <c r="D84" s="111" t="s">
        <v>1</v>
      </c>
      <c r="E84" s="16">
        <v>0</v>
      </c>
      <c r="F84" s="16">
        <f t="shared" ref="F84:F92" si="23">G84+H84+I84+J84+K84</f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42"/>
      <c r="M84" s="161"/>
    </row>
    <row r="85" spans="1:13" ht="65.25" customHeight="1" x14ac:dyDescent="0.2">
      <c r="A85" s="143"/>
      <c r="B85" s="114"/>
      <c r="C85" s="142"/>
      <c r="D85" s="111" t="s">
        <v>5</v>
      </c>
      <c r="E85" s="16">
        <v>0</v>
      </c>
      <c r="F85" s="16">
        <f t="shared" si="23"/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42"/>
      <c r="M85" s="161"/>
    </row>
    <row r="86" spans="1:13" ht="76.5" customHeight="1" x14ac:dyDescent="0.2">
      <c r="A86" s="143"/>
      <c r="B86" s="114"/>
      <c r="C86" s="142"/>
      <c r="D86" s="111" t="s">
        <v>9</v>
      </c>
      <c r="E86" s="16">
        <v>5100</v>
      </c>
      <c r="F86" s="16">
        <f t="shared" si="23"/>
        <v>20000</v>
      </c>
      <c r="G86" s="17">
        <v>0</v>
      </c>
      <c r="H86" s="17">
        <v>10000</v>
      </c>
      <c r="I86" s="17">
        <v>10000</v>
      </c>
      <c r="J86" s="17">
        <v>0</v>
      </c>
      <c r="K86" s="17">
        <v>0</v>
      </c>
      <c r="L86" s="142"/>
      <c r="M86" s="161"/>
    </row>
    <row r="87" spans="1:13" ht="31.5" customHeight="1" x14ac:dyDescent="0.2">
      <c r="A87" s="143"/>
      <c r="B87" s="114"/>
      <c r="C87" s="142"/>
      <c r="D87" s="111" t="s">
        <v>20</v>
      </c>
      <c r="E87" s="16">
        <v>5100</v>
      </c>
      <c r="F87" s="16">
        <f t="shared" si="23"/>
        <v>20000</v>
      </c>
      <c r="G87" s="17">
        <v>0</v>
      </c>
      <c r="H87" s="17">
        <v>10000</v>
      </c>
      <c r="I87" s="17">
        <v>10000</v>
      </c>
      <c r="J87" s="17">
        <v>0</v>
      </c>
      <c r="K87" s="17">
        <v>0</v>
      </c>
      <c r="L87" s="142"/>
      <c r="M87" s="161"/>
    </row>
    <row r="88" spans="1:13" ht="31.5" customHeight="1" x14ac:dyDescent="0.2">
      <c r="A88" s="143" t="s">
        <v>96</v>
      </c>
      <c r="B88" s="114" t="s">
        <v>110</v>
      </c>
      <c r="C88" s="142" t="s">
        <v>35</v>
      </c>
      <c r="D88" s="111" t="s">
        <v>2</v>
      </c>
      <c r="E88" s="16">
        <v>0</v>
      </c>
      <c r="F88" s="16">
        <f t="shared" si="23"/>
        <v>0</v>
      </c>
      <c r="G88" s="16">
        <f>SUM(G92+G91+G90+G89)</f>
        <v>0</v>
      </c>
      <c r="H88" s="16">
        <f>SUM(H92+H91+H90+H89)</f>
        <v>0</v>
      </c>
      <c r="I88" s="16">
        <f>SUM(I92+I91+I90+I89)</f>
        <v>0</v>
      </c>
      <c r="J88" s="16">
        <f>SUM(J92+J91+J90+J89)</f>
        <v>0</v>
      </c>
      <c r="K88" s="16">
        <f>SUM(K92+K91+K90+K89)</f>
        <v>0</v>
      </c>
      <c r="L88" s="142" t="s">
        <v>17</v>
      </c>
      <c r="M88" s="161"/>
    </row>
    <row r="89" spans="1:13" ht="45" customHeight="1" x14ac:dyDescent="0.2">
      <c r="A89" s="143"/>
      <c r="B89" s="114"/>
      <c r="C89" s="142"/>
      <c r="D89" s="111" t="s">
        <v>1</v>
      </c>
      <c r="E89" s="16">
        <v>0</v>
      </c>
      <c r="F89" s="16">
        <f t="shared" si="23"/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42"/>
      <c r="M89" s="161"/>
    </row>
    <row r="90" spans="1:13" ht="65.25" customHeight="1" x14ac:dyDescent="0.2">
      <c r="A90" s="143"/>
      <c r="B90" s="114"/>
      <c r="C90" s="142"/>
      <c r="D90" s="111" t="s">
        <v>5</v>
      </c>
      <c r="E90" s="16">
        <v>0</v>
      </c>
      <c r="F90" s="16">
        <f t="shared" si="23"/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42"/>
      <c r="M90" s="161"/>
    </row>
    <row r="91" spans="1:13" ht="76.5" customHeight="1" x14ac:dyDescent="0.2">
      <c r="A91" s="143"/>
      <c r="B91" s="114"/>
      <c r="C91" s="142"/>
      <c r="D91" s="111" t="s">
        <v>9</v>
      </c>
      <c r="E91" s="16">
        <v>0</v>
      </c>
      <c r="F91" s="16">
        <f t="shared" si="23"/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42"/>
      <c r="M91" s="161"/>
    </row>
    <row r="92" spans="1:13" ht="31.5" customHeight="1" x14ac:dyDescent="0.2">
      <c r="A92" s="143"/>
      <c r="B92" s="114"/>
      <c r="C92" s="142"/>
      <c r="D92" s="111" t="s">
        <v>20</v>
      </c>
      <c r="E92" s="16">
        <v>0</v>
      </c>
      <c r="F92" s="16">
        <f t="shared" si="23"/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42"/>
      <c r="M92" s="161"/>
    </row>
    <row r="93" spans="1:13" ht="31.5" customHeight="1" x14ac:dyDescent="0.2">
      <c r="A93" s="148" t="s">
        <v>212</v>
      </c>
      <c r="B93" s="114" t="s">
        <v>213</v>
      </c>
      <c r="C93" s="142" t="s">
        <v>35</v>
      </c>
      <c r="D93" s="111" t="s">
        <v>2</v>
      </c>
      <c r="E93" s="16">
        <v>0</v>
      </c>
      <c r="F93" s="16">
        <f t="shared" ref="F93:F97" si="24">G93+H93+I93+J93+K93</f>
        <v>92500</v>
      </c>
      <c r="G93" s="16">
        <f>SUM(G97+G96+G95+G94)</f>
        <v>0</v>
      </c>
      <c r="H93" s="16">
        <f>SUM(H97+H96+H95+H94)</f>
        <v>3500</v>
      </c>
      <c r="I93" s="16">
        <f>SUM(I97+I96+I95+I94)</f>
        <v>10000</v>
      </c>
      <c r="J93" s="16">
        <f>SUM(J97+J96+J95+J94)</f>
        <v>79000</v>
      </c>
      <c r="K93" s="16">
        <f>SUM(K97+K96+K95+K94)</f>
        <v>0</v>
      </c>
      <c r="L93" s="142" t="s">
        <v>17</v>
      </c>
      <c r="M93" s="161"/>
    </row>
    <row r="94" spans="1:13" ht="46.5" customHeight="1" x14ac:dyDescent="0.2">
      <c r="A94" s="149"/>
      <c r="B94" s="114"/>
      <c r="C94" s="142"/>
      <c r="D94" s="111" t="s">
        <v>1</v>
      </c>
      <c r="E94" s="16">
        <v>0</v>
      </c>
      <c r="F94" s="16">
        <f t="shared" si="24"/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42"/>
      <c r="M94" s="161"/>
    </row>
    <row r="95" spans="1:13" ht="62.25" customHeight="1" x14ac:dyDescent="0.2">
      <c r="A95" s="149"/>
      <c r="B95" s="114"/>
      <c r="C95" s="142"/>
      <c r="D95" s="111" t="s">
        <v>5</v>
      </c>
      <c r="E95" s="16">
        <v>0</v>
      </c>
      <c r="F95" s="16">
        <f t="shared" si="24"/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42"/>
      <c r="M95" s="161"/>
    </row>
    <row r="96" spans="1:13" ht="78.75" customHeight="1" x14ac:dyDescent="0.2">
      <c r="A96" s="149"/>
      <c r="B96" s="114"/>
      <c r="C96" s="142"/>
      <c r="D96" s="111" t="s">
        <v>9</v>
      </c>
      <c r="E96" s="16">
        <v>0</v>
      </c>
      <c r="F96" s="16">
        <f t="shared" si="24"/>
        <v>92500</v>
      </c>
      <c r="G96" s="17">
        <v>0</v>
      </c>
      <c r="H96" s="17">
        <v>3500</v>
      </c>
      <c r="I96" s="17">
        <v>10000</v>
      </c>
      <c r="J96" s="17">
        <v>79000</v>
      </c>
      <c r="K96" s="17">
        <v>0</v>
      </c>
      <c r="L96" s="142"/>
      <c r="M96" s="161"/>
    </row>
    <row r="97" spans="1:13" ht="31.5" customHeight="1" x14ac:dyDescent="0.2">
      <c r="A97" s="150"/>
      <c r="B97" s="114"/>
      <c r="C97" s="142"/>
      <c r="D97" s="111" t="s">
        <v>20</v>
      </c>
      <c r="E97" s="16">
        <v>0</v>
      </c>
      <c r="F97" s="16">
        <f t="shared" si="24"/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42"/>
      <c r="M97" s="161"/>
    </row>
    <row r="98" spans="1:13" s="22" customFormat="1" ht="19.5" customHeight="1" x14ac:dyDescent="0.2">
      <c r="A98" s="140" t="s">
        <v>25</v>
      </c>
      <c r="B98" s="114" t="s">
        <v>95</v>
      </c>
      <c r="C98" s="179" t="s">
        <v>83</v>
      </c>
      <c r="D98" s="73" t="s">
        <v>2</v>
      </c>
      <c r="E98" s="18">
        <v>0</v>
      </c>
      <c r="F98" s="90">
        <f t="shared" ref="F98:K98" si="25">SUM(F102+F101+F100+F99)</f>
        <v>0</v>
      </c>
      <c r="G98" s="90">
        <f t="shared" si="25"/>
        <v>0</v>
      </c>
      <c r="H98" s="90">
        <f t="shared" si="25"/>
        <v>0</v>
      </c>
      <c r="I98" s="90">
        <f t="shared" si="25"/>
        <v>0</v>
      </c>
      <c r="J98" s="90">
        <f t="shared" si="25"/>
        <v>0</v>
      </c>
      <c r="K98" s="90">
        <f t="shared" si="25"/>
        <v>0</v>
      </c>
      <c r="L98" s="151" t="s">
        <v>17</v>
      </c>
      <c r="M98" s="154" t="s">
        <v>185</v>
      </c>
    </row>
    <row r="99" spans="1:13" s="22" customFormat="1" ht="45.75" customHeight="1" x14ac:dyDescent="0.2">
      <c r="A99" s="140"/>
      <c r="B99" s="114"/>
      <c r="C99" s="179"/>
      <c r="D99" s="73" t="s">
        <v>1</v>
      </c>
      <c r="E99" s="18">
        <v>0</v>
      </c>
      <c r="F99" s="90">
        <v>0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180"/>
      <c r="M99" s="159"/>
    </row>
    <row r="100" spans="1:13" s="22" customFormat="1" ht="60" customHeight="1" x14ac:dyDescent="0.2">
      <c r="A100" s="140"/>
      <c r="B100" s="114"/>
      <c r="C100" s="179"/>
      <c r="D100" s="73" t="s">
        <v>5</v>
      </c>
      <c r="E100" s="18">
        <v>0</v>
      </c>
      <c r="F100" s="90">
        <v>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180"/>
      <c r="M100" s="159"/>
    </row>
    <row r="101" spans="1:13" s="22" customFormat="1" ht="44.25" customHeight="1" x14ac:dyDescent="0.2">
      <c r="A101" s="140"/>
      <c r="B101" s="114"/>
      <c r="C101" s="179"/>
      <c r="D101" s="73" t="s">
        <v>9</v>
      </c>
      <c r="E101" s="18">
        <v>0</v>
      </c>
      <c r="F101" s="90">
        <v>0</v>
      </c>
      <c r="G101" s="89">
        <v>0</v>
      </c>
      <c r="H101" s="89">
        <v>0</v>
      </c>
      <c r="I101" s="89">
        <v>0</v>
      </c>
      <c r="J101" s="89">
        <v>0</v>
      </c>
      <c r="K101" s="89">
        <v>0</v>
      </c>
      <c r="L101" s="180"/>
      <c r="M101" s="159"/>
    </row>
    <row r="102" spans="1:13" s="22" customFormat="1" ht="30" customHeight="1" x14ac:dyDescent="0.2">
      <c r="A102" s="140"/>
      <c r="B102" s="114"/>
      <c r="C102" s="179"/>
      <c r="D102" s="73" t="s">
        <v>20</v>
      </c>
      <c r="E102" s="18">
        <v>0</v>
      </c>
      <c r="F102" s="90">
        <v>0</v>
      </c>
      <c r="G102" s="89">
        <v>0</v>
      </c>
      <c r="H102" s="89">
        <v>0</v>
      </c>
      <c r="I102" s="89">
        <v>0</v>
      </c>
      <c r="J102" s="89">
        <v>0</v>
      </c>
      <c r="K102" s="89">
        <v>0</v>
      </c>
      <c r="L102" s="181"/>
      <c r="M102" s="160"/>
    </row>
    <row r="103" spans="1:13" ht="31.5" customHeight="1" x14ac:dyDescent="0.2">
      <c r="A103" s="143" t="s">
        <v>56</v>
      </c>
      <c r="B103" s="114" t="s">
        <v>123</v>
      </c>
      <c r="C103" s="142" t="s">
        <v>83</v>
      </c>
      <c r="D103" s="103" t="s">
        <v>2</v>
      </c>
      <c r="E103" s="16">
        <f>SUM(E107+E106+E105+E104)</f>
        <v>0</v>
      </c>
      <c r="F103" s="19">
        <f>SUM(K103+J103+I103+H103+G103)</f>
        <v>0</v>
      </c>
      <c r="G103" s="19">
        <f>SUM(G107+G106+G105+G104)</f>
        <v>0</v>
      </c>
      <c r="H103" s="19">
        <f>SUM(H107+H106+H105+H104)</f>
        <v>0</v>
      </c>
      <c r="I103" s="19">
        <f>SUM(I107+I106+I105+I104)</f>
        <v>0</v>
      </c>
      <c r="J103" s="19">
        <f>SUM(J107+J106+J105+J104)</f>
        <v>0</v>
      </c>
      <c r="K103" s="19">
        <f>SUM(K107+K106+K105+K104)</f>
        <v>0</v>
      </c>
      <c r="L103" s="151" t="s">
        <v>17</v>
      </c>
      <c r="M103" s="161"/>
    </row>
    <row r="104" spans="1:13" ht="45" customHeight="1" x14ac:dyDescent="0.2">
      <c r="A104" s="143"/>
      <c r="B104" s="114"/>
      <c r="C104" s="142"/>
      <c r="D104" s="103" t="s">
        <v>1</v>
      </c>
      <c r="E104" s="16">
        <v>0</v>
      </c>
      <c r="F104" s="19">
        <f>K104+J104+I104+H104+G104</f>
        <v>0</v>
      </c>
      <c r="G104" s="15">
        <f>SUM(G107+G106+G105)</f>
        <v>0</v>
      </c>
      <c r="H104" s="15">
        <f>SUM(H107+H106+H105)</f>
        <v>0</v>
      </c>
      <c r="I104" s="15">
        <f>SUM(I107+I106+I105)</f>
        <v>0</v>
      </c>
      <c r="J104" s="15">
        <f>SUM(J107+J106+J105)</f>
        <v>0</v>
      </c>
      <c r="K104" s="15">
        <f>SUM(K107+K106+K105)</f>
        <v>0</v>
      </c>
      <c r="L104" s="152"/>
      <c r="M104" s="161"/>
    </row>
    <row r="105" spans="1:13" ht="65.25" customHeight="1" x14ac:dyDescent="0.2">
      <c r="A105" s="143"/>
      <c r="B105" s="114"/>
      <c r="C105" s="142"/>
      <c r="D105" s="103" t="s">
        <v>5</v>
      </c>
      <c r="E105" s="16">
        <v>0</v>
      </c>
      <c r="F105" s="19">
        <f>K105+J105+I105+H105+G105</f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2"/>
      <c r="M105" s="161"/>
    </row>
    <row r="106" spans="1:13" ht="76.5" customHeight="1" x14ac:dyDescent="0.2">
      <c r="A106" s="143"/>
      <c r="B106" s="114"/>
      <c r="C106" s="142"/>
      <c r="D106" s="103" t="s">
        <v>9</v>
      </c>
      <c r="E106" s="16">
        <v>0</v>
      </c>
      <c r="F106" s="19">
        <f>K106+J106+I106+H106+G106</f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2"/>
      <c r="M106" s="161"/>
    </row>
    <row r="107" spans="1:13" ht="31.5" customHeight="1" x14ac:dyDescent="0.2">
      <c r="A107" s="143"/>
      <c r="B107" s="114"/>
      <c r="C107" s="142"/>
      <c r="D107" s="103" t="s">
        <v>20</v>
      </c>
      <c r="E107" s="16"/>
      <c r="F107" s="19">
        <f>K107+J107+I107+H107+G107</f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3"/>
      <c r="M107" s="161"/>
    </row>
    <row r="108" spans="1:13" ht="15" customHeight="1" x14ac:dyDescent="0.2">
      <c r="A108" s="145"/>
      <c r="B108" s="146" t="s">
        <v>49</v>
      </c>
      <c r="C108" s="146"/>
      <c r="D108" s="90" t="s">
        <v>2</v>
      </c>
      <c r="E108" s="18">
        <v>10200</v>
      </c>
      <c r="F108" s="18">
        <f t="shared" ref="F108:K108" si="26">SUM(F109:F112)</f>
        <v>350578.2</v>
      </c>
      <c r="G108" s="18">
        <f t="shared" si="26"/>
        <v>95450</v>
      </c>
      <c r="H108" s="18">
        <f t="shared" si="26"/>
        <v>46228.2</v>
      </c>
      <c r="I108" s="18">
        <v>129900</v>
      </c>
      <c r="J108" s="18">
        <f t="shared" si="26"/>
        <v>79000</v>
      </c>
      <c r="K108" s="18">
        <f t="shared" si="26"/>
        <v>0</v>
      </c>
      <c r="L108" s="136"/>
      <c r="M108" s="136"/>
    </row>
    <row r="109" spans="1:13" ht="46.5" customHeight="1" x14ac:dyDescent="0.2">
      <c r="A109" s="145"/>
      <c r="B109" s="146"/>
      <c r="C109" s="146"/>
      <c r="D109" s="90" t="s">
        <v>1</v>
      </c>
      <c r="E109" s="18">
        <v>0</v>
      </c>
      <c r="F109" s="18">
        <f>SUM(G109:K109)</f>
        <v>0</v>
      </c>
      <c r="G109" s="18">
        <f>G44+G64+G99</f>
        <v>0</v>
      </c>
      <c r="H109" s="18">
        <f>H44+H64+H99</f>
        <v>0</v>
      </c>
      <c r="I109" s="18">
        <f>I44+I64+I99</f>
        <v>0</v>
      </c>
      <c r="J109" s="18">
        <f>J44+J64+J99</f>
        <v>0</v>
      </c>
      <c r="K109" s="18">
        <f>K44+K64+K99</f>
        <v>0</v>
      </c>
      <c r="L109" s="136"/>
      <c r="M109" s="136"/>
    </row>
    <row r="110" spans="1:13" ht="58.5" customHeight="1" x14ac:dyDescent="0.2">
      <c r="A110" s="145"/>
      <c r="B110" s="146"/>
      <c r="C110" s="146"/>
      <c r="D110" s="90" t="s">
        <v>5</v>
      </c>
      <c r="E110" s="18">
        <v>0</v>
      </c>
      <c r="F110" s="18">
        <f t="shared" ref="F110:F112" si="27">SUM(G110:K110)</f>
        <v>89900</v>
      </c>
      <c r="G110" s="18">
        <f>G45+G65+G100</f>
        <v>89900</v>
      </c>
      <c r="H110" s="18">
        <f t="shared" ref="H110" si="28">H45+H65+H100</f>
        <v>0</v>
      </c>
      <c r="I110" s="18">
        <f t="shared" ref="I110" si="29">I45+I65+I100</f>
        <v>0</v>
      </c>
      <c r="J110" s="18">
        <f>J45+J65+J100</f>
        <v>0</v>
      </c>
      <c r="K110" s="18">
        <f>K45+K65+K100</f>
        <v>0</v>
      </c>
      <c r="L110" s="136"/>
      <c r="M110" s="136"/>
    </row>
    <row r="111" spans="1:13" ht="72" customHeight="1" x14ac:dyDescent="0.2">
      <c r="A111" s="145"/>
      <c r="B111" s="146"/>
      <c r="C111" s="146"/>
      <c r="D111" s="90" t="s">
        <v>9</v>
      </c>
      <c r="E111" s="18">
        <v>5100</v>
      </c>
      <c r="F111" s="18">
        <f t="shared" si="27"/>
        <v>224678.2</v>
      </c>
      <c r="G111" s="18">
        <f>G46+G66+G101</f>
        <v>5050</v>
      </c>
      <c r="H111" s="18">
        <v>25728.2</v>
      </c>
      <c r="I111" s="18">
        <f>I46+I66+I101</f>
        <v>114900</v>
      </c>
      <c r="J111" s="18">
        <f>J46+J66+J101</f>
        <v>79000</v>
      </c>
      <c r="K111" s="18">
        <f>K46+K66+K101</f>
        <v>0</v>
      </c>
      <c r="L111" s="136"/>
      <c r="M111" s="136"/>
    </row>
    <row r="112" spans="1:13" ht="31.5" customHeight="1" x14ac:dyDescent="0.2">
      <c r="A112" s="145"/>
      <c r="B112" s="146"/>
      <c r="C112" s="146"/>
      <c r="D112" s="90" t="s">
        <v>20</v>
      </c>
      <c r="E112" s="18">
        <v>5100</v>
      </c>
      <c r="F112" s="18">
        <f t="shared" si="27"/>
        <v>36000</v>
      </c>
      <c r="G112" s="18">
        <f t="shared" ref="G112" si="30">G47+G67+G102</f>
        <v>500</v>
      </c>
      <c r="H112" s="18">
        <f t="shared" ref="H112" si="31">H47+H67+H102</f>
        <v>20500</v>
      </c>
      <c r="I112" s="18">
        <f t="shared" ref="I112" si="32">I47+I67+I102</f>
        <v>15000</v>
      </c>
      <c r="J112" s="18">
        <v>0</v>
      </c>
      <c r="K112" s="18">
        <f>K47+K67+K102</f>
        <v>0</v>
      </c>
      <c r="L112" s="136"/>
      <c r="M112" s="136"/>
    </row>
    <row r="113" spans="1:13" ht="28.5" customHeight="1" x14ac:dyDescent="0.2">
      <c r="A113" s="133" t="s">
        <v>50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5"/>
    </row>
    <row r="114" spans="1:13" s="22" customFormat="1" ht="15" customHeight="1" x14ac:dyDescent="0.2">
      <c r="A114" s="185" t="s">
        <v>57</v>
      </c>
      <c r="B114" s="114" t="s">
        <v>184</v>
      </c>
      <c r="C114" s="179" t="s">
        <v>35</v>
      </c>
      <c r="D114" s="73" t="s">
        <v>2</v>
      </c>
      <c r="E114" s="18">
        <v>171332</v>
      </c>
      <c r="F114" s="18">
        <v>490705</v>
      </c>
      <c r="G114" s="18">
        <v>0</v>
      </c>
      <c r="H114" s="18">
        <f>SUM(H115:H118)</f>
        <v>356688</v>
      </c>
      <c r="I114" s="17">
        <v>30000</v>
      </c>
      <c r="J114" s="18">
        <v>104017</v>
      </c>
      <c r="K114" s="18">
        <v>0</v>
      </c>
      <c r="L114" s="177"/>
      <c r="M114" s="154" t="s">
        <v>190</v>
      </c>
    </row>
    <row r="115" spans="1:13" s="22" customFormat="1" ht="48.75" customHeight="1" x14ac:dyDescent="0.2">
      <c r="A115" s="185"/>
      <c r="B115" s="123"/>
      <c r="C115" s="179"/>
      <c r="D115" s="73" t="s">
        <v>1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77"/>
      <c r="M115" s="159"/>
    </row>
    <row r="116" spans="1:13" s="22" customFormat="1" ht="59.25" customHeight="1" x14ac:dyDescent="0.2">
      <c r="A116" s="185"/>
      <c r="B116" s="123"/>
      <c r="C116" s="179"/>
      <c r="D116" s="73" t="s">
        <v>5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77"/>
      <c r="M116" s="159"/>
    </row>
    <row r="117" spans="1:13" s="22" customFormat="1" ht="77.25" customHeight="1" x14ac:dyDescent="0.2">
      <c r="A117" s="185"/>
      <c r="B117" s="123"/>
      <c r="C117" s="179"/>
      <c r="D117" s="73" t="s">
        <v>9</v>
      </c>
      <c r="E117" s="18">
        <v>171332</v>
      </c>
      <c r="F117" s="18">
        <f>SUM(G117:K117)</f>
        <v>490705</v>
      </c>
      <c r="G117" s="18">
        <v>0</v>
      </c>
      <c r="H117" s="18">
        <v>356688</v>
      </c>
      <c r="I117" s="17">
        <v>30000</v>
      </c>
      <c r="J117" s="18">
        <v>104017</v>
      </c>
      <c r="K117" s="18">
        <v>0</v>
      </c>
      <c r="L117" s="177"/>
      <c r="M117" s="159"/>
    </row>
    <row r="118" spans="1:13" s="22" customFormat="1" ht="30.75" customHeight="1" x14ac:dyDescent="0.2">
      <c r="A118" s="185"/>
      <c r="B118" s="123"/>
      <c r="C118" s="179"/>
      <c r="D118" s="73" t="s">
        <v>20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77"/>
      <c r="M118" s="160"/>
    </row>
    <row r="119" spans="1:13" ht="15" customHeight="1" x14ac:dyDescent="0.2">
      <c r="A119" s="165" t="s">
        <v>42</v>
      </c>
      <c r="B119" s="172" t="s">
        <v>124</v>
      </c>
      <c r="C119" s="144" t="s">
        <v>35</v>
      </c>
      <c r="D119" s="106" t="s">
        <v>2</v>
      </c>
      <c r="E119" s="20">
        <v>0</v>
      </c>
      <c r="F119" s="20">
        <f>SUM(K119+J119+I119+H119+G119)</f>
        <v>0</v>
      </c>
      <c r="G119" s="20">
        <f>SUM(G123+G122+G121+G120)</f>
        <v>0</v>
      </c>
      <c r="H119" s="20">
        <f>SUM(H123+H122+H121+H120)</f>
        <v>0</v>
      </c>
      <c r="I119" s="20">
        <f>SUM(I123+I122+I121+I120)</f>
        <v>0</v>
      </c>
      <c r="J119" s="20">
        <f>SUM(J123+J122+J121+J120)</f>
        <v>0</v>
      </c>
      <c r="K119" s="20">
        <f>SUM(K123+K122+K121+K120)</f>
        <v>0</v>
      </c>
      <c r="L119" s="144" t="s">
        <v>17</v>
      </c>
      <c r="M119" s="147"/>
    </row>
    <row r="120" spans="1:13" ht="46.5" customHeight="1" x14ac:dyDescent="0.2">
      <c r="A120" s="165"/>
      <c r="B120" s="172"/>
      <c r="C120" s="144"/>
      <c r="D120" s="106" t="s">
        <v>1</v>
      </c>
      <c r="E120" s="20">
        <v>0</v>
      </c>
      <c r="F120" s="20">
        <f>G120+H120+I120+J120+K120</f>
        <v>0</v>
      </c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144"/>
      <c r="M120" s="147"/>
    </row>
    <row r="121" spans="1:13" ht="60.75" customHeight="1" x14ac:dyDescent="0.2">
      <c r="A121" s="165"/>
      <c r="B121" s="172"/>
      <c r="C121" s="144"/>
      <c r="D121" s="106" t="s">
        <v>5</v>
      </c>
      <c r="E121" s="20">
        <v>0</v>
      </c>
      <c r="F121" s="20">
        <f>G121+H121+I121+J121+K121</f>
        <v>0</v>
      </c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144"/>
      <c r="M121" s="147"/>
    </row>
    <row r="122" spans="1:13" ht="75" customHeight="1" x14ac:dyDescent="0.2">
      <c r="A122" s="165"/>
      <c r="B122" s="172"/>
      <c r="C122" s="144"/>
      <c r="D122" s="106" t="s">
        <v>9</v>
      </c>
      <c r="E122" s="20">
        <v>0</v>
      </c>
      <c r="F122" s="20">
        <f>G122+H122+I122+J122+K122</f>
        <v>0</v>
      </c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144"/>
      <c r="M122" s="147"/>
    </row>
    <row r="123" spans="1:13" ht="28.5" customHeight="1" x14ac:dyDescent="0.2">
      <c r="A123" s="165"/>
      <c r="B123" s="172"/>
      <c r="C123" s="144"/>
      <c r="D123" s="106" t="s">
        <v>20</v>
      </c>
      <c r="E123" s="20">
        <v>0</v>
      </c>
      <c r="F123" s="20">
        <f>G123+H123+I123+J123+K123</f>
        <v>0</v>
      </c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144"/>
      <c r="M123" s="147"/>
    </row>
    <row r="124" spans="1:13" ht="28.5" customHeight="1" x14ac:dyDescent="0.2">
      <c r="A124" s="166" t="s">
        <v>43</v>
      </c>
      <c r="B124" s="114" t="s">
        <v>125</v>
      </c>
      <c r="C124" s="144" t="s">
        <v>35</v>
      </c>
      <c r="D124" s="106" t="s">
        <v>2</v>
      </c>
      <c r="E124" s="16">
        <v>171332</v>
      </c>
      <c r="F124" s="100">
        <f>SUM(G124:K124)</f>
        <v>356688</v>
      </c>
      <c r="G124" s="16">
        <f>SUM(G128+G127+G126+G125)</f>
        <v>0</v>
      </c>
      <c r="H124" s="16">
        <f>SUM(H128+H127+H126+H125)</f>
        <v>356688</v>
      </c>
      <c r="I124" s="17">
        <v>0</v>
      </c>
      <c r="J124" s="16">
        <f>SUM(J128+J127+J126+J125)</f>
        <v>0</v>
      </c>
      <c r="K124" s="16">
        <f>SUM(K128+K127+K126+K125)</f>
        <v>0</v>
      </c>
      <c r="L124" s="144" t="s">
        <v>17</v>
      </c>
      <c r="M124" s="147"/>
    </row>
    <row r="125" spans="1:13" ht="46.5" customHeight="1" x14ac:dyDescent="0.2">
      <c r="A125" s="167"/>
      <c r="B125" s="114"/>
      <c r="C125" s="144"/>
      <c r="D125" s="106" t="s">
        <v>1</v>
      </c>
      <c r="E125" s="16">
        <v>0</v>
      </c>
      <c r="F125" s="16">
        <f>K125+J125+I125+H125+G125</f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44"/>
      <c r="M125" s="147"/>
    </row>
    <row r="126" spans="1:13" ht="81.75" customHeight="1" x14ac:dyDescent="0.2">
      <c r="A126" s="167"/>
      <c r="B126" s="114"/>
      <c r="C126" s="144"/>
      <c r="D126" s="106" t="s">
        <v>5</v>
      </c>
      <c r="E126" s="16">
        <v>0</v>
      </c>
      <c r="F126" s="16">
        <f>G126+H126+I126+J126+K126</f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44"/>
      <c r="M126" s="147"/>
    </row>
    <row r="127" spans="1:13" ht="83.25" customHeight="1" x14ac:dyDescent="0.2">
      <c r="A127" s="167"/>
      <c r="B127" s="114"/>
      <c r="C127" s="144"/>
      <c r="D127" s="106" t="s">
        <v>9</v>
      </c>
      <c r="E127" s="16">
        <v>171332</v>
      </c>
      <c r="F127" s="16">
        <f>G127+H127+I127+J127+K127</f>
        <v>356688</v>
      </c>
      <c r="G127" s="17">
        <v>0</v>
      </c>
      <c r="H127" s="17">
        <v>356688</v>
      </c>
      <c r="I127" s="17">
        <v>0</v>
      </c>
      <c r="J127" s="17">
        <v>0</v>
      </c>
      <c r="K127" s="17">
        <v>0</v>
      </c>
      <c r="L127" s="144"/>
      <c r="M127" s="147"/>
    </row>
    <row r="128" spans="1:13" ht="28.5" customHeight="1" x14ac:dyDescent="0.2">
      <c r="A128" s="194"/>
      <c r="B128" s="114"/>
      <c r="C128" s="144"/>
      <c r="D128" s="106" t="s">
        <v>20</v>
      </c>
      <c r="E128" s="16">
        <v>0</v>
      </c>
      <c r="F128" s="16">
        <f>G128+H128+J128+I128+K128</f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44"/>
      <c r="M128" s="147"/>
    </row>
    <row r="129" spans="1:13" ht="28.5" customHeight="1" x14ac:dyDescent="0.2">
      <c r="A129" s="166" t="s">
        <v>206</v>
      </c>
      <c r="B129" s="124" t="s">
        <v>207</v>
      </c>
      <c r="C129" s="144" t="s">
        <v>35</v>
      </c>
      <c r="D129" s="106" t="s">
        <v>2</v>
      </c>
      <c r="E129" s="20">
        <v>0</v>
      </c>
      <c r="F129" s="20">
        <f>SUM(K129+J129+I129+H129+G129)</f>
        <v>134017</v>
      </c>
      <c r="G129" s="20">
        <f>SUM(G133+G132+G131+G130)</f>
        <v>0</v>
      </c>
      <c r="H129" s="20">
        <v>0</v>
      </c>
      <c r="I129" s="20">
        <f>SUM(I133+I132+I131+I130)</f>
        <v>30000</v>
      </c>
      <c r="J129" s="20">
        <v>104017</v>
      </c>
      <c r="K129" s="20">
        <f>SUM(K133+K132+K131+K130)</f>
        <v>0</v>
      </c>
      <c r="L129" s="144" t="s">
        <v>17</v>
      </c>
      <c r="M129" s="207"/>
    </row>
    <row r="130" spans="1:13" ht="44.25" customHeight="1" x14ac:dyDescent="0.2">
      <c r="A130" s="167"/>
      <c r="B130" s="125"/>
      <c r="C130" s="144"/>
      <c r="D130" s="106" t="s">
        <v>1</v>
      </c>
      <c r="E130" s="20">
        <v>0</v>
      </c>
      <c r="F130" s="20">
        <f>G130+H130+I130+J130+K130</f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144"/>
      <c r="M130" s="208"/>
    </row>
    <row r="131" spans="1:13" ht="66" customHeight="1" x14ac:dyDescent="0.2">
      <c r="A131" s="167"/>
      <c r="B131" s="125"/>
      <c r="C131" s="144"/>
      <c r="D131" s="106" t="s">
        <v>5</v>
      </c>
      <c r="E131" s="20">
        <v>0</v>
      </c>
      <c r="F131" s="20">
        <f>G131+H131+I131+J131+K131</f>
        <v>0</v>
      </c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144"/>
      <c r="M131" s="208"/>
    </row>
    <row r="132" spans="1:13" ht="74.25" customHeight="1" x14ac:dyDescent="0.2">
      <c r="A132" s="167"/>
      <c r="B132" s="125"/>
      <c r="C132" s="144"/>
      <c r="D132" s="106" t="s">
        <v>9</v>
      </c>
      <c r="E132" s="20">
        <v>0</v>
      </c>
      <c r="F132" s="20">
        <f>G132+H132+I132+J132+K132</f>
        <v>134017</v>
      </c>
      <c r="G132" s="72">
        <v>0</v>
      </c>
      <c r="H132" s="20">
        <v>0</v>
      </c>
      <c r="I132" s="20">
        <v>30000</v>
      </c>
      <c r="J132" s="20">
        <v>104017</v>
      </c>
      <c r="K132" s="72">
        <v>0</v>
      </c>
      <c r="L132" s="144"/>
      <c r="M132" s="208"/>
    </row>
    <row r="133" spans="1:13" ht="28.5" customHeight="1" x14ac:dyDescent="0.2">
      <c r="A133" s="194"/>
      <c r="B133" s="126"/>
      <c r="C133" s="144"/>
      <c r="D133" s="106" t="s">
        <v>20</v>
      </c>
      <c r="E133" s="20">
        <v>0</v>
      </c>
      <c r="F133" s="20">
        <f>G133+H133+I133+J133+K133</f>
        <v>0</v>
      </c>
      <c r="G133" s="72">
        <v>0</v>
      </c>
      <c r="H133" s="72">
        <v>0</v>
      </c>
      <c r="I133" s="72">
        <v>0</v>
      </c>
      <c r="J133" s="72">
        <v>0</v>
      </c>
      <c r="K133" s="72">
        <v>0</v>
      </c>
      <c r="L133" s="144"/>
      <c r="M133" s="209"/>
    </row>
    <row r="134" spans="1:13" ht="31.5" customHeight="1" x14ac:dyDescent="0.2">
      <c r="A134" s="185" t="s">
        <v>58</v>
      </c>
      <c r="B134" s="172" t="s">
        <v>111</v>
      </c>
      <c r="C134" s="141" t="s">
        <v>35</v>
      </c>
      <c r="D134" s="73" t="s">
        <v>2</v>
      </c>
      <c r="E134" s="18">
        <v>0</v>
      </c>
      <c r="F134" s="101">
        <f>SUM(G134:K134)</f>
        <v>103288.89</v>
      </c>
      <c r="G134" s="18">
        <v>0</v>
      </c>
      <c r="H134" s="18">
        <f>SUM(H135:H138)</f>
        <v>0</v>
      </c>
      <c r="I134" s="18">
        <f>SUM(I135:I138)</f>
        <v>31000</v>
      </c>
      <c r="J134" s="18">
        <f>SUM(J135:J138)</f>
        <v>72288.89</v>
      </c>
      <c r="K134" s="18">
        <v>0</v>
      </c>
      <c r="L134" s="144" t="s">
        <v>17</v>
      </c>
      <c r="M134" s="186" t="s">
        <v>186</v>
      </c>
    </row>
    <row r="135" spans="1:13" ht="44.25" customHeight="1" x14ac:dyDescent="0.2">
      <c r="A135" s="185"/>
      <c r="B135" s="172"/>
      <c r="C135" s="141"/>
      <c r="D135" s="73" t="s">
        <v>1</v>
      </c>
      <c r="E135" s="18">
        <v>0</v>
      </c>
      <c r="F135" s="18">
        <f>F140+F145+F150+F155</f>
        <v>0</v>
      </c>
      <c r="G135" s="18">
        <v>0</v>
      </c>
      <c r="H135" s="18">
        <f>H140+H145</f>
        <v>0</v>
      </c>
      <c r="I135" s="18">
        <f>I140+I145</f>
        <v>0</v>
      </c>
      <c r="J135" s="18">
        <f>J140+J145</f>
        <v>0</v>
      </c>
      <c r="K135" s="18">
        <v>0</v>
      </c>
      <c r="L135" s="144"/>
      <c r="M135" s="187"/>
    </row>
    <row r="136" spans="1:13" ht="63.75" customHeight="1" x14ac:dyDescent="0.2">
      <c r="A136" s="185"/>
      <c r="B136" s="172"/>
      <c r="C136" s="141"/>
      <c r="D136" s="73" t="s">
        <v>5</v>
      </c>
      <c r="E136" s="18">
        <v>0</v>
      </c>
      <c r="F136" s="101">
        <v>98124.45</v>
      </c>
      <c r="G136" s="18">
        <v>0</v>
      </c>
      <c r="H136" s="18">
        <f t="shared" ref="H136" si="33">H141+H146</f>
        <v>0</v>
      </c>
      <c r="I136" s="18">
        <f t="shared" ref="I136:J138" si="34">I141+I146</f>
        <v>29450</v>
      </c>
      <c r="J136" s="18">
        <f t="shared" si="34"/>
        <v>68674.45</v>
      </c>
      <c r="K136" s="18">
        <v>0</v>
      </c>
      <c r="L136" s="144"/>
      <c r="M136" s="187"/>
    </row>
    <row r="137" spans="1:13" ht="75.75" customHeight="1" x14ac:dyDescent="0.2">
      <c r="A137" s="185"/>
      <c r="B137" s="172"/>
      <c r="C137" s="141"/>
      <c r="D137" s="73" t="s">
        <v>9</v>
      </c>
      <c r="E137" s="18">
        <v>0</v>
      </c>
      <c r="F137" s="101">
        <f>SUM(G137:K137)</f>
        <v>5164.4400000000005</v>
      </c>
      <c r="G137" s="18">
        <v>0</v>
      </c>
      <c r="H137" s="18">
        <f t="shared" ref="H137" si="35">H142+H147</f>
        <v>0</v>
      </c>
      <c r="I137" s="18">
        <f t="shared" si="34"/>
        <v>1550</v>
      </c>
      <c r="J137" s="18">
        <f t="shared" si="34"/>
        <v>3614.44</v>
      </c>
      <c r="K137" s="18">
        <v>0</v>
      </c>
      <c r="L137" s="144"/>
      <c r="M137" s="187"/>
    </row>
    <row r="138" spans="1:13" ht="31.5" customHeight="1" x14ac:dyDescent="0.2">
      <c r="A138" s="185"/>
      <c r="B138" s="172"/>
      <c r="C138" s="141"/>
      <c r="D138" s="73" t="s">
        <v>20</v>
      </c>
      <c r="E138" s="18">
        <v>0</v>
      </c>
      <c r="F138" s="18">
        <f>G138+H138+I138+J138+K138</f>
        <v>0</v>
      </c>
      <c r="G138" s="18">
        <v>0</v>
      </c>
      <c r="H138" s="18">
        <f t="shared" ref="H138" si="36">H143+H148</f>
        <v>0</v>
      </c>
      <c r="I138" s="18">
        <f t="shared" si="34"/>
        <v>0</v>
      </c>
      <c r="J138" s="18">
        <f t="shared" si="34"/>
        <v>0</v>
      </c>
      <c r="K138" s="18">
        <v>0</v>
      </c>
      <c r="L138" s="144"/>
      <c r="M138" s="187"/>
    </row>
    <row r="139" spans="1:13" ht="31.5" customHeight="1" x14ac:dyDescent="0.2">
      <c r="A139" s="165" t="s">
        <v>59</v>
      </c>
      <c r="B139" s="172" t="s">
        <v>126</v>
      </c>
      <c r="C139" s="142" t="s">
        <v>35</v>
      </c>
      <c r="D139" s="103" t="s">
        <v>2</v>
      </c>
      <c r="E139" s="20">
        <v>0</v>
      </c>
      <c r="F139" s="20">
        <f>SUM(G139:K139)</f>
        <v>103288.89</v>
      </c>
      <c r="G139" s="20">
        <f>SUM(G143+G142+G141+G140)</f>
        <v>0</v>
      </c>
      <c r="H139" s="20">
        <f>SUM(H143+H142+H141+H140)</f>
        <v>0</v>
      </c>
      <c r="I139" s="20">
        <f>SUM(I143+I142+I141+I140)</f>
        <v>31000</v>
      </c>
      <c r="J139" s="20">
        <f>SUM(J143+J142+J141+J140)</f>
        <v>72288.89</v>
      </c>
      <c r="K139" s="20">
        <f>SUM(K143+K142+K141+K140)</f>
        <v>0</v>
      </c>
      <c r="L139" s="144" t="s">
        <v>17</v>
      </c>
      <c r="M139" s="162"/>
    </row>
    <row r="140" spans="1:13" ht="47.25" customHeight="1" x14ac:dyDescent="0.2">
      <c r="A140" s="165"/>
      <c r="B140" s="172"/>
      <c r="C140" s="142"/>
      <c r="D140" s="103" t="s">
        <v>1</v>
      </c>
      <c r="E140" s="20">
        <v>0</v>
      </c>
      <c r="F140" s="20">
        <f>G140+H140+I140+J140+K140</f>
        <v>0</v>
      </c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144"/>
      <c r="M140" s="162"/>
    </row>
    <row r="141" spans="1:13" ht="60.75" customHeight="1" x14ac:dyDescent="0.2">
      <c r="A141" s="165"/>
      <c r="B141" s="172"/>
      <c r="C141" s="142"/>
      <c r="D141" s="103" t="s">
        <v>5</v>
      </c>
      <c r="E141" s="20">
        <v>0</v>
      </c>
      <c r="F141" s="20">
        <f>G141+H141+I141+J141+K141</f>
        <v>98124.45</v>
      </c>
      <c r="G141" s="72">
        <v>0</v>
      </c>
      <c r="H141" s="72">
        <v>0</v>
      </c>
      <c r="I141" s="72">
        <v>29450</v>
      </c>
      <c r="J141" s="72">
        <v>68674.45</v>
      </c>
      <c r="K141" s="72">
        <v>0</v>
      </c>
      <c r="L141" s="144"/>
      <c r="M141" s="162"/>
    </row>
    <row r="142" spans="1:13" ht="61.5" customHeight="1" x14ac:dyDescent="0.2">
      <c r="A142" s="165"/>
      <c r="B142" s="172"/>
      <c r="C142" s="142"/>
      <c r="D142" s="103" t="s">
        <v>9</v>
      </c>
      <c r="E142" s="20">
        <v>0</v>
      </c>
      <c r="F142" s="20">
        <f>SUM(G142:K142)</f>
        <v>5164.4400000000005</v>
      </c>
      <c r="G142" s="72">
        <v>0</v>
      </c>
      <c r="H142" s="72">
        <v>0</v>
      </c>
      <c r="I142" s="72">
        <v>1550</v>
      </c>
      <c r="J142" s="72">
        <v>3614.44</v>
      </c>
      <c r="K142" s="72">
        <v>0</v>
      </c>
      <c r="L142" s="144"/>
      <c r="M142" s="162"/>
    </row>
    <row r="143" spans="1:13" ht="31.5" customHeight="1" x14ac:dyDescent="0.2">
      <c r="A143" s="165"/>
      <c r="B143" s="172"/>
      <c r="C143" s="142"/>
      <c r="D143" s="103" t="s">
        <v>20</v>
      </c>
      <c r="E143" s="20">
        <v>0</v>
      </c>
      <c r="F143" s="20">
        <f t="shared" ref="F143" si="37">G143+H143+I143+J143+K143</f>
        <v>0</v>
      </c>
      <c r="G143" s="72">
        <v>0</v>
      </c>
      <c r="H143" s="72">
        <v>0</v>
      </c>
      <c r="I143" s="72">
        <v>0</v>
      </c>
      <c r="J143" s="72">
        <v>0</v>
      </c>
      <c r="K143" s="72">
        <v>0</v>
      </c>
      <c r="L143" s="144"/>
      <c r="M143" s="162"/>
    </row>
    <row r="144" spans="1:13" ht="31.5" customHeight="1" x14ac:dyDescent="0.2">
      <c r="A144" s="165" t="s">
        <v>60</v>
      </c>
      <c r="B144" s="172" t="s">
        <v>127</v>
      </c>
      <c r="C144" s="142" t="s">
        <v>35</v>
      </c>
      <c r="D144" s="103" t="s">
        <v>2</v>
      </c>
      <c r="E144" s="20">
        <v>0</v>
      </c>
      <c r="F144" s="20">
        <v>0</v>
      </c>
      <c r="G144" s="20">
        <f>SUM(G148+G147+G146+G145)</f>
        <v>0</v>
      </c>
      <c r="H144" s="20">
        <f>SUM(H148+H147+H146+H145)</f>
        <v>0</v>
      </c>
      <c r="I144" s="20">
        <v>0</v>
      </c>
      <c r="J144" s="20">
        <v>0</v>
      </c>
      <c r="K144" s="20">
        <f>SUM(K148+K147+K146+K145)</f>
        <v>0</v>
      </c>
      <c r="L144" s="144" t="s">
        <v>17</v>
      </c>
      <c r="M144" s="162"/>
    </row>
    <row r="145" spans="1:13" ht="45.75" customHeight="1" x14ac:dyDescent="0.2">
      <c r="A145" s="165"/>
      <c r="B145" s="172"/>
      <c r="C145" s="142"/>
      <c r="D145" s="103" t="s">
        <v>1</v>
      </c>
      <c r="E145" s="20">
        <v>0</v>
      </c>
      <c r="F145" s="20">
        <f>G145+H145+I145+J145+K145</f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144"/>
      <c r="M145" s="162"/>
    </row>
    <row r="146" spans="1:13" ht="62.25" customHeight="1" x14ac:dyDescent="0.2">
      <c r="A146" s="165"/>
      <c r="B146" s="172"/>
      <c r="C146" s="142"/>
      <c r="D146" s="103" t="s">
        <v>5</v>
      </c>
      <c r="E146" s="20">
        <v>0</v>
      </c>
      <c r="F146" s="20">
        <v>0</v>
      </c>
      <c r="G146" s="72">
        <v>0</v>
      </c>
      <c r="H146" s="72">
        <v>0</v>
      </c>
      <c r="I146" s="72">
        <v>0</v>
      </c>
      <c r="J146" s="72">
        <v>0</v>
      </c>
      <c r="K146" s="72">
        <v>0</v>
      </c>
      <c r="L146" s="144"/>
      <c r="M146" s="162"/>
    </row>
    <row r="147" spans="1:13" ht="62.25" customHeight="1" x14ac:dyDescent="0.2">
      <c r="A147" s="165"/>
      <c r="B147" s="172"/>
      <c r="C147" s="142"/>
      <c r="D147" s="103" t="s">
        <v>9</v>
      </c>
      <c r="E147" s="20">
        <v>0</v>
      </c>
      <c r="F147" s="20"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144"/>
      <c r="M147" s="162"/>
    </row>
    <row r="148" spans="1:13" ht="32.25" customHeight="1" x14ac:dyDescent="0.2">
      <c r="A148" s="165"/>
      <c r="B148" s="172"/>
      <c r="C148" s="142"/>
      <c r="D148" s="103" t="s">
        <v>20</v>
      </c>
      <c r="E148" s="20">
        <v>0</v>
      </c>
      <c r="F148" s="20">
        <f t="shared" ref="F148:F153" si="38">G148+H148+I148+J148+K148</f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144"/>
      <c r="M148" s="162"/>
    </row>
    <row r="149" spans="1:13" ht="53.25" customHeight="1" x14ac:dyDescent="0.2">
      <c r="A149" s="166" t="s">
        <v>61</v>
      </c>
      <c r="B149" s="202" t="s">
        <v>112</v>
      </c>
      <c r="C149" s="151"/>
      <c r="D149" s="73" t="s">
        <v>2</v>
      </c>
      <c r="E149" s="101">
        <v>0</v>
      </c>
      <c r="F149" s="101">
        <f t="shared" si="38"/>
        <v>10000</v>
      </c>
      <c r="G149" s="101">
        <f>G150+G151+G152+G153</f>
        <v>10000</v>
      </c>
      <c r="H149" s="101">
        <f>H150+H151+H152+H153</f>
        <v>0</v>
      </c>
      <c r="I149" s="101">
        <f>I150+I151+I152+I153</f>
        <v>0</v>
      </c>
      <c r="J149" s="101">
        <f>J150+J151+J152+J153</f>
        <v>0</v>
      </c>
      <c r="K149" s="101">
        <f>K150+K151+K152+K153</f>
        <v>0</v>
      </c>
      <c r="L149" s="104"/>
      <c r="M149" s="186"/>
    </row>
    <row r="150" spans="1:13" ht="32.25" customHeight="1" x14ac:dyDescent="0.2">
      <c r="A150" s="196"/>
      <c r="B150" s="163"/>
      <c r="C150" s="196"/>
      <c r="D150" s="73" t="s">
        <v>1</v>
      </c>
      <c r="E150" s="101">
        <v>0</v>
      </c>
      <c r="F150" s="101">
        <f t="shared" si="38"/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4"/>
      <c r="M150" s="187"/>
    </row>
    <row r="151" spans="1:13" ht="72" customHeight="1" x14ac:dyDescent="0.2">
      <c r="A151" s="196"/>
      <c r="B151" s="163"/>
      <c r="C151" s="196"/>
      <c r="D151" s="73" t="s">
        <v>5</v>
      </c>
      <c r="E151" s="101">
        <v>0</v>
      </c>
      <c r="F151" s="101">
        <f t="shared" si="38"/>
        <v>10000</v>
      </c>
      <c r="G151" s="101">
        <v>10000</v>
      </c>
      <c r="H151" s="101">
        <v>0</v>
      </c>
      <c r="I151" s="101">
        <v>0</v>
      </c>
      <c r="J151" s="101">
        <v>0</v>
      </c>
      <c r="K151" s="101">
        <v>0</v>
      </c>
      <c r="L151" s="104"/>
      <c r="M151" s="187"/>
    </row>
    <row r="152" spans="1:13" ht="58.5" customHeight="1" x14ac:dyDescent="0.2">
      <c r="A152" s="196"/>
      <c r="B152" s="163"/>
      <c r="C152" s="196"/>
      <c r="D152" s="73" t="s">
        <v>9</v>
      </c>
      <c r="E152" s="101">
        <v>0</v>
      </c>
      <c r="F152" s="101">
        <f t="shared" si="38"/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4"/>
      <c r="M152" s="187"/>
    </row>
    <row r="153" spans="1:13" ht="68.25" customHeight="1" x14ac:dyDescent="0.2">
      <c r="A153" s="197"/>
      <c r="B153" s="164"/>
      <c r="C153" s="197"/>
      <c r="D153" s="73" t="s">
        <v>20</v>
      </c>
      <c r="E153" s="101">
        <v>0</v>
      </c>
      <c r="F153" s="101">
        <f t="shared" si="38"/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4"/>
      <c r="M153" s="187"/>
    </row>
    <row r="154" spans="1:13" ht="32.25" customHeight="1" x14ac:dyDescent="0.2">
      <c r="A154" s="166" t="s">
        <v>193</v>
      </c>
      <c r="B154" s="202" t="s">
        <v>128</v>
      </c>
      <c r="C154" s="151"/>
      <c r="D154" s="103" t="s">
        <v>2</v>
      </c>
      <c r="E154" s="20">
        <v>0</v>
      </c>
      <c r="F154" s="20">
        <f>K154+J154+I154+H154+G154</f>
        <v>10000</v>
      </c>
      <c r="G154" s="20">
        <f>G155+G156+G157+G158</f>
        <v>10000</v>
      </c>
      <c r="H154" s="20">
        <f>H155+H156+H157+H158</f>
        <v>0</v>
      </c>
      <c r="I154" s="20">
        <f>I155+I156+I157+I158</f>
        <v>0</v>
      </c>
      <c r="J154" s="20">
        <f>J155+J156+J157+J158</f>
        <v>0</v>
      </c>
      <c r="K154" s="20">
        <f>K155+K156+K157+K158</f>
        <v>0</v>
      </c>
      <c r="L154" s="104"/>
      <c r="M154" s="204" t="s">
        <v>104</v>
      </c>
    </row>
    <row r="155" spans="1:13" ht="69.75" customHeight="1" x14ac:dyDescent="0.2">
      <c r="A155" s="196"/>
      <c r="B155" s="163"/>
      <c r="C155" s="196"/>
      <c r="D155" s="103" t="s">
        <v>1</v>
      </c>
      <c r="E155" s="20">
        <v>0</v>
      </c>
      <c r="F155" s="20">
        <f>K155+J155+I155+H155+G155</f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104"/>
      <c r="M155" s="205"/>
    </row>
    <row r="156" spans="1:13" ht="74.25" customHeight="1" x14ac:dyDescent="0.2">
      <c r="A156" s="196"/>
      <c r="B156" s="163"/>
      <c r="C156" s="196"/>
      <c r="D156" s="103" t="s">
        <v>5</v>
      </c>
      <c r="E156" s="20">
        <v>0</v>
      </c>
      <c r="F156" s="20">
        <f>K156+J156+I156+H156+G156</f>
        <v>10000</v>
      </c>
      <c r="G156" s="20">
        <v>10000</v>
      </c>
      <c r="H156" s="20">
        <v>0</v>
      </c>
      <c r="I156" s="20">
        <v>0</v>
      </c>
      <c r="J156" s="20">
        <v>0</v>
      </c>
      <c r="K156" s="20">
        <v>0</v>
      </c>
      <c r="L156" s="104"/>
      <c r="M156" s="205"/>
    </row>
    <row r="157" spans="1:13" ht="96" customHeight="1" x14ac:dyDescent="0.2">
      <c r="A157" s="196"/>
      <c r="B157" s="163"/>
      <c r="C157" s="196"/>
      <c r="D157" s="103" t="s">
        <v>9</v>
      </c>
      <c r="E157" s="20">
        <v>0</v>
      </c>
      <c r="F157" s="20">
        <f>G157+H157+I157+J157+K157</f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104"/>
      <c r="M157" s="205"/>
    </row>
    <row r="158" spans="1:13" ht="177" customHeight="1" x14ac:dyDescent="0.2">
      <c r="A158" s="197"/>
      <c r="B158" s="164"/>
      <c r="C158" s="197"/>
      <c r="D158" s="103" t="s">
        <v>20</v>
      </c>
      <c r="E158" s="20">
        <v>0</v>
      </c>
      <c r="F158" s="20">
        <f>G158+H158+I158+J158+K158</f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104"/>
      <c r="M158" s="206"/>
    </row>
    <row r="159" spans="1:13" ht="23.25" customHeight="1" x14ac:dyDescent="0.2">
      <c r="A159" s="185" t="s">
        <v>62</v>
      </c>
      <c r="B159" s="114" t="s">
        <v>113</v>
      </c>
      <c r="C159" s="141" t="s">
        <v>35</v>
      </c>
      <c r="D159" s="73" t="s">
        <v>2</v>
      </c>
      <c r="E159" s="18">
        <v>440</v>
      </c>
      <c r="F159" s="18">
        <f>K159+J159+I159+H159+G159</f>
        <v>9720</v>
      </c>
      <c r="G159" s="18">
        <v>0</v>
      </c>
      <c r="H159" s="18">
        <v>2000</v>
      </c>
      <c r="I159" s="18">
        <v>3860</v>
      </c>
      <c r="J159" s="18">
        <v>3860</v>
      </c>
      <c r="K159" s="18">
        <v>0</v>
      </c>
      <c r="L159" s="142" t="s">
        <v>17</v>
      </c>
      <c r="M159" s="188" t="s">
        <v>53</v>
      </c>
    </row>
    <row r="160" spans="1:13" ht="48.75" customHeight="1" x14ac:dyDescent="0.2">
      <c r="A160" s="185"/>
      <c r="B160" s="114"/>
      <c r="C160" s="141"/>
      <c r="D160" s="73" t="s">
        <v>1</v>
      </c>
      <c r="E160" s="18">
        <v>0</v>
      </c>
      <c r="F160" s="18">
        <f>F165+F175+F180+F170</f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42"/>
      <c r="M160" s="189"/>
    </row>
    <row r="161" spans="1:13" ht="57.75" customHeight="1" x14ac:dyDescent="0.2">
      <c r="A161" s="185"/>
      <c r="B161" s="114"/>
      <c r="C161" s="141"/>
      <c r="D161" s="73" t="s">
        <v>5</v>
      </c>
      <c r="E161" s="18">
        <v>0</v>
      </c>
      <c r="F161" s="18">
        <f>F166+F171+F176+F181</f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42"/>
      <c r="M161" s="189"/>
    </row>
    <row r="162" spans="1:13" ht="72" customHeight="1" x14ac:dyDescent="0.2">
      <c r="A162" s="185"/>
      <c r="B162" s="114"/>
      <c r="C162" s="141"/>
      <c r="D162" s="73" t="s">
        <v>9</v>
      </c>
      <c r="E162" s="18">
        <v>440</v>
      </c>
      <c r="F162" s="18">
        <f>F167+F172+F177+F182</f>
        <v>9720</v>
      </c>
      <c r="G162" s="18">
        <v>0</v>
      </c>
      <c r="H162" s="18">
        <v>2000</v>
      </c>
      <c r="I162" s="18">
        <v>3860</v>
      </c>
      <c r="J162" s="18">
        <v>3860</v>
      </c>
      <c r="K162" s="18">
        <v>0</v>
      </c>
      <c r="L162" s="142"/>
      <c r="M162" s="189"/>
    </row>
    <row r="163" spans="1:13" ht="30" customHeight="1" x14ac:dyDescent="0.2">
      <c r="A163" s="185"/>
      <c r="B163" s="114"/>
      <c r="C163" s="141"/>
      <c r="D163" s="73" t="s">
        <v>20</v>
      </c>
      <c r="E163" s="18">
        <v>0</v>
      </c>
      <c r="F163" s="18">
        <f>F168+F173+F178+F183</f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42"/>
      <c r="M163" s="189"/>
    </row>
    <row r="164" spans="1:13" ht="31.5" customHeight="1" x14ac:dyDescent="0.2">
      <c r="A164" s="165" t="s">
        <v>63</v>
      </c>
      <c r="B164" s="114" t="s">
        <v>149</v>
      </c>
      <c r="C164" s="142" t="s">
        <v>35</v>
      </c>
      <c r="D164" s="103" t="s">
        <v>2</v>
      </c>
      <c r="E164" s="16">
        <v>440</v>
      </c>
      <c r="F164" s="16">
        <f>SUM(K164+J164+I164+H164+G164)</f>
        <v>3000</v>
      </c>
      <c r="G164" s="16">
        <f>SUM(G168+G167+G166+G165)</f>
        <v>0</v>
      </c>
      <c r="H164" s="16">
        <v>1000</v>
      </c>
      <c r="I164" s="16">
        <f>SUM(I168+I167+I166+I165)</f>
        <v>1000</v>
      </c>
      <c r="J164" s="16">
        <f>SUM(J168+J167+J166+J165)</f>
        <v>1000</v>
      </c>
      <c r="K164" s="16">
        <f>SUM(K168+K167+K166+K165)</f>
        <v>0</v>
      </c>
      <c r="L164" s="142" t="s">
        <v>17</v>
      </c>
      <c r="M164" s="162"/>
    </row>
    <row r="165" spans="1:13" ht="44.25" customHeight="1" x14ac:dyDescent="0.2">
      <c r="A165" s="165"/>
      <c r="B165" s="114"/>
      <c r="C165" s="142"/>
      <c r="D165" s="103" t="s">
        <v>1</v>
      </c>
      <c r="E165" s="16">
        <v>0</v>
      </c>
      <c r="F165" s="16">
        <f>G165+H165+I165+J165+K165</f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42"/>
      <c r="M165" s="162"/>
    </row>
    <row r="166" spans="1:13" ht="62.25" customHeight="1" x14ac:dyDescent="0.2">
      <c r="A166" s="165"/>
      <c r="B166" s="114"/>
      <c r="C166" s="142"/>
      <c r="D166" s="103" t="s">
        <v>5</v>
      </c>
      <c r="E166" s="16">
        <v>0</v>
      </c>
      <c r="F166" s="16">
        <f>G166+H166+I166+J166+K166</f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42"/>
      <c r="M166" s="162"/>
    </row>
    <row r="167" spans="1:13" ht="77.25" customHeight="1" x14ac:dyDescent="0.2">
      <c r="A167" s="165"/>
      <c r="B167" s="114"/>
      <c r="C167" s="142"/>
      <c r="D167" s="103" t="s">
        <v>9</v>
      </c>
      <c r="E167" s="16">
        <v>440</v>
      </c>
      <c r="F167" s="16">
        <f>G167+H167+I167+J167+K167</f>
        <v>3000</v>
      </c>
      <c r="G167" s="17">
        <v>0</v>
      </c>
      <c r="H167" s="17">
        <v>1000</v>
      </c>
      <c r="I167" s="17">
        <v>1000</v>
      </c>
      <c r="J167" s="17">
        <v>1000</v>
      </c>
      <c r="K167" s="17">
        <v>0</v>
      </c>
      <c r="L167" s="142"/>
      <c r="M167" s="162"/>
    </row>
    <row r="168" spans="1:13" ht="31.5" customHeight="1" x14ac:dyDescent="0.2">
      <c r="A168" s="165"/>
      <c r="B168" s="114"/>
      <c r="C168" s="142"/>
      <c r="D168" s="103" t="s">
        <v>20</v>
      </c>
      <c r="E168" s="16">
        <v>0</v>
      </c>
      <c r="F168" s="16">
        <f>G168+H168+I168+J168+K168</f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42"/>
      <c r="M168" s="162"/>
    </row>
    <row r="169" spans="1:13" ht="31.5" customHeight="1" x14ac:dyDescent="0.2">
      <c r="A169" s="166" t="s">
        <v>79</v>
      </c>
      <c r="B169" s="118" t="s">
        <v>129</v>
      </c>
      <c r="C169" s="142" t="s">
        <v>35</v>
      </c>
      <c r="D169" s="103" t="s">
        <v>2</v>
      </c>
      <c r="E169" s="16">
        <v>0</v>
      </c>
      <c r="F169" s="16">
        <f>SUM(K169+J169+I169+H169+G169)</f>
        <v>3000</v>
      </c>
      <c r="G169" s="16">
        <f>SUM(G173+G172+G171+G170)</f>
        <v>0</v>
      </c>
      <c r="H169" s="16">
        <f>SUM(H173+H172+H171+H170)</f>
        <v>1000</v>
      </c>
      <c r="I169" s="16">
        <f>SUM(I173+I172+I171+I170)</f>
        <v>1000</v>
      </c>
      <c r="J169" s="16">
        <f>SUM(J173+J172+J171+J170)</f>
        <v>1000</v>
      </c>
      <c r="K169" s="16">
        <f>SUM(K173+K172+K171+K170)</f>
        <v>0</v>
      </c>
      <c r="L169" s="142" t="s">
        <v>17</v>
      </c>
      <c r="M169" s="193"/>
    </row>
    <row r="170" spans="1:13" ht="31.5" customHeight="1" x14ac:dyDescent="0.2">
      <c r="A170" s="168"/>
      <c r="B170" s="163"/>
      <c r="C170" s="142"/>
      <c r="D170" s="103" t="s">
        <v>1</v>
      </c>
      <c r="E170" s="16">
        <v>0</v>
      </c>
      <c r="F170" s="16">
        <f>G170+H170+I170+J170+K170</f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42"/>
      <c r="M170" s="159"/>
    </row>
    <row r="171" spans="1:13" ht="68.25" customHeight="1" x14ac:dyDescent="0.2">
      <c r="A171" s="168"/>
      <c r="B171" s="163"/>
      <c r="C171" s="142"/>
      <c r="D171" s="103" t="s">
        <v>5</v>
      </c>
      <c r="E171" s="16">
        <v>0</v>
      </c>
      <c r="F171" s="16">
        <f>K171+J171+I171+H171+G171</f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42"/>
      <c r="M171" s="159"/>
    </row>
    <row r="172" spans="1:13" ht="79.5" customHeight="1" x14ac:dyDescent="0.2">
      <c r="A172" s="168"/>
      <c r="B172" s="163"/>
      <c r="C172" s="142"/>
      <c r="D172" s="103" t="s">
        <v>9</v>
      </c>
      <c r="E172" s="16">
        <v>0</v>
      </c>
      <c r="F172" s="16">
        <f>G172+H172+I172+J172+K172</f>
        <v>3000</v>
      </c>
      <c r="G172" s="17">
        <v>0</v>
      </c>
      <c r="H172" s="17">
        <v>1000</v>
      </c>
      <c r="I172" s="17">
        <v>1000</v>
      </c>
      <c r="J172" s="17">
        <v>1000</v>
      </c>
      <c r="K172" s="17">
        <v>0</v>
      </c>
      <c r="L172" s="142"/>
      <c r="M172" s="159"/>
    </row>
    <row r="173" spans="1:13" ht="31.5" customHeight="1" x14ac:dyDescent="0.2">
      <c r="A173" s="169"/>
      <c r="B173" s="164"/>
      <c r="C173" s="142"/>
      <c r="D173" s="103" t="s">
        <v>20</v>
      </c>
      <c r="E173" s="16">
        <v>0</v>
      </c>
      <c r="F173" s="16">
        <f>G173+H173+I173+J173+K173</f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42"/>
      <c r="M173" s="160"/>
    </row>
    <row r="174" spans="1:13" ht="31.5" customHeight="1" x14ac:dyDescent="0.2">
      <c r="A174" s="165" t="s">
        <v>88</v>
      </c>
      <c r="B174" s="114" t="s">
        <v>130</v>
      </c>
      <c r="C174" s="142" t="s">
        <v>35</v>
      </c>
      <c r="D174" s="103" t="s">
        <v>2</v>
      </c>
      <c r="E174" s="16">
        <v>0</v>
      </c>
      <c r="F174" s="20">
        <f>SUM(K174+J174+I174+H174+G174)</f>
        <v>3720</v>
      </c>
      <c r="G174" s="20">
        <f>SUM(G178+G177+G176+G175)</f>
        <v>0</v>
      </c>
      <c r="H174" s="20">
        <f>SUM(H178+H177+H176+H175)</f>
        <v>0</v>
      </c>
      <c r="I174" s="20">
        <f>SUM(I178+I177+I176+I175)</f>
        <v>1860</v>
      </c>
      <c r="J174" s="20">
        <f>SUM(J178+J177+J176+J175)</f>
        <v>1860</v>
      </c>
      <c r="K174" s="20">
        <f>SUM(K178+K177+K176+K175)</f>
        <v>0</v>
      </c>
      <c r="L174" s="144" t="s">
        <v>17</v>
      </c>
      <c r="M174" s="162"/>
    </row>
    <row r="175" spans="1:13" ht="43.5" customHeight="1" x14ac:dyDescent="0.2">
      <c r="A175" s="165"/>
      <c r="B175" s="123"/>
      <c r="C175" s="142"/>
      <c r="D175" s="103" t="s">
        <v>1</v>
      </c>
      <c r="E175" s="16">
        <v>0</v>
      </c>
      <c r="F175" s="20">
        <f>G175+H175+I175+J175+K175</f>
        <v>0</v>
      </c>
      <c r="G175" s="72">
        <v>0</v>
      </c>
      <c r="H175" s="72">
        <v>0</v>
      </c>
      <c r="I175" s="72">
        <v>0</v>
      </c>
      <c r="J175" s="72">
        <v>0</v>
      </c>
      <c r="K175" s="72">
        <v>0</v>
      </c>
      <c r="L175" s="144"/>
      <c r="M175" s="162"/>
    </row>
    <row r="176" spans="1:13" ht="57.75" customHeight="1" x14ac:dyDescent="0.2">
      <c r="A176" s="165"/>
      <c r="B176" s="123"/>
      <c r="C176" s="142"/>
      <c r="D176" s="103" t="s">
        <v>5</v>
      </c>
      <c r="E176" s="16">
        <v>0</v>
      </c>
      <c r="F176" s="20">
        <f>G176+H176+I176+J176+K176</f>
        <v>0</v>
      </c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144"/>
      <c r="M176" s="162"/>
    </row>
    <row r="177" spans="1:13" ht="73.5" customHeight="1" x14ac:dyDescent="0.2">
      <c r="A177" s="165"/>
      <c r="B177" s="123"/>
      <c r="C177" s="142"/>
      <c r="D177" s="103" t="s">
        <v>9</v>
      </c>
      <c r="E177" s="16">
        <v>0</v>
      </c>
      <c r="F177" s="20">
        <f>G177+H177+I177+J177+K177</f>
        <v>3720</v>
      </c>
      <c r="G177" s="72">
        <v>0</v>
      </c>
      <c r="H177" s="72">
        <v>0</v>
      </c>
      <c r="I177" s="72">
        <v>1860</v>
      </c>
      <c r="J177" s="72">
        <v>1860</v>
      </c>
      <c r="K177" s="72">
        <v>0</v>
      </c>
      <c r="L177" s="144"/>
      <c r="M177" s="162"/>
    </row>
    <row r="178" spans="1:13" ht="31.5" customHeight="1" x14ac:dyDescent="0.2">
      <c r="A178" s="165"/>
      <c r="B178" s="123"/>
      <c r="C178" s="142"/>
      <c r="D178" s="103" t="s">
        <v>20</v>
      </c>
      <c r="E178" s="16">
        <v>0</v>
      </c>
      <c r="F178" s="20">
        <f>G178+H178+I178+J178+K178</f>
        <v>0</v>
      </c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144"/>
      <c r="M178" s="162"/>
    </row>
    <row r="179" spans="1:13" ht="31.5" customHeight="1" x14ac:dyDescent="0.2">
      <c r="A179" s="143" t="s">
        <v>87</v>
      </c>
      <c r="B179" s="114" t="s">
        <v>114</v>
      </c>
      <c r="C179" s="142" t="s">
        <v>35</v>
      </c>
      <c r="D179" s="103" t="s">
        <v>2</v>
      </c>
      <c r="E179" s="16">
        <v>10200</v>
      </c>
      <c r="F179" s="16">
        <f>SUM(K179+J179+I179+H179+G179)</f>
        <v>0</v>
      </c>
      <c r="G179" s="16">
        <f>SUM(G183+G182+G181+G180)</f>
        <v>0</v>
      </c>
      <c r="H179" s="16">
        <f>SUM(H183+H182+H181+H180)</f>
        <v>0</v>
      </c>
      <c r="I179" s="16">
        <f>SUM(I183+I182+I181+I180)</f>
        <v>0</v>
      </c>
      <c r="J179" s="16">
        <f>SUM(J183+J182+J181+J180)</f>
        <v>0</v>
      </c>
      <c r="K179" s="16">
        <f>SUM(K183+K182+K181+K180)</f>
        <v>0</v>
      </c>
      <c r="L179" s="142" t="s">
        <v>17</v>
      </c>
      <c r="M179" s="161"/>
    </row>
    <row r="180" spans="1:13" ht="45" customHeight="1" x14ac:dyDescent="0.2">
      <c r="A180" s="143"/>
      <c r="B180" s="114"/>
      <c r="C180" s="142"/>
      <c r="D180" s="103" t="s">
        <v>1</v>
      </c>
      <c r="E180" s="16">
        <v>0</v>
      </c>
      <c r="F180" s="16">
        <f>G180+H180+I180+J180+K180</f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42"/>
      <c r="M180" s="161"/>
    </row>
    <row r="181" spans="1:13" ht="65.25" customHeight="1" x14ac:dyDescent="0.2">
      <c r="A181" s="143"/>
      <c r="B181" s="114"/>
      <c r="C181" s="142"/>
      <c r="D181" s="103" t="s">
        <v>5</v>
      </c>
      <c r="E181" s="16">
        <v>0</v>
      </c>
      <c r="F181" s="16">
        <f>G181+H181+I181+J181+K181</f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42"/>
      <c r="M181" s="161"/>
    </row>
    <row r="182" spans="1:13" ht="76.5" customHeight="1" x14ac:dyDescent="0.2">
      <c r="A182" s="143"/>
      <c r="B182" s="114"/>
      <c r="C182" s="142"/>
      <c r="D182" s="103" t="s">
        <v>9</v>
      </c>
      <c r="E182" s="16">
        <v>5100</v>
      </c>
      <c r="F182" s="16">
        <f>G182+H182+I182+J182+K182</f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42"/>
      <c r="M182" s="161"/>
    </row>
    <row r="183" spans="1:13" ht="31.5" customHeight="1" x14ac:dyDescent="0.2">
      <c r="A183" s="143"/>
      <c r="B183" s="114"/>
      <c r="C183" s="142"/>
      <c r="D183" s="103" t="s">
        <v>20</v>
      </c>
      <c r="E183" s="16">
        <v>5100</v>
      </c>
      <c r="F183" s="16">
        <f>G183+H183+I183+J183+K183</f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42"/>
      <c r="M183" s="161"/>
    </row>
    <row r="184" spans="1:13" ht="31.5" customHeight="1" x14ac:dyDescent="0.2">
      <c r="A184" s="145"/>
      <c r="B184" s="146" t="s">
        <v>54</v>
      </c>
      <c r="C184" s="146"/>
      <c r="D184" s="73" t="s">
        <v>2</v>
      </c>
      <c r="E184" s="18">
        <v>171772</v>
      </c>
      <c r="F184" s="18">
        <f>SUM(G184:K184)</f>
        <v>613713.89</v>
      </c>
      <c r="G184" s="18">
        <f>SUM(G185:G188)</f>
        <v>10000</v>
      </c>
      <c r="H184" s="18">
        <f>SUM(H185:H188)</f>
        <v>358688</v>
      </c>
      <c r="I184" s="18">
        <v>64860</v>
      </c>
      <c r="J184" s="18">
        <v>180165.89</v>
      </c>
      <c r="K184" s="18">
        <v>0</v>
      </c>
      <c r="L184" s="144" t="s">
        <v>17</v>
      </c>
      <c r="M184" s="136"/>
    </row>
    <row r="185" spans="1:13" ht="40.5" customHeight="1" x14ac:dyDescent="0.2">
      <c r="A185" s="145"/>
      <c r="B185" s="146"/>
      <c r="C185" s="146"/>
      <c r="D185" s="73" t="s">
        <v>1</v>
      </c>
      <c r="E185" s="18">
        <v>0</v>
      </c>
      <c r="F185" s="18">
        <f t="shared" ref="F185:F188" si="39">SUM(G185:K185)</f>
        <v>0</v>
      </c>
      <c r="G185" s="18">
        <f t="shared" ref="G185:K188" si="40">G115+G135+G150+G160</f>
        <v>0</v>
      </c>
      <c r="H185" s="18">
        <v>0</v>
      </c>
      <c r="I185" s="18">
        <v>0</v>
      </c>
      <c r="J185" s="18">
        <v>0</v>
      </c>
      <c r="K185" s="18">
        <f t="shared" si="40"/>
        <v>0</v>
      </c>
      <c r="L185" s="144"/>
      <c r="M185" s="136"/>
    </row>
    <row r="186" spans="1:13" ht="57" customHeight="1" x14ac:dyDescent="0.2">
      <c r="A186" s="145"/>
      <c r="B186" s="146"/>
      <c r="C186" s="146"/>
      <c r="D186" s="73" t="s">
        <v>5</v>
      </c>
      <c r="E186" s="18">
        <v>0</v>
      </c>
      <c r="F186" s="18">
        <f t="shared" si="39"/>
        <v>108124.45</v>
      </c>
      <c r="G186" s="18">
        <f t="shared" si="40"/>
        <v>10000</v>
      </c>
      <c r="H186" s="18">
        <v>0</v>
      </c>
      <c r="I186" s="18">
        <v>29450</v>
      </c>
      <c r="J186" s="18">
        <v>68674.45</v>
      </c>
      <c r="K186" s="18">
        <f t="shared" si="40"/>
        <v>0</v>
      </c>
      <c r="L186" s="144"/>
      <c r="M186" s="136"/>
    </row>
    <row r="187" spans="1:13" ht="75.75" customHeight="1" x14ac:dyDescent="0.2">
      <c r="A187" s="145"/>
      <c r="B187" s="146"/>
      <c r="C187" s="146"/>
      <c r="D187" s="73" t="s">
        <v>9</v>
      </c>
      <c r="E187" s="18">
        <v>171772</v>
      </c>
      <c r="F187" s="18">
        <f t="shared" si="39"/>
        <v>505589.44</v>
      </c>
      <c r="G187" s="18">
        <f t="shared" si="40"/>
        <v>0</v>
      </c>
      <c r="H187" s="18">
        <v>358688</v>
      </c>
      <c r="I187" s="17">
        <v>35410</v>
      </c>
      <c r="J187" s="18">
        <v>111491.44</v>
      </c>
      <c r="K187" s="18">
        <f t="shared" si="40"/>
        <v>0</v>
      </c>
      <c r="L187" s="144"/>
      <c r="M187" s="136"/>
    </row>
    <row r="188" spans="1:13" ht="31.5" customHeight="1" x14ac:dyDescent="0.2">
      <c r="A188" s="145"/>
      <c r="B188" s="146"/>
      <c r="C188" s="146"/>
      <c r="D188" s="102" t="s">
        <v>20</v>
      </c>
      <c r="E188" s="18">
        <v>0</v>
      </c>
      <c r="F188" s="18">
        <f t="shared" si="39"/>
        <v>0</v>
      </c>
      <c r="G188" s="18">
        <f t="shared" si="40"/>
        <v>0</v>
      </c>
      <c r="H188" s="18">
        <v>0</v>
      </c>
      <c r="I188" s="18">
        <v>0</v>
      </c>
      <c r="J188" s="18">
        <v>0</v>
      </c>
      <c r="K188" s="18">
        <f t="shared" si="40"/>
        <v>0</v>
      </c>
      <c r="L188" s="144"/>
      <c r="M188" s="136"/>
    </row>
    <row r="189" spans="1:13" ht="28.5" customHeight="1" x14ac:dyDescent="0.2">
      <c r="A189" s="133" t="s">
        <v>39</v>
      </c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5"/>
    </row>
    <row r="190" spans="1:13" s="22" customFormat="1" ht="15" customHeight="1" x14ac:dyDescent="0.2">
      <c r="A190" s="171" t="s">
        <v>65</v>
      </c>
      <c r="B190" s="114" t="s">
        <v>131</v>
      </c>
      <c r="C190" s="179" t="s">
        <v>35</v>
      </c>
      <c r="D190" s="73" t="s">
        <v>2</v>
      </c>
      <c r="E190" s="18">
        <v>0</v>
      </c>
      <c r="F190" s="18">
        <f>G190+H190+I190+J190+K190</f>
        <v>0</v>
      </c>
      <c r="G190" s="18">
        <f t="shared" ref="G190:K190" si="41">G195</f>
        <v>0</v>
      </c>
      <c r="H190" s="18">
        <f t="shared" si="41"/>
        <v>0</v>
      </c>
      <c r="I190" s="18">
        <f t="shared" si="41"/>
        <v>0</v>
      </c>
      <c r="J190" s="18">
        <f t="shared" si="41"/>
        <v>0</v>
      </c>
      <c r="K190" s="18">
        <f t="shared" si="41"/>
        <v>0</v>
      </c>
      <c r="L190" s="144" t="s">
        <v>67</v>
      </c>
      <c r="M190" s="190" t="s">
        <v>55</v>
      </c>
    </row>
    <row r="191" spans="1:13" s="22" customFormat="1" ht="42.75" x14ac:dyDescent="0.2">
      <c r="A191" s="171"/>
      <c r="B191" s="114"/>
      <c r="C191" s="179"/>
      <c r="D191" s="73" t="s">
        <v>1</v>
      </c>
      <c r="E191" s="18">
        <v>0</v>
      </c>
      <c r="F191" s="18">
        <f>F196+F201+F211+F216+F221+F226+F231+F236+F241</f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44"/>
      <c r="M191" s="191"/>
    </row>
    <row r="192" spans="1:13" s="22" customFormat="1" ht="57" x14ac:dyDescent="0.2">
      <c r="A192" s="171"/>
      <c r="B192" s="114"/>
      <c r="C192" s="179"/>
      <c r="D192" s="73" t="s">
        <v>5</v>
      </c>
      <c r="E192" s="18">
        <v>0</v>
      </c>
      <c r="F192" s="18">
        <f>F197+F202+F207+F212+F217+F222+F227+F232+F237+F242</f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44"/>
      <c r="M192" s="191"/>
    </row>
    <row r="193" spans="1:13" s="22" customFormat="1" ht="77.25" customHeight="1" x14ac:dyDescent="0.2">
      <c r="A193" s="171"/>
      <c r="B193" s="114"/>
      <c r="C193" s="179"/>
      <c r="D193" s="73" t="s">
        <v>9</v>
      </c>
      <c r="E193" s="18">
        <f t="shared" ref="E193:K194" si="42">E198</f>
        <v>0</v>
      </c>
      <c r="F193" s="18">
        <f>F198+F203+F213+F218+F223+F228+F233+F238+F243</f>
        <v>0</v>
      </c>
      <c r="G193" s="18">
        <f t="shared" si="42"/>
        <v>0</v>
      </c>
      <c r="H193" s="18">
        <f t="shared" si="42"/>
        <v>0</v>
      </c>
      <c r="I193" s="18">
        <f t="shared" si="42"/>
        <v>0</v>
      </c>
      <c r="J193" s="18">
        <f t="shared" si="42"/>
        <v>0</v>
      </c>
      <c r="K193" s="18">
        <f t="shared" si="42"/>
        <v>0</v>
      </c>
      <c r="L193" s="144"/>
      <c r="M193" s="191"/>
    </row>
    <row r="194" spans="1:13" s="22" customFormat="1" ht="204.75" customHeight="1" x14ac:dyDescent="0.2">
      <c r="A194" s="171"/>
      <c r="B194" s="114"/>
      <c r="C194" s="179"/>
      <c r="D194" s="73" t="s">
        <v>20</v>
      </c>
      <c r="E194" s="18">
        <f t="shared" si="42"/>
        <v>0</v>
      </c>
      <c r="F194" s="18">
        <f>F199+F204+F214+F209+F219+F224+F229+F234+F239+F244</f>
        <v>0</v>
      </c>
      <c r="G194" s="18">
        <f t="shared" si="42"/>
        <v>0</v>
      </c>
      <c r="H194" s="18">
        <f t="shared" si="42"/>
        <v>0</v>
      </c>
      <c r="I194" s="18">
        <f t="shared" si="42"/>
        <v>0</v>
      </c>
      <c r="J194" s="18">
        <f t="shared" si="42"/>
        <v>0</v>
      </c>
      <c r="K194" s="18">
        <f t="shared" si="42"/>
        <v>0</v>
      </c>
      <c r="L194" s="144"/>
      <c r="M194" s="192"/>
    </row>
    <row r="195" spans="1:13" s="22" customFormat="1" ht="15" customHeight="1" x14ac:dyDescent="0.2">
      <c r="A195" s="143" t="s">
        <v>80</v>
      </c>
      <c r="B195" s="114" t="s">
        <v>132</v>
      </c>
      <c r="C195" s="142" t="s">
        <v>35</v>
      </c>
      <c r="D195" s="103" t="s">
        <v>2</v>
      </c>
      <c r="E195" s="16">
        <f t="shared" ref="E195:K196" si="43">SUM(E198:E199)</f>
        <v>0</v>
      </c>
      <c r="F195" s="16">
        <f>G195+H195+I195+J195+K195</f>
        <v>0</v>
      </c>
      <c r="G195" s="16">
        <f>G196+G197+G198+G199</f>
        <v>0</v>
      </c>
      <c r="H195" s="16">
        <f>H196+H197+H198+H199</f>
        <v>0</v>
      </c>
      <c r="I195" s="16">
        <f>I196+I197+I198+I199</f>
        <v>0</v>
      </c>
      <c r="J195" s="16">
        <f>J196+J197+J198+J199</f>
        <v>0</v>
      </c>
      <c r="K195" s="16">
        <f>K196+K197+K198+K199</f>
        <v>0</v>
      </c>
      <c r="L195" s="144" t="s">
        <v>67</v>
      </c>
      <c r="M195" s="162"/>
    </row>
    <row r="196" spans="1:13" s="22" customFormat="1" ht="44.25" customHeight="1" x14ac:dyDescent="0.2">
      <c r="A196" s="143"/>
      <c r="B196" s="114"/>
      <c r="C196" s="142"/>
      <c r="D196" s="103" t="s">
        <v>1</v>
      </c>
      <c r="E196" s="16">
        <f t="shared" si="43"/>
        <v>0</v>
      </c>
      <c r="F196" s="16">
        <f>G196+H196+I196+J196+K196</f>
        <v>0</v>
      </c>
      <c r="G196" s="16">
        <f t="shared" si="43"/>
        <v>0</v>
      </c>
      <c r="H196" s="16">
        <f t="shared" si="43"/>
        <v>0</v>
      </c>
      <c r="I196" s="16">
        <f t="shared" si="43"/>
        <v>0</v>
      </c>
      <c r="J196" s="16">
        <f t="shared" si="43"/>
        <v>0</v>
      </c>
      <c r="K196" s="16">
        <f t="shared" si="43"/>
        <v>0</v>
      </c>
      <c r="L196" s="144"/>
      <c r="M196" s="162"/>
    </row>
    <row r="197" spans="1:13" s="22" customFormat="1" ht="58.5" customHeight="1" x14ac:dyDescent="0.2">
      <c r="A197" s="143"/>
      <c r="B197" s="114"/>
      <c r="C197" s="142"/>
      <c r="D197" s="103" t="s">
        <v>5</v>
      </c>
      <c r="E197" s="16">
        <f t="shared" ref="E197:K197" si="44">SUM(E200:E203)</f>
        <v>0</v>
      </c>
      <c r="F197" s="16">
        <f>G197+H197+I197+J197+K197</f>
        <v>0</v>
      </c>
      <c r="G197" s="16">
        <f t="shared" si="44"/>
        <v>0</v>
      </c>
      <c r="H197" s="16">
        <f t="shared" si="44"/>
        <v>0</v>
      </c>
      <c r="I197" s="16">
        <f t="shared" si="44"/>
        <v>0</v>
      </c>
      <c r="J197" s="16">
        <f t="shared" si="44"/>
        <v>0</v>
      </c>
      <c r="K197" s="16">
        <f t="shared" si="44"/>
        <v>0</v>
      </c>
      <c r="L197" s="144"/>
      <c r="M197" s="162"/>
    </row>
    <row r="198" spans="1:13" s="22" customFormat="1" ht="77.25" customHeight="1" x14ac:dyDescent="0.2">
      <c r="A198" s="143"/>
      <c r="B198" s="114"/>
      <c r="C198" s="142"/>
      <c r="D198" s="103" t="s">
        <v>9</v>
      </c>
      <c r="E198" s="16">
        <v>0</v>
      </c>
      <c r="F198" s="16">
        <f>G198+H198+I198+J198+K198</f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44"/>
      <c r="M198" s="162"/>
    </row>
    <row r="199" spans="1:13" s="22" customFormat="1" ht="30.75" customHeight="1" x14ac:dyDescent="0.2">
      <c r="A199" s="143"/>
      <c r="B199" s="114"/>
      <c r="C199" s="142"/>
      <c r="D199" s="103" t="s">
        <v>20</v>
      </c>
      <c r="E199" s="16">
        <v>0</v>
      </c>
      <c r="F199" s="16">
        <f>G199+H199+I199+J199+K199</f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44"/>
      <c r="M199" s="162"/>
    </row>
    <row r="200" spans="1:13" s="22" customFormat="1" ht="15" customHeight="1" x14ac:dyDescent="0.2">
      <c r="A200" s="143" t="s">
        <v>194</v>
      </c>
      <c r="B200" s="114" t="s">
        <v>115</v>
      </c>
      <c r="C200" s="142" t="s">
        <v>35</v>
      </c>
      <c r="D200" s="103" t="s">
        <v>2</v>
      </c>
      <c r="E200" s="16">
        <f>E205</f>
        <v>0</v>
      </c>
      <c r="F200" s="16">
        <f>SUM(K200+J200+I200+H200+G200)</f>
        <v>0</v>
      </c>
      <c r="G200" s="16">
        <f>SUM(G204+G203+G202+G201)</f>
        <v>0</v>
      </c>
      <c r="H200" s="16">
        <f>SUM(H204+H203+H202+H201)</f>
        <v>0</v>
      </c>
      <c r="I200" s="16">
        <f>SUM(I204+I203+I202+I201)</f>
        <v>0</v>
      </c>
      <c r="J200" s="16">
        <f>SUM(J204+J203+J202+J201)</f>
        <v>0</v>
      </c>
      <c r="K200" s="16">
        <f>SUM(K204+K203+K202+K201)</f>
        <v>0</v>
      </c>
      <c r="L200" s="144" t="s">
        <v>67</v>
      </c>
      <c r="M200" s="173"/>
    </row>
    <row r="201" spans="1:13" s="22" customFormat="1" ht="63.75" customHeight="1" x14ac:dyDescent="0.2">
      <c r="A201" s="143"/>
      <c r="B201" s="114"/>
      <c r="C201" s="142"/>
      <c r="D201" s="103" t="s">
        <v>1</v>
      </c>
      <c r="E201" s="16">
        <f t="shared" ref="E201:K201" si="45">SUM(E204:E205)</f>
        <v>0</v>
      </c>
      <c r="F201" s="16">
        <f>G201+H201+I201+J201+K201</f>
        <v>0</v>
      </c>
      <c r="G201" s="16">
        <f t="shared" si="45"/>
        <v>0</v>
      </c>
      <c r="H201" s="16">
        <f t="shared" si="45"/>
        <v>0</v>
      </c>
      <c r="I201" s="16">
        <f t="shared" si="45"/>
        <v>0</v>
      </c>
      <c r="J201" s="16">
        <f t="shared" si="45"/>
        <v>0</v>
      </c>
      <c r="K201" s="16">
        <f t="shared" si="45"/>
        <v>0</v>
      </c>
      <c r="L201" s="144"/>
      <c r="M201" s="173"/>
    </row>
    <row r="202" spans="1:13" s="22" customFormat="1" ht="75" customHeight="1" x14ac:dyDescent="0.2">
      <c r="A202" s="143"/>
      <c r="B202" s="114"/>
      <c r="C202" s="142"/>
      <c r="D202" s="103" t="s">
        <v>5</v>
      </c>
      <c r="E202" s="16">
        <f t="shared" ref="E202:K202" si="46">SUM(E205:E210)</f>
        <v>0</v>
      </c>
      <c r="F202" s="16">
        <f>G202+H202+I202+J202+K202</f>
        <v>0</v>
      </c>
      <c r="G202" s="16">
        <f t="shared" si="46"/>
        <v>0</v>
      </c>
      <c r="H202" s="16">
        <f t="shared" si="46"/>
        <v>0</v>
      </c>
      <c r="I202" s="16">
        <f t="shared" si="46"/>
        <v>0</v>
      </c>
      <c r="J202" s="16">
        <f t="shared" si="46"/>
        <v>0</v>
      </c>
      <c r="K202" s="16">
        <f t="shared" si="46"/>
        <v>0</v>
      </c>
      <c r="L202" s="144"/>
      <c r="M202" s="173"/>
    </row>
    <row r="203" spans="1:13" s="22" customFormat="1" ht="77.25" customHeight="1" x14ac:dyDescent="0.2">
      <c r="A203" s="143"/>
      <c r="B203" s="114"/>
      <c r="C203" s="142"/>
      <c r="D203" s="103" t="s">
        <v>9</v>
      </c>
      <c r="E203" s="16">
        <f t="shared" ref="E203:K204" si="47">E208</f>
        <v>0</v>
      </c>
      <c r="F203" s="16">
        <f>G203+H203+I203+J203+K203</f>
        <v>0</v>
      </c>
      <c r="G203" s="16">
        <f t="shared" si="47"/>
        <v>0</v>
      </c>
      <c r="H203" s="16">
        <f t="shared" si="47"/>
        <v>0</v>
      </c>
      <c r="I203" s="16">
        <f t="shared" si="47"/>
        <v>0</v>
      </c>
      <c r="J203" s="16">
        <f t="shared" si="47"/>
        <v>0</v>
      </c>
      <c r="K203" s="16">
        <f t="shared" si="47"/>
        <v>0</v>
      </c>
      <c r="L203" s="144"/>
      <c r="M203" s="173"/>
    </row>
    <row r="204" spans="1:13" s="22" customFormat="1" ht="30.75" customHeight="1" x14ac:dyDescent="0.2">
      <c r="A204" s="143"/>
      <c r="B204" s="114"/>
      <c r="C204" s="142"/>
      <c r="D204" s="103" t="s">
        <v>20</v>
      </c>
      <c r="E204" s="16">
        <f t="shared" si="47"/>
        <v>0</v>
      </c>
      <c r="F204" s="16">
        <f>G204+H204+I204+J204+K204</f>
        <v>0</v>
      </c>
      <c r="G204" s="16">
        <f t="shared" si="47"/>
        <v>0</v>
      </c>
      <c r="H204" s="16">
        <f t="shared" si="47"/>
        <v>0</v>
      </c>
      <c r="I204" s="16">
        <f t="shared" si="47"/>
        <v>0</v>
      </c>
      <c r="J204" s="16">
        <f t="shared" si="47"/>
        <v>0</v>
      </c>
      <c r="K204" s="16">
        <f t="shared" si="47"/>
        <v>0</v>
      </c>
      <c r="L204" s="144"/>
      <c r="M204" s="173"/>
    </row>
    <row r="205" spans="1:13" s="22" customFormat="1" ht="15" customHeight="1" x14ac:dyDescent="0.2">
      <c r="A205" s="165" t="s">
        <v>87</v>
      </c>
      <c r="B205" s="114" t="s">
        <v>133</v>
      </c>
      <c r="C205" s="142" t="s">
        <v>35</v>
      </c>
      <c r="D205" s="103" t="s">
        <v>2</v>
      </c>
      <c r="E205" s="16">
        <f t="shared" ref="E205:K206" si="48">SUM(E208:E209)</f>
        <v>0</v>
      </c>
      <c r="F205" s="16">
        <f>SUM(K205+J205+I205+H205+G205)</f>
        <v>0</v>
      </c>
      <c r="G205" s="16">
        <f>SUM(G209+G208+G207+G206)</f>
        <v>0</v>
      </c>
      <c r="H205" s="16">
        <f>SUM(H209+H208+H207+H206)</f>
        <v>0</v>
      </c>
      <c r="I205" s="16">
        <f>SUM(I209+I208+I207+I206)</f>
        <v>0</v>
      </c>
      <c r="J205" s="16">
        <f>SUM(J209+J208+J207+J206)</f>
        <v>0</v>
      </c>
      <c r="K205" s="16">
        <f>SUM(K209+K208+K207+K206)</f>
        <v>0</v>
      </c>
      <c r="L205" s="144" t="s">
        <v>67</v>
      </c>
      <c r="M205" s="162"/>
    </row>
    <row r="206" spans="1:13" s="22" customFormat="1" ht="49.5" customHeight="1" x14ac:dyDescent="0.2">
      <c r="A206" s="165"/>
      <c r="B206" s="114"/>
      <c r="C206" s="142"/>
      <c r="D206" s="103" t="s">
        <v>1</v>
      </c>
      <c r="E206" s="16">
        <f t="shared" si="48"/>
        <v>0</v>
      </c>
      <c r="F206" s="16">
        <f>G206+H206+I206+J206+K206</f>
        <v>0</v>
      </c>
      <c r="G206" s="16">
        <f t="shared" si="48"/>
        <v>0</v>
      </c>
      <c r="H206" s="16">
        <f t="shared" si="48"/>
        <v>0</v>
      </c>
      <c r="I206" s="16">
        <f t="shared" si="48"/>
        <v>0</v>
      </c>
      <c r="J206" s="16">
        <f t="shared" si="48"/>
        <v>0</v>
      </c>
      <c r="K206" s="16">
        <f t="shared" si="48"/>
        <v>0</v>
      </c>
      <c r="L206" s="144"/>
      <c r="M206" s="162"/>
    </row>
    <row r="207" spans="1:13" s="22" customFormat="1" ht="62.25" customHeight="1" x14ac:dyDescent="0.2">
      <c r="A207" s="165"/>
      <c r="B207" s="114"/>
      <c r="C207" s="142"/>
      <c r="D207" s="103" t="s">
        <v>5</v>
      </c>
      <c r="E207" s="16">
        <v>0</v>
      </c>
      <c r="F207" s="16">
        <f>G207+H207+I207+J207+K207</f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44"/>
      <c r="M207" s="162"/>
    </row>
    <row r="208" spans="1:13" s="22" customFormat="1" ht="77.25" customHeight="1" x14ac:dyDescent="0.2">
      <c r="A208" s="165"/>
      <c r="B208" s="114"/>
      <c r="C208" s="142"/>
      <c r="D208" s="103" t="s">
        <v>9</v>
      </c>
      <c r="E208" s="16">
        <v>0</v>
      </c>
      <c r="F208" s="16">
        <f>G208+H208+I208+J208+K208</f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44"/>
      <c r="M208" s="162"/>
    </row>
    <row r="209" spans="1:13" s="22" customFormat="1" ht="30.75" customHeight="1" x14ac:dyDescent="0.2">
      <c r="A209" s="165"/>
      <c r="B209" s="114"/>
      <c r="C209" s="142"/>
      <c r="D209" s="103" t="s">
        <v>20</v>
      </c>
      <c r="E209" s="16">
        <v>0</v>
      </c>
      <c r="F209" s="16">
        <f>G209+H209+I209+J209+K209</f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44"/>
      <c r="M209" s="162"/>
    </row>
    <row r="210" spans="1:13" s="22" customFormat="1" ht="28.5" customHeight="1" x14ac:dyDescent="0.2">
      <c r="A210" s="165" t="s">
        <v>195</v>
      </c>
      <c r="B210" s="114" t="s">
        <v>134</v>
      </c>
      <c r="C210" s="142" t="s">
        <v>35</v>
      </c>
      <c r="D210" s="103" t="s">
        <v>2</v>
      </c>
      <c r="E210" s="16">
        <f t="shared" ref="E210" si="49">E215+E220+E225+E230+E235+E240+E260</f>
        <v>0</v>
      </c>
      <c r="F210" s="16">
        <f>SUM(K210+J210+I210+H210+G210)</f>
        <v>0</v>
      </c>
      <c r="G210" s="16">
        <f>SUM(G214+G213+G212+G211)</f>
        <v>0</v>
      </c>
      <c r="H210" s="16">
        <f>SUM(H214+H213+H212+H211)</f>
        <v>0</v>
      </c>
      <c r="I210" s="16">
        <f>SUM(I214+I213+I212+I211)</f>
        <v>0</v>
      </c>
      <c r="J210" s="16">
        <f>SUM(J214+J213+J212+J211)</f>
        <v>0</v>
      </c>
      <c r="K210" s="16">
        <f>SUM(K214+K213+K212+K211)</f>
        <v>0</v>
      </c>
      <c r="L210" s="144" t="s">
        <v>67</v>
      </c>
      <c r="M210" s="162"/>
    </row>
    <row r="211" spans="1:13" s="22" customFormat="1" ht="48" customHeight="1" x14ac:dyDescent="0.2">
      <c r="A211" s="165"/>
      <c r="B211" s="114"/>
      <c r="C211" s="142"/>
      <c r="D211" s="103" t="s">
        <v>1</v>
      </c>
      <c r="E211" s="16">
        <f t="shared" ref="E211:K211" si="50">SUM(E214:E215)</f>
        <v>0</v>
      </c>
      <c r="F211" s="16">
        <f>G211+H211+I211+J211+K211</f>
        <v>0</v>
      </c>
      <c r="G211" s="16">
        <f t="shared" si="50"/>
        <v>0</v>
      </c>
      <c r="H211" s="16">
        <f t="shared" si="50"/>
        <v>0</v>
      </c>
      <c r="I211" s="16">
        <f t="shared" si="50"/>
        <v>0</v>
      </c>
      <c r="J211" s="16">
        <f t="shared" si="50"/>
        <v>0</v>
      </c>
      <c r="K211" s="16">
        <f t="shared" si="50"/>
        <v>0</v>
      </c>
      <c r="L211" s="144"/>
      <c r="M211" s="162"/>
    </row>
    <row r="212" spans="1:13" s="22" customFormat="1" ht="58.5" customHeight="1" x14ac:dyDescent="0.2">
      <c r="A212" s="165"/>
      <c r="B212" s="114"/>
      <c r="C212" s="142"/>
      <c r="D212" s="103" t="s">
        <v>5</v>
      </c>
      <c r="E212" s="16">
        <v>0</v>
      </c>
      <c r="F212" s="16">
        <f>G212+H212+I212+J212+K212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44"/>
      <c r="M212" s="162"/>
    </row>
    <row r="213" spans="1:13" s="22" customFormat="1" ht="78.75" customHeight="1" x14ac:dyDescent="0.2">
      <c r="A213" s="165"/>
      <c r="B213" s="203"/>
      <c r="C213" s="142"/>
      <c r="D213" s="103" t="s">
        <v>9</v>
      </c>
      <c r="E213" s="16">
        <f>E218+E223+E228+E233+E238+E243+E263</f>
        <v>0</v>
      </c>
      <c r="F213" s="16">
        <f>G213+H213+I213+J213+K213</f>
        <v>0</v>
      </c>
      <c r="G213" s="16">
        <f t="shared" ref="G213:K214" si="51">G218+G223+G228+G233+G238+G243+G263</f>
        <v>0</v>
      </c>
      <c r="H213" s="16">
        <f t="shared" si="51"/>
        <v>0</v>
      </c>
      <c r="I213" s="16">
        <f t="shared" si="51"/>
        <v>0</v>
      </c>
      <c r="J213" s="16">
        <f t="shared" si="51"/>
        <v>0</v>
      </c>
      <c r="K213" s="16">
        <f t="shared" si="51"/>
        <v>0</v>
      </c>
      <c r="L213" s="144"/>
      <c r="M213" s="162"/>
    </row>
    <row r="214" spans="1:13" s="22" customFormat="1" ht="36" customHeight="1" x14ac:dyDescent="0.2">
      <c r="A214" s="165"/>
      <c r="B214" s="203"/>
      <c r="C214" s="142"/>
      <c r="D214" s="103" t="s">
        <v>20</v>
      </c>
      <c r="E214" s="16">
        <f>E219+E224+E229+E234+E239+E244+E264</f>
        <v>0</v>
      </c>
      <c r="F214" s="16">
        <f>G214+H214+I214+J214+K214</f>
        <v>0</v>
      </c>
      <c r="G214" s="16">
        <f t="shared" si="51"/>
        <v>0</v>
      </c>
      <c r="H214" s="16">
        <f t="shared" si="51"/>
        <v>0</v>
      </c>
      <c r="I214" s="16">
        <f t="shared" si="51"/>
        <v>0</v>
      </c>
      <c r="J214" s="16">
        <f t="shared" si="51"/>
        <v>0</v>
      </c>
      <c r="K214" s="16">
        <f t="shared" si="51"/>
        <v>0</v>
      </c>
      <c r="L214" s="144"/>
      <c r="M214" s="162"/>
    </row>
    <row r="215" spans="1:13" s="22" customFormat="1" ht="15" customHeight="1" x14ac:dyDescent="0.2">
      <c r="A215" s="143" t="s">
        <v>196</v>
      </c>
      <c r="B215" s="114" t="s">
        <v>135</v>
      </c>
      <c r="C215" s="142" t="s">
        <v>35</v>
      </c>
      <c r="D215" s="103" t="s">
        <v>2</v>
      </c>
      <c r="E215" s="16">
        <f t="shared" ref="E215" si="52">SUM(E218:E219)</f>
        <v>0</v>
      </c>
      <c r="F215" s="16">
        <f>SUM(K215+J215+I215+H215+G215)</f>
        <v>0</v>
      </c>
      <c r="G215" s="16">
        <f>SUM(G219+G218+G217+G216)</f>
        <v>0</v>
      </c>
      <c r="H215" s="16">
        <f>SUM(H219+H218+H217+H216)</f>
        <v>0</v>
      </c>
      <c r="I215" s="16">
        <f>SUM(I219+I218+I217+I216)</f>
        <v>0</v>
      </c>
      <c r="J215" s="16">
        <f>SUM(J219+J218+J217+J216)</f>
        <v>0</v>
      </c>
      <c r="K215" s="16">
        <f>SUM(K219+K218+K217+K216)</f>
        <v>0</v>
      </c>
      <c r="L215" s="144" t="s">
        <v>67</v>
      </c>
      <c r="M215" s="162"/>
    </row>
    <row r="216" spans="1:13" s="22" customFormat="1" ht="48" customHeight="1" x14ac:dyDescent="0.2">
      <c r="A216" s="143"/>
      <c r="B216" s="114"/>
      <c r="C216" s="142"/>
      <c r="D216" s="103" t="s">
        <v>1</v>
      </c>
      <c r="E216" s="16">
        <f t="shared" ref="E216:K216" si="53">SUM(E219:E220)</f>
        <v>0</v>
      </c>
      <c r="F216" s="16">
        <f>G216+H216+I216+J216+K216</f>
        <v>0</v>
      </c>
      <c r="G216" s="16">
        <f t="shared" si="53"/>
        <v>0</v>
      </c>
      <c r="H216" s="16">
        <f t="shared" si="53"/>
        <v>0</v>
      </c>
      <c r="I216" s="16">
        <f t="shared" si="53"/>
        <v>0</v>
      </c>
      <c r="J216" s="16">
        <f t="shared" si="53"/>
        <v>0</v>
      </c>
      <c r="K216" s="16">
        <f t="shared" si="53"/>
        <v>0</v>
      </c>
      <c r="L216" s="144"/>
      <c r="M216" s="162"/>
    </row>
    <row r="217" spans="1:13" s="22" customFormat="1" ht="62.25" customHeight="1" x14ac:dyDescent="0.2">
      <c r="A217" s="143"/>
      <c r="B217" s="114"/>
      <c r="C217" s="142"/>
      <c r="D217" s="103" t="s">
        <v>5</v>
      </c>
      <c r="E217" s="16">
        <v>0</v>
      </c>
      <c r="F217" s="16">
        <f>G217+H217+I217+J217+K217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44"/>
      <c r="M217" s="162"/>
    </row>
    <row r="218" spans="1:13" s="22" customFormat="1" ht="77.25" customHeight="1" x14ac:dyDescent="0.2">
      <c r="A218" s="143"/>
      <c r="B218" s="114"/>
      <c r="C218" s="142"/>
      <c r="D218" s="103" t="s">
        <v>9</v>
      </c>
      <c r="E218" s="16">
        <v>0</v>
      </c>
      <c r="F218" s="16">
        <f>G218+H218+I218+J218+K218</f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44"/>
      <c r="M218" s="162"/>
    </row>
    <row r="219" spans="1:13" s="22" customFormat="1" ht="30.75" customHeight="1" x14ac:dyDescent="0.2">
      <c r="A219" s="143"/>
      <c r="B219" s="114"/>
      <c r="C219" s="142"/>
      <c r="D219" s="103" t="s">
        <v>20</v>
      </c>
      <c r="E219" s="16">
        <v>0</v>
      </c>
      <c r="F219" s="16">
        <f>G219+H219+I219+J219+K219</f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0</v>
      </c>
      <c r="L219" s="144"/>
      <c r="M219" s="162"/>
    </row>
    <row r="220" spans="1:13" s="22" customFormat="1" ht="15" customHeight="1" x14ac:dyDescent="0.2">
      <c r="A220" s="165" t="s">
        <v>197</v>
      </c>
      <c r="B220" s="114" t="s">
        <v>136</v>
      </c>
      <c r="C220" s="142" t="s">
        <v>35</v>
      </c>
      <c r="D220" s="103" t="s">
        <v>2</v>
      </c>
      <c r="E220" s="16">
        <f t="shared" ref="E220:K221" si="54">SUM(E223:E224)</f>
        <v>0</v>
      </c>
      <c r="F220" s="16">
        <f>SUM(K220+J220+I220+H220+G220)</f>
        <v>0</v>
      </c>
      <c r="G220" s="16">
        <f>SUM(G224+G223+G222+G221)</f>
        <v>0</v>
      </c>
      <c r="H220" s="16">
        <f>SUM(H224+H223+H222+H221)</f>
        <v>0</v>
      </c>
      <c r="I220" s="16">
        <f>SUM(I224+I223+I222+I221)</f>
        <v>0</v>
      </c>
      <c r="J220" s="16">
        <f>SUM(J224+J223+J222+J221)</f>
        <v>0</v>
      </c>
      <c r="K220" s="16">
        <f>SUM(K224+K223+K222+K221)</f>
        <v>0</v>
      </c>
      <c r="L220" s="144" t="s">
        <v>67</v>
      </c>
      <c r="M220" s="162"/>
    </row>
    <row r="221" spans="1:13" s="22" customFormat="1" ht="45.75" customHeight="1" x14ac:dyDescent="0.2">
      <c r="A221" s="165"/>
      <c r="B221" s="114"/>
      <c r="C221" s="142"/>
      <c r="D221" s="103" t="s">
        <v>1</v>
      </c>
      <c r="E221" s="16">
        <f t="shared" si="54"/>
        <v>0</v>
      </c>
      <c r="F221" s="16">
        <f>G221+H221+I221+J221+K221</f>
        <v>0</v>
      </c>
      <c r="G221" s="16">
        <f t="shared" si="54"/>
        <v>0</v>
      </c>
      <c r="H221" s="16">
        <f t="shared" si="54"/>
        <v>0</v>
      </c>
      <c r="I221" s="16">
        <f t="shared" si="54"/>
        <v>0</v>
      </c>
      <c r="J221" s="16">
        <f t="shared" si="54"/>
        <v>0</v>
      </c>
      <c r="K221" s="16">
        <f t="shared" si="54"/>
        <v>0</v>
      </c>
      <c r="L221" s="144"/>
      <c r="M221" s="162"/>
    </row>
    <row r="222" spans="1:13" s="22" customFormat="1" ht="62.25" customHeight="1" x14ac:dyDescent="0.2">
      <c r="A222" s="165"/>
      <c r="B222" s="114"/>
      <c r="C222" s="142"/>
      <c r="D222" s="103" t="s">
        <v>5</v>
      </c>
      <c r="E222" s="16">
        <v>0</v>
      </c>
      <c r="F222" s="16">
        <f>G222+H222+I222+J222+K222</f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44"/>
      <c r="M222" s="162"/>
    </row>
    <row r="223" spans="1:13" s="22" customFormat="1" ht="77.25" customHeight="1" x14ac:dyDescent="0.2">
      <c r="A223" s="165"/>
      <c r="B223" s="114"/>
      <c r="C223" s="142"/>
      <c r="D223" s="103" t="s">
        <v>9</v>
      </c>
      <c r="E223" s="16">
        <v>0</v>
      </c>
      <c r="F223" s="16">
        <f>G223+H223+I223+K223+J223</f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44"/>
      <c r="M223" s="162"/>
    </row>
    <row r="224" spans="1:13" s="22" customFormat="1" ht="30.75" customHeight="1" x14ac:dyDescent="0.2">
      <c r="A224" s="165"/>
      <c r="B224" s="114"/>
      <c r="C224" s="142"/>
      <c r="D224" s="103" t="s">
        <v>20</v>
      </c>
      <c r="E224" s="16">
        <v>0</v>
      </c>
      <c r="F224" s="16">
        <f>G224+H224+I224+J224+K224</f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44"/>
      <c r="M224" s="162"/>
    </row>
    <row r="225" spans="1:13" s="22" customFormat="1" ht="15" customHeight="1" x14ac:dyDescent="0.2">
      <c r="A225" s="165" t="s">
        <v>198</v>
      </c>
      <c r="B225" s="114" t="s">
        <v>137</v>
      </c>
      <c r="C225" s="142" t="s">
        <v>35</v>
      </c>
      <c r="D225" s="103" t="s">
        <v>2</v>
      </c>
      <c r="E225" s="16">
        <f t="shared" ref="E225:K226" si="55">SUM(E228:E229)</f>
        <v>0</v>
      </c>
      <c r="F225" s="16">
        <f>SUM(K225+J225+I225+H225+G225)</f>
        <v>0</v>
      </c>
      <c r="G225" s="16">
        <f>SUM(G229+G228+G227+G226)</f>
        <v>0</v>
      </c>
      <c r="H225" s="16">
        <f>SUM(H229+H228+H227+H226)</f>
        <v>0</v>
      </c>
      <c r="I225" s="16">
        <f>SUM(I229+I228+I227+I226)</f>
        <v>0</v>
      </c>
      <c r="J225" s="16">
        <f>SUM(J229+J228+J227+J226)</f>
        <v>0</v>
      </c>
      <c r="K225" s="16">
        <f>SUM(K229+K228+K227+K226)</f>
        <v>0</v>
      </c>
      <c r="L225" s="144" t="s">
        <v>67</v>
      </c>
      <c r="M225" s="162"/>
    </row>
    <row r="226" spans="1:13" s="22" customFormat="1" ht="44.25" customHeight="1" x14ac:dyDescent="0.2">
      <c r="A226" s="165"/>
      <c r="B226" s="114"/>
      <c r="C226" s="142"/>
      <c r="D226" s="103" t="s">
        <v>1</v>
      </c>
      <c r="E226" s="16">
        <f t="shared" si="55"/>
        <v>0</v>
      </c>
      <c r="F226" s="16">
        <f>G226+H226+I226+J226+K226</f>
        <v>0</v>
      </c>
      <c r="G226" s="16">
        <f t="shared" si="55"/>
        <v>0</v>
      </c>
      <c r="H226" s="16">
        <f t="shared" si="55"/>
        <v>0</v>
      </c>
      <c r="I226" s="16">
        <f t="shared" si="55"/>
        <v>0</v>
      </c>
      <c r="J226" s="16">
        <f t="shared" si="55"/>
        <v>0</v>
      </c>
      <c r="K226" s="16">
        <f t="shared" si="55"/>
        <v>0</v>
      </c>
      <c r="L226" s="144"/>
      <c r="M226" s="162"/>
    </row>
    <row r="227" spans="1:13" s="22" customFormat="1" ht="63.75" customHeight="1" x14ac:dyDescent="0.2">
      <c r="A227" s="165"/>
      <c r="B227" s="114"/>
      <c r="C227" s="142"/>
      <c r="D227" s="103" t="s">
        <v>5</v>
      </c>
      <c r="E227" s="16">
        <v>0</v>
      </c>
      <c r="F227" s="16">
        <f>G227+H227+I227+J227+K227</f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44"/>
      <c r="M227" s="162"/>
    </row>
    <row r="228" spans="1:13" s="22" customFormat="1" ht="77.25" customHeight="1" x14ac:dyDescent="0.2">
      <c r="A228" s="165"/>
      <c r="B228" s="114"/>
      <c r="C228" s="142"/>
      <c r="D228" s="103" t="s">
        <v>9</v>
      </c>
      <c r="E228" s="16">
        <v>0</v>
      </c>
      <c r="F228" s="16">
        <f>G228+H228+I228+J228+K228</f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44"/>
      <c r="M228" s="162"/>
    </row>
    <row r="229" spans="1:13" s="22" customFormat="1" ht="30.75" customHeight="1" x14ac:dyDescent="0.2">
      <c r="A229" s="165"/>
      <c r="B229" s="114"/>
      <c r="C229" s="142"/>
      <c r="D229" s="103" t="s">
        <v>20</v>
      </c>
      <c r="E229" s="16">
        <v>0</v>
      </c>
      <c r="F229" s="16">
        <f>G229+H229+I229+J229+K229</f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44"/>
      <c r="M229" s="162"/>
    </row>
    <row r="230" spans="1:13" s="22" customFormat="1" ht="15" customHeight="1" x14ac:dyDescent="0.2">
      <c r="A230" s="165" t="s">
        <v>199</v>
      </c>
      <c r="B230" s="114" t="s">
        <v>138</v>
      </c>
      <c r="C230" s="142" t="s">
        <v>35</v>
      </c>
      <c r="D230" s="103" t="s">
        <v>2</v>
      </c>
      <c r="E230" s="16">
        <f t="shared" ref="E230:K231" si="56">SUM(E233:E234)</f>
        <v>0</v>
      </c>
      <c r="F230" s="16">
        <f>SUM(K230+J230+I230+H230+G230)</f>
        <v>0</v>
      </c>
      <c r="G230" s="16">
        <f>SUM(G234+G233+G232+G231)</f>
        <v>0</v>
      </c>
      <c r="H230" s="16">
        <f>SUM(H234+H233+H232+H231)</f>
        <v>0</v>
      </c>
      <c r="I230" s="16">
        <f>SUM(I234+I233+I232+I231)</f>
        <v>0</v>
      </c>
      <c r="J230" s="16">
        <f>SUM(J234+J233+J232+J231)</f>
        <v>0</v>
      </c>
      <c r="K230" s="16">
        <f>SUM(K234+K233+K232+K231)</f>
        <v>0</v>
      </c>
      <c r="L230" s="144" t="s">
        <v>67</v>
      </c>
      <c r="M230" s="162"/>
    </row>
    <row r="231" spans="1:13" s="22" customFormat="1" ht="47.25" customHeight="1" x14ac:dyDescent="0.2">
      <c r="A231" s="165"/>
      <c r="B231" s="114"/>
      <c r="C231" s="142"/>
      <c r="D231" s="103" t="s">
        <v>1</v>
      </c>
      <c r="E231" s="16">
        <f t="shared" si="56"/>
        <v>0</v>
      </c>
      <c r="F231" s="16">
        <f>G231+H231+I231+J231+K231</f>
        <v>0</v>
      </c>
      <c r="G231" s="16">
        <f t="shared" si="56"/>
        <v>0</v>
      </c>
      <c r="H231" s="16">
        <f t="shared" si="56"/>
        <v>0</v>
      </c>
      <c r="I231" s="16">
        <f t="shared" si="56"/>
        <v>0</v>
      </c>
      <c r="J231" s="16">
        <f t="shared" si="56"/>
        <v>0</v>
      </c>
      <c r="K231" s="16">
        <f t="shared" si="56"/>
        <v>0</v>
      </c>
      <c r="L231" s="144"/>
      <c r="M231" s="162"/>
    </row>
    <row r="232" spans="1:13" s="22" customFormat="1" ht="58.5" customHeight="1" x14ac:dyDescent="0.2">
      <c r="A232" s="165"/>
      <c r="B232" s="114"/>
      <c r="C232" s="142"/>
      <c r="D232" s="103" t="s">
        <v>5</v>
      </c>
      <c r="E232" s="16">
        <v>0</v>
      </c>
      <c r="F232" s="16">
        <f>G232+H232+I232+J232+K232</f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44"/>
      <c r="M232" s="162"/>
    </row>
    <row r="233" spans="1:13" s="22" customFormat="1" ht="77.25" customHeight="1" x14ac:dyDescent="0.2">
      <c r="A233" s="165"/>
      <c r="B233" s="114"/>
      <c r="C233" s="142"/>
      <c r="D233" s="103" t="s">
        <v>9</v>
      </c>
      <c r="E233" s="16">
        <v>0</v>
      </c>
      <c r="F233" s="16">
        <f>G233+H233+I233+J233+K233</f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44"/>
      <c r="M233" s="162"/>
    </row>
    <row r="234" spans="1:13" s="22" customFormat="1" ht="30.75" customHeight="1" x14ac:dyDescent="0.2">
      <c r="A234" s="165"/>
      <c r="B234" s="114"/>
      <c r="C234" s="142"/>
      <c r="D234" s="103" t="s">
        <v>20</v>
      </c>
      <c r="E234" s="16">
        <v>0</v>
      </c>
      <c r="F234" s="16">
        <f>G234+H234+I234+J234+K234</f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44"/>
      <c r="M234" s="162"/>
    </row>
    <row r="235" spans="1:13" s="22" customFormat="1" ht="15" customHeight="1" x14ac:dyDescent="0.2">
      <c r="A235" s="165" t="s">
        <v>200</v>
      </c>
      <c r="B235" s="114" t="s">
        <v>139</v>
      </c>
      <c r="C235" s="142" t="s">
        <v>35</v>
      </c>
      <c r="D235" s="103" t="s">
        <v>2</v>
      </c>
      <c r="E235" s="16">
        <f t="shared" ref="E235:K236" si="57">SUM(E238:E239)</f>
        <v>0</v>
      </c>
      <c r="F235" s="16">
        <f>SUM(K235+J235+I235+H235+G235)</f>
        <v>0</v>
      </c>
      <c r="G235" s="16">
        <f>SUM(G239+G238+G237+G236)</f>
        <v>0</v>
      </c>
      <c r="H235" s="16">
        <f>SUM(H239+H238+H237+H236)</f>
        <v>0</v>
      </c>
      <c r="I235" s="16">
        <f>SUM(I239+I238+I237+I236)</f>
        <v>0</v>
      </c>
      <c r="J235" s="16">
        <f>SUM(J239+J238+J237+J236)</f>
        <v>0</v>
      </c>
      <c r="K235" s="16">
        <f>SUM(K239+K238+K237+K236)</f>
        <v>0</v>
      </c>
      <c r="L235" s="144" t="s">
        <v>67</v>
      </c>
      <c r="M235" s="162"/>
    </row>
    <row r="236" spans="1:13" s="22" customFormat="1" ht="46.5" customHeight="1" x14ac:dyDescent="0.2">
      <c r="A236" s="165"/>
      <c r="B236" s="114"/>
      <c r="C236" s="142"/>
      <c r="D236" s="103" t="s">
        <v>1</v>
      </c>
      <c r="E236" s="16">
        <f t="shared" si="57"/>
        <v>0</v>
      </c>
      <c r="F236" s="16">
        <f>G236+H236+I236+J236+K236</f>
        <v>0</v>
      </c>
      <c r="G236" s="16">
        <f t="shared" si="57"/>
        <v>0</v>
      </c>
      <c r="H236" s="16">
        <f t="shared" si="57"/>
        <v>0</v>
      </c>
      <c r="I236" s="16">
        <f t="shared" si="57"/>
        <v>0</v>
      </c>
      <c r="J236" s="16">
        <f t="shared" si="57"/>
        <v>0</v>
      </c>
      <c r="K236" s="16">
        <f t="shared" si="57"/>
        <v>0</v>
      </c>
      <c r="L236" s="144"/>
      <c r="M236" s="162"/>
    </row>
    <row r="237" spans="1:13" s="22" customFormat="1" ht="59.25" customHeight="1" x14ac:dyDescent="0.2">
      <c r="A237" s="165"/>
      <c r="B237" s="114"/>
      <c r="C237" s="142"/>
      <c r="D237" s="103" t="s">
        <v>5</v>
      </c>
      <c r="E237" s="16">
        <v>0</v>
      </c>
      <c r="F237" s="16">
        <f>G237+H237+I237+J237+K237</f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44"/>
      <c r="M237" s="162"/>
    </row>
    <row r="238" spans="1:13" s="22" customFormat="1" ht="77.25" customHeight="1" x14ac:dyDescent="0.2">
      <c r="A238" s="165"/>
      <c r="B238" s="114"/>
      <c r="C238" s="142"/>
      <c r="D238" s="103" t="s">
        <v>9</v>
      </c>
      <c r="E238" s="16">
        <v>0</v>
      </c>
      <c r="F238" s="16">
        <f>G238+H238+I238+J238+K238</f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44"/>
      <c r="M238" s="162"/>
    </row>
    <row r="239" spans="1:13" s="22" customFormat="1" ht="30.75" customHeight="1" x14ac:dyDescent="0.2">
      <c r="A239" s="165"/>
      <c r="B239" s="114"/>
      <c r="C239" s="142"/>
      <c r="D239" s="103" t="s">
        <v>20</v>
      </c>
      <c r="E239" s="16">
        <v>0</v>
      </c>
      <c r="F239" s="16">
        <f>G239+H239+I239+J239+K239</f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44"/>
      <c r="M239" s="162"/>
    </row>
    <row r="240" spans="1:13" s="22" customFormat="1" ht="15" customHeight="1" x14ac:dyDescent="0.2">
      <c r="A240" s="165" t="s">
        <v>201</v>
      </c>
      <c r="B240" s="114" t="s">
        <v>140</v>
      </c>
      <c r="C240" s="142" t="s">
        <v>35</v>
      </c>
      <c r="D240" s="103" t="s">
        <v>2</v>
      </c>
      <c r="E240" s="16">
        <f t="shared" ref="E240" si="58">SUM(E243:E244)</f>
        <v>0</v>
      </c>
      <c r="F240" s="16">
        <f>SUM(K240+J240+I240+H240+G240)</f>
        <v>0</v>
      </c>
      <c r="G240" s="16">
        <f>SUM(G244+G243+G242+G241)</f>
        <v>0</v>
      </c>
      <c r="H240" s="16">
        <f>SUM(H244+H243+H242+H241)</f>
        <v>0</v>
      </c>
      <c r="I240" s="16">
        <f>SUM(I244+I243+I242+I241)</f>
        <v>0</v>
      </c>
      <c r="J240" s="16">
        <f>SUM(J244+J243+J242+J241)</f>
        <v>0</v>
      </c>
      <c r="K240" s="16">
        <f>SUM(K244+K243+K242+K241)</f>
        <v>0</v>
      </c>
      <c r="L240" s="144" t="s">
        <v>67</v>
      </c>
      <c r="M240" s="162"/>
    </row>
    <row r="241" spans="1:13" s="22" customFormat="1" ht="48" customHeight="1" x14ac:dyDescent="0.2">
      <c r="A241" s="165"/>
      <c r="B241" s="114"/>
      <c r="C241" s="142"/>
      <c r="D241" s="103" t="s">
        <v>1</v>
      </c>
      <c r="E241" s="16">
        <v>0</v>
      </c>
      <c r="F241" s="16">
        <f>G241+H241+I241+J241+K241</f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44"/>
      <c r="M241" s="162"/>
    </row>
    <row r="242" spans="1:13" s="22" customFormat="1" ht="61.5" customHeight="1" x14ac:dyDescent="0.2">
      <c r="A242" s="165"/>
      <c r="B242" s="114"/>
      <c r="C242" s="142"/>
      <c r="D242" s="103" t="s">
        <v>5</v>
      </c>
      <c r="E242" s="16">
        <v>0</v>
      </c>
      <c r="F242" s="16">
        <f>G242+H242+I242+J242+K242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44"/>
      <c r="M242" s="162"/>
    </row>
    <row r="243" spans="1:13" s="22" customFormat="1" ht="77.25" customHeight="1" x14ac:dyDescent="0.2">
      <c r="A243" s="165"/>
      <c r="B243" s="114"/>
      <c r="C243" s="142"/>
      <c r="D243" s="103" t="s">
        <v>9</v>
      </c>
      <c r="E243" s="16">
        <v>0</v>
      </c>
      <c r="F243" s="16">
        <f>G243+H243+I243+J243+K243</f>
        <v>0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44"/>
      <c r="M243" s="162"/>
    </row>
    <row r="244" spans="1:13" s="22" customFormat="1" ht="30.75" customHeight="1" x14ac:dyDescent="0.2">
      <c r="A244" s="165"/>
      <c r="B244" s="114"/>
      <c r="C244" s="142"/>
      <c r="D244" s="103" t="s">
        <v>20</v>
      </c>
      <c r="E244" s="16">
        <v>0</v>
      </c>
      <c r="F244" s="16">
        <f>G244+H244+I244+J244+K244</f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44"/>
      <c r="M244" s="162"/>
    </row>
    <row r="245" spans="1:13" s="22" customFormat="1" ht="17.25" customHeight="1" x14ac:dyDescent="0.2">
      <c r="A245" s="166" t="s">
        <v>70</v>
      </c>
      <c r="B245" s="118" t="s">
        <v>141</v>
      </c>
      <c r="C245" s="142" t="s">
        <v>35</v>
      </c>
      <c r="D245" s="73" t="s">
        <v>2</v>
      </c>
      <c r="E245" s="18">
        <f t="shared" ref="E245:K245" si="59">SUM(E248:E249)</f>
        <v>0</v>
      </c>
      <c r="F245" s="18">
        <f>K245+J245+I245+H245+G245</f>
        <v>0</v>
      </c>
      <c r="G245" s="18">
        <f t="shared" si="59"/>
        <v>0</v>
      </c>
      <c r="H245" s="18">
        <f t="shared" si="59"/>
        <v>0</v>
      </c>
      <c r="I245" s="18">
        <f t="shared" si="59"/>
        <v>0</v>
      </c>
      <c r="J245" s="18">
        <f t="shared" si="59"/>
        <v>0</v>
      </c>
      <c r="K245" s="18">
        <f t="shared" si="59"/>
        <v>0</v>
      </c>
      <c r="L245" s="142" t="s">
        <v>17</v>
      </c>
      <c r="M245" s="157" t="s">
        <v>64</v>
      </c>
    </row>
    <row r="246" spans="1:13" s="22" customFormat="1" ht="47.25" customHeight="1" x14ac:dyDescent="0.2">
      <c r="A246" s="167"/>
      <c r="B246" s="130"/>
      <c r="C246" s="142"/>
      <c r="D246" s="73" t="s">
        <v>1</v>
      </c>
      <c r="E246" s="18">
        <v>0</v>
      </c>
      <c r="F246" s="18">
        <f>F251</f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42"/>
      <c r="M246" s="158"/>
    </row>
    <row r="247" spans="1:13" s="22" customFormat="1" ht="63" customHeight="1" x14ac:dyDescent="0.2">
      <c r="A247" s="167"/>
      <c r="B247" s="130"/>
      <c r="C247" s="142"/>
      <c r="D247" s="73" t="s">
        <v>5</v>
      </c>
      <c r="E247" s="18">
        <v>0</v>
      </c>
      <c r="F247" s="18">
        <f>F252</f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42"/>
      <c r="M247" s="158"/>
    </row>
    <row r="248" spans="1:13" s="22" customFormat="1" ht="78.75" customHeight="1" x14ac:dyDescent="0.2">
      <c r="A248" s="168"/>
      <c r="B248" s="163"/>
      <c r="C248" s="142"/>
      <c r="D248" s="73" t="s">
        <v>9</v>
      </c>
      <c r="E248" s="18">
        <v>0</v>
      </c>
      <c r="F248" s="18">
        <f>F253</f>
        <v>0</v>
      </c>
      <c r="G248" s="71">
        <v>0</v>
      </c>
      <c r="H248" s="71">
        <v>0</v>
      </c>
      <c r="I248" s="71">
        <v>0</v>
      </c>
      <c r="J248" s="71">
        <v>0</v>
      </c>
      <c r="K248" s="71">
        <v>0</v>
      </c>
      <c r="L248" s="142"/>
      <c r="M248" s="159"/>
    </row>
    <row r="249" spans="1:13" s="22" customFormat="1" ht="30.75" customHeight="1" x14ac:dyDescent="0.2">
      <c r="A249" s="169"/>
      <c r="B249" s="164"/>
      <c r="C249" s="142"/>
      <c r="D249" s="73" t="s">
        <v>20</v>
      </c>
      <c r="E249" s="18">
        <v>0</v>
      </c>
      <c r="F249" s="18">
        <f>F254</f>
        <v>0</v>
      </c>
      <c r="G249" s="71">
        <v>0</v>
      </c>
      <c r="H249" s="71">
        <v>0</v>
      </c>
      <c r="I249" s="71">
        <v>0</v>
      </c>
      <c r="J249" s="71">
        <v>0</v>
      </c>
      <c r="K249" s="71">
        <v>0</v>
      </c>
      <c r="L249" s="142"/>
      <c r="M249" s="160"/>
    </row>
    <row r="250" spans="1:13" s="22" customFormat="1" ht="20.25" customHeight="1" x14ac:dyDescent="0.2">
      <c r="A250" s="165" t="s">
        <v>89</v>
      </c>
      <c r="B250" s="114" t="s">
        <v>142</v>
      </c>
      <c r="C250" s="142" t="s">
        <v>35</v>
      </c>
      <c r="D250" s="103" t="s">
        <v>2</v>
      </c>
      <c r="E250" s="16">
        <f t="shared" ref="E250" si="60">SUM(E253:E254)</f>
        <v>0</v>
      </c>
      <c r="F250" s="16">
        <f>SUM(K250+J250+I250+H250+G250)</f>
        <v>0</v>
      </c>
      <c r="G250" s="16">
        <f>SUM(G254+G253+G252+G251)</f>
        <v>0</v>
      </c>
      <c r="H250" s="16">
        <f>SUM(H254+H253+H252+H251)</f>
        <v>0</v>
      </c>
      <c r="I250" s="16">
        <f>SUM(I254+I253+I252+I251)</f>
        <v>0</v>
      </c>
      <c r="J250" s="16">
        <f>SUM(J254+J253+J252+J251)</f>
        <v>0</v>
      </c>
      <c r="K250" s="16">
        <f>SUM(K254+K253+K252+K251)</f>
        <v>0</v>
      </c>
      <c r="L250" s="142" t="s">
        <v>17</v>
      </c>
      <c r="M250" s="162"/>
    </row>
    <row r="251" spans="1:13" s="22" customFormat="1" ht="45.75" customHeight="1" x14ac:dyDescent="0.2">
      <c r="A251" s="165"/>
      <c r="B251" s="114"/>
      <c r="C251" s="142"/>
      <c r="D251" s="103" t="s">
        <v>1</v>
      </c>
      <c r="E251" s="16">
        <v>0</v>
      </c>
      <c r="F251" s="16">
        <f>G251+H251+I251+J251+K251</f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42"/>
      <c r="M251" s="162"/>
    </row>
    <row r="252" spans="1:13" s="22" customFormat="1" ht="62.25" customHeight="1" x14ac:dyDescent="0.2">
      <c r="A252" s="165"/>
      <c r="B252" s="114"/>
      <c r="C252" s="142"/>
      <c r="D252" s="103" t="s">
        <v>5</v>
      </c>
      <c r="E252" s="16">
        <v>0</v>
      </c>
      <c r="F252" s="16">
        <f>G252+H252+I252+J252+K252</f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42"/>
      <c r="M252" s="162"/>
    </row>
    <row r="253" spans="1:13" s="22" customFormat="1" ht="66.75" customHeight="1" x14ac:dyDescent="0.2">
      <c r="A253" s="165"/>
      <c r="B253" s="114"/>
      <c r="C253" s="142"/>
      <c r="D253" s="103" t="s">
        <v>9</v>
      </c>
      <c r="E253" s="16">
        <v>0</v>
      </c>
      <c r="F253" s="16">
        <f>G253+H253+I253+J253+K253</f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42"/>
      <c r="M253" s="162"/>
    </row>
    <row r="254" spans="1:13" s="22" customFormat="1" ht="30.75" customHeight="1" x14ac:dyDescent="0.2">
      <c r="A254" s="165"/>
      <c r="B254" s="114"/>
      <c r="C254" s="142"/>
      <c r="D254" s="103" t="s">
        <v>20</v>
      </c>
      <c r="E254" s="16">
        <v>0</v>
      </c>
      <c r="F254" s="16">
        <f>G254+H254+I254+J254+K254</f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0</v>
      </c>
      <c r="L254" s="142"/>
      <c r="M254" s="162"/>
    </row>
    <row r="255" spans="1:13" s="22" customFormat="1" ht="30.75" customHeight="1" x14ac:dyDescent="0.2">
      <c r="A255" s="165" t="s">
        <v>81</v>
      </c>
      <c r="B255" s="114" t="s">
        <v>116</v>
      </c>
      <c r="C255" s="142" t="s">
        <v>35</v>
      </c>
      <c r="D255" s="103" t="s">
        <v>2</v>
      </c>
      <c r="E255" s="16">
        <f t="shared" ref="E255:K255" si="61">SUM(E258:E259)</f>
        <v>0</v>
      </c>
      <c r="F255" s="16">
        <f>G255+H255+I255+J255+K255</f>
        <v>0</v>
      </c>
      <c r="G255" s="16">
        <f t="shared" si="61"/>
        <v>0</v>
      </c>
      <c r="H255" s="16">
        <f t="shared" si="61"/>
        <v>0</v>
      </c>
      <c r="I255" s="16">
        <f t="shared" si="61"/>
        <v>0</v>
      </c>
      <c r="J255" s="16">
        <f t="shared" si="61"/>
        <v>0</v>
      </c>
      <c r="K255" s="16">
        <f t="shared" si="61"/>
        <v>0</v>
      </c>
      <c r="L255" s="142" t="s">
        <v>17</v>
      </c>
      <c r="M255" s="161" t="s">
        <v>66</v>
      </c>
    </row>
    <row r="256" spans="1:13" s="22" customFormat="1" ht="45.75" customHeight="1" x14ac:dyDescent="0.2">
      <c r="A256" s="165"/>
      <c r="B256" s="114"/>
      <c r="C256" s="142"/>
      <c r="D256" s="103" t="s">
        <v>1</v>
      </c>
      <c r="E256" s="16">
        <v>0</v>
      </c>
      <c r="F256" s="16">
        <f>F261</f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42"/>
      <c r="M256" s="161"/>
    </row>
    <row r="257" spans="1:13" s="22" customFormat="1" ht="61.5" customHeight="1" x14ac:dyDescent="0.2">
      <c r="A257" s="165"/>
      <c r="B257" s="114"/>
      <c r="C257" s="142"/>
      <c r="D257" s="103" t="s">
        <v>5</v>
      </c>
      <c r="E257" s="16">
        <v>0</v>
      </c>
      <c r="F257" s="16">
        <f>F262</f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42"/>
      <c r="M257" s="161"/>
    </row>
    <row r="258" spans="1:13" s="22" customFormat="1" ht="73.5" customHeight="1" x14ac:dyDescent="0.2">
      <c r="A258" s="165"/>
      <c r="B258" s="114"/>
      <c r="C258" s="142"/>
      <c r="D258" s="103" t="s">
        <v>9</v>
      </c>
      <c r="E258" s="16">
        <v>0</v>
      </c>
      <c r="F258" s="16">
        <f>F263</f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42"/>
      <c r="M258" s="162"/>
    </row>
    <row r="259" spans="1:13" s="22" customFormat="1" ht="30.75" customHeight="1" x14ac:dyDescent="0.2">
      <c r="A259" s="165"/>
      <c r="B259" s="114"/>
      <c r="C259" s="142"/>
      <c r="D259" s="103" t="s">
        <v>20</v>
      </c>
      <c r="E259" s="16">
        <v>0</v>
      </c>
      <c r="F259" s="16">
        <f>F264</f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142"/>
      <c r="M259" s="162"/>
    </row>
    <row r="260" spans="1:13" s="22" customFormat="1" ht="25.5" customHeight="1" x14ac:dyDescent="0.2">
      <c r="A260" s="165" t="s">
        <v>82</v>
      </c>
      <c r="B260" s="114" t="s">
        <v>143</v>
      </c>
      <c r="C260" s="142" t="s">
        <v>35</v>
      </c>
      <c r="D260" s="103" t="s">
        <v>2</v>
      </c>
      <c r="E260" s="16">
        <f t="shared" ref="E260:K262" si="62">SUM(E263:E264)</f>
        <v>0</v>
      </c>
      <c r="F260" s="16">
        <f>SUM(K260+J260+I260+H260+G260)</f>
        <v>0</v>
      </c>
      <c r="G260" s="16">
        <f>SUM(G264+G263+G262+G261)</f>
        <v>0</v>
      </c>
      <c r="H260" s="16">
        <f>SUM(H264+H263+H262+H261)</f>
        <v>0</v>
      </c>
      <c r="I260" s="16">
        <f>SUM(I264+I263+I262+I261)</f>
        <v>0</v>
      </c>
      <c r="J260" s="16">
        <f>SUM(J264+J263+J262+J261)</f>
        <v>0</v>
      </c>
      <c r="K260" s="16">
        <f>SUM(K264+K263+K262+K261)</f>
        <v>0</v>
      </c>
      <c r="L260" s="142" t="s">
        <v>17</v>
      </c>
      <c r="M260" s="162"/>
    </row>
    <row r="261" spans="1:13" s="22" customFormat="1" ht="44.25" customHeight="1" x14ac:dyDescent="0.2">
      <c r="A261" s="165"/>
      <c r="B261" s="114"/>
      <c r="C261" s="142"/>
      <c r="D261" s="103" t="s">
        <v>1</v>
      </c>
      <c r="E261" s="16">
        <f t="shared" si="62"/>
        <v>0</v>
      </c>
      <c r="F261" s="16">
        <f>G261+H261+I261+J261+K261</f>
        <v>0</v>
      </c>
      <c r="G261" s="16">
        <f t="shared" si="62"/>
        <v>0</v>
      </c>
      <c r="H261" s="16">
        <f t="shared" si="62"/>
        <v>0</v>
      </c>
      <c r="I261" s="16">
        <f t="shared" si="62"/>
        <v>0</v>
      </c>
      <c r="J261" s="16">
        <f t="shared" si="62"/>
        <v>0</v>
      </c>
      <c r="K261" s="16">
        <f t="shared" si="62"/>
        <v>0</v>
      </c>
      <c r="L261" s="142"/>
      <c r="M261" s="162"/>
    </row>
    <row r="262" spans="1:13" s="22" customFormat="1" ht="60.75" customHeight="1" x14ac:dyDescent="0.2">
      <c r="A262" s="165"/>
      <c r="B262" s="114"/>
      <c r="C262" s="142"/>
      <c r="D262" s="103" t="s">
        <v>5</v>
      </c>
      <c r="E262" s="16">
        <f t="shared" si="62"/>
        <v>0</v>
      </c>
      <c r="F262" s="16">
        <f>G262+H262+I262+J262+K262</f>
        <v>0</v>
      </c>
      <c r="G262" s="16">
        <f t="shared" si="62"/>
        <v>0</v>
      </c>
      <c r="H262" s="16">
        <f t="shared" si="62"/>
        <v>0</v>
      </c>
      <c r="I262" s="16">
        <f t="shared" si="62"/>
        <v>0</v>
      </c>
      <c r="J262" s="16">
        <f t="shared" si="62"/>
        <v>0</v>
      </c>
      <c r="K262" s="16">
        <f t="shared" si="62"/>
        <v>0</v>
      </c>
      <c r="L262" s="142"/>
      <c r="M262" s="162"/>
    </row>
    <row r="263" spans="1:13" s="22" customFormat="1" ht="77.25" customHeight="1" x14ac:dyDescent="0.2">
      <c r="A263" s="165"/>
      <c r="B263" s="114"/>
      <c r="C263" s="142"/>
      <c r="D263" s="103" t="s">
        <v>9</v>
      </c>
      <c r="E263" s="16">
        <v>0</v>
      </c>
      <c r="F263" s="16">
        <f>G263+H263+I263+J263+K263</f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42"/>
      <c r="M263" s="162"/>
    </row>
    <row r="264" spans="1:13" s="22" customFormat="1" ht="30.75" customHeight="1" x14ac:dyDescent="0.2">
      <c r="A264" s="165"/>
      <c r="B264" s="114"/>
      <c r="C264" s="142"/>
      <c r="D264" s="103" t="s">
        <v>20</v>
      </c>
      <c r="E264" s="16">
        <v>0</v>
      </c>
      <c r="F264" s="16">
        <f>G264+H264+I264+J264+K264</f>
        <v>0</v>
      </c>
      <c r="G264" s="17">
        <v>0</v>
      </c>
      <c r="H264" s="17">
        <v>0</v>
      </c>
      <c r="I264" s="17">
        <v>0</v>
      </c>
      <c r="J264" s="17">
        <v>0</v>
      </c>
      <c r="K264" s="17">
        <v>0</v>
      </c>
      <c r="L264" s="142"/>
      <c r="M264" s="162"/>
    </row>
    <row r="265" spans="1:13" ht="15" customHeight="1" x14ac:dyDescent="0.2">
      <c r="A265" s="145"/>
      <c r="B265" s="146" t="s">
        <v>68</v>
      </c>
      <c r="C265" s="146"/>
      <c r="D265" s="73" t="s">
        <v>2</v>
      </c>
      <c r="E265" s="18">
        <f t="shared" ref="E265:K265" si="63">E190+E200+E210</f>
        <v>0</v>
      </c>
      <c r="F265" s="18">
        <f t="shared" si="63"/>
        <v>0</v>
      </c>
      <c r="G265" s="18">
        <f t="shared" si="63"/>
        <v>0</v>
      </c>
      <c r="H265" s="18">
        <f t="shared" si="63"/>
        <v>0</v>
      </c>
      <c r="I265" s="18">
        <f t="shared" si="63"/>
        <v>0</v>
      </c>
      <c r="J265" s="18">
        <f t="shared" si="63"/>
        <v>0</v>
      </c>
      <c r="K265" s="18">
        <f t="shared" si="63"/>
        <v>0</v>
      </c>
      <c r="L265" s="136"/>
      <c r="M265" s="136"/>
    </row>
    <row r="266" spans="1:13" ht="49.5" customHeight="1" x14ac:dyDescent="0.2">
      <c r="A266" s="145"/>
      <c r="B266" s="146"/>
      <c r="C266" s="146"/>
      <c r="D266" s="73" t="s">
        <v>1</v>
      </c>
      <c r="E266" s="18">
        <f t="shared" ref="E266:K266" si="64">SUM(E269:E270)</f>
        <v>0</v>
      </c>
      <c r="F266" s="18">
        <f t="shared" si="64"/>
        <v>0</v>
      </c>
      <c r="G266" s="18">
        <f t="shared" si="64"/>
        <v>0</v>
      </c>
      <c r="H266" s="18">
        <f t="shared" si="64"/>
        <v>0</v>
      </c>
      <c r="I266" s="18">
        <f t="shared" si="64"/>
        <v>0</v>
      </c>
      <c r="J266" s="18">
        <f t="shared" si="64"/>
        <v>0</v>
      </c>
      <c r="K266" s="18">
        <f t="shared" si="64"/>
        <v>0</v>
      </c>
      <c r="L266" s="136"/>
      <c r="M266" s="136"/>
    </row>
    <row r="267" spans="1:13" ht="61.5" customHeight="1" x14ac:dyDescent="0.2">
      <c r="A267" s="145"/>
      <c r="B267" s="146"/>
      <c r="C267" s="146"/>
      <c r="D267" s="73" t="s">
        <v>5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0</v>
      </c>
      <c r="K267" s="18">
        <v>0</v>
      </c>
      <c r="L267" s="136"/>
      <c r="M267" s="136"/>
    </row>
    <row r="268" spans="1:13" ht="72" customHeight="1" x14ac:dyDescent="0.2">
      <c r="A268" s="145"/>
      <c r="B268" s="146"/>
      <c r="C268" s="146"/>
      <c r="D268" s="73" t="s">
        <v>9</v>
      </c>
      <c r="E268" s="18">
        <f>E193+E203+E213</f>
        <v>0</v>
      </c>
      <c r="F268" s="18">
        <v>0</v>
      </c>
      <c r="G268" s="18">
        <f t="shared" ref="G268:K269" si="65">G193+G203+G213</f>
        <v>0</v>
      </c>
      <c r="H268" s="18">
        <f t="shared" si="65"/>
        <v>0</v>
      </c>
      <c r="I268" s="18">
        <f t="shared" si="65"/>
        <v>0</v>
      </c>
      <c r="J268" s="18">
        <f t="shared" si="65"/>
        <v>0</v>
      </c>
      <c r="K268" s="18">
        <f t="shared" si="65"/>
        <v>0</v>
      </c>
      <c r="L268" s="136"/>
      <c r="M268" s="136"/>
    </row>
    <row r="269" spans="1:13" ht="31.5" customHeight="1" x14ac:dyDescent="0.2">
      <c r="A269" s="145"/>
      <c r="B269" s="146"/>
      <c r="C269" s="146"/>
      <c r="D269" s="73" t="s">
        <v>20</v>
      </c>
      <c r="E269" s="18">
        <f>E194+E204+E214</f>
        <v>0</v>
      </c>
      <c r="F269" s="18">
        <f>F194+F204+F214</f>
        <v>0</v>
      </c>
      <c r="G269" s="18">
        <f t="shared" si="65"/>
        <v>0</v>
      </c>
      <c r="H269" s="18">
        <f t="shared" si="65"/>
        <v>0</v>
      </c>
      <c r="I269" s="18">
        <f t="shared" si="65"/>
        <v>0</v>
      </c>
      <c r="J269" s="18">
        <f t="shared" si="65"/>
        <v>0</v>
      </c>
      <c r="K269" s="18">
        <f t="shared" si="65"/>
        <v>0</v>
      </c>
      <c r="L269" s="136"/>
      <c r="M269" s="136"/>
    </row>
    <row r="270" spans="1:13" ht="15.75" customHeight="1" x14ac:dyDescent="0.2">
      <c r="A270" s="137" t="s">
        <v>69</v>
      </c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9"/>
    </row>
    <row r="271" spans="1:13" ht="15" customHeight="1" x14ac:dyDescent="0.2">
      <c r="A271" s="140" t="s">
        <v>90</v>
      </c>
      <c r="B271" s="114" t="s">
        <v>191</v>
      </c>
      <c r="C271" s="141" t="s">
        <v>35</v>
      </c>
      <c r="D271" s="102" t="s">
        <v>2</v>
      </c>
      <c r="E271" s="18">
        <v>0</v>
      </c>
      <c r="F271" s="18">
        <f>G271+H271+I271+J271+K271</f>
        <v>2657.7</v>
      </c>
      <c r="G271" s="18">
        <f>SUM(G272:G275)</f>
        <v>2657.7</v>
      </c>
      <c r="H271" s="18">
        <f>H272+H273+H274+H275</f>
        <v>0</v>
      </c>
      <c r="I271" s="18">
        <f>I272+I273+I274+I275</f>
        <v>0</v>
      </c>
      <c r="J271" s="18">
        <f>J272+J273+J274+J275</f>
        <v>0</v>
      </c>
      <c r="K271" s="18">
        <f>K272+K273+K274+K275</f>
        <v>0</v>
      </c>
      <c r="L271" s="144" t="s">
        <v>67</v>
      </c>
      <c r="M271" s="124" t="s">
        <v>98</v>
      </c>
    </row>
    <row r="272" spans="1:13" ht="45" x14ac:dyDescent="0.2">
      <c r="A272" s="140"/>
      <c r="B272" s="123"/>
      <c r="C272" s="141"/>
      <c r="D272" s="102" t="s">
        <v>1</v>
      </c>
      <c r="E272" s="18">
        <v>0</v>
      </c>
      <c r="F272" s="18">
        <f>F277+F282</f>
        <v>0</v>
      </c>
      <c r="G272" s="18">
        <f>G277+G282</f>
        <v>0</v>
      </c>
      <c r="H272" s="18">
        <v>0</v>
      </c>
      <c r="I272" s="18">
        <v>0</v>
      </c>
      <c r="J272" s="18">
        <v>0</v>
      </c>
      <c r="K272" s="18">
        <v>0</v>
      </c>
      <c r="L272" s="144"/>
      <c r="M272" s="125"/>
    </row>
    <row r="273" spans="1:14" ht="60" x14ac:dyDescent="0.2">
      <c r="A273" s="140"/>
      <c r="B273" s="123"/>
      <c r="C273" s="141"/>
      <c r="D273" s="102" t="s">
        <v>5</v>
      </c>
      <c r="E273" s="18">
        <v>0</v>
      </c>
      <c r="F273" s="18">
        <f>F278+F283</f>
        <v>0</v>
      </c>
      <c r="G273" s="18">
        <f t="shared" ref="G273:G275" si="66">G278+G283</f>
        <v>0</v>
      </c>
      <c r="H273" s="18">
        <v>0</v>
      </c>
      <c r="I273" s="18">
        <v>0</v>
      </c>
      <c r="J273" s="18">
        <v>0</v>
      </c>
      <c r="K273" s="18">
        <v>0</v>
      </c>
      <c r="L273" s="144"/>
      <c r="M273" s="125"/>
    </row>
    <row r="274" spans="1:14" ht="75" x14ac:dyDescent="0.2">
      <c r="A274" s="140"/>
      <c r="B274" s="123"/>
      <c r="C274" s="141"/>
      <c r="D274" s="102" t="s">
        <v>9</v>
      </c>
      <c r="E274" s="18">
        <v>0</v>
      </c>
      <c r="F274" s="18">
        <f>F279+F284</f>
        <v>2657.7</v>
      </c>
      <c r="G274" s="18">
        <f t="shared" si="66"/>
        <v>2657.7</v>
      </c>
      <c r="H274" s="18">
        <v>0</v>
      </c>
      <c r="I274" s="18">
        <v>0</v>
      </c>
      <c r="J274" s="18">
        <v>0</v>
      </c>
      <c r="K274" s="18">
        <v>0</v>
      </c>
      <c r="L274" s="144"/>
      <c r="M274" s="125"/>
    </row>
    <row r="275" spans="1:14" ht="30" x14ac:dyDescent="0.2">
      <c r="A275" s="140"/>
      <c r="B275" s="123"/>
      <c r="C275" s="141"/>
      <c r="D275" s="102" t="s">
        <v>20</v>
      </c>
      <c r="E275" s="18">
        <v>0</v>
      </c>
      <c r="F275" s="18">
        <f>F280+F285</f>
        <v>0</v>
      </c>
      <c r="G275" s="18">
        <f t="shared" si="66"/>
        <v>0</v>
      </c>
      <c r="H275" s="18">
        <v>0</v>
      </c>
      <c r="I275" s="18">
        <v>0</v>
      </c>
      <c r="J275" s="18">
        <v>0</v>
      </c>
      <c r="K275" s="18">
        <v>0</v>
      </c>
      <c r="L275" s="144"/>
      <c r="M275" s="126"/>
    </row>
    <row r="276" spans="1:14" ht="15" customHeight="1" x14ac:dyDescent="0.2">
      <c r="A276" s="143" t="s">
        <v>202</v>
      </c>
      <c r="B276" s="118" t="s">
        <v>144</v>
      </c>
      <c r="C276" s="142" t="s">
        <v>35</v>
      </c>
      <c r="D276" s="103" t="s">
        <v>2</v>
      </c>
      <c r="E276" s="20">
        <v>0</v>
      </c>
      <c r="F276" s="20">
        <f>SUM(K276+J276+I276+H276+G276)</f>
        <v>0</v>
      </c>
      <c r="G276" s="20">
        <f>SUM(G280+G279+G278+G277)</f>
        <v>0</v>
      </c>
      <c r="H276" s="20">
        <f>SUM(H280+H279+H278+H277)</f>
        <v>0</v>
      </c>
      <c r="I276" s="20">
        <f>SUM(I280+I279+I278+I277)</f>
        <v>0</v>
      </c>
      <c r="J276" s="20">
        <f>SUM(J280+J279+J278+J277)</f>
        <v>0</v>
      </c>
      <c r="K276" s="20">
        <f>SUM(K280+K279+K278+K277)</f>
        <v>0</v>
      </c>
      <c r="L276" s="144" t="s">
        <v>67</v>
      </c>
      <c r="M276" s="147"/>
    </row>
    <row r="277" spans="1:14" ht="45" x14ac:dyDescent="0.2">
      <c r="A277" s="143"/>
      <c r="B277" s="130"/>
      <c r="C277" s="142"/>
      <c r="D277" s="103" t="s">
        <v>1</v>
      </c>
      <c r="E277" s="20">
        <v>0</v>
      </c>
      <c r="F277" s="20">
        <f>G277+H277+I277+J277+K277</f>
        <v>0</v>
      </c>
      <c r="G277" s="72">
        <v>0</v>
      </c>
      <c r="H277" s="72">
        <v>0</v>
      </c>
      <c r="I277" s="72">
        <v>0</v>
      </c>
      <c r="J277" s="72">
        <v>0</v>
      </c>
      <c r="K277" s="72">
        <v>0</v>
      </c>
      <c r="L277" s="144"/>
      <c r="M277" s="147"/>
    </row>
    <row r="278" spans="1:14" ht="60" x14ac:dyDescent="0.2">
      <c r="A278" s="143"/>
      <c r="B278" s="130"/>
      <c r="C278" s="142"/>
      <c r="D278" s="103" t="s">
        <v>5</v>
      </c>
      <c r="E278" s="20">
        <v>0</v>
      </c>
      <c r="F278" s="20">
        <f>G278+H278+I278+J278+K278</f>
        <v>0</v>
      </c>
      <c r="G278" s="72">
        <v>0</v>
      </c>
      <c r="H278" s="72">
        <v>0</v>
      </c>
      <c r="I278" s="72">
        <v>0</v>
      </c>
      <c r="J278" s="72">
        <v>0</v>
      </c>
      <c r="K278" s="72">
        <v>0</v>
      </c>
      <c r="L278" s="144"/>
      <c r="M278" s="147"/>
    </row>
    <row r="279" spans="1:14" ht="75" x14ac:dyDescent="0.2">
      <c r="A279" s="143"/>
      <c r="B279" s="130"/>
      <c r="C279" s="142"/>
      <c r="D279" s="103" t="s">
        <v>9</v>
      </c>
      <c r="E279" s="20">
        <v>0</v>
      </c>
      <c r="F279" s="20">
        <f>G279+H279+I279+J279+K279</f>
        <v>0</v>
      </c>
      <c r="G279" s="72">
        <v>0</v>
      </c>
      <c r="H279" s="72">
        <v>0</v>
      </c>
      <c r="I279" s="72">
        <v>0</v>
      </c>
      <c r="J279" s="72">
        <v>0</v>
      </c>
      <c r="K279" s="72">
        <v>0</v>
      </c>
      <c r="L279" s="144"/>
      <c r="M279" s="147"/>
    </row>
    <row r="280" spans="1:14" ht="30" x14ac:dyDescent="0.2">
      <c r="A280" s="143"/>
      <c r="B280" s="131"/>
      <c r="C280" s="142"/>
      <c r="D280" s="103" t="s">
        <v>20</v>
      </c>
      <c r="E280" s="20">
        <v>0</v>
      </c>
      <c r="F280" s="20">
        <f>G280+H280+I280+J280+K280</f>
        <v>0</v>
      </c>
      <c r="G280" s="72">
        <v>0</v>
      </c>
      <c r="H280" s="72">
        <v>0</v>
      </c>
      <c r="I280" s="72">
        <v>0</v>
      </c>
      <c r="J280" s="72">
        <v>0</v>
      </c>
      <c r="K280" s="72">
        <v>0</v>
      </c>
      <c r="L280" s="144"/>
      <c r="M280" s="147"/>
    </row>
    <row r="281" spans="1:14" ht="15" customHeight="1" x14ac:dyDescent="0.2">
      <c r="A281" s="148" t="s">
        <v>203</v>
      </c>
      <c r="B281" s="118" t="s">
        <v>145</v>
      </c>
      <c r="C281" s="151" t="s">
        <v>35</v>
      </c>
      <c r="D281" s="103" t="s">
        <v>2</v>
      </c>
      <c r="E281" s="20">
        <v>0</v>
      </c>
      <c r="F281" s="20">
        <f>SUM(K281+J281+I281+H281+G281)</f>
        <v>2657.7</v>
      </c>
      <c r="G281" s="20">
        <f>SUM(G285+G284+G283+G282)</f>
        <v>2657.7</v>
      </c>
      <c r="H281" s="20">
        <f>SUM(H285+H284+H283+H282)</f>
        <v>0</v>
      </c>
      <c r="I281" s="20">
        <f>SUM(I285+I284+I283+I282)</f>
        <v>0</v>
      </c>
      <c r="J281" s="20">
        <f>SUM(J285+J284+J283+J282)</f>
        <v>0</v>
      </c>
      <c r="K281" s="20">
        <f>SUM(K285+K284+K283+K282)</f>
        <v>0</v>
      </c>
      <c r="L281" s="144" t="s">
        <v>67</v>
      </c>
      <c r="M281" s="154"/>
    </row>
    <row r="282" spans="1:14" ht="45" x14ac:dyDescent="0.2">
      <c r="A282" s="149"/>
      <c r="B282" s="130"/>
      <c r="C282" s="152"/>
      <c r="D282" s="103" t="s">
        <v>1</v>
      </c>
      <c r="E282" s="20">
        <v>0</v>
      </c>
      <c r="F282" s="20">
        <f t="shared" ref="F282:F289" si="67">G282+H282+I282+J282+K282</f>
        <v>0</v>
      </c>
      <c r="G282" s="72">
        <v>0</v>
      </c>
      <c r="H282" s="72">
        <v>0</v>
      </c>
      <c r="I282" s="72">
        <v>0</v>
      </c>
      <c r="J282" s="72">
        <v>0</v>
      </c>
      <c r="K282" s="72">
        <v>0</v>
      </c>
      <c r="L282" s="144"/>
      <c r="M282" s="155"/>
    </row>
    <row r="283" spans="1:14" ht="60" x14ac:dyDescent="0.2">
      <c r="A283" s="149"/>
      <c r="B283" s="130"/>
      <c r="C283" s="152"/>
      <c r="D283" s="103" t="s">
        <v>5</v>
      </c>
      <c r="E283" s="20">
        <v>0</v>
      </c>
      <c r="F283" s="20">
        <f t="shared" si="67"/>
        <v>0</v>
      </c>
      <c r="G283" s="72">
        <v>0</v>
      </c>
      <c r="H283" s="72">
        <v>0</v>
      </c>
      <c r="I283" s="72">
        <v>0</v>
      </c>
      <c r="J283" s="72">
        <v>0</v>
      </c>
      <c r="K283" s="72">
        <v>0</v>
      </c>
      <c r="L283" s="144"/>
      <c r="M283" s="155"/>
    </row>
    <row r="284" spans="1:14" ht="75" x14ac:dyDescent="0.2">
      <c r="A284" s="149"/>
      <c r="B284" s="130"/>
      <c r="C284" s="152"/>
      <c r="D284" s="103" t="s">
        <v>9</v>
      </c>
      <c r="E284" s="20">
        <v>0</v>
      </c>
      <c r="F284" s="20">
        <f t="shared" si="67"/>
        <v>2657.7</v>
      </c>
      <c r="G284" s="72">
        <v>2657.7</v>
      </c>
      <c r="H284" s="72">
        <v>0</v>
      </c>
      <c r="I284" s="72">
        <v>0</v>
      </c>
      <c r="J284" s="72">
        <v>0</v>
      </c>
      <c r="K284" s="72">
        <v>0</v>
      </c>
      <c r="L284" s="144"/>
      <c r="M284" s="155"/>
    </row>
    <row r="285" spans="1:14" ht="30" x14ac:dyDescent="0.2">
      <c r="A285" s="150"/>
      <c r="B285" s="131"/>
      <c r="C285" s="153"/>
      <c r="D285" s="103" t="s">
        <v>20</v>
      </c>
      <c r="E285" s="20">
        <v>0</v>
      </c>
      <c r="F285" s="20">
        <f t="shared" si="67"/>
        <v>0</v>
      </c>
      <c r="G285" s="72">
        <v>0</v>
      </c>
      <c r="H285" s="72">
        <v>0</v>
      </c>
      <c r="I285" s="72">
        <v>0</v>
      </c>
      <c r="J285" s="72">
        <v>0</v>
      </c>
      <c r="K285" s="72">
        <v>0</v>
      </c>
      <c r="L285" s="144"/>
      <c r="M285" s="156"/>
      <c r="N285" s="1" t="s">
        <v>101</v>
      </c>
    </row>
    <row r="286" spans="1:14" ht="14.25" x14ac:dyDescent="0.2">
      <c r="A286" s="145"/>
      <c r="B286" s="146" t="s">
        <v>71</v>
      </c>
      <c r="C286" s="146"/>
      <c r="D286" s="73" t="s">
        <v>2</v>
      </c>
      <c r="E286" s="18">
        <v>0</v>
      </c>
      <c r="F286" s="18">
        <f t="shared" si="67"/>
        <v>2657.7</v>
      </c>
      <c r="G286" s="18">
        <f>SUM(G287:G290)</f>
        <v>2657.7</v>
      </c>
      <c r="H286" s="18">
        <f t="shared" ref="H286:K290" si="68">H271</f>
        <v>0</v>
      </c>
      <c r="I286" s="18">
        <f t="shared" si="68"/>
        <v>0</v>
      </c>
      <c r="J286" s="18">
        <f t="shared" si="68"/>
        <v>0</v>
      </c>
      <c r="K286" s="18">
        <f t="shared" si="68"/>
        <v>0</v>
      </c>
      <c r="L286" s="136"/>
      <c r="M286" s="136"/>
    </row>
    <row r="287" spans="1:14" ht="42.75" x14ac:dyDescent="0.2">
      <c r="A287" s="145"/>
      <c r="B287" s="146"/>
      <c r="C287" s="146"/>
      <c r="D287" s="73" t="s">
        <v>1</v>
      </c>
      <c r="E287" s="18">
        <v>0</v>
      </c>
      <c r="F287" s="18">
        <f t="shared" si="67"/>
        <v>0</v>
      </c>
      <c r="G287" s="18">
        <f>G277+G282</f>
        <v>0</v>
      </c>
      <c r="H287" s="18">
        <f t="shared" si="68"/>
        <v>0</v>
      </c>
      <c r="I287" s="18">
        <f t="shared" si="68"/>
        <v>0</v>
      </c>
      <c r="J287" s="18">
        <f t="shared" si="68"/>
        <v>0</v>
      </c>
      <c r="K287" s="18">
        <f t="shared" si="68"/>
        <v>0</v>
      </c>
      <c r="L287" s="136"/>
      <c r="M287" s="136"/>
    </row>
    <row r="288" spans="1:14" ht="57" x14ac:dyDescent="0.2">
      <c r="A288" s="145"/>
      <c r="B288" s="146"/>
      <c r="C288" s="146"/>
      <c r="D288" s="73" t="s">
        <v>5</v>
      </c>
      <c r="E288" s="18">
        <f>E273</f>
        <v>0</v>
      </c>
      <c r="F288" s="18">
        <f t="shared" si="67"/>
        <v>0</v>
      </c>
      <c r="G288" s="18">
        <f t="shared" ref="G288:G290" si="69">G278+G283</f>
        <v>0</v>
      </c>
      <c r="H288" s="18">
        <f t="shared" si="68"/>
        <v>0</v>
      </c>
      <c r="I288" s="18">
        <f t="shared" si="68"/>
        <v>0</v>
      </c>
      <c r="J288" s="18">
        <f t="shared" si="68"/>
        <v>0</v>
      </c>
      <c r="K288" s="18">
        <f t="shared" si="68"/>
        <v>0</v>
      </c>
      <c r="L288" s="136"/>
      <c r="M288" s="136"/>
    </row>
    <row r="289" spans="1:13" ht="71.25" x14ac:dyDescent="0.2">
      <c r="A289" s="145"/>
      <c r="B289" s="146"/>
      <c r="C289" s="146"/>
      <c r="D289" s="73" t="s">
        <v>9</v>
      </c>
      <c r="E289" s="18">
        <f>E274</f>
        <v>0</v>
      </c>
      <c r="F289" s="18">
        <f t="shared" si="67"/>
        <v>2657.7</v>
      </c>
      <c r="G289" s="18">
        <f t="shared" si="69"/>
        <v>2657.7</v>
      </c>
      <c r="H289" s="18">
        <f t="shared" si="68"/>
        <v>0</v>
      </c>
      <c r="I289" s="18">
        <f t="shared" si="68"/>
        <v>0</v>
      </c>
      <c r="J289" s="18">
        <f t="shared" si="68"/>
        <v>0</v>
      </c>
      <c r="K289" s="18">
        <f t="shared" si="68"/>
        <v>0</v>
      </c>
      <c r="L289" s="136"/>
      <c r="M289" s="136"/>
    </row>
    <row r="290" spans="1:13" ht="28.5" x14ac:dyDescent="0.2">
      <c r="A290" s="145"/>
      <c r="B290" s="146"/>
      <c r="C290" s="146"/>
      <c r="D290" s="73" t="s">
        <v>20</v>
      </c>
      <c r="E290" s="18">
        <f>E275</f>
        <v>0</v>
      </c>
      <c r="F290" s="18">
        <f>F275</f>
        <v>0</v>
      </c>
      <c r="G290" s="18">
        <f t="shared" si="69"/>
        <v>0</v>
      </c>
      <c r="H290" s="18">
        <f t="shared" si="68"/>
        <v>0</v>
      </c>
      <c r="I290" s="18">
        <f t="shared" si="68"/>
        <v>0</v>
      </c>
      <c r="J290" s="18">
        <f t="shared" si="68"/>
        <v>0</v>
      </c>
      <c r="K290" s="18">
        <f t="shared" si="68"/>
        <v>0</v>
      </c>
      <c r="L290" s="136"/>
      <c r="M290" s="136"/>
    </row>
    <row r="291" spans="1:13" ht="15.75" customHeight="1" x14ac:dyDescent="0.2">
      <c r="A291" s="137" t="s">
        <v>72</v>
      </c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9"/>
    </row>
    <row r="292" spans="1:13" ht="15" customHeight="1" x14ac:dyDescent="0.2">
      <c r="A292" s="140" t="s">
        <v>204</v>
      </c>
      <c r="B292" s="114" t="s">
        <v>146</v>
      </c>
      <c r="C292" s="141" t="s">
        <v>35</v>
      </c>
      <c r="D292" s="73" t="s">
        <v>2</v>
      </c>
      <c r="E292" s="18">
        <v>612</v>
      </c>
      <c r="F292" s="18">
        <f>G292+H292+I292+J292+K292</f>
        <v>6141.1</v>
      </c>
      <c r="G292" s="90">
        <f>SUM(G294+G295)</f>
        <v>1218.7</v>
      </c>
      <c r="H292" s="90">
        <v>1230.9000000000001</v>
      </c>
      <c r="I292" s="90">
        <v>1230.5</v>
      </c>
      <c r="J292" s="90">
        <v>1230.5</v>
      </c>
      <c r="K292" s="90">
        <f>SUM(K294+K295)</f>
        <v>1230.5</v>
      </c>
      <c r="L292" s="142" t="s">
        <v>17</v>
      </c>
      <c r="M292" s="124" t="s">
        <v>77</v>
      </c>
    </row>
    <row r="293" spans="1:13" ht="42.75" x14ac:dyDescent="0.2">
      <c r="A293" s="140"/>
      <c r="B293" s="123"/>
      <c r="C293" s="141"/>
      <c r="D293" s="73" t="s">
        <v>1</v>
      </c>
      <c r="E293" s="18">
        <v>0</v>
      </c>
      <c r="F293" s="18">
        <f>F298</f>
        <v>0</v>
      </c>
      <c r="G293" s="90">
        <v>0</v>
      </c>
      <c r="H293" s="90">
        <v>0</v>
      </c>
      <c r="I293" s="90">
        <f>I298</f>
        <v>0</v>
      </c>
      <c r="J293" s="90">
        <f>J298</f>
        <v>0</v>
      </c>
      <c r="K293" s="90">
        <f>K298</f>
        <v>0</v>
      </c>
      <c r="L293" s="142"/>
      <c r="M293" s="125"/>
    </row>
    <row r="294" spans="1:13" ht="57" x14ac:dyDescent="0.2">
      <c r="A294" s="140"/>
      <c r="B294" s="123"/>
      <c r="C294" s="141"/>
      <c r="D294" s="73" t="s">
        <v>5</v>
      </c>
      <c r="E294" s="18">
        <v>612</v>
      </c>
      <c r="F294" s="18">
        <f>F299</f>
        <v>3280</v>
      </c>
      <c r="G294" s="90">
        <v>632</v>
      </c>
      <c r="H294" s="90">
        <v>662</v>
      </c>
      <c r="I294" s="90">
        <f t="shared" ref="I294" si="70">I299</f>
        <v>662</v>
      </c>
      <c r="J294" s="90">
        <f t="shared" ref="J294:K296" si="71">J299</f>
        <v>662</v>
      </c>
      <c r="K294" s="90">
        <f t="shared" si="71"/>
        <v>662</v>
      </c>
      <c r="L294" s="142"/>
      <c r="M294" s="125"/>
    </row>
    <row r="295" spans="1:13" ht="71.25" x14ac:dyDescent="0.2">
      <c r="A295" s="140"/>
      <c r="B295" s="123"/>
      <c r="C295" s="141"/>
      <c r="D295" s="73" t="s">
        <v>9</v>
      </c>
      <c r="E295" s="18">
        <v>0</v>
      </c>
      <c r="F295" s="18">
        <f>F300</f>
        <v>2861.1</v>
      </c>
      <c r="G295" s="89">
        <v>586.70000000000005</v>
      </c>
      <c r="H295" s="89">
        <v>568.9</v>
      </c>
      <c r="I295" s="90">
        <f t="shared" ref="I295" si="72">I300</f>
        <v>568.5</v>
      </c>
      <c r="J295" s="90">
        <f t="shared" si="71"/>
        <v>568.5</v>
      </c>
      <c r="K295" s="90">
        <f t="shared" si="71"/>
        <v>568.5</v>
      </c>
      <c r="L295" s="142"/>
      <c r="M295" s="125"/>
    </row>
    <row r="296" spans="1:13" ht="28.5" x14ac:dyDescent="0.2">
      <c r="A296" s="140"/>
      <c r="B296" s="123"/>
      <c r="C296" s="141"/>
      <c r="D296" s="73" t="s">
        <v>20</v>
      </c>
      <c r="E296" s="18">
        <v>0</v>
      </c>
      <c r="F296" s="18">
        <f>F301</f>
        <v>0</v>
      </c>
      <c r="G296" s="89">
        <v>0</v>
      </c>
      <c r="H296" s="89">
        <v>0</v>
      </c>
      <c r="I296" s="90">
        <f t="shared" ref="I296" si="73">I301</f>
        <v>0</v>
      </c>
      <c r="J296" s="90">
        <f t="shared" si="71"/>
        <v>0</v>
      </c>
      <c r="K296" s="90">
        <f t="shared" si="71"/>
        <v>0</v>
      </c>
      <c r="L296" s="142"/>
      <c r="M296" s="126"/>
    </row>
    <row r="297" spans="1:13" ht="15" customHeight="1" x14ac:dyDescent="0.2">
      <c r="A297" s="143" t="s">
        <v>205</v>
      </c>
      <c r="B297" s="118" t="s">
        <v>147</v>
      </c>
      <c r="C297" s="142" t="s">
        <v>35</v>
      </c>
      <c r="D297" s="103" t="s">
        <v>2</v>
      </c>
      <c r="E297" s="20">
        <v>612</v>
      </c>
      <c r="F297" s="20">
        <f>SUM(K297+J297+I297+H297+G297)</f>
        <v>6141.0999999999995</v>
      </c>
      <c r="G297" s="19">
        <v>1218.7</v>
      </c>
      <c r="H297" s="19">
        <f>SUM(H301+H300+H299+H298)</f>
        <v>1230.9000000000001</v>
      </c>
      <c r="I297" s="19">
        <f>SUM(I301+I300+I299+I298)</f>
        <v>1230.5</v>
      </c>
      <c r="J297" s="19">
        <f>SUM(J301+J300+J299+J298)</f>
        <v>1230.5</v>
      </c>
      <c r="K297" s="19">
        <f>SUM(K301+K300+K299+K298)</f>
        <v>1230.5</v>
      </c>
      <c r="L297" s="142" t="s">
        <v>17</v>
      </c>
      <c r="M297" s="147"/>
    </row>
    <row r="298" spans="1:13" ht="45" x14ac:dyDescent="0.2">
      <c r="A298" s="143"/>
      <c r="B298" s="130"/>
      <c r="C298" s="142"/>
      <c r="D298" s="103" t="s">
        <v>1</v>
      </c>
      <c r="E298" s="20">
        <f>F298</f>
        <v>0</v>
      </c>
      <c r="F298" s="20">
        <f t="shared" ref="F298:F305" si="74">G298+H298+I298+J298+K298</f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42"/>
      <c r="M298" s="147"/>
    </row>
    <row r="299" spans="1:13" ht="60" x14ac:dyDescent="0.2">
      <c r="A299" s="143"/>
      <c r="B299" s="130"/>
      <c r="C299" s="142"/>
      <c r="D299" s="103" t="s">
        <v>5</v>
      </c>
      <c r="E299" s="20">
        <v>612</v>
      </c>
      <c r="F299" s="20">
        <f t="shared" si="74"/>
        <v>3280</v>
      </c>
      <c r="G299" s="19">
        <v>632</v>
      </c>
      <c r="H299" s="19">
        <v>662</v>
      </c>
      <c r="I299" s="19">
        <v>662</v>
      </c>
      <c r="J299" s="19">
        <v>662</v>
      </c>
      <c r="K299" s="19">
        <v>662</v>
      </c>
      <c r="L299" s="142"/>
      <c r="M299" s="147"/>
    </row>
    <row r="300" spans="1:13" ht="75" x14ac:dyDescent="0.2">
      <c r="A300" s="143"/>
      <c r="B300" s="130"/>
      <c r="C300" s="142"/>
      <c r="D300" s="103" t="s">
        <v>9</v>
      </c>
      <c r="E300" s="20">
        <v>0</v>
      </c>
      <c r="F300" s="20">
        <f t="shared" si="74"/>
        <v>2861.1</v>
      </c>
      <c r="G300" s="15">
        <v>586.70000000000005</v>
      </c>
      <c r="H300" s="15">
        <v>568.9</v>
      </c>
      <c r="I300" s="15">
        <v>568.5</v>
      </c>
      <c r="J300" s="15">
        <v>568.5</v>
      </c>
      <c r="K300" s="15">
        <v>568.5</v>
      </c>
      <c r="L300" s="142"/>
      <c r="M300" s="147"/>
    </row>
    <row r="301" spans="1:13" ht="30" x14ac:dyDescent="0.2">
      <c r="A301" s="143"/>
      <c r="B301" s="131"/>
      <c r="C301" s="142"/>
      <c r="D301" s="103" t="s">
        <v>20</v>
      </c>
      <c r="E301" s="20">
        <v>0</v>
      </c>
      <c r="F301" s="20">
        <f t="shared" si="74"/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42"/>
      <c r="M301" s="147"/>
    </row>
    <row r="302" spans="1:13" ht="14.25" customHeight="1" x14ac:dyDescent="0.2">
      <c r="A302" s="145"/>
      <c r="B302" s="146" t="s">
        <v>74</v>
      </c>
      <c r="C302" s="146"/>
      <c r="D302" s="73" t="s">
        <v>2</v>
      </c>
      <c r="E302" s="18">
        <v>612</v>
      </c>
      <c r="F302" s="18">
        <f t="shared" si="74"/>
        <v>6141.1</v>
      </c>
      <c r="G302" s="18">
        <f t="shared" ref="G302:K306" si="75">G292</f>
        <v>1218.7</v>
      </c>
      <c r="H302" s="18">
        <f>H292</f>
        <v>1230.9000000000001</v>
      </c>
      <c r="I302" s="18">
        <f t="shared" si="75"/>
        <v>1230.5</v>
      </c>
      <c r="J302" s="18">
        <f t="shared" si="75"/>
        <v>1230.5</v>
      </c>
      <c r="K302" s="18">
        <f t="shared" si="75"/>
        <v>1230.5</v>
      </c>
      <c r="L302" s="136"/>
      <c r="M302" s="136"/>
    </row>
    <row r="303" spans="1:13" ht="42.75" x14ac:dyDescent="0.2">
      <c r="A303" s="145"/>
      <c r="B303" s="146"/>
      <c r="C303" s="146"/>
      <c r="D303" s="73" t="s">
        <v>1</v>
      </c>
      <c r="E303" s="18">
        <f>E293</f>
        <v>0</v>
      </c>
      <c r="F303" s="18">
        <f t="shared" si="74"/>
        <v>0</v>
      </c>
      <c r="G303" s="18">
        <f t="shared" si="75"/>
        <v>0</v>
      </c>
      <c r="H303" s="18">
        <f t="shared" si="75"/>
        <v>0</v>
      </c>
      <c r="I303" s="18">
        <f t="shared" si="75"/>
        <v>0</v>
      </c>
      <c r="J303" s="18">
        <f t="shared" si="75"/>
        <v>0</v>
      </c>
      <c r="K303" s="18">
        <f t="shared" si="75"/>
        <v>0</v>
      </c>
      <c r="L303" s="136"/>
      <c r="M303" s="136"/>
    </row>
    <row r="304" spans="1:13" ht="57" x14ac:dyDescent="0.2">
      <c r="A304" s="145"/>
      <c r="B304" s="146"/>
      <c r="C304" s="146"/>
      <c r="D304" s="73" t="s">
        <v>5</v>
      </c>
      <c r="E304" s="18">
        <f>E294</f>
        <v>612</v>
      </c>
      <c r="F304" s="18">
        <f t="shared" si="74"/>
        <v>3280</v>
      </c>
      <c r="G304" s="18">
        <f t="shared" si="75"/>
        <v>632</v>
      </c>
      <c r="H304" s="18">
        <f t="shared" si="75"/>
        <v>662</v>
      </c>
      <c r="I304" s="18">
        <f t="shared" si="75"/>
        <v>662</v>
      </c>
      <c r="J304" s="18">
        <f t="shared" si="75"/>
        <v>662</v>
      </c>
      <c r="K304" s="18">
        <f t="shared" si="75"/>
        <v>662</v>
      </c>
      <c r="L304" s="136"/>
      <c r="M304" s="136"/>
    </row>
    <row r="305" spans="1:14" ht="71.25" x14ac:dyDescent="0.2">
      <c r="A305" s="145"/>
      <c r="B305" s="146"/>
      <c r="C305" s="146"/>
      <c r="D305" s="73" t="s">
        <v>9</v>
      </c>
      <c r="E305" s="18">
        <f>E295</f>
        <v>0</v>
      </c>
      <c r="F305" s="18">
        <f t="shared" si="74"/>
        <v>2861.1</v>
      </c>
      <c r="G305" s="18">
        <f t="shared" si="75"/>
        <v>586.70000000000005</v>
      </c>
      <c r="H305" s="18">
        <f>H295</f>
        <v>568.9</v>
      </c>
      <c r="I305" s="18">
        <f t="shared" si="75"/>
        <v>568.5</v>
      </c>
      <c r="J305" s="18">
        <f t="shared" si="75"/>
        <v>568.5</v>
      </c>
      <c r="K305" s="18">
        <f t="shared" si="75"/>
        <v>568.5</v>
      </c>
      <c r="L305" s="136"/>
      <c r="M305" s="136"/>
    </row>
    <row r="306" spans="1:14" ht="28.5" x14ac:dyDescent="0.2">
      <c r="A306" s="145"/>
      <c r="B306" s="146"/>
      <c r="C306" s="146"/>
      <c r="D306" s="73" t="s">
        <v>20</v>
      </c>
      <c r="E306" s="18">
        <f>E296</f>
        <v>0</v>
      </c>
      <c r="F306" s="18">
        <f>F296</f>
        <v>0</v>
      </c>
      <c r="G306" s="18">
        <f t="shared" si="75"/>
        <v>0</v>
      </c>
      <c r="H306" s="18">
        <f t="shared" si="75"/>
        <v>0</v>
      </c>
      <c r="I306" s="18">
        <f t="shared" si="75"/>
        <v>0</v>
      </c>
      <c r="J306" s="18">
        <f t="shared" si="75"/>
        <v>0</v>
      </c>
      <c r="K306" s="18">
        <f t="shared" si="75"/>
        <v>0</v>
      </c>
      <c r="L306" s="136"/>
      <c r="M306" s="136"/>
    </row>
    <row r="307" spans="1:14" ht="14.25" x14ac:dyDescent="0.2">
      <c r="A307" s="145"/>
      <c r="B307" s="146" t="s">
        <v>73</v>
      </c>
      <c r="C307" s="146"/>
      <c r="D307" s="73" t="s">
        <v>2</v>
      </c>
      <c r="E307" s="18">
        <v>184248</v>
      </c>
      <c r="F307" s="18">
        <f>(G307+H307+I307+J307+K307)</f>
        <v>1056461.5900000001</v>
      </c>
      <c r="G307" s="18">
        <f>SUM(G308:G311)</f>
        <v>110326.39999999999</v>
      </c>
      <c r="H307" s="18">
        <f>SUM(H308:H311)</f>
        <v>488517.80000000005</v>
      </c>
      <c r="I307" s="18">
        <f>SUM(I308:I311)</f>
        <v>195990.5</v>
      </c>
      <c r="J307" s="18">
        <f>SUM(J308:J311)</f>
        <v>260396.39</v>
      </c>
      <c r="K307" s="18">
        <f>SUM(K308:K311)</f>
        <v>1230.5</v>
      </c>
      <c r="L307" s="136"/>
      <c r="M307" s="136"/>
    </row>
    <row r="308" spans="1:14" ht="42.75" x14ac:dyDescent="0.2">
      <c r="A308" s="145"/>
      <c r="B308" s="146"/>
      <c r="C308" s="146"/>
      <c r="D308" s="73" t="s">
        <v>1</v>
      </c>
      <c r="E308" s="18">
        <v>0</v>
      </c>
      <c r="F308" s="18">
        <v>0</v>
      </c>
      <c r="G308" s="18">
        <v>0</v>
      </c>
      <c r="H308" s="18">
        <f t="shared" ref="H308:K311" si="76">H38+H109+H185+H266+H287+H303</f>
        <v>0</v>
      </c>
      <c r="I308" s="18">
        <f t="shared" si="76"/>
        <v>0</v>
      </c>
      <c r="J308" s="18">
        <f t="shared" si="76"/>
        <v>0</v>
      </c>
      <c r="K308" s="18">
        <f t="shared" si="76"/>
        <v>0</v>
      </c>
      <c r="L308" s="136"/>
      <c r="M308" s="136"/>
    </row>
    <row r="309" spans="1:14" ht="57" x14ac:dyDescent="0.2">
      <c r="A309" s="145"/>
      <c r="B309" s="146"/>
      <c r="C309" s="146"/>
      <c r="D309" s="73" t="s">
        <v>5</v>
      </c>
      <c r="E309" s="18">
        <v>612</v>
      </c>
      <c r="F309" s="18">
        <f t="shared" ref="F309:F311" si="77">(G309+H309+I309+J309+K309)</f>
        <v>201304.45</v>
      </c>
      <c r="G309" s="18">
        <f>G39+G110+G186+G267+G288+G304</f>
        <v>100532</v>
      </c>
      <c r="H309" s="18">
        <f t="shared" si="76"/>
        <v>662</v>
      </c>
      <c r="I309" s="18">
        <f t="shared" si="76"/>
        <v>30112</v>
      </c>
      <c r="J309" s="18">
        <f t="shared" si="76"/>
        <v>69336.45</v>
      </c>
      <c r="K309" s="18">
        <f t="shared" si="76"/>
        <v>662</v>
      </c>
      <c r="L309" s="136"/>
      <c r="M309" s="136"/>
    </row>
    <row r="310" spans="1:14" ht="71.25" x14ac:dyDescent="0.2">
      <c r="A310" s="145"/>
      <c r="B310" s="146"/>
      <c r="C310" s="146"/>
      <c r="D310" s="73" t="s">
        <v>9</v>
      </c>
      <c r="E310" s="18">
        <v>178536</v>
      </c>
      <c r="F310" s="18">
        <f t="shared" si="77"/>
        <v>819157.14000000013</v>
      </c>
      <c r="G310" s="18">
        <f>G40+G111+G187+G268+G289+G305</f>
        <v>9294.4000000000015</v>
      </c>
      <c r="H310" s="18">
        <f t="shared" si="76"/>
        <v>467355.80000000005</v>
      </c>
      <c r="I310" s="18">
        <f t="shared" si="76"/>
        <v>150878.5</v>
      </c>
      <c r="J310" s="18">
        <f t="shared" si="76"/>
        <v>191059.94</v>
      </c>
      <c r="K310" s="18">
        <f t="shared" si="76"/>
        <v>568.5</v>
      </c>
      <c r="L310" s="136"/>
      <c r="M310" s="136"/>
    </row>
    <row r="311" spans="1:14" ht="28.5" x14ac:dyDescent="0.2">
      <c r="A311" s="145"/>
      <c r="B311" s="146"/>
      <c r="C311" s="146"/>
      <c r="D311" s="73" t="s">
        <v>20</v>
      </c>
      <c r="E311" s="18">
        <v>5100</v>
      </c>
      <c r="F311" s="18">
        <f t="shared" si="77"/>
        <v>36000</v>
      </c>
      <c r="G311" s="18">
        <f>G41+G112+G188+G269+G290+G306</f>
        <v>500</v>
      </c>
      <c r="H311" s="18">
        <f t="shared" si="76"/>
        <v>20500</v>
      </c>
      <c r="I311" s="18">
        <f t="shared" si="76"/>
        <v>15000</v>
      </c>
      <c r="J311" s="18">
        <f t="shared" si="76"/>
        <v>0</v>
      </c>
      <c r="K311" s="18">
        <f t="shared" si="76"/>
        <v>0</v>
      </c>
      <c r="L311" s="136"/>
      <c r="M311" s="136"/>
      <c r="N311" s="85" t="s">
        <v>209</v>
      </c>
    </row>
    <row r="312" spans="1:14" x14ac:dyDescent="0.2">
      <c r="F312" s="61"/>
      <c r="J312" s="61"/>
      <c r="K312" s="61"/>
    </row>
    <row r="313" spans="1:14" x14ac:dyDescent="0.2">
      <c r="F313" s="61"/>
      <c r="J313" s="61"/>
      <c r="K313" s="61"/>
    </row>
    <row r="314" spans="1:14" x14ac:dyDescent="0.2">
      <c r="F314" s="61"/>
      <c r="J314" s="61"/>
      <c r="K314" s="61"/>
    </row>
    <row r="315" spans="1:14" x14ac:dyDescent="0.2">
      <c r="F315" s="61"/>
      <c r="J315" s="61"/>
      <c r="K315" s="61"/>
    </row>
    <row r="316" spans="1:14" x14ac:dyDescent="0.2">
      <c r="F316" s="61"/>
      <c r="J316" s="61"/>
      <c r="K316" s="61"/>
    </row>
    <row r="317" spans="1:14" x14ac:dyDescent="0.2">
      <c r="F317" s="61"/>
      <c r="J317" s="61"/>
      <c r="K317" s="61"/>
    </row>
    <row r="318" spans="1:14" x14ac:dyDescent="0.2">
      <c r="F318" s="61"/>
      <c r="J318" s="61"/>
      <c r="K318" s="61"/>
    </row>
    <row r="319" spans="1:14" x14ac:dyDescent="0.2">
      <c r="F319" s="61"/>
      <c r="J319" s="61"/>
      <c r="K319" s="61"/>
      <c r="L319" s="2" t="s">
        <v>75</v>
      </c>
    </row>
    <row r="320" spans="1:14" x14ac:dyDescent="0.2">
      <c r="F320" s="61"/>
      <c r="J320" s="61"/>
      <c r="K320" s="61"/>
    </row>
    <row r="321" spans="6:11" x14ac:dyDescent="0.2">
      <c r="F321" s="61"/>
      <c r="J321" s="61"/>
      <c r="K321" s="61"/>
    </row>
    <row r="322" spans="6:11" x14ac:dyDescent="0.2">
      <c r="F322" s="61"/>
      <c r="J322" s="61"/>
      <c r="K322" s="61"/>
    </row>
    <row r="323" spans="6:11" x14ac:dyDescent="0.2">
      <c r="F323" s="61"/>
      <c r="J323" s="61"/>
      <c r="K323" s="61"/>
    </row>
    <row r="324" spans="6:11" x14ac:dyDescent="0.2">
      <c r="F324" s="61"/>
      <c r="J324" s="61"/>
      <c r="K324" s="61"/>
    </row>
    <row r="325" spans="6:11" x14ac:dyDescent="0.2">
      <c r="F325" s="61"/>
      <c r="J325" s="61"/>
      <c r="K325" s="61"/>
    </row>
    <row r="326" spans="6:11" x14ac:dyDescent="0.2">
      <c r="F326" s="61"/>
      <c r="J326" s="61"/>
      <c r="K326" s="61"/>
    </row>
    <row r="327" spans="6:11" x14ac:dyDescent="0.2">
      <c r="F327" s="61"/>
      <c r="J327" s="61"/>
      <c r="K327" s="61"/>
    </row>
    <row r="328" spans="6:11" x14ac:dyDescent="0.2">
      <c r="F328" s="61"/>
      <c r="J328" s="61"/>
      <c r="K328" s="61"/>
    </row>
    <row r="329" spans="6:11" x14ac:dyDescent="0.2">
      <c r="F329" s="61"/>
      <c r="J329" s="61"/>
      <c r="K329" s="61"/>
    </row>
    <row r="330" spans="6:11" x14ac:dyDescent="0.2">
      <c r="F330" s="61"/>
      <c r="J330" s="61"/>
      <c r="K330" s="61"/>
    </row>
    <row r="331" spans="6:11" x14ac:dyDescent="0.2">
      <c r="F331" s="61"/>
      <c r="J331" s="61"/>
      <c r="K331" s="61"/>
    </row>
    <row r="332" spans="6:11" x14ac:dyDescent="0.2">
      <c r="F332" s="61"/>
      <c r="J332" s="61"/>
      <c r="K332" s="61"/>
    </row>
    <row r="333" spans="6:11" x14ac:dyDescent="0.2">
      <c r="F333" s="61"/>
      <c r="J333" s="61"/>
      <c r="K333" s="61"/>
    </row>
    <row r="334" spans="6:11" x14ac:dyDescent="0.2">
      <c r="F334" s="61"/>
      <c r="J334" s="61"/>
      <c r="K334" s="61"/>
    </row>
    <row r="335" spans="6:11" x14ac:dyDescent="0.2">
      <c r="F335" s="61"/>
      <c r="J335" s="61"/>
      <c r="K335" s="61"/>
    </row>
    <row r="336" spans="6:11" x14ac:dyDescent="0.2">
      <c r="F336" s="61"/>
      <c r="J336" s="61"/>
      <c r="K336" s="61"/>
    </row>
  </sheetData>
  <mergeCells count="292">
    <mergeCell ref="A32:A36"/>
    <mergeCell ref="M154:M158"/>
    <mergeCell ref="B124:B128"/>
    <mergeCell ref="A129:A133"/>
    <mergeCell ref="B129:B133"/>
    <mergeCell ref="C129:C133"/>
    <mergeCell ref="L129:L133"/>
    <mergeCell ref="M129:M133"/>
    <mergeCell ref="A42:M42"/>
    <mergeCell ref="M144:M148"/>
    <mergeCell ref="B134:B138"/>
    <mergeCell ref="L103:L107"/>
    <mergeCell ref="M114:M118"/>
    <mergeCell ref="M78:M82"/>
    <mergeCell ref="M119:M123"/>
    <mergeCell ref="L88:L92"/>
    <mergeCell ref="M48:M52"/>
    <mergeCell ref="A134:A138"/>
    <mergeCell ref="A103:A107"/>
    <mergeCell ref="B108:C112"/>
    <mergeCell ref="C119:C123"/>
    <mergeCell ref="B103:B107"/>
    <mergeCell ref="M108:M112"/>
    <mergeCell ref="C83:C87"/>
    <mergeCell ref="A225:A229"/>
    <mergeCell ref="B225:B229"/>
    <mergeCell ref="C225:C229"/>
    <mergeCell ref="L225:L229"/>
    <mergeCell ref="C215:C219"/>
    <mergeCell ref="L200:L204"/>
    <mergeCell ref="B159:B163"/>
    <mergeCell ref="L139:L143"/>
    <mergeCell ref="L179:L183"/>
    <mergeCell ref="L169:L173"/>
    <mergeCell ref="B169:B173"/>
    <mergeCell ref="A174:A178"/>
    <mergeCell ref="B174:B178"/>
    <mergeCell ref="C174:C178"/>
    <mergeCell ref="L174:L178"/>
    <mergeCell ref="C164:C168"/>
    <mergeCell ref="B220:B224"/>
    <mergeCell ref="C220:C224"/>
    <mergeCell ref="L220:L224"/>
    <mergeCell ref="B210:B214"/>
    <mergeCell ref="B190:B194"/>
    <mergeCell ref="M220:M224"/>
    <mergeCell ref="L205:L209"/>
    <mergeCell ref="C169:C173"/>
    <mergeCell ref="B149:B153"/>
    <mergeCell ref="C149:C153"/>
    <mergeCell ref="A149:A153"/>
    <mergeCell ref="A154:A158"/>
    <mergeCell ref="B154:B158"/>
    <mergeCell ref="C154:C158"/>
    <mergeCell ref="M205:M209"/>
    <mergeCell ref="A215:A219"/>
    <mergeCell ref="L190:L194"/>
    <mergeCell ref="C190:C194"/>
    <mergeCell ref="M210:M214"/>
    <mergeCell ref="C210:C214"/>
    <mergeCell ref="M190:M194"/>
    <mergeCell ref="A220:A224"/>
    <mergeCell ref="L215:L219"/>
    <mergeCell ref="B215:B219"/>
    <mergeCell ref="A205:A209"/>
    <mergeCell ref="M215:M219"/>
    <mergeCell ref="A169:A173"/>
    <mergeCell ref="C195:C199"/>
    <mergeCell ref="A195:A199"/>
    <mergeCell ref="M18:M19"/>
    <mergeCell ref="A27:A31"/>
    <mergeCell ref="C22:C26"/>
    <mergeCell ref="A37:A41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A53:A57"/>
    <mergeCell ref="A58:A62"/>
    <mergeCell ref="B73:B77"/>
    <mergeCell ref="A43:A47"/>
    <mergeCell ref="B43:B47"/>
    <mergeCell ref="A48:A52"/>
    <mergeCell ref="L58:L62"/>
    <mergeCell ref="B58:B62"/>
    <mergeCell ref="C58:C62"/>
    <mergeCell ref="A63:A67"/>
    <mergeCell ref="C53:C57"/>
    <mergeCell ref="M22:M26"/>
    <mergeCell ref="M27:M31"/>
    <mergeCell ref="L63:L67"/>
    <mergeCell ref="B37:C41"/>
    <mergeCell ref="L37:L41"/>
    <mergeCell ref="L22:L26"/>
    <mergeCell ref="L43:L47"/>
    <mergeCell ref="M83:M87"/>
    <mergeCell ref="M37:M41"/>
    <mergeCell ref="B32:B36"/>
    <mergeCell ref="C32:C36"/>
    <mergeCell ref="L32:L36"/>
    <mergeCell ref="C63:C67"/>
    <mergeCell ref="B63:B67"/>
    <mergeCell ref="C43:C47"/>
    <mergeCell ref="M53:M57"/>
    <mergeCell ref="L53:L57"/>
    <mergeCell ref="L73:L77"/>
    <mergeCell ref="M169:M173"/>
    <mergeCell ref="M179:M183"/>
    <mergeCell ref="A189:M189"/>
    <mergeCell ref="L83:L87"/>
    <mergeCell ref="A98:A102"/>
    <mergeCell ref="C88:C92"/>
    <mergeCell ref="A88:A92"/>
    <mergeCell ref="A83:A87"/>
    <mergeCell ref="M164:M168"/>
    <mergeCell ref="C124:C128"/>
    <mergeCell ref="A124:A128"/>
    <mergeCell ref="L124:L128"/>
    <mergeCell ref="M124:M128"/>
    <mergeCell ref="A159:A163"/>
    <mergeCell ref="M98:M102"/>
    <mergeCell ref="B88:B92"/>
    <mergeCell ref="B93:B97"/>
    <mergeCell ref="C93:C97"/>
    <mergeCell ref="L93:L97"/>
    <mergeCell ref="M93:M97"/>
    <mergeCell ref="A93:A97"/>
    <mergeCell ref="E18:E19"/>
    <mergeCell ref="B22:B26"/>
    <mergeCell ref="A114:A118"/>
    <mergeCell ref="M63:M67"/>
    <mergeCell ref="M134:M138"/>
    <mergeCell ref="M68:M72"/>
    <mergeCell ref="C134:C138"/>
    <mergeCell ref="M159:M163"/>
    <mergeCell ref="A108:A112"/>
    <mergeCell ref="L134:L138"/>
    <mergeCell ref="B144:B148"/>
    <mergeCell ref="L108:L112"/>
    <mergeCell ref="A113:M113"/>
    <mergeCell ref="A144:A148"/>
    <mergeCell ref="M149:M153"/>
    <mergeCell ref="M73:M77"/>
    <mergeCell ref="C103:C107"/>
    <mergeCell ref="A139:A143"/>
    <mergeCell ref="M103:M107"/>
    <mergeCell ref="C159:C163"/>
    <mergeCell ref="L144:L148"/>
    <mergeCell ref="C139:C143"/>
    <mergeCell ref="A18:A19"/>
    <mergeCell ref="B18:B19"/>
    <mergeCell ref="I13:L13"/>
    <mergeCell ref="B27:B31"/>
    <mergeCell ref="D18:D19"/>
    <mergeCell ref="L18:L19"/>
    <mergeCell ref="G18:K18"/>
    <mergeCell ref="L27:L31"/>
    <mergeCell ref="L114:L118"/>
    <mergeCell ref="L119:L123"/>
    <mergeCell ref="C73:C77"/>
    <mergeCell ref="B119:B123"/>
    <mergeCell ref="B114:B118"/>
    <mergeCell ref="F18:F19"/>
    <mergeCell ref="C18:C19"/>
    <mergeCell ref="C27:C31"/>
    <mergeCell ref="B53:B57"/>
    <mergeCell ref="B98:B102"/>
    <mergeCell ref="C98:C102"/>
    <mergeCell ref="L98:L102"/>
    <mergeCell ref="B83:B87"/>
    <mergeCell ref="A16:M16"/>
    <mergeCell ref="M88:M92"/>
    <mergeCell ref="C114:C118"/>
    <mergeCell ref="A73:A77"/>
    <mergeCell ref="A119:A123"/>
    <mergeCell ref="A235:A239"/>
    <mergeCell ref="B235:B239"/>
    <mergeCell ref="C235:C239"/>
    <mergeCell ref="M225:M229"/>
    <mergeCell ref="C230:C234"/>
    <mergeCell ref="L230:L234"/>
    <mergeCell ref="B230:B234"/>
    <mergeCell ref="M230:M234"/>
    <mergeCell ref="M139:M143"/>
    <mergeCell ref="L159:L163"/>
    <mergeCell ref="C144:C148"/>
    <mergeCell ref="B139:B143"/>
    <mergeCell ref="M200:M204"/>
    <mergeCell ref="B200:B204"/>
    <mergeCell ref="C200:C204"/>
    <mergeCell ref="A230:A234"/>
    <mergeCell ref="M184:M188"/>
    <mergeCell ref="B164:B168"/>
    <mergeCell ref="M195:M199"/>
    <mergeCell ref="L195:L199"/>
    <mergeCell ref="A200:A204"/>
    <mergeCell ref="A210:A214"/>
    <mergeCell ref="B195:B199"/>
    <mergeCell ref="M174:M178"/>
    <mergeCell ref="A240:A244"/>
    <mergeCell ref="B260:B264"/>
    <mergeCell ref="A260:A264"/>
    <mergeCell ref="A15:M15"/>
    <mergeCell ref="A21:M21"/>
    <mergeCell ref="A164:A168"/>
    <mergeCell ref="L164:L168"/>
    <mergeCell ref="A184:A188"/>
    <mergeCell ref="B184:C188"/>
    <mergeCell ref="A68:A72"/>
    <mergeCell ref="B68:B72"/>
    <mergeCell ref="L210:L214"/>
    <mergeCell ref="B205:B209"/>
    <mergeCell ref="C205:C209"/>
    <mergeCell ref="C68:C72"/>
    <mergeCell ref="L68:L72"/>
    <mergeCell ref="A190:A194"/>
    <mergeCell ref="L184:L188"/>
    <mergeCell ref="A179:A183"/>
    <mergeCell ref="B179:B183"/>
    <mergeCell ref="C179:C183"/>
    <mergeCell ref="B240:B244"/>
    <mergeCell ref="L240:L244"/>
    <mergeCell ref="C240:C244"/>
    <mergeCell ref="M240:M244"/>
    <mergeCell ref="L235:L239"/>
    <mergeCell ref="L250:L254"/>
    <mergeCell ref="B255:B259"/>
    <mergeCell ref="C255:C259"/>
    <mergeCell ref="L260:L264"/>
    <mergeCell ref="M265:M269"/>
    <mergeCell ref="B250:B254"/>
    <mergeCell ref="C250:C254"/>
    <mergeCell ref="C260:C264"/>
    <mergeCell ref="M235:M239"/>
    <mergeCell ref="L271:L275"/>
    <mergeCell ref="M271:M275"/>
    <mergeCell ref="L265:L269"/>
    <mergeCell ref="A270:M270"/>
    <mergeCell ref="A271:A275"/>
    <mergeCell ref="B271:B275"/>
    <mergeCell ref="C271:C275"/>
    <mergeCell ref="M245:M249"/>
    <mergeCell ref="L245:L249"/>
    <mergeCell ref="L255:L259"/>
    <mergeCell ref="M255:M259"/>
    <mergeCell ref="M250:M254"/>
    <mergeCell ref="B245:B249"/>
    <mergeCell ref="C245:C249"/>
    <mergeCell ref="A255:A259"/>
    <mergeCell ref="A250:A254"/>
    <mergeCell ref="A245:A249"/>
    <mergeCell ref="A265:A269"/>
    <mergeCell ref="B265:C269"/>
    <mergeCell ref="M260:M264"/>
    <mergeCell ref="A307:A311"/>
    <mergeCell ref="B307:C311"/>
    <mergeCell ref="L307:L311"/>
    <mergeCell ref="M307:M311"/>
    <mergeCell ref="A297:A301"/>
    <mergeCell ref="B297:B301"/>
    <mergeCell ref="C297:C301"/>
    <mergeCell ref="L297:L301"/>
    <mergeCell ref="M297:M301"/>
    <mergeCell ref="A302:A306"/>
    <mergeCell ref="B302:C306"/>
    <mergeCell ref="L302:L306"/>
    <mergeCell ref="M302:M306"/>
    <mergeCell ref="L286:L290"/>
    <mergeCell ref="M286:M290"/>
    <mergeCell ref="A291:M291"/>
    <mergeCell ref="A292:A296"/>
    <mergeCell ref="B292:B296"/>
    <mergeCell ref="C292:C296"/>
    <mergeCell ref="L292:L296"/>
    <mergeCell ref="M292:M296"/>
    <mergeCell ref="A276:A280"/>
    <mergeCell ref="B276:B280"/>
    <mergeCell ref="C276:C280"/>
    <mergeCell ref="L276:L280"/>
    <mergeCell ref="A286:A290"/>
    <mergeCell ref="B286:C290"/>
    <mergeCell ref="M276:M280"/>
    <mergeCell ref="A281:A285"/>
    <mergeCell ref="B281:B285"/>
    <mergeCell ref="C281:C285"/>
    <mergeCell ref="L281:L285"/>
    <mergeCell ref="M281:M285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2021-10-18T14:37:07Z</cp:lastPrinted>
  <dcterms:created xsi:type="dcterms:W3CDTF">1996-10-08T23:32:33Z</dcterms:created>
  <dcterms:modified xsi:type="dcterms:W3CDTF">2021-10-21T06:28:10Z</dcterms:modified>
</cp:coreProperties>
</file>