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360" windowWidth="29040" windowHeight="15750"/>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№5'!$C$58</definedName>
    <definedName name="_xlnm._FilterDatabase" localSheetId="3" hidden="1">'Приложение 4'!#REF!</definedName>
    <definedName name="_xlnm.Print_Area" localSheetId="2">'Приложение 3'!$A$1:$L$218</definedName>
    <definedName name="_xlnm.Print_Area" localSheetId="3">'Приложение 4'!$A$1:$M$261</definedName>
  </definedNames>
  <calcPr calcId="145621"/>
</workbook>
</file>

<file path=xl/calcChain.xml><?xml version="1.0" encoding="utf-8"?>
<calcChain xmlns="http://schemas.openxmlformats.org/spreadsheetml/2006/main">
  <c r="E42" i="23" l="1"/>
  <c r="E41" i="23"/>
  <c r="E40" i="23"/>
  <c r="E39" i="23"/>
  <c r="J38" i="23"/>
  <c r="I38" i="23"/>
  <c r="H38" i="23"/>
  <c r="E38" i="23" s="1"/>
  <c r="G38" i="23"/>
  <c r="F38" i="23"/>
  <c r="H16" i="2"/>
  <c r="H17" i="2"/>
  <c r="H18" i="2"/>
  <c r="H15" i="2"/>
  <c r="G16" i="2"/>
  <c r="G17" i="2"/>
  <c r="G18" i="2"/>
  <c r="G15" i="2"/>
  <c r="F48" i="2"/>
  <c r="F47" i="2"/>
  <c r="F46" i="2"/>
  <c r="F45" i="2"/>
  <c r="K44" i="2"/>
  <c r="J44" i="2"/>
  <c r="I44" i="2"/>
  <c r="F44" i="2" s="1"/>
  <c r="H44" i="2"/>
  <c r="G44" i="2"/>
  <c r="E44" i="2"/>
  <c r="E52" i="23" l="1"/>
  <c r="E51" i="23"/>
  <c r="E50" i="23"/>
  <c r="E49" i="23"/>
  <c r="J48" i="23"/>
  <c r="I48" i="23"/>
  <c r="H48" i="23"/>
  <c r="G48" i="23"/>
  <c r="F48" i="23"/>
  <c r="F58" i="2"/>
  <c r="F57" i="2"/>
  <c r="F56" i="2"/>
  <c r="F55" i="2"/>
  <c r="K54" i="2"/>
  <c r="J54" i="2"/>
  <c r="I54" i="2"/>
  <c r="H54" i="2"/>
  <c r="G54" i="2"/>
  <c r="E54" i="2"/>
  <c r="E48" i="23" l="1"/>
  <c r="F54" i="2"/>
  <c r="F179" i="2"/>
  <c r="F178" i="2"/>
  <c r="F177" i="2"/>
  <c r="F176" i="2"/>
  <c r="K175" i="2"/>
  <c r="J175" i="2"/>
  <c r="I175" i="2"/>
  <c r="H175" i="2"/>
  <c r="G175" i="2"/>
  <c r="F169" i="2"/>
  <c r="F168" i="2"/>
  <c r="F167" i="2"/>
  <c r="F166" i="2"/>
  <c r="K165" i="2"/>
  <c r="J165" i="2"/>
  <c r="I165" i="2"/>
  <c r="H165" i="2"/>
  <c r="G165" i="2"/>
  <c r="F154" i="2"/>
  <c r="F153" i="2"/>
  <c r="F152" i="2"/>
  <c r="F151" i="2"/>
  <c r="K150" i="2"/>
  <c r="J150" i="2"/>
  <c r="I150" i="2"/>
  <c r="H150" i="2"/>
  <c r="G150" i="2"/>
  <c r="F149" i="2"/>
  <c r="F148" i="2"/>
  <c r="F147" i="2"/>
  <c r="F146" i="2"/>
  <c r="K145" i="2"/>
  <c r="J145" i="2"/>
  <c r="I145" i="2"/>
  <c r="H145" i="2"/>
  <c r="G145" i="2"/>
  <c r="F139" i="2"/>
  <c r="F138" i="2"/>
  <c r="F137" i="2"/>
  <c r="F136" i="2"/>
  <c r="K135" i="2"/>
  <c r="J135" i="2"/>
  <c r="I135" i="2"/>
  <c r="H135" i="2"/>
  <c r="G135" i="2"/>
  <c r="E135" i="2"/>
  <c r="F145" i="2" l="1"/>
  <c r="F135" i="2"/>
  <c r="F175" i="2"/>
  <c r="F165" i="2"/>
  <c r="F150" i="2"/>
  <c r="F118" i="2"/>
  <c r="F117" i="2"/>
  <c r="F116" i="2"/>
  <c r="F115" i="2"/>
  <c r="F98" i="2"/>
  <c r="F97" i="2"/>
  <c r="F96" i="2"/>
  <c r="F95" i="2"/>
  <c r="E108" i="23" l="1"/>
  <c r="E107" i="23"/>
  <c r="E106" i="23"/>
  <c r="E105" i="23"/>
  <c r="J104" i="23"/>
  <c r="I104" i="23"/>
  <c r="H104" i="23"/>
  <c r="G104" i="23"/>
  <c r="F104" i="23"/>
  <c r="F109" i="23"/>
  <c r="G109" i="23"/>
  <c r="H109" i="23"/>
  <c r="I109" i="23"/>
  <c r="J109" i="23"/>
  <c r="E104" i="23" l="1"/>
  <c r="E109" i="23"/>
  <c r="G61" i="2" l="1"/>
  <c r="G62" i="2"/>
  <c r="G63" i="2"/>
  <c r="G60" i="2"/>
  <c r="F114" i="2"/>
  <c r="K114" i="2"/>
  <c r="J114" i="2"/>
  <c r="I114" i="2"/>
  <c r="H114" i="2"/>
  <c r="G114" i="2"/>
  <c r="E114" i="2"/>
  <c r="E113" i="23" l="1"/>
  <c r="E112" i="23"/>
  <c r="E111" i="23"/>
  <c r="E110" i="23"/>
  <c r="E190" i="23" l="1"/>
  <c r="E189" i="23"/>
  <c r="E188" i="23"/>
  <c r="E187" i="23"/>
  <c r="J186" i="23"/>
  <c r="I186" i="23"/>
  <c r="H186" i="23"/>
  <c r="G186" i="23"/>
  <c r="F186" i="23"/>
  <c r="E185" i="23"/>
  <c r="E184" i="23"/>
  <c r="E183" i="23"/>
  <c r="E182" i="23"/>
  <c r="J181" i="23"/>
  <c r="I181" i="23"/>
  <c r="H181" i="23"/>
  <c r="G181" i="23"/>
  <c r="F181" i="23"/>
  <c r="E180" i="23"/>
  <c r="E179" i="23"/>
  <c r="E178" i="23"/>
  <c r="E177" i="23"/>
  <c r="J176" i="23"/>
  <c r="I176" i="23"/>
  <c r="H176" i="23"/>
  <c r="G176" i="23"/>
  <c r="F176" i="23"/>
  <c r="I132" i="2"/>
  <c r="I133" i="2"/>
  <c r="I134" i="2"/>
  <c r="H132" i="2"/>
  <c r="H133" i="2"/>
  <c r="H134" i="2"/>
  <c r="H131" i="2"/>
  <c r="I131" i="2"/>
  <c r="F209" i="2"/>
  <c r="F208" i="2"/>
  <c r="F207" i="2"/>
  <c r="F206" i="2"/>
  <c r="K205" i="2"/>
  <c r="J205" i="2"/>
  <c r="I205" i="2"/>
  <c r="H205" i="2"/>
  <c r="G205" i="2"/>
  <c r="E205" i="2"/>
  <c r="F204" i="2"/>
  <c r="F203" i="2"/>
  <c r="F202" i="2"/>
  <c r="F201" i="2"/>
  <c r="K200" i="2"/>
  <c r="J200" i="2"/>
  <c r="I200" i="2"/>
  <c r="H200" i="2"/>
  <c r="G200" i="2"/>
  <c r="E200" i="2"/>
  <c r="F199" i="2"/>
  <c r="F198" i="2"/>
  <c r="F197" i="2"/>
  <c r="F196" i="2"/>
  <c r="K195" i="2"/>
  <c r="J195" i="2"/>
  <c r="I195" i="2"/>
  <c r="H195" i="2"/>
  <c r="G195" i="2"/>
  <c r="E195" i="2"/>
  <c r="F123" i="2"/>
  <c r="F120" i="2"/>
  <c r="K119" i="2"/>
  <c r="J119" i="2"/>
  <c r="I119" i="2"/>
  <c r="H119" i="2"/>
  <c r="G119" i="2"/>
  <c r="E119" i="2"/>
  <c r="F119" i="2" l="1"/>
  <c r="E186" i="23"/>
  <c r="E181" i="23"/>
  <c r="E176" i="23"/>
  <c r="F205" i="2"/>
  <c r="F195" i="2"/>
  <c r="F200" i="2"/>
  <c r="F21" i="2"/>
  <c r="F22" i="2"/>
  <c r="J54" i="23" l="1"/>
  <c r="I54" i="23"/>
  <c r="H54" i="23"/>
  <c r="G54" i="23"/>
  <c r="J133" i="2" l="1"/>
  <c r="H64" i="2"/>
  <c r="I64" i="2"/>
  <c r="J64" i="2"/>
  <c r="K64" i="2"/>
  <c r="E47" i="23" l="1"/>
  <c r="E46" i="23"/>
  <c r="E45" i="23"/>
  <c r="E44" i="23"/>
  <c r="J43" i="23"/>
  <c r="I43" i="23"/>
  <c r="H43" i="23"/>
  <c r="G43" i="23"/>
  <c r="F43" i="23"/>
  <c r="G126" i="2"/>
  <c r="G127" i="2"/>
  <c r="G128" i="2"/>
  <c r="F43" i="2"/>
  <c r="F42" i="2"/>
  <c r="F41" i="2"/>
  <c r="F40" i="2"/>
  <c r="K39" i="2"/>
  <c r="J39" i="2"/>
  <c r="I39" i="2"/>
  <c r="H39" i="2"/>
  <c r="G39" i="2"/>
  <c r="E39" i="2"/>
  <c r="E49" i="2"/>
  <c r="G49" i="2"/>
  <c r="H49" i="2"/>
  <c r="I49" i="2"/>
  <c r="J49" i="2"/>
  <c r="K49" i="2"/>
  <c r="F50" i="2"/>
  <c r="F51" i="2"/>
  <c r="F52" i="2"/>
  <c r="E43" i="23" l="1"/>
  <c r="F39" i="2"/>
  <c r="F49" i="2"/>
  <c r="F66" i="2" l="1"/>
  <c r="F67" i="2"/>
  <c r="F68" i="2"/>
  <c r="F65" i="2"/>
  <c r="E56" i="23"/>
  <c r="E57" i="23"/>
  <c r="E58" i="23"/>
  <c r="E55" i="23"/>
  <c r="E54" i="23" l="1"/>
  <c r="F64" i="2"/>
  <c r="E175" i="23" l="1"/>
  <c r="E174" i="23"/>
  <c r="E173" i="23"/>
  <c r="E172" i="23"/>
  <c r="J171" i="23"/>
  <c r="I171" i="23"/>
  <c r="H171" i="23"/>
  <c r="G171" i="23"/>
  <c r="F171" i="23"/>
  <c r="F193" i="23"/>
  <c r="G193" i="23"/>
  <c r="H193" i="23"/>
  <c r="I193" i="23"/>
  <c r="J193" i="23"/>
  <c r="E194" i="23"/>
  <c r="G132" i="2"/>
  <c r="G133" i="2"/>
  <c r="G134" i="2"/>
  <c r="G131" i="2"/>
  <c r="E193" i="23" l="1"/>
  <c r="E171" i="23"/>
  <c r="F194" i="2"/>
  <c r="F193" i="2"/>
  <c r="F192" i="2"/>
  <c r="F191" i="2"/>
  <c r="K190" i="2"/>
  <c r="J190" i="2"/>
  <c r="I190" i="2"/>
  <c r="H190" i="2"/>
  <c r="G190" i="2"/>
  <c r="E190" i="2"/>
  <c r="F190" i="2" l="1"/>
  <c r="F54" i="23"/>
  <c r="G228" i="2"/>
  <c r="G229" i="2"/>
  <c r="G230" i="2"/>
  <c r="G227" i="2"/>
  <c r="G64" i="2"/>
  <c r="E207" i="23" l="1"/>
  <c r="E206" i="23"/>
  <c r="E205" i="23"/>
  <c r="J204" i="23"/>
  <c r="I204" i="23"/>
  <c r="H204" i="23"/>
  <c r="G204" i="23"/>
  <c r="F204" i="23"/>
  <c r="F240" i="2"/>
  <c r="F239" i="2"/>
  <c r="F238" i="2"/>
  <c r="F237" i="2"/>
  <c r="K236" i="2"/>
  <c r="J236" i="2"/>
  <c r="I236" i="2"/>
  <c r="H236" i="2"/>
  <c r="G236" i="2"/>
  <c r="E236" i="2"/>
  <c r="E204" i="23" l="1"/>
  <c r="F236" i="2"/>
  <c r="E37" i="23"/>
  <c r="E36" i="23"/>
  <c r="E35" i="23"/>
  <c r="E34" i="23"/>
  <c r="J33" i="23"/>
  <c r="I33" i="23"/>
  <c r="H33" i="23"/>
  <c r="G33" i="23"/>
  <c r="F33" i="23"/>
  <c r="E32" i="23"/>
  <c r="E31" i="23"/>
  <c r="E30" i="23"/>
  <c r="E29" i="23"/>
  <c r="J28" i="23"/>
  <c r="I28" i="23"/>
  <c r="H28" i="23"/>
  <c r="G28" i="23"/>
  <c r="F28" i="23"/>
  <c r="H61" i="2"/>
  <c r="I61" i="2"/>
  <c r="J61" i="2"/>
  <c r="K61" i="2"/>
  <c r="H62" i="2"/>
  <c r="I62" i="2"/>
  <c r="J62" i="2"/>
  <c r="K62" i="2"/>
  <c r="H63" i="2"/>
  <c r="I63" i="2"/>
  <c r="J63" i="2"/>
  <c r="K63" i="2"/>
  <c r="H60" i="2"/>
  <c r="I60" i="2"/>
  <c r="J60" i="2"/>
  <c r="K60" i="2"/>
  <c r="E24" i="2"/>
  <c r="G24" i="2"/>
  <c r="H24" i="2"/>
  <c r="I24" i="2"/>
  <c r="J24" i="2"/>
  <c r="K24" i="2"/>
  <c r="F25" i="2"/>
  <c r="F26" i="2"/>
  <c r="F27" i="2"/>
  <c r="E33" i="23" l="1"/>
  <c r="E28" i="23"/>
  <c r="F24" i="2"/>
  <c r="F38" i="2" l="1"/>
  <c r="F37" i="2"/>
  <c r="F36" i="2"/>
  <c r="F35" i="2"/>
  <c r="K34" i="2"/>
  <c r="J34" i="2"/>
  <c r="I34" i="2"/>
  <c r="H34" i="2"/>
  <c r="G34" i="2"/>
  <c r="E34" i="2"/>
  <c r="F34" i="2" l="1"/>
  <c r="F53" i="2"/>
  <c r="B12" i="28" l="1"/>
  <c r="B13" i="28" s="1"/>
  <c r="B14" i="28" s="1"/>
  <c r="B15" i="28" l="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E170" i="23"/>
  <c r="E169" i="23"/>
  <c r="E168" i="23"/>
  <c r="E167" i="23"/>
  <c r="J166" i="23"/>
  <c r="I166" i="23"/>
  <c r="H166" i="23"/>
  <c r="G166" i="23"/>
  <c r="F166" i="23"/>
  <c r="G219" i="2"/>
  <c r="G218" i="2"/>
  <c r="E166" i="23" l="1"/>
  <c r="F189" i="2"/>
  <c r="F188" i="2"/>
  <c r="F187" i="2"/>
  <c r="F186" i="2"/>
  <c r="K185" i="2"/>
  <c r="J185" i="2"/>
  <c r="I185" i="2"/>
  <c r="H185" i="2"/>
  <c r="G185" i="2"/>
  <c r="E185" i="2"/>
  <c r="F185" i="2" l="1"/>
  <c r="F108" i="2"/>
  <c r="F107" i="2"/>
  <c r="F106" i="2"/>
  <c r="F105" i="2"/>
  <c r="F94" i="2"/>
  <c r="F103" i="2" l="1"/>
  <c r="F102" i="2"/>
  <c r="F101" i="2"/>
  <c r="F100" i="2"/>
  <c r="K99" i="2"/>
  <c r="J99" i="2"/>
  <c r="I99" i="2"/>
  <c r="H99" i="2"/>
  <c r="G99" i="2"/>
  <c r="E99" i="2"/>
  <c r="E93" i="23"/>
  <c r="E92" i="23"/>
  <c r="E91" i="23"/>
  <c r="E90" i="23"/>
  <c r="J89" i="23"/>
  <c r="I89" i="23"/>
  <c r="H89" i="23"/>
  <c r="G89" i="23"/>
  <c r="F89" i="23"/>
  <c r="E98" i="23"/>
  <c r="E97" i="23"/>
  <c r="E96" i="23"/>
  <c r="E95" i="23"/>
  <c r="J94" i="23"/>
  <c r="I94" i="23"/>
  <c r="H94" i="23"/>
  <c r="G94" i="23"/>
  <c r="F94" i="23"/>
  <c r="F99" i="2" l="1"/>
  <c r="E89" i="23"/>
  <c r="E94" i="23"/>
  <c r="E88" i="23"/>
  <c r="E87" i="23"/>
  <c r="E86" i="23"/>
  <c r="E85" i="23"/>
  <c r="J84" i="23"/>
  <c r="I84" i="23"/>
  <c r="H84" i="23"/>
  <c r="G84" i="23"/>
  <c r="F84" i="23"/>
  <c r="E27" i="23"/>
  <c r="E26" i="23"/>
  <c r="E25" i="23"/>
  <c r="E24" i="23"/>
  <c r="J23" i="23"/>
  <c r="I23" i="23"/>
  <c r="H23" i="23"/>
  <c r="G23" i="23"/>
  <c r="F23" i="23"/>
  <c r="E84" i="23" l="1"/>
  <c r="E23" i="23"/>
  <c r="G125" i="2"/>
  <c r="G124" i="2" s="1"/>
  <c r="F33" i="2"/>
  <c r="F32" i="2"/>
  <c r="F31" i="2"/>
  <c r="F30" i="2"/>
  <c r="K29" i="2"/>
  <c r="J29" i="2"/>
  <c r="I29" i="2"/>
  <c r="H29" i="2"/>
  <c r="G29" i="2"/>
  <c r="E29" i="2"/>
  <c r="F29" i="2" l="1"/>
  <c r="E165" i="23" l="1"/>
  <c r="E164" i="23"/>
  <c r="E163" i="23"/>
  <c r="E162" i="23"/>
  <c r="J161" i="23"/>
  <c r="I161" i="23"/>
  <c r="H161" i="23"/>
  <c r="G161" i="23"/>
  <c r="F161" i="23"/>
  <c r="E160" i="23"/>
  <c r="E159" i="23"/>
  <c r="E158" i="23"/>
  <c r="E157" i="23"/>
  <c r="J156" i="23"/>
  <c r="I156" i="23"/>
  <c r="H156" i="23"/>
  <c r="G156" i="23"/>
  <c r="F156" i="23"/>
  <c r="E155" i="23"/>
  <c r="E154" i="23"/>
  <c r="E153" i="23"/>
  <c r="E152" i="23"/>
  <c r="J151" i="23"/>
  <c r="I151" i="23"/>
  <c r="H151" i="23"/>
  <c r="G151" i="23"/>
  <c r="F151" i="23"/>
  <c r="E103" i="23"/>
  <c r="E102" i="23"/>
  <c r="E101" i="23"/>
  <c r="E100" i="23"/>
  <c r="J99" i="23"/>
  <c r="I99" i="23"/>
  <c r="H99" i="23"/>
  <c r="G99" i="23"/>
  <c r="F99" i="23"/>
  <c r="E161" i="23" l="1"/>
  <c r="E151" i="23"/>
  <c r="E156" i="23"/>
  <c r="E99" i="23"/>
  <c r="G212" i="2"/>
  <c r="G213" i="2"/>
  <c r="F184" i="2"/>
  <c r="F183" i="2"/>
  <c r="F182" i="2"/>
  <c r="F181" i="2"/>
  <c r="K180" i="2"/>
  <c r="J180" i="2"/>
  <c r="I180" i="2"/>
  <c r="H180" i="2"/>
  <c r="G180" i="2"/>
  <c r="E180" i="2"/>
  <c r="E210" i="2"/>
  <c r="K104" i="2"/>
  <c r="J104" i="2"/>
  <c r="I104" i="2"/>
  <c r="H104" i="2"/>
  <c r="G104" i="2"/>
  <c r="E104" i="2"/>
  <c r="K94" i="2"/>
  <c r="J94" i="2"/>
  <c r="I94" i="2"/>
  <c r="H94" i="2"/>
  <c r="G94" i="2"/>
  <c r="E94" i="2"/>
  <c r="G211" i="2"/>
  <c r="E175" i="2"/>
  <c r="F174" i="2"/>
  <c r="F173" i="2"/>
  <c r="F172" i="2"/>
  <c r="F171" i="2"/>
  <c r="K170" i="2"/>
  <c r="J170" i="2"/>
  <c r="I170" i="2"/>
  <c r="H170" i="2"/>
  <c r="G170" i="2"/>
  <c r="E170" i="2"/>
  <c r="F104" i="2" l="1"/>
  <c r="F180" i="2"/>
  <c r="F170" i="2"/>
  <c r="E145" i="23" l="1"/>
  <c r="E144" i="23"/>
  <c r="E143" i="23"/>
  <c r="E142" i="23"/>
  <c r="J141" i="23"/>
  <c r="I141" i="23"/>
  <c r="H141" i="23"/>
  <c r="G141" i="23"/>
  <c r="F141" i="23"/>
  <c r="E135" i="23"/>
  <c r="E134" i="23"/>
  <c r="E133" i="23"/>
  <c r="E132" i="23"/>
  <c r="J131" i="23"/>
  <c r="I131" i="23"/>
  <c r="H131" i="23"/>
  <c r="G131" i="23"/>
  <c r="F131" i="23"/>
  <c r="E165" i="2"/>
  <c r="E150" i="2"/>
  <c r="E141" i="23" l="1"/>
  <c r="E131" i="23"/>
  <c r="E150" i="23" l="1"/>
  <c r="E149" i="23"/>
  <c r="E148" i="23"/>
  <c r="E147" i="23"/>
  <c r="J146" i="23"/>
  <c r="I146" i="23"/>
  <c r="H146" i="23"/>
  <c r="G146" i="23"/>
  <c r="F146" i="23"/>
  <c r="F164" i="2"/>
  <c r="F163" i="2"/>
  <c r="F162" i="2"/>
  <c r="F161" i="2"/>
  <c r="K160" i="2"/>
  <c r="J160" i="2"/>
  <c r="I160" i="2"/>
  <c r="H160" i="2"/>
  <c r="G160" i="2"/>
  <c r="E160" i="2"/>
  <c r="E146" i="23" l="1"/>
  <c r="F160" i="2"/>
  <c r="E218" i="23"/>
  <c r="E217" i="23"/>
  <c r="E216" i="23"/>
  <c r="E215" i="23"/>
  <c r="J214" i="23"/>
  <c r="I214" i="23"/>
  <c r="H214" i="23"/>
  <c r="G214" i="23"/>
  <c r="F214" i="23"/>
  <c r="E213" i="23"/>
  <c r="E212" i="23"/>
  <c r="E211" i="23"/>
  <c r="E210" i="23"/>
  <c r="J209" i="23"/>
  <c r="I209" i="23"/>
  <c r="H209" i="23"/>
  <c r="G209" i="23"/>
  <c r="F209" i="23"/>
  <c r="E83" i="23"/>
  <c r="E82" i="23"/>
  <c r="E81" i="23"/>
  <c r="E80" i="23"/>
  <c r="J79" i="23"/>
  <c r="I79" i="23"/>
  <c r="H79" i="23"/>
  <c r="G79" i="23"/>
  <c r="F79" i="23"/>
  <c r="E78" i="23"/>
  <c r="E77" i="23"/>
  <c r="E76" i="23"/>
  <c r="E75" i="23"/>
  <c r="J74" i="23"/>
  <c r="I74" i="23"/>
  <c r="H74" i="23"/>
  <c r="G74" i="23"/>
  <c r="F74" i="23"/>
  <c r="E63" i="23"/>
  <c r="E62" i="23"/>
  <c r="E61" i="23"/>
  <c r="E60" i="23"/>
  <c r="J59" i="23"/>
  <c r="I59" i="23"/>
  <c r="H59" i="23"/>
  <c r="G59" i="23"/>
  <c r="F59" i="23"/>
  <c r="J18" i="23"/>
  <c r="I18" i="23"/>
  <c r="H18" i="23"/>
  <c r="G18" i="23"/>
  <c r="F18" i="23"/>
  <c r="E22" i="23"/>
  <c r="E21" i="23"/>
  <c r="E20" i="23"/>
  <c r="E19" i="23"/>
  <c r="E17" i="23"/>
  <c r="E16" i="23"/>
  <c r="E15" i="23"/>
  <c r="E14" i="23"/>
  <c r="J13" i="23"/>
  <c r="I13" i="23"/>
  <c r="H13" i="23"/>
  <c r="G13" i="23"/>
  <c r="F13" i="23"/>
  <c r="H213" i="2"/>
  <c r="I213" i="2"/>
  <c r="E74" i="23" l="1"/>
  <c r="E214" i="23"/>
  <c r="E209" i="23"/>
  <c r="E79" i="23"/>
  <c r="E59" i="23"/>
  <c r="E18" i="23"/>
  <c r="E13" i="23"/>
  <c r="E145" i="2" l="1"/>
  <c r="F73" i="2"/>
  <c r="F72" i="2"/>
  <c r="F71" i="2"/>
  <c r="F70" i="2"/>
  <c r="K69" i="2"/>
  <c r="J69" i="2"/>
  <c r="I69" i="2"/>
  <c r="H69" i="2"/>
  <c r="G69" i="2"/>
  <c r="E69" i="2"/>
  <c r="F69" i="2" l="1"/>
  <c r="K131" i="2"/>
  <c r="K211" i="2" s="1"/>
  <c r="J131" i="2"/>
  <c r="J211" i="2" s="1"/>
  <c r="I211" i="2"/>
  <c r="H211" i="2"/>
  <c r="K132" i="2"/>
  <c r="K212" i="2" s="1"/>
  <c r="J132" i="2"/>
  <c r="I212" i="2"/>
  <c r="H212" i="2"/>
  <c r="K133" i="2"/>
  <c r="J213" i="2"/>
  <c r="J134" i="2"/>
  <c r="K134" i="2"/>
  <c r="F159" i="2"/>
  <c r="F158" i="2"/>
  <c r="F157" i="2"/>
  <c r="F156" i="2"/>
  <c r="K155" i="2"/>
  <c r="J155" i="2"/>
  <c r="I155" i="2"/>
  <c r="H155" i="2"/>
  <c r="G155" i="2"/>
  <c r="E155" i="2"/>
  <c r="F223" i="2"/>
  <c r="K213" i="2" l="1"/>
  <c r="F133" i="2"/>
  <c r="J212" i="2"/>
  <c r="F212" i="2" s="1"/>
  <c r="F132" i="2"/>
  <c r="F213" i="2"/>
  <c r="F211" i="2"/>
  <c r="F155" i="2"/>
  <c r="E228" i="2" l="1"/>
  <c r="E229" i="2"/>
  <c r="E230" i="2"/>
  <c r="E227" i="2"/>
  <c r="K227" i="2"/>
  <c r="J227" i="2"/>
  <c r="I227" i="2"/>
  <c r="H227" i="2"/>
  <c r="K228" i="2"/>
  <c r="J228" i="2"/>
  <c r="I228" i="2"/>
  <c r="H228" i="2"/>
  <c r="K229" i="2"/>
  <c r="J229" i="2"/>
  <c r="I229" i="2"/>
  <c r="H229" i="2"/>
  <c r="H230" i="2"/>
  <c r="I230" i="2"/>
  <c r="J230" i="2"/>
  <c r="K230" i="2"/>
  <c r="F250" i="2"/>
  <c r="F249" i="2"/>
  <c r="F248" i="2"/>
  <c r="F247" i="2"/>
  <c r="K246" i="2"/>
  <c r="J246" i="2"/>
  <c r="I246" i="2"/>
  <c r="H246" i="2"/>
  <c r="G246" i="2"/>
  <c r="E246" i="2"/>
  <c r="F28" i="2"/>
  <c r="F144" i="2"/>
  <c r="F134" i="2" s="1"/>
  <c r="F143" i="2"/>
  <c r="F142" i="2"/>
  <c r="F141" i="2"/>
  <c r="K140" i="2"/>
  <c r="J140" i="2"/>
  <c r="I140" i="2"/>
  <c r="H140" i="2"/>
  <c r="G140" i="2"/>
  <c r="E140" i="2"/>
  <c r="K18" i="2"/>
  <c r="J18" i="2"/>
  <c r="I18" i="2"/>
  <c r="K17" i="2"/>
  <c r="K127" i="2" s="1"/>
  <c r="J17" i="2"/>
  <c r="J127" i="2" s="1"/>
  <c r="I17" i="2"/>
  <c r="I127" i="2" s="1"/>
  <c r="H127" i="2"/>
  <c r="K16" i="2"/>
  <c r="J16" i="2"/>
  <c r="J126" i="2" s="1"/>
  <c r="I16" i="2"/>
  <c r="I126" i="2" s="1"/>
  <c r="H126" i="2"/>
  <c r="H125" i="2"/>
  <c r="I15" i="2"/>
  <c r="I125" i="2" s="1"/>
  <c r="J15" i="2"/>
  <c r="J125" i="2" s="1"/>
  <c r="K15" i="2"/>
  <c r="K125" i="2" s="1"/>
  <c r="F23" i="2"/>
  <c r="F20" i="2"/>
  <c r="K19" i="2"/>
  <c r="J19" i="2"/>
  <c r="I19" i="2"/>
  <c r="H19" i="2"/>
  <c r="G19" i="2"/>
  <c r="E19" i="2"/>
  <c r="F113" i="2"/>
  <c r="F110" i="2"/>
  <c r="K109" i="2"/>
  <c r="J109" i="2"/>
  <c r="I109" i="2"/>
  <c r="H109" i="2"/>
  <c r="G109" i="2"/>
  <c r="E109" i="2"/>
  <c r="F93" i="2"/>
  <c r="F90" i="2"/>
  <c r="K89" i="2"/>
  <c r="J89" i="2"/>
  <c r="I89" i="2"/>
  <c r="H89" i="2"/>
  <c r="G89" i="2"/>
  <c r="E89" i="2"/>
  <c r="K126" i="2" l="1"/>
  <c r="F62" i="2"/>
  <c r="F61" i="2"/>
  <c r="F60" i="2"/>
  <c r="F63" i="2"/>
  <c r="E14" i="27"/>
  <c r="F131" i="2"/>
  <c r="F15" i="27"/>
  <c r="D17" i="27"/>
  <c r="K128" i="2"/>
  <c r="K124" i="2" s="1"/>
  <c r="E15" i="27"/>
  <c r="F246" i="2"/>
  <c r="E16" i="27"/>
  <c r="D14" i="27"/>
  <c r="F16" i="27"/>
  <c r="H128" i="2"/>
  <c r="E17" i="27" s="1"/>
  <c r="D15" i="27"/>
  <c r="I128" i="2"/>
  <c r="F17" i="27" s="1"/>
  <c r="D16" i="27"/>
  <c r="J128" i="2"/>
  <c r="J124" i="2" s="1"/>
  <c r="F14" i="27"/>
  <c r="F109" i="2"/>
  <c r="F18" i="2"/>
  <c r="F140" i="2"/>
  <c r="F19" i="2"/>
  <c r="F89" i="2"/>
  <c r="E73" i="23"/>
  <c r="E72" i="23"/>
  <c r="E71" i="23"/>
  <c r="E70" i="23"/>
  <c r="J69" i="23"/>
  <c r="I69" i="23"/>
  <c r="H69" i="23"/>
  <c r="G69" i="23"/>
  <c r="F69" i="23"/>
  <c r="E68" i="23"/>
  <c r="E67" i="23"/>
  <c r="E66" i="23"/>
  <c r="E65" i="23"/>
  <c r="J64" i="23"/>
  <c r="I64" i="23"/>
  <c r="H64" i="23"/>
  <c r="G64" i="23"/>
  <c r="F64" i="23"/>
  <c r="F17" i="2"/>
  <c r="H124" i="2" l="1"/>
  <c r="I124" i="2"/>
  <c r="F127" i="2"/>
  <c r="E69" i="23"/>
  <c r="E64" i="23"/>
  <c r="E202" i="23"/>
  <c r="E201" i="23"/>
  <c r="E200" i="23"/>
  <c r="J199" i="23"/>
  <c r="I199" i="23"/>
  <c r="H199" i="23"/>
  <c r="G199" i="23"/>
  <c r="F199" i="23"/>
  <c r="E197" i="23"/>
  <c r="E196" i="23"/>
  <c r="E195" i="23"/>
  <c r="E140" i="23"/>
  <c r="E139" i="23"/>
  <c r="E138" i="23"/>
  <c r="E137" i="23"/>
  <c r="J136" i="23"/>
  <c r="I136" i="23"/>
  <c r="H136" i="23"/>
  <c r="G136" i="23"/>
  <c r="F136" i="23"/>
  <c r="E130" i="23"/>
  <c r="E129" i="23"/>
  <c r="E128" i="23"/>
  <c r="E127" i="23"/>
  <c r="J126" i="23"/>
  <c r="I126" i="23"/>
  <c r="H126" i="23"/>
  <c r="G126" i="23"/>
  <c r="F126" i="23"/>
  <c r="E125" i="23"/>
  <c r="E124" i="23"/>
  <c r="E123" i="23"/>
  <c r="E122" i="23"/>
  <c r="J121" i="23"/>
  <c r="I121" i="23"/>
  <c r="H121" i="23"/>
  <c r="G121" i="23"/>
  <c r="F121" i="23"/>
  <c r="E120" i="23"/>
  <c r="E119" i="23"/>
  <c r="E118" i="23"/>
  <c r="E117" i="23"/>
  <c r="J116" i="23"/>
  <c r="I116" i="23"/>
  <c r="H116" i="23"/>
  <c r="G116" i="23"/>
  <c r="F116" i="23"/>
  <c r="E116" i="23" l="1"/>
  <c r="E199" i="23"/>
  <c r="E136" i="23"/>
  <c r="E126" i="23"/>
  <c r="E121" i="23"/>
  <c r="F88" i="2"/>
  <c r="F87" i="2"/>
  <c r="F86" i="2"/>
  <c r="F85" i="2"/>
  <c r="K84" i="2"/>
  <c r="J84" i="2"/>
  <c r="I84" i="2"/>
  <c r="H84" i="2"/>
  <c r="G84" i="2"/>
  <c r="E84" i="2"/>
  <c r="E241" i="2"/>
  <c r="G241" i="2"/>
  <c r="H241" i="2"/>
  <c r="I241" i="2"/>
  <c r="J241" i="2"/>
  <c r="K241" i="2"/>
  <c r="F242" i="2"/>
  <c r="F243" i="2"/>
  <c r="F244" i="2"/>
  <c r="F245" i="2"/>
  <c r="K218" i="2"/>
  <c r="J218" i="2"/>
  <c r="I218" i="2"/>
  <c r="H218" i="2"/>
  <c r="G253" i="2"/>
  <c r="K219" i="2"/>
  <c r="J219" i="2"/>
  <c r="I219" i="2"/>
  <c r="H219" i="2"/>
  <c r="H214" i="2"/>
  <c r="I214" i="2"/>
  <c r="J214" i="2"/>
  <c r="K214" i="2"/>
  <c r="G214" i="2"/>
  <c r="F214" i="2" l="1"/>
  <c r="G254" i="2"/>
  <c r="K254" i="2"/>
  <c r="J253" i="2"/>
  <c r="H254" i="2"/>
  <c r="K253" i="2"/>
  <c r="I254" i="2"/>
  <c r="I259" i="2" s="1"/>
  <c r="H253" i="2"/>
  <c r="H258" i="2" s="1"/>
  <c r="J254" i="2"/>
  <c r="I253" i="2"/>
  <c r="I258" i="2" s="1"/>
  <c r="F16" i="2"/>
  <c r="F126" i="2" s="1"/>
  <c r="G15" i="27"/>
  <c r="H17" i="27"/>
  <c r="H15" i="27"/>
  <c r="G14" i="27"/>
  <c r="G17" i="27"/>
  <c r="H14" i="27"/>
  <c r="F84" i="2"/>
  <c r="G16" i="27"/>
  <c r="H16" i="27"/>
  <c r="F241" i="2"/>
  <c r="G74" i="2"/>
  <c r="H74" i="2"/>
  <c r="I74" i="2"/>
  <c r="J74" i="2"/>
  <c r="K74" i="2"/>
  <c r="F75" i="2"/>
  <c r="F76" i="2"/>
  <c r="F77" i="2"/>
  <c r="F78" i="2"/>
  <c r="G79" i="2"/>
  <c r="H79" i="2"/>
  <c r="I79" i="2"/>
  <c r="J79" i="2"/>
  <c r="K79" i="2"/>
  <c r="F80" i="2"/>
  <c r="F81" i="2"/>
  <c r="F82" i="2"/>
  <c r="F83" i="2"/>
  <c r="G217" i="2"/>
  <c r="G252" i="2" s="1"/>
  <c r="H217" i="2"/>
  <c r="H252" i="2" s="1"/>
  <c r="I217" i="2"/>
  <c r="I252" i="2" s="1"/>
  <c r="J217" i="2"/>
  <c r="J252" i="2" s="1"/>
  <c r="K217" i="2"/>
  <c r="K252" i="2" s="1"/>
  <c r="G220" i="2"/>
  <c r="G255" i="2" s="1"/>
  <c r="D37" i="27" s="1"/>
  <c r="H220" i="2"/>
  <c r="H255" i="2" s="1"/>
  <c r="I220" i="2"/>
  <c r="I255" i="2" s="1"/>
  <c r="J220" i="2"/>
  <c r="J255" i="2" s="1"/>
  <c r="K220" i="2"/>
  <c r="K255" i="2" s="1"/>
  <c r="G221" i="2"/>
  <c r="H221" i="2"/>
  <c r="I221" i="2"/>
  <c r="J221" i="2"/>
  <c r="K221" i="2"/>
  <c r="F222" i="2"/>
  <c r="F217" i="2" s="1"/>
  <c r="F218" i="2"/>
  <c r="F224" i="2"/>
  <c r="F219" i="2" s="1"/>
  <c r="F225" i="2"/>
  <c r="F220" i="2" s="1"/>
  <c r="G231" i="2"/>
  <c r="H231" i="2"/>
  <c r="I231" i="2"/>
  <c r="J231" i="2"/>
  <c r="K231" i="2"/>
  <c r="F232" i="2"/>
  <c r="F233" i="2"/>
  <c r="F234" i="2"/>
  <c r="E36" i="27" l="1"/>
  <c r="H259" i="2"/>
  <c r="D36" i="27"/>
  <c r="G259" i="2"/>
  <c r="F128" i="2"/>
  <c r="F254" i="2"/>
  <c r="F252" i="2"/>
  <c r="F253" i="2"/>
  <c r="E35" i="27"/>
  <c r="K260" i="2"/>
  <c r="H37" i="27"/>
  <c r="H257" i="2"/>
  <c r="E34" i="27"/>
  <c r="I260" i="2"/>
  <c r="F37" i="27"/>
  <c r="J257" i="2"/>
  <c r="G34" i="27"/>
  <c r="F36" i="27"/>
  <c r="E37" i="27"/>
  <c r="I257" i="2"/>
  <c r="F34" i="27"/>
  <c r="F35" i="27"/>
  <c r="K258" i="2"/>
  <c r="H35" i="27"/>
  <c r="J258" i="2"/>
  <c r="G35" i="27"/>
  <c r="J259" i="2"/>
  <c r="G36" i="27"/>
  <c r="G258" i="2"/>
  <c r="D35" i="27"/>
  <c r="J260" i="2"/>
  <c r="G37" i="27"/>
  <c r="K257" i="2"/>
  <c r="H34" i="27"/>
  <c r="G257" i="2"/>
  <c r="D34" i="27"/>
  <c r="K259" i="2"/>
  <c r="H36" i="27"/>
  <c r="F231" i="2"/>
  <c r="F228" i="2"/>
  <c r="J226" i="2"/>
  <c r="H216" i="2"/>
  <c r="F230" i="2"/>
  <c r="H226" i="2"/>
  <c r="J216" i="2"/>
  <c r="J59" i="2"/>
  <c r="J14" i="2" s="1"/>
  <c r="K226" i="2"/>
  <c r="F227" i="2"/>
  <c r="I216" i="2"/>
  <c r="I59" i="2"/>
  <c r="I14" i="2" s="1"/>
  <c r="F74" i="2"/>
  <c r="F229" i="2"/>
  <c r="I226" i="2"/>
  <c r="F221" i="2"/>
  <c r="K216" i="2"/>
  <c r="G216" i="2"/>
  <c r="K59" i="2"/>
  <c r="K14" i="2" s="1"/>
  <c r="H59" i="2"/>
  <c r="H14" i="2" s="1"/>
  <c r="F79" i="2"/>
  <c r="G226" i="2"/>
  <c r="I251" i="2" l="1"/>
  <c r="E13" i="27"/>
  <c r="F13" i="27"/>
  <c r="G251" i="2"/>
  <c r="H251" i="2"/>
  <c r="K251" i="2"/>
  <c r="J251" i="2"/>
  <c r="H13" i="27"/>
  <c r="G13" i="27"/>
  <c r="G59" i="2"/>
  <c r="H260" i="2"/>
  <c r="F33" i="27"/>
  <c r="F255" i="2"/>
  <c r="F226" i="2"/>
  <c r="F216" i="2"/>
  <c r="F258" i="2"/>
  <c r="I130" i="2"/>
  <c r="K130" i="2"/>
  <c r="K210" i="2" s="1"/>
  <c r="J130" i="2"/>
  <c r="J210" i="2" s="1"/>
  <c r="H130" i="2"/>
  <c r="H210" i="2" s="1"/>
  <c r="I210" i="2" l="1"/>
  <c r="I256" i="2" s="1"/>
  <c r="E33" i="27"/>
  <c r="G33" i="27"/>
  <c r="H33" i="27"/>
  <c r="F251" i="2"/>
  <c r="D33" i="27"/>
  <c r="F15" i="2"/>
  <c r="F125" i="2" s="1"/>
  <c r="G14" i="2"/>
  <c r="G260" i="2"/>
  <c r="J256" i="2"/>
  <c r="K256" i="2"/>
  <c r="H256" i="2"/>
  <c r="F259" i="2"/>
  <c r="F257" i="2"/>
  <c r="G130" i="2"/>
  <c r="G210" i="2" l="1"/>
  <c r="F210" i="2" s="1"/>
  <c r="F14" i="2"/>
  <c r="D13" i="27"/>
  <c r="F260" i="2"/>
  <c r="F59" i="2"/>
  <c r="F130" i="2"/>
  <c r="F124" i="2" l="1"/>
  <c r="G256" i="2"/>
  <c r="F256" i="2" s="1"/>
  <c r="E79" i="2"/>
  <c r="E74" i="2"/>
  <c r="E63" i="2"/>
  <c r="E62" i="2"/>
  <c r="E61" i="2"/>
  <c r="E60" i="2"/>
  <c r="E59" i="2" l="1"/>
  <c r="E218" i="2" l="1"/>
  <c r="E219" i="2"/>
  <c r="E220" i="2"/>
  <c r="E217" i="2"/>
  <c r="E231" i="2"/>
  <c r="E221" i="2"/>
  <c r="E216" i="2" s="1"/>
  <c r="E26" i="27" l="1"/>
  <c r="E25" i="27"/>
  <c r="G25" i="27"/>
  <c r="D25" i="27"/>
  <c r="D26" i="27"/>
  <c r="G26" i="27"/>
  <c r="E24" i="27"/>
  <c r="G24" i="27"/>
  <c r="H25" i="27"/>
  <c r="F26" i="27"/>
  <c r="F24" i="27"/>
  <c r="H26" i="27"/>
  <c r="F25" i="27"/>
  <c r="H24" i="27"/>
  <c r="D27" i="27"/>
  <c r="I27" i="27" s="1"/>
  <c r="D24" i="27"/>
  <c r="I15" i="27"/>
  <c r="E226" i="2"/>
  <c r="I17" i="27" l="1"/>
  <c r="I37" i="27"/>
  <c r="I16" i="27"/>
  <c r="I14" i="27"/>
  <c r="I26" i="27"/>
  <c r="I25" i="27"/>
  <c r="I34" i="27"/>
  <c r="I36" i="27"/>
  <c r="I35" i="27"/>
  <c r="I24" i="27"/>
  <c r="E23" i="27"/>
  <c r="F23" i="27"/>
  <c r="H23" i="27"/>
  <c r="G23" i="27"/>
  <c r="D23" i="27"/>
  <c r="I33" i="27" l="1"/>
  <c r="I23" i="27"/>
  <c r="I13" i="27" l="1"/>
</calcChain>
</file>

<file path=xl/sharedStrings.xml><?xml version="1.0" encoding="utf-8"?>
<sst xmlns="http://schemas.openxmlformats.org/spreadsheetml/2006/main" count="1158" uniqueCount="326">
  <si>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</si>
  <si>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</si>
  <si>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</si>
  <si>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</si>
  <si>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</si>
  <si>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</si>
  <si>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</si>
  <si>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</si>
  <si>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</si>
  <si>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</si>
  <si>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</si>
  <si>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</si>
  <si>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</si>
  <si>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</si>
  <si>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</si>
  <si>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</si>
  <si>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</si>
  <si>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</si>
  <si>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</si>
  <si>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</si>
  <si>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</si>
  <si>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</si>
  <si>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</si>
  <si>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</si>
  <si>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</si>
  <si>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</si>
  <si>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</si>
  <si>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</si>
  <si>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</si>
  <si>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</si>
  <si>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</si>
  <si>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</si>
  <si>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</si>
  <si>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</si>
  <si>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</si>
  <si>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</si>
  <si>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</si>
  <si>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</si>
  <si>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</si>
  <si>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</si>
  <si>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</si>
  <si>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</si>
  <si>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</si>
  <si>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</si>
  <si>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</si>
  <si>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</si>
  <si>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</si>
  <si>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</si>
  <si>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</si>
  <si>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</si>
  <si>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</si>
  <si>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</si>
  <si>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</si>
  <si>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</si>
  <si>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</si>
  <si>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</si>
  <si>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</si>
  <si>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</si>
  <si>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</si>
  <si>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</si>
  <si>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</si>
  <si>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</si>
  <si>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</si>
  <si>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</si>
  <si>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</si>
  <si>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</si>
  <si>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</si>
  <si>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</si>
  <si>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</si>
  <si>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</si>
  <si>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</si>
  <si>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</si>
  <si>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</si>
  <si>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</si>
  <si>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</si>
  <si>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</si>
  <si>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</si>
  <si>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</si>
  <si>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</si>
  <si>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</si>
  <si>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</si>
  <si>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</si>
  <si>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</si>
  <si>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</si>
  <si>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</si>
  <si>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</si>
  <si>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</si>
  <si>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</si>
  <si>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</si>
  <si>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</si>
  <si>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</si>
  <si>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</si>
  <si>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</si>
  <si>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</si>
  <si>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г. Домодедово</t>
  </si>
  <si>
    <t>В рамках проекта</t>
  </si>
  <si>
    <t>ГКУ МО "ДДС"</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</si>
  <si>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</si>
  <si>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</si>
  <si>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</si>
  <si>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</si>
  <si>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</si>
  <si>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</si>
  <si>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</si>
  <si>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</si>
  <si>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</si>
  <si>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</si>
  <si>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</si>
  <si>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</si>
  <si>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</si>
  <si>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</si>
  <si>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</si>
  <si>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</si>
  <si>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</si>
  <si>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</si>
  <si>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</si>
  <si>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</si>
  <si>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</si>
  <si>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</si>
  <si>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Злобина Марина Николаевна</t>
  </si>
  <si>
    <t>г.о.Домодедово, с.Вельяминово</t>
  </si>
  <si>
    <t>ООО "Казак"</t>
  </si>
  <si>
    <t>г.Домодедово, ул.Солнечная,уч.72Б</t>
  </si>
  <si>
    <t>ООО "Оникс"</t>
  </si>
  <si>
    <t>ООО "РСУ-14С"</t>
  </si>
  <si>
    <t>Шамсутдинова Гульсине Небиулловна</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</si>
  <si>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</si>
  <si>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</si>
  <si>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</si>
  <si>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</si>
  <si>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</si>
  <si>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</si>
  <si>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</si>
  <si>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</si>
  <si>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</si>
  <si>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Макро</t>
  </si>
  <si>
    <t>2020-2024</t>
  </si>
  <si>
    <t>Перечень общественных территорий, подлежащих благоустройству в 2021 г.</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</si>
  <si>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</si>
  <si>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</si>
  <si>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</si>
  <si>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</si>
  <si>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</si>
  <si>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</si>
  <si>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</si>
  <si>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</si>
  <si>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</si>
  <si>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</si>
  <si>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</si>
  <si>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</si>
  <si>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</si>
  <si>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</si>
  <si>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</si>
  <si>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</si>
  <si>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</si>
  <si>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</si>
  <si>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</si>
  <si>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</si>
  <si>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</si>
  <si>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</si>
  <si>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</si>
  <si>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</si>
  <si>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10. Соотвествие нормативу обеспеченности парками культуры и отдыха</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</si>
  <si>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</si>
  <si>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</si>
  <si>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</si>
  <si>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</si>
  <si>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</si>
  <si>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</si>
  <si>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</si>
  <si>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</si>
  <si>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</si>
  <si>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</si>
  <si>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</si>
  <si>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</si>
  <si>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</si>
  <si>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</si>
  <si>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</si>
  <si>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</si>
  <si>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</si>
  <si>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</si>
  <si>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</si>
  <si>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</si>
  <si>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</si>
  <si>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</si>
  <si>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</si>
  <si>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</si>
  <si>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 xml:space="preserve">"Приложение №6 к муниципальной программе </t>
  </si>
  <si>
    <t>Адрес</t>
  </si>
  <si>
    <t xml:space="preserve">"Приложение №5 к муниципальной программе </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</si>
  <si>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</si>
  <si>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</si>
  <si>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</si>
  <si>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</si>
  <si>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</si>
  <si>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</si>
  <si>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</si>
  <si>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</si>
  <si>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</si>
  <si>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</si>
  <si>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</si>
  <si>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</si>
  <si>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2.9. </t>
  </si>
  <si>
    <t xml:space="preserve">2.10. </t>
  </si>
  <si>
    <t xml:space="preserve">1.10. </t>
  </si>
  <si>
    <t>2.10.</t>
  </si>
  <si>
    <t>2.9.</t>
  </si>
  <si>
    <t>2.8.</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</si>
  <si>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</si>
  <si>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</si>
  <si>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</si>
  <si>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</si>
  <si>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</si>
  <si>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</si>
  <si>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</si>
  <si>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</si>
  <si>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</si>
  <si>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</si>
  <si>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</si>
  <si>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</si>
  <si>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12. Количество установленных детских игровых площадок в парках культуры и отдыха</t>
  </si>
  <si>
    <t xml:space="preserve">"Приложение № 1 к муниципальной программе </t>
  </si>
  <si>
    <t xml:space="preserve">"Формирование современной комфортной городской среды"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</si>
  <si>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</si>
  <si>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</si>
  <si>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кв.метр</t>
  </si>
  <si>
    <t xml:space="preserve">1.12. </t>
  </si>
  <si>
    <t xml:space="preserve"> -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</si>
  <si>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- 1 ед. в 2020, Целевой показатель 12. Количество установленных детских игровых площадок в парках культуры и отдыха,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</si>
  <si>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</si>
  <si>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</si>
  <si>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</si>
  <si>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</si>
  <si>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</si>
  <si>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</si>
  <si>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</si>
  <si>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</si>
  <si>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</si>
  <si>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</si>
  <si>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</si>
  <si>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</si>
  <si>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</si>
  <si>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</si>
  <si>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</si>
  <si>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</si>
  <si>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</si>
  <si>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</si>
  <si>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</si>
  <si>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F2.03. Реализация программ формирования современной городской среды в частиблагоустройства общественных территорий</t>
  </si>
  <si>
    <t>Мероприятие F2.08. Ремонт дворовых территорий</t>
  </si>
  <si>
    <t>Мероприятие F2.09. Приобретение коммунальной техники</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</si>
  <si>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</si>
  <si>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</si>
  <si>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</si>
  <si>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</si>
  <si>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</si>
  <si>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</si>
  <si>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</si>
  <si>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</si>
  <si>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</si>
  <si>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</si>
  <si>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</si>
  <si>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</si>
  <si>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</si>
  <si>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</si>
  <si>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</si>
  <si>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</si>
  <si>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 xml:space="preserve">Мероприятие F2.09. Приобретение коммунальной техники </t>
  </si>
  <si>
    <t>Мероприятие 01.01. Содержание, ремонт объектов благоустройства, в т.ч. Озеленение территорий</t>
  </si>
  <si>
    <t>Мероприятие 01.03. Организация благоустройстватерритории городского округа в части ремонта асфальтового покрытия дворовых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</si>
  <si>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</si>
  <si>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</si>
  <si>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 xml:space="preserve">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</si>
  <si>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Мероприятие 01.09. Создание новых и (или) благоустройство существующих парков культуры и отдыха за счет средств местного бюджета</t>
  </si>
  <si>
    <t xml:space="preserve">Мероприятие 01.09. Обустройство и установка детских игровых площадок на территории муниципальных образований за счет средств местного бюджета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</si>
  <si>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</si>
  <si>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</si>
  <si>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</si>
  <si>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</si>
  <si>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</si>
  <si>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</si>
  <si>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</si>
  <si>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</si>
  <si>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</si>
  <si>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</si>
  <si>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</si>
  <si>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</si>
  <si>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F2.17. Устройство и капитальный ремонт электросетевого хозяйства в рамках реализации проекта "Светлый город"</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</si>
  <si>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</si>
  <si>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</si>
  <si>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</si>
  <si>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</si>
  <si>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</si>
  <si>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</si>
  <si>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</si>
  <si>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Целевой показатель 6. Количество объектов электросетевого хозяйства и систем наруженого освещения, на которых реализованы мероприятия по устройству и капитальному ремонту</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</si>
  <si>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</si>
  <si>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</si>
  <si>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</si>
  <si>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</si>
  <si>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01.60. Приобретение мебели, оборудования</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</si>
  <si>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</si>
  <si>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</si>
  <si>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</si>
  <si>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</si>
  <si>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</si>
  <si>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</si>
  <si>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</si>
  <si>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</si>
  <si>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</si>
  <si>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</si>
  <si>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</si>
  <si>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</si>
  <si>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Количество МКД, в которых проведен капитальный ремонт в рамках региональной программы в 2024г. - 224 шт.</t>
  </si>
  <si>
    <t>Количество отремонтированных подъездов МКД в 2024г. - 483шт.</t>
  </si>
  <si>
    <t xml:space="preserve">Мероприятие 01.19. Возмещение затрат, связанных с выполнением работ по благоустройству территорий общего пользования муниципальных образований Московской области
</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</si>
  <si>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</si>
  <si>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</si>
  <si>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</si>
  <si>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Благоустройство общественных территорий, д. Степыгино</t>
  </si>
  <si>
    <t>№ пп</t>
  </si>
  <si>
    <t>Наименование Юр. лица</t>
  </si>
  <si>
    <t>Вид объекта (нежилое строение, незавершенное строительство, объект торговли)</t>
  </si>
  <si>
    <t>Адрес объекта</t>
  </si>
  <si>
    <t>Мероприятие по благоустройству</t>
  </si>
  <si>
    <t>Планируемый год реализации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</si>
</sst>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22" x14ac:knownFonts="1">
    <font>
      <sz val="10"/>
      <name val="Arial"/>
    </font>
    <font>
      <sz val="8"/>
      <name val="Arial"/>
      <family val="2"/>
      <charset val="204"/>
    </font>
    <font>
      <sz val="10"/>
      <name val="Arial"/>
      <family val="2"/>
      <charset val="204"/>
    </font>
    <font>
      <sz val="12"/>
      <color theme="1"/>
      <name val="Times New Roman"/>
      <family val="1"/>
      <charset val="204"/>
    </font>
    <font>
      <sz val="11"/>
      <color theme="1"/>
      <name val="Times New Roman"/>
      <family val="1"/>
      <charset val="204"/>
    </font>
    <font>
      <sz val="10"/>
      <color theme="1"/>
      <name val="Arial"/>
      <family val="2"/>
      <charset val="204"/>
    </font>
    <font>
      <sz val="11"/>
      <color theme="1"/>
      <name val="Arial"/>
      <family val="2"/>
      <charset val="204"/>
    </font>
    <font>
      <b/>
      <sz val="12"/>
      <color theme="1"/>
      <name val="Times New Roman"/>
      <family val="1"/>
      <charset val="204"/>
    </font>
    <font>
      <b/>
      <sz val="11"/>
      <color theme="1"/>
      <name val="Times New Roman"/>
      <family val="1"/>
      <charset val="204"/>
    </font>
    <font>
      <sz val="12"/>
      <color theme="1"/>
      <name val="Arial"/>
      <family val="2"/>
      <charset val="204"/>
    </font>
    <font>
      <sz val="8"/>
      <color theme="1"/>
      <name val="Arial"/>
      <family val="2"/>
      <charset val="204"/>
    </font>
    <font>
      <sz val="9"/>
      <color theme="1"/>
      <name val="Arial"/>
      <family val="2"/>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9"/>
      <color theme="1"/>
      <name val="Times New Roman"/>
      <family val="1"/>
      <charset val="204"/>
    </font>
    <font>
      <sz val="7"/>
      <color theme="1"/>
      <name val="Times New Roman"/>
      <family val="1"/>
      <charset val="204"/>
    </font>
    <font>
      <sz val="10.5"/>
      <color theme="1"/>
      <name val="Times New Roman"/>
      <family val="1"/>
      <charset val="204"/>
    </font>
    <font>
      <b/>
      <i/>
      <sz val="10.5"/>
      <color theme="1"/>
      <name val="Times New Roman"/>
      <family val="1"/>
      <charset val="204"/>
    </font>
    <font>
      <b/>
      <sz val="9"/>
      <color theme="1"/>
      <name val="Times New Roman"/>
      <family val="1"/>
      <charset val="204"/>
    </font>
    <font>
      <sz val="11"/>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2" fillId="0" borderId="0">
      <protection locked="0"/>
    </xf>
  </cellStyleXfs>
  <cellXfs count="210">
    <xf numFmtId="0" fontId="0" fillId="0" borderId="0" xfId="0"/>
    <xf numFmtId="0" fontId="3" fillId="2" borderId="0" xfId="0" applyFont="1" applyFill="1"/>
    <xf numFmtId="0" fontId="4" fillId="2" borderId="0" xfId="0" applyFont="1" applyFill="1" applyAlignment="1">
      <alignment horizontal="right" wrapText="1"/>
    </xf>
    <xf numFmtId="0" fontId="5" fillId="2" borderId="0" xfId="0" applyFont="1" applyFill="1"/>
    <xf numFmtId="0" fontId="6" fillId="2" borderId="0" xfId="0" applyFont="1" applyFill="1"/>
    <xf numFmtId="0" fontId="6" fillId="2" borderId="0" xfId="0" applyFont="1" applyFill="1" applyAlignment="1">
      <alignment horizontal="right"/>
    </xf>
    <xf numFmtId="4" fontId="4" fillId="2" borderId="0" xfId="0" applyNumberFormat="1" applyFont="1" applyFill="1" applyAlignment="1">
      <alignment horizontal="right"/>
    </xf>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4" fillId="2" borderId="1" xfId="0" applyFont="1" applyFill="1" applyBorder="1" applyAlignment="1">
      <alignmen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164" fontId="4" fillId="2" borderId="1" xfId="0" applyNumberFormat="1"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4" fontId="4" fillId="2" borderId="1" xfId="0" applyNumberFormat="1" applyFont="1" applyFill="1" applyBorder="1" applyAlignment="1">
      <alignment vertical="top" wrapText="1"/>
    </xf>
    <xf numFmtId="0" fontId="8" fillId="2" borderId="0" xfId="0" applyFont="1" applyFill="1" applyBorder="1" applyAlignment="1">
      <alignment horizontal="center" wrapText="1"/>
    </xf>
    <xf numFmtId="0" fontId="8" fillId="2" borderId="16" xfId="0" applyFont="1" applyFill="1" applyBorder="1" applyAlignment="1">
      <alignment horizont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top" wrapText="1"/>
    </xf>
    <xf numFmtId="0" fontId="8" fillId="2" borderId="0" xfId="0" applyFont="1" applyFill="1" applyBorder="1" applyAlignment="1">
      <alignment horizontal="center"/>
    </xf>
    <xf numFmtId="0" fontId="4" fillId="2" borderId="0" xfId="0" applyFont="1" applyFill="1"/>
    <xf numFmtId="49" fontId="3" fillId="2" borderId="0" xfId="0" applyNumberFormat="1" applyFont="1" applyFill="1"/>
    <xf numFmtId="0" fontId="3" fillId="2" borderId="0" xfId="0" applyFont="1" applyFill="1" applyAlignment="1">
      <alignment horizontal="right"/>
    </xf>
    <xf numFmtId="0" fontId="4" fillId="2" borderId="0" xfId="0" applyFont="1" applyFill="1" applyAlignment="1">
      <alignment horizontal="right" wrapText="1"/>
    </xf>
    <xf numFmtId="0" fontId="4" fillId="2" borderId="0" xfId="0" applyFont="1" applyFill="1" applyAlignment="1">
      <alignment wrapText="1"/>
    </xf>
    <xf numFmtId="4" fontId="6" fillId="2" borderId="0" xfId="0" applyNumberFormat="1" applyFont="1" applyFill="1" applyAlignment="1">
      <alignment horizontal="right"/>
    </xf>
    <xf numFmtId="4" fontId="4" fillId="2" borderId="0" xfId="0" applyNumberFormat="1" applyFont="1" applyFill="1" applyAlignment="1">
      <alignment horizontal="right"/>
    </xf>
    <xf numFmtId="4" fontId="4" fillId="2" borderId="0" xfId="0" applyNumberFormat="1" applyFont="1" applyFill="1" applyAlignment="1"/>
    <xf numFmtId="0" fontId="7" fillId="2" borderId="0"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Border="1" applyAlignment="1">
      <alignment horizontal="center"/>
    </xf>
    <xf numFmtId="0" fontId="9" fillId="2" borderId="0" xfId="0" applyFont="1" applyFill="1" applyAlignment="1">
      <alignment horizontal="left" vertical="center"/>
    </xf>
    <xf numFmtId="0" fontId="9" fillId="2" borderId="0" xfId="0" applyFont="1"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2" xfId="0" applyFont="1" applyFill="1" applyBorder="1" applyAlignment="1">
      <alignment horizontal="center" vertical="top" wrapText="1"/>
    </xf>
    <xf numFmtId="164" fontId="4" fillId="2" borderId="1" xfId="0" applyNumberFormat="1" applyFont="1" applyFill="1" applyBorder="1" applyAlignment="1">
      <alignment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7" fillId="2" borderId="6"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7"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7" xfId="0" applyFont="1" applyFill="1" applyBorder="1" applyAlignment="1">
      <alignment vertical="top" wrapText="1"/>
    </xf>
    <xf numFmtId="49" fontId="3" fillId="2" borderId="1"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0" fontId="3" fillId="2" borderId="2" xfId="0" applyFont="1" applyFill="1" applyBorder="1" applyAlignment="1">
      <alignment vertical="top" wrapText="1"/>
    </xf>
    <xf numFmtId="0" fontId="3" fillId="2" borderId="1" xfId="0" applyNumberFormat="1" applyFont="1" applyFill="1" applyBorder="1" applyAlignment="1">
      <alignment horizontal="center" vertical="center" wrapText="1"/>
    </xf>
    <xf numFmtId="17" fontId="9" fillId="2" borderId="0" xfId="0" applyNumberFormat="1" applyFont="1" applyFill="1"/>
    <xf numFmtId="4"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1" fillId="2" borderId="0" xfId="0" applyFont="1" applyFill="1" applyAlignment="1">
      <alignment horizontal="left" vertical="center" wrapText="1"/>
    </xf>
    <xf numFmtId="0" fontId="3" fillId="2" borderId="2" xfId="0" applyFont="1" applyFill="1" applyBorder="1" applyAlignment="1">
      <alignment horizontal="left" vertical="top" wrapText="1"/>
    </xf>
    <xf numFmtId="1" fontId="3"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7"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4" fillId="2" borderId="0" xfId="0" applyFont="1" applyFill="1" applyBorder="1" applyAlignment="1">
      <alignment vertical="top" wrapText="1"/>
    </xf>
    <xf numFmtId="0" fontId="13" fillId="2" borderId="1"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right" vertical="center"/>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2"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6" fontId="4" fillId="2" borderId="5" xfId="0" applyNumberFormat="1" applyFont="1" applyFill="1" applyBorder="1" applyAlignment="1">
      <alignment horizontal="center" vertical="top" wrapText="1"/>
    </xf>
    <xf numFmtId="16" fontId="4" fillId="2" borderId="4" xfId="0" applyNumberFormat="1" applyFont="1" applyFill="1" applyBorder="1" applyAlignment="1">
      <alignment horizontal="center" vertical="top" wrapText="1"/>
    </xf>
    <xf numFmtId="16" fontId="4" fillId="2" borderId="3" xfId="0" applyNumberFormat="1" applyFont="1" applyFill="1" applyBorder="1" applyAlignment="1">
      <alignment horizontal="center" vertical="top" wrapText="1"/>
    </xf>
    <xf numFmtId="0" fontId="13" fillId="2" borderId="1" xfId="0" applyFont="1" applyFill="1" applyBorder="1" applyAlignment="1">
      <alignment vertical="center"/>
    </xf>
    <xf numFmtId="4" fontId="5" fillId="2" borderId="0" xfId="0" applyNumberFormat="1" applyFont="1" applyFill="1"/>
    <xf numFmtId="0" fontId="4" fillId="2" borderId="1"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3" fillId="2" borderId="0" xfId="0" applyFont="1" applyFill="1" applyAlignment="1">
      <alignment horizontal="center"/>
    </xf>
    <xf numFmtId="2" fontId="4" fillId="2" borderId="0" xfId="0" applyNumberFormat="1" applyFont="1" applyFill="1" applyAlignment="1">
      <alignment horizontal="right" wrapText="1"/>
    </xf>
    <xf numFmtId="4" fontId="6" fillId="2" borderId="0" xfId="0" applyNumberFormat="1" applyFont="1" applyFill="1"/>
    <xf numFmtId="0" fontId="5" fillId="2" borderId="0" xfId="0" applyFont="1" applyFill="1" applyAlignment="1">
      <alignment horizontal="center" vertical="center" wrapText="1"/>
    </xf>
    <xf numFmtId="2" fontId="7" fillId="2" borderId="0" xfId="0" applyNumberFormat="1" applyFont="1" applyFill="1" applyBorder="1" applyAlignment="1">
      <alignment horizontal="center" vertical="center" wrapText="1"/>
    </xf>
    <xf numFmtId="4" fontId="4"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4" fontId="5" fillId="2" borderId="0" xfId="0" applyNumberFormat="1" applyFont="1" applyFill="1" applyAlignment="1">
      <alignment horizontal="center" vertical="center" wrapText="1"/>
    </xf>
    <xf numFmtId="4" fontId="13" fillId="2" borderId="1" xfId="0" applyNumberFormat="1" applyFont="1" applyFill="1" applyBorder="1" applyAlignment="1">
      <alignment horizontal="center" vertical="top"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3"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4" fontId="14" fillId="2" borderId="1" xfId="0" applyNumberFormat="1" applyFont="1" applyFill="1" applyBorder="1" applyAlignment="1">
      <alignment vertical="top" wrapText="1"/>
    </xf>
    <xf numFmtId="2"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vertical="top" wrapText="1"/>
    </xf>
    <xf numFmtId="164" fontId="15" fillId="2" borderId="5" xfId="0" applyNumberFormat="1" applyFont="1" applyFill="1" applyBorder="1" applyAlignment="1">
      <alignment horizontal="left" vertical="top" wrapText="1"/>
    </xf>
    <xf numFmtId="164" fontId="15" fillId="2" borderId="4" xfId="0" applyNumberFormat="1" applyFont="1" applyFill="1" applyBorder="1" applyAlignment="1">
      <alignment horizontal="left" vertical="top" wrapText="1"/>
    </xf>
    <xf numFmtId="164" fontId="15" fillId="2" borderId="3" xfId="0" applyNumberFormat="1" applyFont="1" applyFill="1" applyBorder="1" applyAlignment="1">
      <alignment horizontal="left" vertical="top" wrapText="1"/>
    </xf>
    <xf numFmtId="4" fontId="4" fillId="2" borderId="5"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2" fontId="4" fillId="2" borderId="1" xfId="0" applyNumberFormat="1" applyFont="1" applyFill="1" applyBorder="1" applyAlignment="1">
      <alignment horizontal="right" vertical="top" wrapText="1"/>
    </xf>
    <xf numFmtId="2" fontId="5" fillId="2" borderId="0" xfId="0" applyNumberFormat="1" applyFont="1" applyFill="1"/>
    <xf numFmtId="16" fontId="14" fillId="2" borderId="5" xfId="0" applyNumberFormat="1" applyFont="1" applyFill="1" applyBorder="1" applyAlignment="1">
      <alignment horizontal="center" vertical="top" wrapText="1"/>
    </xf>
    <xf numFmtId="0" fontId="14" fillId="2" borderId="5" xfId="0" applyFont="1" applyFill="1" applyBorder="1" applyAlignment="1">
      <alignment horizontal="left" vertical="top" wrapText="1"/>
    </xf>
    <xf numFmtId="4" fontId="14" fillId="2" borderId="1" xfId="0" applyNumberFormat="1" applyFont="1" applyFill="1" applyBorder="1" applyAlignment="1">
      <alignment horizontal="center" vertical="top" wrapText="1"/>
    </xf>
    <xf numFmtId="0" fontId="16" fillId="2" borderId="5" xfId="0" applyFont="1" applyFill="1" applyBorder="1" applyAlignment="1">
      <alignment horizontal="left" vertical="top" wrapText="1"/>
    </xf>
    <xf numFmtId="16" fontId="14" fillId="2" borderId="4" xfId="0" applyNumberFormat="1" applyFont="1" applyFill="1" applyBorder="1" applyAlignment="1">
      <alignment horizontal="center" vertical="top" wrapText="1"/>
    </xf>
    <xf numFmtId="0" fontId="14" fillId="2" borderId="4" xfId="0" applyFont="1" applyFill="1" applyBorder="1" applyAlignment="1">
      <alignment horizontal="left" vertical="top" wrapText="1"/>
    </xf>
    <xf numFmtId="0" fontId="16" fillId="2" borderId="4" xfId="0" applyFont="1" applyFill="1" applyBorder="1" applyAlignment="1">
      <alignment horizontal="left" vertical="top" wrapText="1"/>
    </xf>
    <xf numFmtId="16" fontId="14" fillId="2" borderId="3" xfId="0" applyNumberFormat="1" applyFont="1" applyFill="1" applyBorder="1" applyAlignment="1">
      <alignment horizontal="center" vertical="top" wrapText="1"/>
    </xf>
    <xf numFmtId="0" fontId="14" fillId="2" borderId="3" xfId="0" applyFont="1" applyFill="1" applyBorder="1" applyAlignment="1">
      <alignment horizontal="left" vertical="top" wrapText="1"/>
    </xf>
    <xf numFmtId="0" fontId="16" fillId="2" borderId="3" xfId="0" applyFont="1" applyFill="1" applyBorder="1" applyAlignment="1">
      <alignment horizontal="left" vertical="top" wrapText="1"/>
    </xf>
    <xf numFmtId="49" fontId="14" fillId="2" borderId="5" xfId="0" applyNumberFormat="1"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 fontId="14" fillId="2" borderId="5" xfId="0" applyNumberFormat="1" applyFont="1" applyFill="1" applyBorder="1" applyAlignment="1">
      <alignment horizontal="center" vertical="top" wrapText="1"/>
    </xf>
    <xf numFmtId="0" fontId="14" fillId="2" borderId="5" xfId="0"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13" xfId="0" applyFont="1" applyFill="1" applyBorder="1" applyAlignment="1">
      <alignment horizontal="center" vertical="top" wrapText="1"/>
    </xf>
    <xf numFmtId="4" fontId="14" fillId="2" borderId="4" xfId="0" applyNumberFormat="1" applyFont="1" applyFill="1" applyBorder="1" applyAlignment="1">
      <alignment horizontal="center" vertical="top" wrapText="1"/>
    </xf>
    <xf numFmtId="0" fontId="14" fillId="2" borderId="4" xfId="0" applyFont="1" applyFill="1" applyBorder="1" applyAlignment="1">
      <alignment horizontal="center" vertical="top" wrapText="1"/>
    </xf>
    <xf numFmtId="4" fontId="14" fillId="2" borderId="3"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9" fontId="14" fillId="2" borderId="3" xfId="0" applyNumberFormat="1"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15" fillId="2" borderId="5"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16" fontId="4" fillId="2" borderId="1" xfId="0" applyNumberFormat="1" applyFont="1" applyFill="1" applyBorder="1" applyAlignment="1">
      <alignment horizontal="center" vertical="top" wrapText="1"/>
    </xf>
    <xf numFmtId="0" fontId="5" fillId="2" borderId="4" xfId="0" applyFont="1" applyFill="1" applyBorder="1" applyAlignment="1">
      <alignment vertical="top" wrapText="1"/>
    </xf>
    <xf numFmtId="0" fontId="5" fillId="2" borderId="3" xfId="0" applyFont="1" applyFill="1" applyBorder="1" applyAlignment="1">
      <alignment vertical="top" wrapText="1"/>
    </xf>
    <xf numFmtId="4" fontId="14" fillId="2" borderId="1" xfId="0" applyNumberFormat="1" applyFont="1" applyFill="1" applyBorder="1" applyAlignment="1">
      <alignment horizontal="right" vertical="top" wrapText="1"/>
    </xf>
    <xf numFmtId="2" fontId="14" fillId="2" borderId="1" xfId="0" applyNumberFormat="1" applyFont="1" applyFill="1" applyBorder="1" applyAlignment="1">
      <alignment horizontal="right" vertical="top" wrapText="1"/>
    </xf>
    <xf numFmtId="0" fontId="17" fillId="2" borderId="1" xfId="0" applyFont="1" applyFill="1" applyBorder="1" applyAlignment="1">
      <alignment vertical="top" wrapText="1"/>
    </xf>
    <xf numFmtId="0" fontId="8" fillId="2" borderId="1" xfId="0" applyFont="1" applyFill="1" applyBorder="1" applyAlignment="1">
      <alignment horizontal="right" vertical="top" wrapText="1"/>
    </xf>
    <xf numFmtId="0" fontId="18" fillId="2" borderId="1" xfId="0" applyFont="1" applyFill="1" applyBorder="1" applyAlignment="1">
      <alignment vertical="top" wrapText="1"/>
    </xf>
    <xf numFmtId="2" fontId="6" fillId="2" borderId="0" xfId="0" applyNumberFormat="1" applyFont="1" applyFill="1"/>
    <xf numFmtId="0" fontId="4" fillId="2" borderId="0" xfId="0" applyFont="1" applyFill="1" applyAlignment="1">
      <alignment horizontal="right"/>
    </xf>
    <xf numFmtId="0" fontId="15" fillId="2" borderId="0" xfId="0" applyFont="1" applyFill="1" applyAlignment="1">
      <alignment wrapText="1"/>
    </xf>
    <xf numFmtId="4" fontId="3" fillId="2" borderId="0" xfId="0" applyNumberFormat="1" applyFont="1" applyFill="1" applyAlignment="1">
      <alignment horizontal="right"/>
    </xf>
    <xf numFmtId="0" fontId="15" fillId="2" borderId="0" xfId="0" applyFont="1" applyFill="1"/>
    <xf numFmtId="0" fontId="8" fillId="2" borderId="0" xfId="0" applyFont="1" applyFill="1"/>
    <xf numFmtId="4" fontId="4" fillId="2" borderId="0" xfId="0" applyNumberFormat="1" applyFont="1" applyFill="1"/>
    <xf numFmtId="4" fontId="4" fillId="2" borderId="0" xfId="0" applyNumberFormat="1" applyFont="1" applyFill="1" applyAlignment="1">
      <alignment horizontal="left"/>
    </xf>
    <xf numFmtId="0" fontId="4" fillId="2" borderId="0" xfId="0" applyFont="1" applyFill="1" applyAlignment="1">
      <alignment horizontal="right"/>
    </xf>
    <xf numFmtId="0" fontId="4" fillId="2" borderId="0" xfId="0" applyFont="1" applyFill="1" applyAlignment="1">
      <alignment horizontal="right" vertical="center"/>
    </xf>
    <xf numFmtId="0" fontId="4" fillId="2" borderId="0" xfId="0" applyFont="1" applyFill="1" applyAlignment="1">
      <alignment horizontal="left" vertical="center"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0" fontId="3" fillId="2" borderId="0" xfId="0" applyFont="1" applyFill="1" applyAlignment="1">
      <alignment horizontal="justify" vertical="center"/>
    </xf>
    <xf numFmtId="0" fontId="13" fillId="2" borderId="0" xfId="0" applyFont="1" applyFill="1" applyAlignment="1">
      <alignment horizontal="right"/>
    </xf>
    <xf numFmtId="4" fontId="15" fillId="2" borderId="0" xfId="0" applyNumberFormat="1" applyFont="1" applyFill="1" applyAlignment="1">
      <alignment horizontal="right"/>
    </xf>
    <xf numFmtId="4" fontId="15" fillId="2" borderId="0" xfId="0" applyNumberFormat="1" applyFont="1" applyFill="1" applyAlignment="1"/>
    <xf numFmtId="0" fontId="15" fillId="2" borderId="0" xfId="0" applyFont="1" applyFill="1" applyAlignment="1">
      <alignment horizontal="right" wrapText="1"/>
    </xf>
    <xf numFmtId="0" fontId="7" fillId="2" borderId="0" xfId="0" applyFont="1" applyFill="1"/>
    <xf numFmtId="4" fontId="3" fillId="2" borderId="0" xfId="0" applyNumberFormat="1" applyFont="1" applyFill="1"/>
    <xf numFmtId="4" fontId="3" fillId="2" borderId="0" xfId="0" applyNumberFormat="1" applyFont="1" applyFill="1" applyAlignment="1">
      <alignment horizontal="left"/>
    </xf>
    <xf numFmtId="2" fontId="7" fillId="2" borderId="0" xfId="0" applyNumberFormat="1" applyFont="1" applyFill="1" applyAlignment="1">
      <alignment horizontal="left"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7" fillId="2" borderId="14" xfId="0" applyFont="1" applyFill="1" applyBorder="1" applyAlignment="1">
      <alignment vertical="center" wrapText="1"/>
    </xf>
    <xf numFmtId="0" fontId="4" fillId="2" borderId="0" xfId="0" applyFont="1" applyFill="1" applyBorder="1" applyAlignment="1">
      <alignment horizontal="left" vertical="center"/>
    </xf>
    <xf numFmtId="0" fontId="21"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14" fontId="13" fillId="2" borderId="15" xfId="0" applyNumberFormat="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5" fillId="2" borderId="0" xfId="0" applyFont="1" applyFill="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tabSelected="1" workbookViewId="0">
      <selection activeCell="B2" sqref="B2"/>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10" max="253" width="9.140625" style="3"/>
    <col min="254" max="254" width="43" style="3" customWidth="1"/>
    <col min="255" max="255" width="15.140625" style="3" customWidth="1"/>
    <col min="256" max="256" width="20.42578125" style="3" customWidth="1"/>
    <col min="257" max="264" width="18.140625" style="3" customWidth="1"/>
    <col min="265" max="509" width="9.140625" style="3"/>
    <col min="510" max="510" width="43" style="3" customWidth="1"/>
    <col min="511" max="511" width="15.140625" style="3" customWidth="1"/>
    <col min="512" max="512" width="20.42578125" style="3" customWidth="1"/>
    <col min="513" max="520" width="18.140625" style="3" customWidth="1"/>
    <col min="521" max="765" width="9.140625" style="3"/>
    <col min="766" max="766" width="43" style="3" customWidth="1"/>
    <col min="767" max="767" width="15.140625" style="3" customWidth="1"/>
    <col min="768" max="768" width="20.42578125" style="3" customWidth="1"/>
    <col min="769" max="776" width="18.140625" style="3" customWidth="1"/>
    <col min="777" max="1021" width="9.140625" style="3"/>
    <col min="1022" max="1022" width="43" style="3" customWidth="1"/>
    <col min="1023" max="1023" width="15.140625" style="3" customWidth="1"/>
    <col min="1024" max="1024" width="20.42578125" style="3" customWidth="1"/>
    <col min="1025" max="1032" width="18.140625" style="3" customWidth="1"/>
    <col min="1033" max="1277" width="9.140625" style="3"/>
    <col min="1278" max="1278" width="43" style="3" customWidth="1"/>
    <col min="1279" max="1279" width="15.140625" style="3" customWidth="1"/>
    <col min="1280" max="1280" width="20.42578125" style="3" customWidth="1"/>
    <col min="1281" max="1288" width="18.140625" style="3" customWidth="1"/>
    <col min="1289" max="1533" width="9.140625" style="3"/>
    <col min="1534" max="1534" width="43" style="3" customWidth="1"/>
    <col min="1535" max="1535" width="15.140625" style="3" customWidth="1"/>
    <col min="1536" max="1536" width="20.42578125" style="3" customWidth="1"/>
    <col min="1537" max="1544" width="18.140625" style="3" customWidth="1"/>
    <col min="1545" max="1789" width="9.140625" style="3"/>
    <col min="1790" max="1790" width="43" style="3" customWidth="1"/>
    <col min="1791" max="1791" width="15.140625" style="3" customWidth="1"/>
    <col min="1792" max="1792" width="20.42578125" style="3" customWidth="1"/>
    <col min="1793" max="1800" width="18.140625" style="3" customWidth="1"/>
    <col min="1801" max="2045" width="9.140625" style="3"/>
    <col min="2046" max="2046" width="43" style="3" customWidth="1"/>
    <col min="2047" max="2047" width="15.140625" style="3" customWidth="1"/>
    <col min="2048" max="2048" width="20.42578125" style="3" customWidth="1"/>
    <col min="2049" max="2056" width="18.140625" style="3" customWidth="1"/>
    <col min="2057" max="2301" width="9.140625" style="3"/>
    <col min="2302" max="2302" width="43" style="3" customWidth="1"/>
    <col min="2303" max="2303" width="15.140625" style="3" customWidth="1"/>
    <col min="2304" max="2304" width="20.42578125" style="3" customWidth="1"/>
    <col min="2305" max="2312" width="18.140625" style="3" customWidth="1"/>
    <col min="2313" max="2557" width="9.140625" style="3"/>
    <col min="2558" max="2558" width="43" style="3" customWidth="1"/>
    <col min="2559" max="2559" width="15.140625" style="3" customWidth="1"/>
    <col min="2560" max="2560" width="20.42578125" style="3" customWidth="1"/>
    <col min="2561" max="2568" width="18.140625" style="3" customWidth="1"/>
    <col min="2569" max="2813" width="9.140625" style="3"/>
    <col min="2814" max="2814" width="43" style="3" customWidth="1"/>
    <col min="2815" max="2815" width="15.140625" style="3" customWidth="1"/>
    <col min="2816" max="2816" width="20.42578125" style="3" customWidth="1"/>
    <col min="2817" max="2824" width="18.140625" style="3" customWidth="1"/>
    <col min="2825" max="3069" width="9.140625" style="3"/>
    <col min="3070" max="3070" width="43" style="3" customWidth="1"/>
    <col min="3071" max="3071" width="15.140625" style="3" customWidth="1"/>
    <col min="3072" max="3072" width="20.42578125" style="3" customWidth="1"/>
    <col min="3073" max="3080" width="18.140625" style="3" customWidth="1"/>
    <col min="3081" max="3325" width="9.140625" style="3"/>
    <col min="3326" max="3326" width="43" style="3" customWidth="1"/>
    <col min="3327" max="3327" width="15.140625" style="3" customWidth="1"/>
    <col min="3328" max="3328" width="20.42578125" style="3" customWidth="1"/>
    <col min="3329" max="3336" width="18.140625" style="3" customWidth="1"/>
    <col min="3337" max="3581" width="9.140625" style="3"/>
    <col min="3582" max="3582" width="43" style="3" customWidth="1"/>
    <col min="3583" max="3583" width="15.140625" style="3" customWidth="1"/>
    <col min="3584" max="3584" width="20.42578125" style="3" customWidth="1"/>
    <col min="3585" max="3592" width="18.140625" style="3" customWidth="1"/>
    <col min="3593" max="3837" width="9.140625" style="3"/>
    <col min="3838" max="3838" width="43" style="3" customWidth="1"/>
    <col min="3839" max="3839" width="15.140625" style="3" customWidth="1"/>
    <col min="3840" max="3840" width="20.42578125" style="3" customWidth="1"/>
    <col min="3841" max="3848" width="18.140625" style="3" customWidth="1"/>
    <col min="3849" max="4093" width="9.140625" style="3"/>
    <col min="4094" max="4094" width="43" style="3" customWidth="1"/>
    <col min="4095" max="4095" width="15.140625" style="3" customWidth="1"/>
    <col min="4096" max="4096" width="20.42578125" style="3" customWidth="1"/>
    <col min="4097" max="4104" width="18.140625" style="3" customWidth="1"/>
    <col min="4105" max="4349" width="9.140625" style="3"/>
    <col min="4350" max="4350" width="43" style="3" customWidth="1"/>
    <col min="4351" max="4351" width="15.140625" style="3" customWidth="1"/>
    <col min="4352" max="4352" width="20.42578125" style="3" customWidth="1"/>
    <col min="4353" max="4360" width="18.140625" style="3" customWidth="1"/>
    <col min="4361" max="4605" width="9.140625" style="3"/>
    <col min="4606" max="4606" width="43" style="3" customWidth="1"/>
    <col min="4607" max="4607" width="15.140625" style="3" customWidth="1"/>
    <col min="4608" max="4608" width="20.42578125" style="3" customWidth="1"/>
    <col min="4609" max="4616" width="18.140625" style="3" customWidth="1"/>
    <col min="4617" max="4861" width="9.140625" style="3"/>
    <col min="4862" max="4862" width="43" style="3" customWidth="1"/>
    <col min="4863" max="4863" width="15.140625" style="3" customWidth="1"/>
    <col min="4864" max="4864" width="20.42578125" style="3" customWidth="1"/>
    <col min="4865" max="4872" width="18.140625" style="3" customWidth="1"/>
    <col min="4873" max="5117" width="9.140625" style="3"/>
    <col min="5118" max="5118" width="43" style="3" customWidth="1"/>
    <col min="5119" max="5119" width="15.140625" style="3" customWidth="1"/>
    <col min="5120" max="5120" width="20.42578125" style="3" customWidth="1"/>
    <col min="5121" max="5128" width="18.140625" style="3" customWidth="1"/>
    <col min="5129" max="5373" width="9.140625" style="3"/>
    <col min="5374" max="5374" width="43" style="3" customWidth="1"/>
    <col min="5375" max="5375" width="15.140625" style="3" customWidth="1"/>
    <col min="5376" max="5376" width="20.42578125" style="3" customWidth="1"/>
    <col min="5377" max="5384" width="18.140625" style="3" customWidth="1"/>
    <col min="5385" max="5629" width="9.140625" style="3"/>
    <col min="5630" max="5630" width="43" style="3" customWidth="1"/>
    <col min="5631" max="5631" width="15.140625" style="3" customWidth="1"/>
    <col min="5632" max="5632" width="20.42578125" style="3" customWidth="1"/>
    <col min="5633" max="5640" width="18.140625" style="3" customWidth="1"/>
    <col min="5641" max="5885" width="9.140625" style="3"/>
    <col min="5886" max="5886" width="43" style="3" customWidth="1"/>
    <col min="5887" max="5887" width="15.140625" style="3" customWidth="1"/>
    <col min="5888" max="5888" width="20.42578125" style="3" customWidth="1"/>
    <col min="5889" max="5896" width="18.140625" style="3" customWidth="1"/>
    <col min="5897" max="6141" width="9.140625" style="3"/>
    <col min="6142" max="6142" width="43" style="3" customWidth="1"/>
    <col min="6143" max="6143" width="15.140625" style="3" customWidth="1"/>
    <col min="6144" max="6144" width="20.42578125" style="3" customWidth="1"/>
    <col min="6145" max="6152" width="18.140625" style="3" customWidth="1"/>
    <col min="6153" max="6397" width="9.140625" style="3"/>
    <col min="6398" max="6398" width="43" style="3" customWidth="1"/>
    <col min="6399" max="6399" width="15.140625" style="3" customWidth="1"/>
    <col min="6400" max="6400" width="20.42578125" style="3" customWidth="1"/>
    <col min="6401" max="6408" width="18.140625" style="3" customWidth="1"/>
    <col min="6409" max="6653" width="9.140625" style="3"/>
    <col min="6654" max="6654" width="43" style="3" customWidth="1"/>
    <col min="6655" max="6655" width="15.140625" style="3" customWidth="1"/>
    <col min="6656" max="6656" width="20.42578125" style="3" customWidth="1"/>
    <col min="6657" max="6664" width="18.140625" style="3" customWidth="1"/>
    <col min="6665" max="6909" width="9.140625" style="3"/>
    <col min="6910" max="6910" width="43" style="3" customWidth="1"/>
    <col min="6911" max="6911" width="15.140625" style="3" customWidth="1"/>
    <col min="6912" max="6912" width="20.42578125" style="3" customWidth="1"/>
    <col min="6913" max="6920" width="18.140625" style="3" customWidth="1"/>
    <col min="6921" max="7165" width="9.140625" style="3"/>
    <col min="7166" max="7166" width="43" style="3" customWidth="1"/>
    <col min="7167" max="7167" width="15.140625" style="3" customWidth="1"/>
    <col min="7168" max="7168" width="20.42578125" style="3" customWidth="1"/>
    <col min="7169" max="7176" width="18.140625" style="3" customWidth="1"/>
    <col min="7177" max="7421" width="9.140625" style="3"/>
    <col min="7422" max="7422" width="43" style="3" customWidth="1"/>
    <col min="7423" max="7423" width="15.140625" style="3" customWidth="1"/>
    <col min="7424" max="7424" width="20.42578125" style="3" customWidth="1"/>
    <col min="7425" max="7432" width="18.140625" style="3" customWidth="1"/>
    <col min="7433" max="7677" width="9.140625" style="3"/>
    <col min="7678" max="7678" width="43" style="3" customWidth="1"/>
    <col min="7679" max="7679" width="15.140625" style="3" customWidth="1"/>
    <col min="7680" max="7680" width="20.42578125" style="3" customWidth="1"/>
    <col min="7681" max="7688" width="18.140625" style="3" customWidth="1"/>
    <col min="7689" max="7933" width="9.140625" style="3"/>
    <col min="7934" max="7934" width="43" style="3" customWidth="1"/>
    <col min="7935" max="7935" width="15.140625" style="3" customWidth="1"/>
    <col min="7936" max="7936" width="20.42578125" style="3" customWidth="1"/>
    <col min="7937" max="7944" width="18.140625" style="3" customWidth="1"/>
    <col min="7945" max="8189" width="9.140625" style="3"/>
    <col min="8190" max="8190" width="43" style="3" customWidth="1"/>
    <col min="8191" max="8191" width="15.140625" style="3" customWidth="1"/>
    <col min="8192" max="8192" width="20.42578125" style="3" customWidth="1"/>
    <col min="8193" max="8200" width="18.140625" style="3" customWidth="1"/>
    <col min="8201" max="8445" width="9.140625" style="3"/>
    <col min="8446" max="8446" width="43" style="3" customWidth="1"/>
    <col min="8447" max="8447" width="15.140625" style="3" customWidth="1"/>
    <col min="8448" max="8448" width="20.42578125" style="3" customWidth="1"/>
    <col min="8449" max="8456" width="18.140625" style="3" customWidth="1"/>
    <col min="8457" max="8701" width="9.140625" style="3"/>
    <col min="8702" max="8702" width="43" style="3" customWidth="1"/>
    <col min="8703" max="8703" width="15.140625" style="3" customWidth="1"/>
    <col min="8704" max="8704" width="20.42578125" style="3" customWidth="1"/>
    <col min="8705" max="8712" width="18.140625" style="3" customWidth="1"/>
    <col min="8713" max="8957" width="9.140625" style="3"/>
    <col min="8958" max="8958" width="43" style="3" customWidth="1"/>
    <col min="8959" max="8959" width="15.140625" style="3" customWidth="1"/>
    <col min="8960" max="8960" width="20.42578125" style="3" customWidth="1"/>
    <col min="8961" max="8968" width="18.140625" style="3" customWidth="1"/>
    <col min="8969" max="9213" width="9.140625" style="3"/>
    <col min="9214" max="9214" width="43" style="3" customWidth="1"/>
    <col min="9215" max="9215" width="15.140625" style="3" customWidth="1"/>
    <col min="9216" max="9216" width="20.42578125" style="3" customWidth="1"/>
    <col min="9217" max="9224" width="18.140625" style="3" customWidth="1"/>
    <col min="9225" max="9469" width="9.140625" style="3"/>
    <col min="9470" max="9470" width="43" style="3" customWidth="1"/>
    <col min="9471" max="9471" width="15.140625" style="3" customWidth="1"/>
    <col min="9472" max="9472" width="20.42578125" style="3" customWidth="1"/>
    <col min="9473" max="9480" width="18.140625" style="3" customWidth="1"/>
    <col min="9481" max="9725" width="9.140625" style="3"/>
    <col min="9726" max="9726" width="43" style="3" customWidth="1"/>
    <col min="9727" max="9727" width="15.140625" style="3" customWidth="1"/>
    <col min="9728" max="9728" width="20.42578125" style="3" customWidth="1"/>
    <col min="9729" max="9736" width="18.140625" style="3" customWidth="1"/>
    <col min="9737" max="9981" width="9.140625" style="3"/>
    <col min="9982" max="9982" width="43" style="3" customWidth="1"/>
    <col min="9983" max="9983" width="15.140625" style="3" customWidth="1"/>
    <col min="9984" max="9984" width="20.42578125" style="3" customWidth="1"/>
    <col min="9985" max="9992" width="18.140625" style="3" customWidth="1"/>
    <col min="9993" max="10237" width="9.140625" style="3"/>
    <col min="10238" max="10238" width="43" style="3" customWidth="1"/>
    <col min="10239" max="10239" width="15.140625" style="3" customWidth="1"/>
    <col min="10240" max="10240" width="20.42578125" style="3" customWidth="1"/>
    <col min="10241" max="10248" width="18.140625" style="3" customWidth="1"/>
    <col min="10249" max="10493" width="9.140625" style="3"/>
    <col min="10494" max="10494" width="43" style="3" customWidth="1"/>
    <col min="10495" max="10495" width="15.140625" style="3" customWidth="1"/>
    <col min="10496" max="10496" width="20.42578125" style="3" customWidth="1"/>
    <col min="10497" max="10504" width="18.140625" style="3" customWidth="1"/>
    <col min="10505" max="10749" width="9.140625" style="3"/>
    <col min="10750" max="10750" width="43" style="3" customWidth="1"/>
    <col min="10751" max="10751" width="15.140625" style="3" customWidth="1"/>
    <col min="10752" max="10752" width="20.42578125" style="3" customWidth="1"/>
    <col min="10753" max="10760" width="18.140625" style="3" customWidth="1"/>
    <col min="10761" max="11005" width="9.140625" style="3"/>
    <col min="11006" max="11006" width="43" style="3" customWidth="1"/>
    <col min="11007" max="11007" width="15.140625" style="3" customWidth="1"/>
    <col min="11008" max="11008" width="20.42578125" style="3" customWidth="1"/>
    <col min="11009" max="11016" width="18.140625" style="3" customWidth="1"/>
    <col min="11017" max="11261" width="9.140625" style="3"/>
    <col min="11262" max="11262" width="43" style="3" customWidth="1"/>
    <col min="11263" max="11263" width="15.140625" style="3" customWidth="1"/>
    <col min="11264" max="11264" width="20.42578125" style="3" customWidth="1"/>
    <col min="11265" max="11272" width="18.140625" style="3" customWidth="1"/>
    <col min="11273" max="11517" width="9.140625" style="3"/>
    <col min="11518" max="11518" width="43" style="3" customWidth="1"/>
    <col min="11519" max="11519" width="15.140625" style="3" customWidth="1"/>
    <col min="11520" max="11520" width="20.42578125" style="3" customWidth="1"/>
    <col min="11521" max="11528" width="18.140625" style="3" customWidth="1"/>
    <col min="11529" max="11773" width="9.140625" style="3"/>
    <col min="11774" max="11774" width="43" style="3" customWidth="1"/>
    <col min="11775" max="11775" width="15.140625" style="3" customWidth="1"/>
    <col min="11776" max="11776" width="20.42578125" style="3" customWidth="1"/>
    <col min="11777" max="11784" width="18.140625" style="3" customWidth="1"/>
    <col min="11785" max="12029" width="9.140625" style="3"/>
    <col min="12030" max="12030" width="43" style="3" customWidth="1"/>
    <col min="12031" max="12031" width="15.140625" style="3" customWidth="1"/>
    <col min="12032" max="12032" width="20.42578125" style="3" customWidth="1"/>
    <col min="12033" max="12040" width="18.140625" style="3" customWidth="1"/>
    <col min="12041" max="12285" width="9.140625" style="3"/>
    <col min="12286" max="12286" width="43" style="3" customWidth="1"/>
    <col min="12287" max="12287" width="15.140625" style="3" customWidth="1"/>
    <col min="12288" max="12288" width="20.42578125" style="3" customWidth="1"/>
    <col min="12289" max="12296" width="18.140625" style="3" customWidth="1"/>
    <col min="12297" max="12541" width="9.140625" style="3"/>
    <col min="12542" max="12542" width="43" style="3" customWidth="1"/>
    <col min="12543" max="12543" width="15.140625" style="3" customWidth="1"/>
    <col min="12544" max="12544" width="20.42578125" style="3" customWidth="1"/>
    <col min="12545" max="12552" width="18.140625" style="3" customWidth="1"/>
    <col min="12553" max="12797" width="9.140625" style="3"/>
    <col min="12798" max="12798" width="43" style="3" customWidth="1"/>
    <col min="12799" max="12799" width="15.140625" style="3" customWidth="1"/>
    <col min="12800" max="12800" width="20.42578125" style="3" customWidth="1"/>
    <col min="12801" max="12808" width="18.140625" style="3" customWidth="1"/>
    <col min="12809" max="13053" width="9.140625" style="3"/>
    <col min="13054" max="13054" width="43" style="3" customWidth="1"/>
    <col min="13055" max="13055" width="15.140625" style="3" customWidth="1"/>
    <col min="13056" max="13056" width="20.42578125" style="3" customWidth="1"/>
    <col min="13057" max="13064" width="18.140625" style="3" customWidth="1"/>
    <col min="13065" max="13309" width="9.140625" style="3"/>
    <col min="13310" max="13310" width="43" style="3" customWidth="1"/>
    <col min="13311" max="13311" width="15.140625" style="3" customWidth="1"/>
    <col min="13312" max="13312" width="20.42578125" style="3" customWidth="1"/>
    <col min="13313" max="13320" width="18.140625" style="3" customWidth="1"/>
    <col min="13321" max="13565" width="9.140625" style="3"/>
    <col min="13566" max="13566" width="43" style="3" customWidth="1"/>
    <col min="13567" max="13567" width="15.140625" style="3" customWidth="1"/>
    <col min="13568" max="13568" width="20.42578125" style="3" customWidth="1"/>
    <col min="13569" max="13576" width="18.140625" style="3" customWidth="1"/>
    <col min="13577" max="13821" width="9.140625" style="3"/>
    <col min="13822" max="13822" width="43" style="3" customWidth="1"/>
    <col min="13823" max="13823" width="15.140625" style="3" customWidth="1"/>
    <col min="13824" max="13824" width="20.42578125" style="3" customWidth="1"/>
    <col min="13825" max="13832" width="18.140625" style="3" customWidth="1"/>
    <col min="13833" max="14077" width="9.140625" style="3"/>
    <col min="14078" max="14078" width="43" style="3" customWidth="1"/>
    <col min="14079" max="14079" width="15.140625" style="3" customWidth="1"/>
    <col min="14080" max="14080" width="20.42578125" style="3" customWidth="1"/>
    <col min="14081" max="14088" width="18.140625" style="3" customWidth="1"/>
    <col min="14089" max="14333" width="9.140625" style="3"/>
    <col min="14334" max="14334" width="43" style="3" customWidth="1"/>
    <col min="14335" max="14335" width="15.140625" style="3" customWidth="1"/>
    <col min="14336" max="14336" width="20.42578125" style="3" customWidth="1"/>
    <col min="14337" max="14344" width="18.140625" style="3" customWidth="1"/>
    <col min="14345" max="14589" width="9.140625" style="3"/>
    <col min="14590" max="14590" width="43" style="3" customWidth="1"/>
    <col min="14591" max="14591" width="15.140625" style="3" customWidth="1"/>
    <col min="14592" max="14592" width="20.42578125" style="3" customWidth="1"/>
    <col min="14593" max="14600" width="18.140625" style="3" customWidth="1"/>
    <col min="14601" max="14845" width="9.140625" style="3"/>
    <col min="14846" max="14846" width="43" style="3" customWidth="1"/>
    <col min="14847" max="14847" width="15.140625" style="3" customWidth="1"/>
    <col min="14848" max="14848" width="20.42578125" style="3" customWidth="1"/>
    <col min="14849" max="14856" width="18.140625" style="3" customWidth="1"/>
    <col min="14857" max="15101" width="9.140625" style="3"/>
    <col min="15102" max="15102" width="43" style="3" customWidth="1"/>
    <col min="15103" max="15103" width="15.140625" style="3" customWidth="1"/>
    <col min="15104" max="15104" width="20.42578125" style="3" customWidth="1"/>
    <col min="15105" max="15112" width="18.140625" style="3" customWidth="1"/>
    <col min="15113" max="15357" width="9.140625" style="3"/>
    <col min="15358" max="15358" width="43" style="3" customWidth="1"/>
    <col min="15359" max="15359" width="15.140625" style="3" customWidth="1"/>
    <col min="15360" max="15360" width="20.42578125" style="3" customWidth="1"/>
    <col min="15361" max="15368" width="18.140625" style="3" customWidth="1"/>
    <col min="15369" max="15613" width="9.140625" style="3"/>
    <col min="15614" max="15614" width="43" style="3" customWidth="1"/>
    <col min="15615" max="15615" width="15.140625" style="3" customWidth="1"/>
    <col min="15616" max="15616" width="20.42578125" style="3" customWidth="1"/>
    <col min="15617" max="15624" width="18.140625" style="3" customWidth="1"/>
    <col min="15625" max="15869" width="9.140625" style="3"/>
    <col min="15870" max="15870" width="43" style="3" customWidth="1"/>
    <col min="15871" max="15871" width="15.140625" style="3" customWidth="1"/>
    <col min="15872" max="15872" width="20.42578125" style="3" customWidth="1"/>
    <col min="15873" max="15880" width="18.140625" style="3" customWidth="1"/>
    <col min="15881" max="16125" width="9.140625" style="3"/>
    <col min="16126" max="16126" width="43" style="3" customWidth="1"/>
    <col min="16127" max="16127" width="15.140625" style="3" customWidth="1"/>
    <col min="16128" max="16128" width="20.42578125" style="3" customWidth="1"/>
    <col min="16129" max="16136" width="18.140625" style="3" customWidth="1"/>
    <col min="16137" max="16384" width="9.140625" style="3"/>
  </cols>
  <sheetData>
    <row r="2" spans="1:9" x14ac:dyDescent="0.25">
      <c r="E2" s="2"/>
      <c r="F2" s="2"/>
      <c r="G2" s="2"/>
      <c r="H2" s="2"/>
      <c r="I2" s="2"/>
    </row>
    <row r="3" spans="1:9" x14ac:dyDescent="0.25">
      <c r="E3" s="2"/>
      <c r="F3" s="2"/>
      <c r="G3" s="2"/>
      <c r="H3" s="2"/>
      <c r="I3" s="2"/>
    </row>
    <row r="4" spans="1:9" s="4" customFormat="1" ht="15" customHeight="1" x14ac:dyDescent="0.25">
      <c r="D4" s="5"/>
      <c r="E4" s="2" t="s">
        <v>221</v>
      </c>
      <c r="F4" s="2"/>
      <c r="G4" s="2"/>
      <c r="H4" s="2"/>
      <c r="I4" s="2"/>
    </row>
    <row r="5" spans="1:9" s="4" customFormat="1" ht="15" x14ac:dyDescent="0.25">
      <c r="D5" s="5"/>
      <c r="E5" s="6" t="s">
        <v>222</v>
      </c>
      <c r="F5" s="6"/>
      <c r="G5" s="6"/>
      <c r="H5" s="6"/>
      <c r="I5" s="6"/>
    </row>
    <row r="6" spans="1:9" s="4" customFormat="1" ht="14.1" customHeight="1" x14ac:dyDescent="0.25">
      <c r="D6" s="5"/>
      <c r="E6" s="6" t="s">
        <v>29</v>
      </c>
      <c r="F6" s="6"/>
      <c r="G6" s="6"/>
      <c r="H6" s="6"/>
      <c r="I6" s="6"/>
    </row>
    <row r="7" spans="1:9" s="4" customFormat="1" ht="15" customHeight="1" x14ac:dyDescent="0.25">
      <c r="D7" s="5"/>
      <c r="E7" s="2" t="s">
        <v>306</v>
      </c>
      <c r="F7" s="2"/>
      <c r="G7" s="2"/>
      <c r="H7" s="2"/>
      <c r="I7" s="2"/>
    </row>
    <row r="8" spans="1:9" x14ac:dyDescent="0.25">
      <c r="A8" s="7" t="s">
        <v>153</v>
      </c>
      <c r="B8" s="7"/>
      <c r="C8" s="7"/>
      <c r="D8" s="8"/>
      <c r="E8" s="8"/>
      <c r="F8" s="8"/>
      <c r="G8" s="8"/>
      <c r="H8" s="8"/>
      <c r="I8" s="8"/>
    </row>
    <row r="9" spans="1:9" x14ac:dyDescent="0.25">
      <c r="A9" s="7" t="s">
        <v>154</v>
      </c>
      <c r="B9" s="7"/>
      <c r="C9" s="7"/>
      <c r="D9" s="7"/>
      <c r="E9" s="7"/>
      <c r="F9" s="7"/>
      <c r="G9" s="7"/>
      <c r="H9" s="7"/>
      <c r="I9" s="7"/>
    </row>
    <row r="10" spans="1:9" s="4" customFormat="1" ht="15" x14ac:dyDescent="0.2">
      <c r="A10" s="9" t="s">
        <v>81</v>
      </c>
      <c r="B10" s="10" t="s">
        <v>82</v>
      </c>
      <c r="C10" s="11"/>
      <c r="D10" s="11"/>
      <c r="E10" s="11"/>
      <c r="F10" s="11"/>
      <c r="G10" s="11"/>
      <c r="H10" s="11"/>
      <c r="I10" s="12"/>
    </row>
    <row r="11" spans="1:9" s="4" customFormat="1" ht="15.75" customHeight="1" x14ac:dyDescent="0.2">
      <c r="A11" s="13" t="s">
        <v>83</v>
      </c>
      <c r="B11" s="14" t="s">
        <v>84</v>
      </c>
      <c r="C11" s="14" t="s">
        <v>3</v>
      </c>
      <c r="D11" s="15" t="s">
        <v>85</v>
      </c>
      <c r="E11" s="15"/>
      <c r="F11" s="15"/>
      <c r="G11" s="15"/>
      <c r="H11" s="15"/>
      <c r="I11" s="15"/>
    </row>
    <row r="12" spans="1:9" s="4" customFormat="1" ht="15" x14ac:dyDescent="0.2">
      <c r="A12" s="13"/>
      <c r="B12" s="16"/>
      <c r="C12" s="16"/>
      <c r="D12" s="17" t="s">
        <v>148</v>
      </c>
      <c r="E12" s="17" t="s">
        <v>149</v>
      </c>
      <c r="F12" s="17" t="s">
        <v>150</v>
      </c>
      <c r="G12" s="17" t="s">
        <v>151</v>
      </c>
      <c r="H12" s="17" t="s">
        <v>152</v>
      </c>
      <c r="I12" s="18" t="s">
        <v>2</v>
      </c>
    </row>
    <row r="13" spans="1:9" s="4" customFormat="1" ht="30" x14ac:dyDescent="0.2">
      <c r="A13" s="15"/>
      <c r="B13" s="15" t="s">
        <v>86</v>
      </c>
      <c r="C13" s="19" t="s">
        <v>87</v>
      </c>
      <c r="D13" s="20">
        <f>'Приложение 4'!G124</f>
        <v>220759.53600000002</v>
      </c>
      <c r="E13" s="20">
        <f>'Приложение 4'!H124</f>
        <v>66827.01999999999</v>
      </c>
      <c r="F13" s="20">
        <f>'Приложение 4'!I124</f>
        <v>62789.070000000007</v>
      </c>
      <c r="G13" s="20">
        <f>'Приложение 4'!J59</f>
        <v>110616.62</v>
      </c>
      <c r="H13" s="20">
        <f>'Приложение 4'!K59</f>
        <v>0</v>
      </c>
      <c r="I13" s="20">
        <f>SUM(D13:H13)</f>
        <v>460992.24599999998</v>
      </c>
    </row>
    <row r="14" spans="1:9" s="4" customFormat="1" ht="45" x14ac:dyDescent="0.2">
      <c r="A14" s="15"/>
      <c r="B14" s="15"/>
      <c r="C14" s="9" t="s">
        <v>1</v>
      </c>
      <c r="D14" s="20">
        <f>'Приложение 4'!G125</f>
        <v>60558.01</v>
      </c>
      <c r="E14" s="20">
        <f>'Приложение 4'!H125</f>
        <v>0</v>
      </c>
      <c r="F14" s="20">
        <f>'Приложение 4'!I125</f>
        <v>0</v>
      </c>
      <c r="G14" s="20">
        <f>'Приложение 4'!J60</f>
        <v>0</v>
      </c>
      <c r="H14" s="20">
        <f>'Приложение 4'!K60</f>
        <v>0</v>
      </c>
      <c r="I14" s="20">
        <f>SUM(D14:H14)</f>
        <v>60558.01</v>
      </c>
    </row>
    <row r="15" spans="1:9" s="4" customFormat="1" ht="30" x14ac:dyDescent="0.2">
      <c r="A15" s="15"/>
      <c r="B15" s="15"/>
      <c r="C15" s="9" t="s">
        <v>7</v>
      </c>
      <c r="D15" s="20">
        <f>'Приложение 4'!G126</f>
        <v>84701.66</v>
      </c>
      <c r="E15" s="20">
        <f>'Приложение 4'!H126</f>
        <v>41765.85</v>
      </c>
      <c r="F15" s="20">
        <f>'Приложение 4'!I126</f>
        <v>41679.300000000003</v>
      </c>
      <c r="G15" s="20">
        <f>'Приложение 4'!J61</f>
        <v>68333.95</v>
      </c>
      <c r="H15" s="20">
        <f>'Приложение 4'!K61</f>
        <v>0</v>
      </c>
      <c r="I15" s="20">
        <f>SUM(D15:H15)</f>
        <v>236480.76</v>
      </c>
    </row>
    <row r="16" spans="1:9" s="4" customFormat="1" ht="45" x14ac:dyDescent="0.2">
      <c r="A16" s="15"/>
      <c r="B16" s="15"/>
      <c r="C16" s="9" t="s">
        <v>88</v>
      </c>
      <c r="D16" s="20">
        <f>'Приложение 4'!G127</f>
        <v>75499.865999999995</v>
      </c>
      <c r="E16" s="20">
        <f>'Приложение 4'!H127</f>
        <v>25061.17</v>
      </c>
      <c r="F16" s="20">
        <f>'Приложение 4'!I127</f>
        <v>21109.77</v>
      </c>
      <c r="G16" s="20">
        <f>'Приложение 4'!J62</f>
        <v>42282.67</v>
      </c>
      <c r="H16" s="20">
        <f>'Приложение 4'!K62</f>
        <v>0</v>
      </c>
      <c r="I16" s="20">
        <f>SUM(D16:H16)</f>
        <v>163953.476</v>
      </c>
    </row>
    <row r="17" spans="1:9" s="4" customFormat="1" ht="30" x14ac:dyDescent="0.2">
      <c r="A17" s="15"/>
      <c r="B17" s="15"/>
      <c r="C17" s="9" t="s">
        <v>26</v>
      </c>
      <c r="D17" s="20">
        <f>'Приложение 4'!G128</f>
        <v>0</v>
      </c>
      <c r="E17" s="20">
        <f>'Приложение 4'!H128</f>
        <v>0</v>
      </c>
      <c r="F17" s="20">
        <f>'Приложение 4'!I128</f>
        <v>0</v>
      </c>
      <c r="G17" s="20">
        <f>'Приложение 4'!J63</f>
        <v>0</v>
      </c>
      <c r="H17" s="20">
        <f>'Приложение 4'!K63</f>
        <v>0</v>
      </c>
      <c r="I17" s="20">
        <f>SUM(D17:H17)</f>
        <v>0</v>
      </c>
    </row>
    <row r="18" spans="1:9" s="4" customFormat="1" ht="15.75" customHeight="1" x14ac:dyDescent="0.2">
      <c r="A18" s="21" t="s">
        <v>155</v>
      </c>
      <c r="B18" s="21"/>
      <c r="C18" s="21"/>
      <c r="D18" s="21"/>
      <c r="E18" s="21"/>
      <c r="F18" s="21"/>
      <c r="G18" s="21"/>
      <c r="H18" s="21"/>
      <c r="I18" s="21"/>
    </row>
    <row r="19" spans="1:9" s="4" customFormat="1" ht="15.75" customHeight="1" x14ac:dyDescent="0.2">
      <c r="A19" s="22" t="s">
        <v>173</v>
      </c>
      <c r="B19" s="22"/>
      <c r="C19" s="22"/>
      <c r="D19" s="22"/>
      <c r="E19" s="22"/>
      <c r="F19" s="22"/>
      <c r="G19" s="22"/>
      <c r="H19" s="22"/>
      <c r="I19" s="22"/>
    </row>
    <row r="20" spans="1:9" s="4" customFormat="1" ht="15" x14ac:dyDescent="0.2">
      <c r="A20" s="9" t="s">
        <v>81</v>
      </c>
      <c r="B20" s="13" t="s">
        <v>82</v>
      </c>
      <c r="C20" s="13"/>
      <c r="D20" s="13"/>
      <c r="E20" s="13"/>
      <c r="F20" s="13"/>
      <c r="G20" s="13"/>
      <c r="H20" s="13"/>
      <c r="I20" s="13"/>
    </row>
    <row r="21" spans="1:9" s="4" customFormat="1" ht="15.75" customHeight="1" x14ac:dyDescent="0.2">
      <c r="A21" s="13" t="s">
        <v>83</v>
      </c>
      <c r="B21" s="14" t="s">
        <v>84</v>
      </c>
      <c r="C21" s="14" t="s">
        <v>3</v>
      </c>
      <c r="D21" s="15" t="s">
        <v>85</v>
      </c>
      <c r="E21" s="15"/>
      <c r="F21" s="15"/>
      <c r="G21" s="15"/>
      <c r="H21" s="15"/>
      <c r="I21" s="15"/>
    </row>
    <row r="22" spans="1:9" s="4" customFormat="1" ht="15" x14ac:dyDescent="0.2">
      <c r="A22" s="13"/>
      <c r="B22" s="16"/>
      <c r="C22" s="16"/>
      <c r="D22" s="17" t="s">
        <v>148</v>
      </c>
      <c r="E22" s="17" t="s">
        <v>149</v>
      </c>
      <c r="F22" s="17" t="s">
        <v>150</v>
      </c>
      <c r="G22" s="17" t="s">
        <v>151</v>
      </c>
      <c r="H22" s="17" t="s">
        <v>152</v>
      </c>
      <c r="I22" s="18" t="s">
        <v>2</v>
      </c>
    </row>
    <row r="23" spans="1:9" s="4" customFormat="1" ht="30" x14ac:dyDescent="0.2">
      <c r="A23" s="15"/>
      <c r="B23" s="14" t="s">
        <v>86</v>
      </c>
      <c r="C23" s="23" t="s">
        <v>87</v>
      </c>
      <c r="D23" s="20">
        <f>'Приложение 4'!G210</f>
        <v>481469.85000000003</v>
      </c>
      <c r="E23" s="20">
        <f>'Приложение 4'!H210</f>
        <v>439637.4</v>
      </c>
      <c r="F23" s="20">
        <f>'Приложение 4'!I210</f>
        <v>434540.4</v>
      </c>
      <c r="G23" s="20">
        <f>'Приложение 4'!J210</f>
        <v>434540.4</v>
      </c>
      <c r="H23" s="20">
        <f>'Приложение 4'!K210</f>
        <v>0</v>
      </c>
      <c r="I23" s="20">
        <f>SUM(D23:H23)</f>
        <v>1790188.0499999998</v>
      </c>
    </row>
    <row r="24" spans="1:9" s="4" customFormat="1" ht="45" x14ac:dyDescent="0.2">
      <c r="A24" s="15"/>
      <c r="B24" s="24"/>
      <c r="C24" s="9" t="s">
        <v>1</v>
      </c>
      <c r="D24" s="20">
        <f>'Приложение 4'!G211</f>
        <v>0</v>
      </c>
      <c r="E24" s="20">
        <f>'Приложение 4'!H211</f>
        <v>0</v>
      </c>
      <c r="F24" s="20">
        <f>'Приложение 4'!I211</f>
        <v>0</v>
      </c>
      <c r="G24" s="20">
        <f>'Приложение 4'!J211</f>
        <v>0</v>
      </c>
      <c r="H24" s="20">
        <f>'Приложение 4'!K211</f>
        <v>0</v>
      </c>
      <c r="I24" s="20">
        <f>SUM(D24:H24)</f>
        <v>0</v>
      </c>
    </row>
    <row r="25" spans="1:9" s="4" customFormat="1" ht="30" x14ac:dyDescent="0.2">
      <c r="A25" s="15"/>
      <c r="B25" s="24"/>
      <c r="C25" s="9" t="s">
        <v>7</v>
      </c>
      <c r="D25" s="20">
        <f>'Приложение 4'!G212</f>
        <v>0</v>
      </c>
      <c r="E25" s="20">
        <f>'Приложение 4'!H212</f>
        <v>0</v>
      </c>
      <c r="F25" s="20">
        <f>'Приложение 4'!I212</f>
        <v>0</v>
      </c>
      <c r="G25" s="20">
        <f>'Приложение 4'!J212</f>
        <v>0</v>
      </c>
      <c r="H25" s="20">
        <f>'Приложение 4'!K212</f>
        <v>0</v>
      </c>
      <c r="I25" s="20">
        <f>SUM(D25:H25)</f>
        <v>0</v>
      </c>
    </row>
    <row r="26" spans="1:9" s="4" customFormat="1" ht="45" x14ac:dyDescent="0.2">
      <c r="A26" s="15"/>
      <c r="B26" s="24"/>
      <c r="C26" s="9" t="s">
        <v>88</v>
      </c>
      <c r="D26" s="20">
        <f>'Приложение 4'!G213</f>
        <v>481469.85000000003</v>
      </c>
      <c r="E26" s="20">
        <f>'Приложение 4'!H213</f>
        <v>439637.4</v>
      </c>
      <c r="F26" s="20">
        <f>'Приложение 4'!I213</f>
        <v>434540.4</v>
      </c>
      <c r="G26" s="20">
        <f>'Приложение 4'!J213</f>
        <v>434540.4</v>
      </c>
      <c r="H26" s="20">
        <f>'Приложение 4'!K213</f>
        <v>0</v>
      </c>
      <c r="I26" s="20">
        <f>SUM(D26:H26)</f>
        <v>1790188.0499999998</v>
      </c>
    </row>
    <row r="27" spans="1:9" s="4" customFormat="1" ht="30" x14ac:dyDescent="0.2">
      <c r="A27" s="15"/>
      <c r="B27" s="16"/>
      <c r="C27" s="9" t="s">
        <v>26</v>
      </c>
      <c r="D27" s="20">
        <f>'Приложение 4'!G214</f>
        <v>0</v>
      </c>
      <c r="E27" s="20">
        <v>0</v>
      </c>
      <c r="F27" s="20">
        <v>0</v>
      </c>
      <c r="G27" s="20">
        <v>0</v>
      </c>
      <c r="H27" s="20">
        <v>0</v>
      </c>
      <c r="I27" s="20">
        <f>SUM(D27:H27)</f>
        <v>0</v>
      </c>
    </row>
    <row r="28" spans="1:9" s="4" customFormat="1" ht="14.25" x14ac:dyDescent="0.2">
      <c r="A28" s="21" t="s">
        <v>156</v>
      </c>
      <c r="B28" s="21"/>
      <c r="C28" s="21"/>
      <c r="D28" s="25"/>
      <c r="E28" s="25"/>
      <c r="F28" s="25"/>
      <c r="G28" s="25"/>
      <c r="H28" s="25"/>
      <c r="I28" s="25"/>
    </row>
    <row r="29" spans="1:9" s="4" customFormat="1" ht="14.25" x14ac:dyDescent="0.2">
      <c r="A29" s="21" t="s">
        <v>310</v>
      </c>
      <c r="B29" s="21"/>
      <c r="C29" s="21"/>
      <c r="D29" s="21"/>
      <c r="E29" s="21"/>
      <c r="F29" s="21"/>
      <c r="G29" s="21"/>
      <c r="H29" s="21"/>
      <c r="I29" s="21"/>
    </row>
    <row r="30" spans="1:9" s="4" customFormat="1" ht="15" x14ac:dyDescent="0.2">
      <c r="A30" s="9" t="s">
        <v>81</v>
      </c>
      <c r="B30" s="10" t="s">
        <v>82</v>
      </c>
      <c r="C30" s="11"/>
      <c r="D30" s="11"/>
      <c r="E30" s="11"/>
      <c r="F30" s="11"/>
      <c r="G30" s="11"/>
      <c r="H30" s="11"/>
      <c r="I30" s="12"/>
    </row>
    <row r="31" spans="1:9" s="4" customFormat="1" ht="15" x14ac:dyDescent="0.2">
      <c r="A31" s="14" t="s">
        <v>83</v>
      </c>
      <c r="B31" s="14" t="s">
        <v>84</v>
      </c>
      <c r="C31" s="14" t="s">
        <v>3</v>
      </c>
      <c r="D31" s="15" t="s">
        <v>85</v>
      </c>
      <c r="E31" s="15"/>
      <c r="F31" s="15"/>
      <c r="G31" s="15"/>
      <c r="H31" s="15"/>
      <c r="I31" s="15"/>
    </row>
    <row r="32" spans="1:9" s="4" customFormat="1" ht="15" x14ac:dyDescent="0.2">
      <c r="A32" s="24"/>
      <c r="B32" s="16"/>
      <c r="C32" s="16"/>
      <c r="D32" s="17" t="s">
        <v>148</v>
      </c>
      <c r="E32" s="17" t="s">
        <v>149</v>
      </c>
      <c r="F32" s="17" t="s">
        <v>150</v>
      </c>
      <c r="G32" s="17" t="s">
        <v>151</v>
      </c>
      <c r="H32" s="17" t="s">
        <v>152</v>
      </c>
      <c r="I32" s="18" t="s">
        <v>2</v>
      </c>
    </row>
    <row r="33" spans="1:9" s="4" customFormat="1" ht="30" x14ac:dyDescent="0.2">
      <c r="A33" s="24"/>
      <c r="B33" s="14" t="s">
        <v>86</v>
      </c>
      <c r="C33" s="23" t="s">
        <v>87</v>
      </c>
      <c r="D33" s="20">
        <f>'Приложение 4'!G251</f>
        <v>8232.32</v>
      </c>
      <c r="E33" s="20">
        <f>'Приложение 4'!H251</f>
        <v>29082.5</v>
      </c>
      <c r="F33" s="20">
        <f>'Приложение 4'!I251</f>
        <v>5000</v>
      </c>
      <c r="G33" s="20">
        <f>'Приложение 4'!J251</f>
        <v>5000</v>
      </c>
      <c r="H33" s="20">
        <f>'Приложение 4'!K251</f>
        <v>0</v>
      </c>
      <c r="I33" s="20">
        <f>SUM(D33:H33)</f>
        <v>47314.82</v>
      </c>
    </row>
    <row r="34" spans="1:9" s="4" customFormat="1" ht="45" x14ac:dyDescent="0.2">
      <c r="A34" s="24"/>
      <c r="B34" s="24"/>
      <c r="C34" s="9" t="s">
        <v>1</v>
      </c>
      <c r="D34" s="20">
        <f>'Приложение 4'!G252</f>
        <v>0</v>
      </c>
      <c r="E34" s="20">
        <f>'Приложение 4'!H252</f>
        <v>0</v>
      </c>
      <c r="F34" s="20">
        <f>'Приложение 4'!I252</f>
        <v>0</v>
      </c>
      <c r="G34" s="20">
        <f>'Приложение 4'!J252</f>
        <v>0</v>
      </c>
      <c r="H34" s="20">
        <f>'Приложение 4'!K252</f>
        <v>0</v>
      </c>
      <c r="I34" s="20">
        <f>SUM(D34:H34)</f>
        <v>0</v>
      </c>
    </row>
    <row r="35" spans="1:9" s="4" customFormat="1" ht="30" x14ac:dyDescent="0.2">
      <c r="A35" s="24"/>
      <c r="B35" s="24"/>
      <c r="C35" s="9" t="s">
        <v>7</v>
      </c>
      <c r="D35" s="20">
        <f>'Приложение 4'!G253</f>
        <v>1632.35</v>
      </c>
      <c r="E35" s="20">
        <f>'Приложение 4'!H253</f>
        <v>15581.37</v>
      </c>
      <c r="F35" s="20">
        <f>'Приложение 4'!I253</f>
        <v>0</v>
      </c>
      <c r="G35" s="20">
        <f>'Приложение 4'!J253</f>
        <v>0</v>
      </c>
      <c r="H35" s="20">
        <f>'Приложение 4'!K253</f>
        <v>0</v>
      </c>
      <c r="I35" s="20">
        <f>SUM(D35:H35)</f>
        <v>17213.72</v>
      </c>
    </row>
    <row r="36" spans="1:9" s="4" customFormat="1" ht="45" x14ac:dyDescent="0.2">
      <c r="A36" s="24"/>
      <c r="B36" s="24"/>
      <c r="C36" s="9" t="s">
        <v>88</v>
      </c>
      <c r="D36" s="20">
        <f>'Приложение 4'!G254</f>
        <v>5389.2699999999995</v>
      </c>
      <c r="E36" s="20">
        <f>'Приложение 4'!H254</f>
        <v>13501.13</v>
      </c>
      <c r="F36" s="20">
        <f>'Приложение 4'!I254</f>
        <v>5000</v>
      </c>
      <c r="G36" s="20">
        <f>'Приложение 4'!J254</f>
        <v>5000</v>
      </c>
      <c r="H36" s="20">
        <f>'Приложение 4'!K254</f>
        <v>0</v>
      </c>
      <c r="I36" s="20">
        <f>SUM(D36:H36)</f>
        <v>28890.399999999998</v>
      </c>
    </row>
    <row r="37" spans="1:9" s="4" customFormat="1" ht="30" x14ac:dyDescent="0.2">
      <c r="A37" s="16"/>
      <c r="B37" s="16"/>
      <c r="C37" s="9" t="s">
        <v>26</v>
      </c>
      <c r="D37" s="20">
        <f>'Приложение 4'!G255</f>
        <v>1210.7</v>
      </c>
      <c r="E37" s="20">
        <f>'Приложение 4'!H255</f>
        <v>0</v>
      </c>
      <c r="F37" s="20">
        <f>'Приложение 4'!I255</f>
        <v>0</v>
      </c>
      <c r="G37" s="20">
        <f>'Приложение 4'!J255</f>
        <v>0</v>
      </c>
      <c r="H37" s="20">
        <f>'Приложение 4'!K255</f>
        <v>0</v>
      </c>
      <c r="I37" s="20">
        <f>SUM(D37:H37)</f>
        <v>1210.7</v>
      </c>
    </row>
    <row r="38" spans="1:9" s="4" customFormat="1" ht="15" x14ac:dyDescent="0.25">
      <c r="A38" s="26"/>
      <c r="B38" s="26"/>
      <c r="C38" s="26"/>
      <c r="D38" s="26"/>
      <c r="E38" s="26"/>
      <c r="F38" s="26"/>
      <c r="G38" s="26"/>
      <c r="H38" s="26"/>
      <c r="I38" s="26"/>
    </row>
  </sheetData>
  <mergeCells count="32">
    <mergeCell ref="E2:I2"/>
    <mergeCell ref="E3:I3"/>
    <mergeCell ref="E4:I4"/>
    <mergeCell ref="E5:I5"/>
    <mergeCell ref="A8:I8"/>
    <mergeCell ref="A9:I9"/>
    <mergeCell ref="D21:I21"/>
    <mergeCell ref="A18:I18"/>
    <mergeCell ref="A19:I19"/>
    <mergeCell ref="E6:I6"/>
    <mergeCell ref="E7:I7"/>
    <mergeCell ref="A28:I28"/>
    <mergeCell ref="A29:I29"/>
    <mergeCell ref="B30:I30"/>
    <mergeCell ref="B10:I10"/>
    <mergeCell ref="A11:A12"/>
    <mergeCell ref="B11:B12"/>
    <mergeCell ref="C11:C12"/>
    <mergeCell ref="D11:I11"/>
    <mergeCell ref="A23:A27"/>
    <mergeCell ref="B23:B27"/>
    <mergeCell ref="A13:A17"/>
    <mergeCell ref="B13:B17"/>
    <mergeCell ref="B20:I20"/>
    <mergeCell ref="A21:A22"/>
    <mergeCell ref="B21:B22"/>
    <mergeCell ref="C21:C22"/>
    <mergeCell ref="A31:A37"/>
    <mergeCell ref="B31:B32"/>
    <mergeCell ref="C31:C32"/>
    <mergeCell ref="D31:I31"/>
    <mergeCell ref="B33:B37"/>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17" sqref="B17"/>
    </sheetView>
  </sheetViews>
  <sheetFormatPr defaultColWidth="9.140625" defaultRowHeight="15.75" x14ac:dyDescent="0.25"/>
  <cols>
    <col min="1" max="1" width="9.140625" style="37"/>
    <col min="2" max="2" width="48.85546875" style="1" customWidth="1"/>
    <col min="3" max="3" width="14.28515625" style="1" customWidth="1"/>
    <col min="4" max="4" width="12" style="1" customWidth="1"/>
    <col min="5" max="5" width="14" style="1" customWidth="1"/>
    <col min="6" max="7" width="12.5703125" style="1" customWidth="1"/>
    <col min="8" max="8" width="12" style="1" customWidth="1"/>
    <col min="9" max="10" width="11.85546875" style="1" customWidth="1"/>
    <col min="11" max="11" width="26" style="1" customWidth="1"/>
    <col min="12" max="12" width="1.85546875" style="39" hidden="1" customWidth="1"/>
    <col min="13" max="16384" width="9.140625" style="40"/>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195</v>
      </c>
      <c r="G3" s="2"/>
      <c r="H3" s="2"/>
      <c r="I3" s="2"/>
      <c r="J3" s="2"/>
      <c r="K3" s="2"/>
      <c r="L3" s="29"/>
      <c r="M3" s="30"/>
    </row>
    <row r="4" spans="1:16" s="4" customFormat="1" ht="15" x14ac:dyDescent="0.25">
      <c r="C4" s="5"/>
      <c r="D4" s="5"/>
      <c r="E4" s="31"/>
      <c r="F4" s="6" t="s">
        <v>139</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306</v>
      </c>
      <c r="G6" s="2"/>
      <c r="H6" s="2"/>
      <c r="I6" s="2"/>
      <c r="J6" s="2"/>
      <c r="K6" s="2"/>
      <c r="L6" s="29"/>
      <c r="M6" s="30"/>
    </row>
    <row r="8" spans="1:16" s="36" customFormat="1" x14ac:dyDescent="0.2">
      <c r="A8" s="34" t="s">
        <v>171</v>
      </c>
      <c r="B8" s="34"/>
      <c r="C8" s="34"/>
      <c r="D8" s="34"/>
      <c r="E8" s="34"/>
      <c r="F8" s="34"/>
      <c r="G8" s="34"/>
      <c r="H8" s="34"/>
      <c r="I8" s="34"/>
      <c r="J8" s="34"/>
      <c r="K8" s="34"/>
      <c r="L8" s="34"/>
      <c r="M8" s="34"/>
      <c r="N8" s="35"/>
    </row>
    <row r="9" spans="1:16" s="36" customFormat="1" x14ac:dyDescent="0.2">
      <c r="A9" s="34" t="s">
        <v>140</v>
      </c>
      <c r="B9" s="34"/>
      <c r="C9" s="34"/>
      <c r="D9" s="34"/>
      <c r="E9" s="34"/>
      <c r="F9" s="34"/>
      <c r="G9" s="34"/>
      <c r="H9" s="34"/>
      <c r="I9" s="34"/>
      <c r="J9" s="34"/>
      <c r="K9" s="34"/>
      <c r="L9" s="34"/>
      <c r="M9" s="34"/>
      <c r="N9" s="35"/>
    </row>
    <row r="10" spans="1:16" x14ac:dyDescent="0.25">
      <c r="B10" s="38"/>
      <c r="C10" s="38"/>
      <c r="D10" s="38"/>
      <c r="E10" s="38"/>
      <c r="F10" s="38"/>
      <c r="G10" s="38"/>
      <c r="H10" s="38"/>
      <c r="I10" s="38"/>
      <c r="J10" s="38"/>
      <c r="K10" s="38"/>
    </row>
    <row r="12" spans="1:16" ht="24.75" customHeight="1" x14ac:dyDescent="0.2">
      <c r="A12" s="41" t="s">
        <v>170</v>
      </c>
      <c r="B12" s="42" t="s">
        <v>17</v>
      </c>
      <c r="C12" s="43" t="s">
        <v>27</v>
      </c>
      <c r="D12" s="42" t="s">
        <v>14</v>
      </c>
      <c r="E12" s="42" t="s">
        <v>18</v>
      </c>
      <c r="F12" s="44" t="s">
        <v>5</v>
      </c>
      <c r="G12" s="45"/>
      <c r="H12" s="45"/>
      <c r="I12" s="45"/>
      <c r="J12" s="45"/>
      <c r="K12" s="43"/>
    </row>
    <row r="13" spans="1:16" ht="69" customHeight="1" x14ac:dyDescent="0.2">
      <c r="A13" s="41"/>
      <c r="B13" s="42"/>
      <c r="C13" s="43"/>
      <c r="D13" s="42"/>
      <c r="E13" s="42"/>
      <c r="F13" s="46" t="s">
        <v>148</v>
      </c>
      <c r="G13" s="46" t="s">
        <v>149</v>
      </c>
      <c r="H13" s="46" t="s">
        <v>150</v>
      </c>
      <c r="I13" s="46" t="s">
        <v>151</v>
      </c>
      <c r="J13" s="46" t="s">
        <v>152</v>
      </c>
      <c r="K13" s="47" t="s">
        <v>19</v>
      </c>
    </row>
    <row r="14" spans="1:16" x14ac:dyDescent="0.2">
      <c r="A14" s="48"/>
      <c r="B14" s="47">
        <v>2</v>
      </c>
      <c r="C14" s="47">
        <v>3</v>
      </c>
      <c r="D14" s="47">
        <v>4</v>
      </c>
      <c r="E14" s="47">
        <v>5</v>
      </c>
      <c r="F14" s="47">
        <v>6</v>
      </c>
      <c r="G14" s="47">
        <v>7</v>
      </c>
      <c r="H14" s="47">
        <v>8</v>
      </c>
      <c r="I14" s="47">
        <v>9</v>
      </c>
      <c r="J14" s="47">
        <v>10</v>
      </c>
      <c r="K14" s="47">
        <v>11</v>
      </c>
    </row>
    <row r="15" spans="1:16" ht="18" customHeight="1" x14ac:dyDescent="0.2">
      <c r="A15" s="48"/>
      <c r="B15" s="49" t="s">
        <v>141</v>
      </c>
      <c r="C15" s="50"/>
      <c r="D15" s="50"/>
      <c r="E15" s="50"/>
      <c r="F15" s="50"/>
      <c r="G15" s="50"/>
      <c r="H15" s="50"/>
      <c r="I15" s="50"/>
      <c r="J15" s="51"/>
      <c r="K15" s="52" t="s">
        <v>20</v>
      </c>
    </row>
    <row r="16" spans="1:16" ht="88.5" customHeight="1" x14ac:dyDescent="0.2">
      <c r="A16" s="48">
        <v>1</v>
      </c>
      <c r="B16" s="53" t="s">
        <v>223</v>
      </c>
      <c r="C16" s="52" t="s">
        <v>132</v>
      </c>
      <c r="D16" s="52" t="s">
        <v>40</v>
      </c>
      <c r="E16" s="54" t="s">
        <v>45</v>
      </c>
      <c r="F16" s="54" t="s">
        <v>45</v>
      </c>
      <c r="G16" s="54" t="s">
        <v>211</v>
      </c>
      <c r="H16" s="54" t="s">
        <v>45</v>
      </c>
      <c r="I16" s="54" t="s">
        <v>45</v>
      </c>
      <c r="J16" s="54" t="s">
        <v>45</v>
      </c>
      <c r="K16" s="52" t="s">
        <v>260</v>
      </c>
      <c r="L16" s="55" t="s">
        <v>47</v>
      </c>
    </row>
    <row r="17" spans="1:17" ht="70.5" customHeight="1" x14ac:dyDescent="0.2">
      <c r="A17" s="48">
        <v>2</v>
      </c>
      <c r="B17" s="53" t="s">
        <v>158</v>
      </c>
      <c r="C17" s="52" t="s">
        <v>132</v>
      </c>
      <c r="D17" s="52" t="s">
        <v>40</v>
      </c>
      <c r="E17" s="54" t="s">
        <v>45</v>
      </c>
      <c r="F17" s="54" t="s">
        <v>211</v>
      </c>
      <c r="G17" s="54" t="s">
        <v>45</v>
      </c>
      <c r="H17" s="54" t="s">
        <v>45</v>
      </c>
      <c r="I17" s="54" t="s">
        <v>45</v>
      </c>
      <c r="J17" s="54" t="s">
        <v>45</v>
      </c>
      <c r="K17" s="52" t="s">
        <v>157</v>
      </c>
      <c r="L17" s="55"/>
    </row>
    <row r="18" spans="1:17" ht="70.5" customHeight="1" x14ac:dyDescent="0.2">
      <c r="A18" s="48">
        <v>3</v>
      </c>
      <c r="B18" s="56" t="s">
        <v>159</v>
      </c>
      <c r="C18" s="52" t="s">
        <v>132</v>
      </c>
      <c r="D18" s="52" t="s">
        <v>40</v>
      </c>
      <c r="E18" s="52">
        <v>2</v>
      </c>
      <c r="F18" s="52">
        <v>0</v>
      </c>
      <c r="G18" s="52">
        <v>1</v>
      </c>
      <c r="H18" s="52">
        <v>1</v>
      </c>
      <c r="I18" s="52">
        <v>1</v>
      </c>
      <c r="J18" s="52">
        <v>1</v>
      </c>
      <c r="K18" s="52" t="s">
        <v>157</v>
      </c>
      <c r="L18" s="55"/>
    </row>
    <row r="19" spans="1:17" ht="70.5" customHeight="1" x14ac:dyDescent="0.2">
      <c r="A19" s="48">
        <v>4</v>
      </c>
      <c r="B19" s="53" t="s">
        <v>160</v>
      </c>
      <c r="C19" s="52" t="s">
        <v>39</v>
      </c>
      <c r="D19" s="52" t="s">
        <v>40</v>
      </c>
      <c r="E19" s="52">
        <v>0</v>
      </c>
      <c r="F19" s="52">
        <v>0</v>
      </c>
      <c r="G19" s="52">
        <v>5</v>
      </c>
      <c r="H19" s="52">
        <v>0</v>
      </c>
      <c r="I19" s="52">
        <v>0</v>
      </c>
      <c r="J19" s="52">
        <v>0</v>
      </c>
      <c r="K19" s="52" t="s">
        <v>157</v>
      </c>
      <c r="L19" s="55"/>
    </row>
    <row r="20" spans="1:17" ht="70.5" customHeight="1" x14ac:dyDescent="0.2">
      <c r="A20" s="48">
        <v>5</v>
      </c>
      <c r="B20" s="53" t="s">
        <v>224</v>
      </c>
      <c r="C20" s="52" t="s">
        <v>39</v>
      </c>
      <c r="D20" s="52" t="s">
        <v>40</v>
      </c>
      <c r="E20" s="57">
        <v>21</v>
      </c>
      <c r="F20" s="57">
        <v>3</v>
      </c>
      <c r="G20" s="57">
        <v>0</v>
      </c>
      <c r="H20" s="57">
        <v>41</v>
      </c>
      <c r="I20" s="57">
        <v>41</v>
      </c>
      <c r="J20" s="57">
        <v>41</v>
      </c>
      <c r="K20" s="52" t="s">
        <v>157</v>
      </c>
      <c r="L20" s="55"/>
    </row>
    <row r="21" spans="1:17" ht="78.75" x14ac:dyDescent="0.2">
      <c r="A21" s="48">
        <v>6</v>
      </c>
      <c r="B21" s="53" t="s">
        <v>295</v>
      </c>
      <c r="C21" s="52" t="s">
        <v>133</v>
      </c>
      <c r="D21" s="52" t="s">
        <v>40</v>
      </c>
      <c r="E21" s="52">
        <v>2</v>
      </c>
      <c r="F21" s="52">
        <v>7</v>
      </c>
      <c r="G21" s="52">
        <v>2</v>
      </c>
      <c r="H21" s="52">
        <v>2</v>
      </c>
      <c r="I21" s="52">
        <v>2</v>
      </c>
      <c r="J21" s="52">
        <v>2</v>
      </c>
      <c r="K21" s="52" t="s">
        <v>157</v>
      </c>
      <c r="L21" s="55"/>
      <c r="Q21" s="58"/>
    </row>
    <row r="22" spans="1:17" ht="63" x14ac:dyDescent="0.2">
      <c r="A22" s="48">
        <v>7</v>
      </c>
      <c r="B22" s="53" t="s">
        <v>218</v>
      </c>
      <c r="C22" s="52" t="s">
        <v>133</v>
      </c>
      <c r="D22" s="52" t="s">
        <v>40</v>
      </c>
      <c r="E22" s="52">
        <v>2</v>
      </c>
      <c r="F22" s="52">
        <v>0</v>
      </c>
      <c r="G22" s="52">
        <v>2</v>
      </c>
      <c r="H22" s="52">
        <v>2</v>
      </c>
      <c r="I22" s="52">
        <v>2</v>
      </c>
      <c r="J22" s="52">
        <v>2</v>
      </c>
      <c r="K22" s="52" t="s">
        <v>157</v>
      </c>
      <c r="L22" s="55"/>
      <c r="Q22" s="58"/>
    </row>
    <row r="23" spans="1:17" ht="116.25" customHeight="1" x14ac:dyDescent="0.2">
      <c r="A23" s="48">
        <v>8</v>
      </c>
      <c r="B23" s="53" t="s">
        <v>219</v>
      </c>
      <c r="C23" s="52" t="s">
        <v>132</v>
      </c>
      <c r="D23" s="52" t="s">
        <v>43</v>
      </c>
      <c r="E23" s="52">
        <v>6</v>
      </c>
      <c r="F23" s="52">
        <v>12</v>
      </c>
      <c r="G23" s="52">
        <v>15</v>
      </c>
      <c r="H23" s="52">
        <v>20</v>
      </c>
      <c r="I23" s="52">
        <v>25</v>
      </c>
      <c r="J23" s="52">
        <v>30</v>
      </c>
      <c r="K23" s="52" t="s">
        <v>157</v>
      </c>
      <c r="L23" s="55"/>
    </row>
    <row r="24" spans="1:17" ht="78.75" x14ac:dyDescent="0.2">
      <c r="A24" s="48">
        <v>9</v>
      </c>
      <c r="B24" s="53" t="s">
        <v>161</v>
      </c>
      <c r="C24" s="52" t="s">
        <v>134</v>
      </c>
      <c r="D24" s="52" t="s">
        <v>40</v>
      </c>
      <c r="E24" s="52">
        <v>0</v>
      </c>
      <c r="F24" s="52">
        <v>0</v>
      </c>
      <c r="G24" s="52">
        <v>0</v>
      </c>
      <c r="H24" s="52">
        <v>0</v>
      </c>
      <c r="I24" s="52">
        <v>0</v>
      </c>
      <c r="J24" s="52">
        <v>0</v>
      </c>
      <c r="K24" s="52" t="s">
        <v>157</v>
      </c>
      <c r="L24" s="55"/>
    </row>
    <row r="25" spans="1:17" ht="70.5" customHeight="1" x14ac:dyDescent="0.2">
      <c r="A25" s="48">
        <v>10</v>
      </c>
      <c r="B25" s="53" t="s">
        <v>162</v>
      </c>
      <c r="C25" s="52" t="s">
        <v>135</v>
      </c>
      <c r="D25" s="52" t="s">
        <v>43</v>
      </c>
      <c r="E25" s="52">
        <v>25</v>
      </c>
      <c r="F25" s="52">
        <v>100</v>
      </c>
      <c r="G25" s="52">
        <v>20</v>
      </c>
      <c r="H25" s="52">
        <v>40</v>
      </c>
      <c r="I25" s="52">
        <v>80</v>
      </c>
      <c r="J25" s="52">
        <v>100</v>
      </c>
      <c r="K25" s="52" t="s">
        <v>157</v>
      </c>
      <c r="L25" s="55"/>
    </row>
    <row r="26" spans="1:17" ht="70.5" customHeight="1" x14ac:dyDescent="0.2">
      <c r="A26" s="48">
        <v>11</v>
      </c>
      <c r="B26" s="53" t="s">
        <v>172</v>
      </c>
      <c r="C26" s="52" t="s">
        <v>39</v>
      </c>
      <c r="D26" s="52" t="s">
        <v>43</v>
      </c>
      <c r="E26" s="52">
        <v>115</v>
      </c>
      <c r="F26" s="52">
        <v>107</v>
      </c>
      <c r="G26" s="52">
        <v>110</v>
      </c>
      <c r="H26" s="52">
        <v>113</v>
      </c>
      <c r="I26" s="52">
        <v>116</v>
      </c>
      <c r="J26" s="52">
        <v>119</v>
      </c>
      <c r="K26" s="52" t="s">
        <v>157</v>
      </c>
      <c r="L26" s="55"/>
    </row>
    <row r="27" spans="1:17" ht="70.5" customHeight="1" x14ac:dyDescent="0.2">
      <c r="A27" s="48">
        <v>12</v>
      </c>
      <c r="B27" s="53" t="s">
        <v>220</v>
      </c>
      <c r="C27" s="52" t="s">
        <v>44</v>
      </c>
      <c r="D27" s="52" t="s">
        <v>40</v>
      </c>
      <c r="E27" s="52">
        <v>0</v>
      </c>
      <c r="F27" s="52">
        <v>1</v>
      </c>
      <c r="G27" s="52">
        <v>0</v>
      </c>
      <c r="H27" s="52">
        <v>0</v>
      </c>
      <c r="I27" s="52">
        <v>0</v>
      </c>
      <c r="J27" s="52">
        <v>0</v>
      </c>
      <c r="K27" s="52" t="s">
        <v>261</v>
      </c>
      <c r="L27" s="55"/>
    </row>
    <row r="28" spans="1:17" ht="70.5" customHeight="1" x14ac:dyDescent="0.2">
      <c r="A28" s="48">
        <v>13</v>
      </c>
      <c r="B28" s="53" t="s">
        <v>229</v>
      </c>
      <c r="C28" s="52" t="s">
        <v>44</v>
      </c>
      <c r="D28" s="52" t="s">
        <v>40</v>
      </c>
      <c r="E28" s="52">
        <v>1</v>
      </c>
      <c r="F28" s="52">
        <v>2</v>
      </c>
      <c r="G28" s="52">
        <v>0</v>
      </c>
      <c r="H28" s="52">
        <v>0</v>
      </c>
      <c r="I28" s="52">
        <v>0</v>
      </c>
      <c r="J28" s="52">
        <v>0</v>
      </c>
      <c r="K28" s="52" t="s">
        <v>157</v>
      </c>
      <c r="L28" s="55"/>
    </row>
    <row r="29" spans="1:17" ht="100.5" customHeight="1" x14ac:dyDescent="0.2">
      <c r="A29" s="48">
        <v>14</v>
      </c>
      <c r="B29" s="53" t="s">
        <v>230</v>
      </c>
      <c r="C29" s="52" t="s">
        <v>44</v>
      </c>
      <c r="D29" s="52" t="s">
        <v>225</v>
      </c>
      <c r="E29" s="52">
        <v>0</v>
      </c>
      <c r="F29" s="59">
        <v>12654.9</v>
      </c>
      <c r="G29" s="52" t="s">
        <v>227</v>
      </c>
      <c r="H29" s="52" t="s">
        <v>227</v>
      </c>
      <c r="I29" s="52" t="s">
        <v>227</v>
      </c>
      <c r="J29" s="52" t="s">
        <v>227</v>
      </c>
      <c r="K29" s="52" t="s">
        <v>157</v>
      </c>
      <c r="L29" s="55"/>
    </row>
    <row r="30" spans="1:17" ht="18" customHeight="1" x14ac:dyDescent="0.2">
      <c r="A30" s="48"/>
      <c r="B30" s="50" t="s">
        <v>142</v>
      </c>
      <c r="C30" s="50"/>
      <c r="D30" s="50"/>
      <c r="E30" s="50"/>
      <c r="F30" s="50"/>
      <c r="G30" s="50"/>
      <c r="H30" s="50"/>
      <c r="I30" s="50"/>
      <c r="J30" s="51"/>
      <c r="K30" s="52" t="s">
        <v>20</v>
      </c>
    </row>
    <row r="31" spans="1:17" ht="113.25" customHeight="1" x14ac:dyDescent="0.2">
      <c r="A31" s="48">
        <v>1</v>
      </c>
      <c r="B31" s="56" t="s">
        <v>164</v>
      </c>
      <c r="C31" s="52" t="s">
        <v>44</v>
      </c>
      <c r="D31" s="60" t="s">
        <v>41</v>
      </c>
      <c r="E31" s="52">
        <v>95.89</v>
      </c>
      <c r="F31" s="52">
        <v>100</v>
      </c>
      <c r="G31" s="52">
        <v>100</v>
      </c>
      <c r="H31" s="52">
        <v>100</v>
      </c>
      <c r="I31" s="52">
        <v>100</v>
      </c>
      <c r="J31" s="52">
        <v>100</v>
      </c>
      <c r="K31" s="52" t="s">
        <v>261</v>
      </c>
      <c r="L31" s="61" t="s">
        <v>49</v>
      </c>
    </row>
    <row r="32" spans="1:17" ht="81" customHeight="1" x14ac:dyDescent="0.2">
      <c r="A32" s="48">
        <v>2</v>
      </c>
      <c r="B32" s="53" t="s">
        <v>163</v>
      </c>
      <c r="C32" s="52" t="s">
        <v>44</v>
      </c>
      <c r="D32" s="52" t="s">
        <v>41</v>
      </c>
      <c r="E32" s="52">
        <v>0</v>
      </c>
      <c r="F32" s="52">
        <v>0</v>
      </c>
      <c r="G32" s="52">
        <v>100</v>
      </c>
      <c r="H32" s="52">
        <v>100</v>
      </c>
      <c r="I32" s="52">
        <v>100</v>
      </c>
      <c r="J32" s="52">
        <v>100</v>
      </c>
      <c r="K32" s="52" t="s">
        <v>261</v>
      </c>
      <c r="L32" s="61" t="s">
        <v>49</v>
      </c>
    </row>
    <row r="33" spans="1:12" ht="21" customHeight="1" x14ac:dyDescent="0.2">
      <c r="A33" s="48"/>
      <c r="B33" s="50" t="s">
        <v>311</v>
      </c>
      <c r="C33" s="50"/>
      <c r="D33" s="50"/>
      <c r="E33" s="50"/>
      <c r="F33" s="50"/>
      <c r="G33" s="50"/>
      <c r="H33" s="50"/>
      <c r="I33" s="50"/>
      <c r="J33" s="51"/>
      <c r="K33" s="52" t="s">
        <v>20</v>
      </c>
    </row>
    <row r="34" spans="1:12" ht="74.25" customHeight="1" x14ac:dyDescent="0.2">
      <c r="A34" s="48">
        <v>1</v>
      </c>
      <c r="B34" s="62" t="s">
        <v>165</v>
      </c>
      <c r="C34" s="52" t="s">
        <v>39</v>
      </c>
      <c r="D34" s="52" t="s">
        <v>40</v>
      </c>
      <c r="E34" s="52">
        <v>471</v>
      </c>
      <c r="F34" s="63">
        <v>12</v>
      </c>
      <c r="G34" s="63">
        <v>0</v>
      </c>
      <c r="H34" s="63">
        <v>0</v>
      </c>
      <c r="I34" s="63">
        <v>0</v>
      </c>
      <c r="J34" s="63">
        <v>0</v>
      </c>
      <c r="K34" s="52" t="s">
        <v>262</v>
      </c>
      <c r="L34" s="55" t="s">
        <v>48</v>
      </c>
    </row>
    <row r="35" spans="1:12" ht="63.75" customHeight="1" x14ac:dyDescent="0.2">
      <c r="A35" s="48">
        <v>2</v>
      </c>
      <c r="B35" s="53" t="s">
        <v>166</v>
      </c>
      <c r="C35" s="52" t="s">
        <v>39</v>
      </c>
      <c r="D35" s="52" t="s">
        <v>40</v>
      </c>
      <c r="E35" s="63">
        <v>28</v>
      </c>
      <c r="F35" s="63">
        <v>33</v>
      </c>
      <c r="G35" s="63">
        <v>36</v>
      </c>
      <c r="H35" s="63">
        <v>36</v>
      </c>
      <c r="I35" s="63">
        <v>42</v>
      </c>
      <c r="J35" s="63">
        <v>49</v>
      </c>
      <c r="K35" s="52" t="s">
        <v>263</v>
      </c>
      <c r="L35" s="55" t="s">
        <v>50</v>
      </c>
    </row>
  </sheetData>
  <mergeCells count="17">
    <mergeCell ref="B33:J33"/>
    <mergeCell ref="F12:K12"/>
    <mergeCell ref="B15:J15"/>
    <mergeCell ref="A12:A13"/>
    <mergeCell ref="B12:B13"/>
    <mergeCell ref="C12:C13"/>
    <mergeCell ref="D12:D13"/>
    <mergeCell ref="E12:E13"/>
    <mergeCell ref="B30:J30"/>
    <mergeCell ref="A8:M8"/>
    <mergeCell ref="A9:M9"/>
    <mergeCell ref="G1:K1"/>
    <mergeCell ref="G2:K2"/>
    <mergeCell ref="F3:K3"/>
    <mergeCell ref="F4:K4"/>
    <mergeCell ref="C5:K5"/>
    <mergeCell ref="F6:K6"/>
  </mergeCells>
  <phoneticPr fontId="1"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8"/>
  <sheetViews>
    <sheetView view="pageBreakPreview" zoomScale="80" zoomScaleNormal="90" zoomScaleSheetLayoutView="80" workbookViewId="0">
      <selection activeCell="E20" sqref="E20"/>
    </sheetView>
  </sheetViews>
  <sheetFormatPr defaultColWidth="9.140625" defaultRowHeight="12.75" x14ac:dyDescent="0.2"/>
  <cols>
    <col min="1" max="1" width="9.140625" style="64"/>
    <col min="2" max="2" width="30.42578125" style="3" customWidth="1"/>
    <col min="3" max="3" width="22.85546875" style="3" customWidth="1"/>
    <col min="4" max="4" width="22.42578125" style="3" customWidth="1"/>
    <col min="5" max="5" width="16" style="3" customWidth="1"/>
    <col min="6" max="7" width="14.28515625" style="99"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194</v>
      </c>
      <c r="G3" s="2"/>
      <c r="H3" s="2"/>
      <c r="I3" s="2"/>
      <c r="J3" s="2"/>
      <c r="K3" s="2"/>
      <c r="L3" s="29"/>
      <c r="M3" s="30"/>
    </row>
    <row r="4" spans="1:16" s="4" customFormat="1" ht="15" x14ac:dyDescent="0.25">
      <c r="C4" s="5"/>
      <c r="D4" s="5"/>
      <c r="E4" s="31"/>
      <c r="F4" s="6" t="s">
        <v>139</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306</v>
      </c>
      <c r="G6" s="2"/>
      <c r="H6" s="2"/>
      <c r="I6" s="2"/>
      <c r="J6" s="2"/>
      <c r="K6" s="2"/>
      <c r="L6" s="29"/>
      <c r="M6" s="30"/>
    </row>
    <row r="7" spans="1:16" ht="45" customHeight="1" x14ac:dyDescent="0.2">
      <c r="B7" s="34" t="s">
        <v>169</v>
      </c>
      <c r="C7" s="34"/>
      <c r="D7" s="34"/>
      <c r="E7" s="34"/>
      <c r="F7" s="34"/>
      <c r="G7" s="34"/>
      <c r="H7" s="34"/>
      <c r="I7" s="34"/>
      <c r="J7" s="34"/>
      <c r="K7" s="34"/>
      <c r="L7" s="65"/>
    </row>
    <row r="8" spans="1:16" ht="15.75" x14ac:dyDescent="0.2">
      <c r="B8" s="66"/>
      <c r="C8" s="66"/>
      <c r="D8" s="66"/>
      <c r="E8" s="66"/>
      <c r="F8" s="67"/>
      <c r="G8" s="67"/>
      <c r="H8" s="66"/>
      <c r="I8" s="66"/>
      <c r="J8" s="66"/>
      <c r="K8" s="66"/>
      <c r="L8" s="66"/>
    </row>
    <row r="9" spans="1:16" ht="31.5" customHeight="1" x14ac:dyDescent="0.2">
      <c r="A9" s="68" t="s">
        <v>4</v>
      </c>
      <c r="B9" s="68" t="s">
        <v>37</v>
      </c>
      <c r="C9" s="68" t="s">
        <v>3</v>
      </c>
      <c r="D9" s="68" t="s">
        <v>35</v>
      </c>
      <c r="E9" s="69" t="s">
        <v>34</v>
      </c>
      <c r="F9" s="70"/>
      <c r="G9" s="70"/>
      <c r="H9" s="70"/>
      <c r="I9" s="70"/>
      <c r="J9" s="71"/>
      <c r="K9" s="68" t="s">
        <v>36</v>
      </c>
      <c r="L9" s="72"/>
    </row>
    <row r="10" spans="1:16" ht="40.5" customHeight="1" x14ac:dyDescent="0.2">
      <c r="A10" s="73"/>
      <c r="B10" s="73"/>
      <c r="C10" s="73"/>
      <c r="D10" s="73"/>
      <c r="E10" s="74" t="s">
        <v>0</v>
      </c>
      <c r="F10" s="17" t="s">
        <v>148</v>
      </c>
      <c r="G10" s="17" t="s">
        <v>149</v>
      </c>
      <c r="H10" s="17" t="s">
        <v>150</v>
      </c>
      <c r="I10" s="17" t="s">
        <v>151</v>
      </c>
      <c r="J10" s="17" t="s">
        <v>152</v>
      </c>
      <c r="K10" s="73"/>
      <c r="L10" s="72"/>
    </row>
    <row r="11" spans="1:16" ht="15.75" customHeight="1" x14ac:dyDescent="0.2">
      <c r="A11" s="75"/>
      <c r="B11" s="76" t="s">
        <v>141</v>
      </c>
      <c r="C11" s="77"/>
      <c r="D11" s="77"/>
      <c r="E11" s="77"/>
      <c r="F11" s="77"/>
      <c r="G11" s="77"/>
      <c r="H11" s="77"/>
      <c r="I11" s="77"/>
      <c r="J11" s="77"/>
      <c r="K11" s="78"/>
      <c r="L11" s="79"/>
    </row>
    <row r="12" spans="1:16" ht="75" x14ac:dyDescent="0.2">
      <c r="A12" s="80" t="s">
        <v>51</v>
      </c>
      <c r="B12" s="81" t="s">
        <v>264</v>
      </c>
      <c r="C12" s="9"/>
      <c r="D12" s="9"/>
      <c r="E12" s="9"/>
      <c r="F12" s="20"/>
      <c r="G12" s="20"/>
      <c r="H12" s="9"/>
      <c r="I12" s="9"/>
      <c r="J12" s="9"/>
      <c r="K12" s="9"/>
      <c r="L12" s="82"/>
    </row>
    <row r="13" spans="1:16" ht="15" customHeight="1" x14ac:dyDescent="0.2">
      <c r="A13" s="83" t="s">
        <v>12</v>
      </c>
      <c r="B13" s="84" t="s">
        <v>244</v>
      </c>
      <c r="C13" s="9" t="s">
        <v>2</v>
      </c>
      <c r="D13" s="85" t="s">
        <v>38</v>
      </c>
      <c r="E13" s="20">
        <f t="shared" ref="E13:E22" si="0">SUM(F13:J13)</f>
        <v>14158</v>
      </c>
      <c r="F13" s="20">
        <f t="shared" ref="F13:J13" si="1">SUM(F14:F17)</f>
        <v>0</v>
      </c>
      <c r="G13" s="20">
        <f t="shared" si="1"/>
        <v>0</v>
      </c>
      <c r="H13" s="20">
        <f t="shared" si="1"/>
        <v>14158</v>
      </c>
      <c r="I13" s="20">
        <f t="shared" si="1"/>
        <v>0</v>
      </c>
      <c r="J13" s="20">
        <f t="shared" si="1"/>
        <v>0</v>
      </c>
      <c r="K13" s="86"/>
      <c r="L13" s="87"/>
    </row>
    <row r="14" spans="1:16" ht="30" x14ac:dyDescent="0.2">
      <c r="A14" s="83"/>
      <c r="B14" s="88"/>
      <c r="C14" s="9" t="s">
        <v>1</v>
      </c>
      <c r="D14" s="85"/>
      <c r="E14" s="20">
        <f t="shared" si="0"/>
        <v>0</v>
      </c>
      <c r="F14" s="20">
        <v>0</v>
      </c>
      <c r="G14" s="20">
        <v>0</v>
      </c>
      <c r="H14" s="20">
        <v>0</v>
      </c>
      <c r="I14" s="20">
        <v>0</v>
      </c>
      <c r="J14" s="20">
        <v>0</v>
      </c>
      <c r="K14" s="86"/>
      <c r="L14" s="87"/>
    </row>
    <row r="15" spans="1:16" ht="30" x14ac:dyDescent="0.2">
      <c r="A15" s="83"/>
      <c r="B15" s="88"/>
      <c r="C15" s="9" t="s">
        <v>7</v>
      </c>
      <c r="D15" s="85"/>
      <c r="E15" s="20">
        <f t="shared" si="0"/>
        <v>13450</v>
      </c>
      <c r="F15" s="20">
        <v>0</v>
      </c>
      <c r="G15" s="20">
        <v>0</v>
      </c>
      <c r="H15" s="20">
        <v>13450</v>
      </c>
      <c r="I15" s="20">
        <v>0</v>
      </c>
      <c r="J15" s="20">
        <v>0</v>
      </c>
      <c r="K15" s="86"/>
      <c r="L15" s="87"/>
    </row>
    <row r="16" spans="1:16" ht="45" x14ac:dyDescent="0.2">
      <c r="A16" s="83"/>
      <c r="B16" s="88"/>
      <c r="C16" s="9" t="s">
        <v>16</v>
      </c>
      <c r="D16" s="85"/>
      <c r="E16" s="20">
        <f t="shared" si="0"/>
        <v>708</v>
      </c>
      <c r="F16" s="20">
        <v>0</v>
      </c>
      <c r="G16" s="20">
        <v>0</v>
      </c>
      <c r="H16" s="20">
        <v>708</v>
      </c>
      <c r="I16" s="20">
        <v>0</v>
      </c>
      <c r="J16" s="20">
        <v>0</v>
      </c>
      <c r="K16" s="86"/>
      <c r="L16" s="87"/>
    </row>
    <row r="17" spans="1:12" ht="30" x14ac:dyDescent="0.2">
      <c r="A17" s="83"/>
      <c r="B17" s="89"/>
      <c r="C17" s="9" t="s">
        <v>26</v>
      </c>
      <c r="D17" s="85"/>
      <c r="E17" s="20">
        <f t="shared" si="0"/>
        <v>0</v>
      </c>
      <c r="F17" s="20">
        <v>0</v>
      </c>
      <c r="G17" s="20">
        <v>0</v>
      </c>
      <c r="H17" s="20">
        <v>0</v>
      </c>
      <c r="I17" s="20">
        <v>0</v>
      </c>
      <c r="J17" s="20">
        <v>0</v>
      </c>
      <c r="K17" s="86"/>
      <c r="L17" s="87"/>
    </row>
    <row r="18" spans="1:12" ht="15" customHeight="1" x14ac:dyDescent="0.2">
      <c r="A18" s="83" t="s">
        <v>181</v>
      </c>
      <c r="B18" s="84" t="s">
        <v>265</v>
      </c>
      <c r="C18" s="9" t="s">
        <v>2</v>
      </c>
      <c r="D18" s="85"/>
      <c r="E18" s="20">
        <f t="shared" si="0"/>
        <v>7081</v>
      </c>
      <c r="F18" s="20">
        <f t="shared" ref="F18:J18" si="2">SUM(F19:F22)</f>
        <v>7081</v>
      </c>
      <c r="G18" s="20">
        <f t="shared" si="2"/>
        <v>0</v>
      </c>
      <c r="H18" s="20">
        <f t="shared" si="2"/>
        <v>0</v>
      </c>
      <c r="I18" s="20">
        <f t="shared" si="2"/>
        <v>0</v>
      </c>
      <c r="J18" s="20">
        <f t="shared" si="2"/>
        <v>0</v>
      </c>
      <c r="K18" s="86"/>
      <c r="L18" s="87"/>
    </row>
    <row r="19" spans="1:12" ht="30" x14ac:dyDescent="0.2">
      <c r="A19" s="83"/>
      <c r="B19" s="88"/>
      <c r="C19" s="9" t="s">
        <v>1</v>
      </c>
      <c r="D19" s="85"/>
      <c r="E19" s="20">
        <f t="shared" si="0"/>
        <v>0</v>
      </c>
      <c r="F19" s="20">
        <v>0</v>
      </c>
      <c r="G19" s="20">
        <v>0</v>
      </c>
      <c r="H19" s="20">
        <v>0</v>
      </c>
      <c r="I19" s="20">
        <v>0</v>
      </c>
      <c r="J19" s="20">
        <v>0</v>
      </c>
      <c r="K19" s="86"/>
      <c r="L19" s="87"/>
    </row>
    <row r="20" spans="1:12" ht="30" x14ac:dyDescent="0.2">
      <c r="A20" s="83"/>
      <c r="B20" s="88"/>
      <c r="C20" s="9" t="s">
        <v>7</v>
      </c>
      <c r="D20" s="85"/>
      <c r="E20" s="20">
        <f t="shared" si="0"/>
        <v>0</v>
      </c>
      <c r="F20" s="20">
        <v>0</v>
      </c>
      <c r="G20" s="20">
        <v>0</v>
      </c>
      <c r="H20" s="20">
        <v>0</v>
      </c>
      <c r="I20" s="20">
        <v>0</v>
      </c>
      <c r="J20" s="20">
        <v>0</v>
      </c>
      <c r="K20" s="86"/>
      <c r="L20" s="87"/>
    </row>
    <row r="21" spans="1:12" ht="45" x14ac:dyDescent="0.2">
      <c r="A21" s="83"/>
      <c r="B21" s="88"/>
      <c r="C21" s="9" t="s">
        <v>16</v>
      </c>
      <c r="D21" s="85"/>
      <c r="E21" s="20">
        <f t="shared" si="0"/>
        <v>7081</v>
      </c>
      <c r="F21" s="20">
        <v>7081</v>
      </c>
      <c r="G21" s="20">
        <v>0</v>
      </c>
      <c r="H21" s="20">
        <v>0</v>
      </c>
      <c r="I21" s="20">
        <v>0</v>
      </c>
      <c r="J21" s="20">
        <v>0</v>
      </c>
      <c r="K21" s="86"/>
      <c r="L21" s="87"/>
    </row>
    <row r="22" spans="1:12" ht="30" x14ac:dyDescent="0.2">
      <c r="A22" s="83"/>
      <c r="B22" s="89"/>
      <c r="C22" s="9" t="s">
        <v>26</v>
      </c>
      <c r="D22" s="85"/>
      <c r="E22" s="20">
        <f t="shared" si="0"/>
        <v>0</v>
      </c>
      <c r="F22" s="20">
        <v>0</v>
      </c>
      <c r="G22" s="20">
        <v>0</v>
      </c>
      <c r="H22" s="20">
        <v>0</v>
      </c>
      <c r="I22" s="20">
        <v>0</v>
      </c>
      <c r="J22" s="20">
        <v>0</v>
      </c>
      <c r="K22" s="86"/>
      <c r="L22" s="87"/>
    </row>
    <row r="23" spans="1:12" ht="15" customHeight="1" x14ac:dyDescent="0.2">
      <c r="A23" s="83" t="s">
        <v>178</v>
      </c>
      <c r="B23" s="84" t="s">
        <v>246</v>
      </c>
      <c r="C23" s="9" t="s">
        <v>2</v>
      </c>
      <c r="D23" s="85"/>
      <c r="E23" s="20">
        <f t="shared" ref="E23:E27" si="3">SUM(F23:J23)</f>
        <v>0</v>
      </c>
      <c r="F23" s="20">
        <f t="shared" ref="F23:J23" si="4">SUM(F24:F27)</f>
        <v>0</v>
      </c>
      <c r="G23" s="20">
        <f t="shared" si="4"/>
        <v>0</v>
      </c>
      <c r="H23" s="20">
        <f t="shared" si="4"/>
        <v>0</v>
      </c>
      <c r="I23" s="20">
        <f t="shared" si="4"/>
        <v>0</v>
      </c>
      <c r="J23" s="20">
        <f t="shared" si="4"/>
        <v>0</v>
      </c>
      <c r="K23" s="86"/>
      <c r="L23" s="87"/>
    </row>
    <row r="24" spans="1:12" ht="30" x14ac:dyDescent="0.2">
      <c r="A24" s="83"/>
      <c r="B24" s="88"/>
      <c r="C24" s="9" t="s">
        <v>1</v>
      </c>
      <c r="D24" s="85"/>
      <c r="E24" s="20">
        <f t="shared" si="3"/>
        <v>0</v>
      </c>
      <c r="F24" s="20">
        <v>0</v>
      </c>
      <c r="G24" s="20">
        <v>0</v>
      </c>
      <c r="H24" s="20">
        <v>0</v>
      </c>
      <c r="I24" s="20">
        <v>0</v>
      </c>
      <c r="J24" s="20">
        <v>0</v>
      </c>
      <c r="K24" s="86"/>
      <c r="L24" s="87"/>
    </row>
    <row r="25" spans="1:12" ht="30" x14ac:dyDescent="0.2">
      <c r="A25" s="83"/>
      <c r="B25" s="88"/>
      <c r="C25" s="9" t="s">
        <v>7</v>
      </c>
      <c r="D25" s="85"/>
      <c r="E25" s="20">
        <f t="shared" si="3"/>
        <v>0</v>
      </c>
      <c r="F25" s="20">
        <v>0</v>
      </c>
      <c r="G25" s="20">
        <v>0</v>
      </c>
      <c r="H25" s="20">
        <v>0</v>
      </c>
      <c r="I25" s="20">
        <v>0</v>
      </c>
      <c r="J25" s="20">
        <v>0</v>
      </c>
      <c r="K25" s="86"/>
      <c r="L25" s="87"/>
    </row>
    <row r="26" spans="1:12" ht="45" x14ac:dyDescent="0.2">
      <c r="A26" s="83"/>
      <c r="B26" s="88"/>
      <c r="C26" s="9" t="s">
        <v>16</v>
      </c>
      <c r="D26" s="85"/>
      <c r="E26" s="20">
        <f t="shared" si="3"/>
        <v>0</v>
      </c>
      <c r="F26" s="20">
        <v>0</v>
      </c>
      <c r="G26" s="20">
        <v>0</v>
      </c>
      <c r="H26" s="20">
        <v>0</v>
      </c>
      <c r="I26" s="20">
        <v>0</v>
      </c>
      <c r="J26" s="20">
        <v>0</v>
      </c>
      <c r="K26" s="86"/>
      <c r="L26" s="87"/>
    </row>
    <row r="27" spans="1:12" ht="30" x14ac:dyDescent="0.2">
      <c r="A27" s="83"/>
      <c r="B27" s="89"/>
      <c r="C27" s="9" t="s">
        <v>26</v>
      </c>
      <c r="D27" s="85"/>
      <c r="E27" s="20">
        <f t="shared" si="3"/>
        <v>0</v>
      </c>
      <c r="F27" s="20">
        <v>0</v>
      </c>
      <c r="G27" s="20">
        <v>0</v>
      </c>
      <c r="H27" s="20">
        <v>0</v>
      </c>
      <c r="I27" s="20">
        <v>0</v>
      </c>
      <c r="J27" s="20">
        <v>0</v>
      </c>
      <c r="K27" s="86"/>
      <c r="L27" s="87"/>
    </row>
    <row r="28" spans="1:12" ht="15" customHeight="1" x14ac:dyDescent="0.2">
      <c r="A28" s="83" t="s">
        <v>180</v>
      </c>
      <c r="B28" s="84" t="s">
        <v>247</v>
      </c>
      <c r="C28" s="9" t="s">
        <v>2</v>
      </c>
      <c r="D28" s="85"/>
      <c r="E28" s="20">
        <f t="shared" ref="E28:E32" si="5">SUM(F28:J28)</f>
        <v>0</v>
      </c>
      <c r="F28" s="20">
        <f t="shared" ref="F28:J28" si="6">SUM(F29:F32)</f>
        <v>0</v>
      </c>
      <c r="G28" s="20">
        <f t="shared" si="6"/>
        <v>0</v>
      </c>
      <c r="H28" s="20">
        <f t="shared" si="6"/>
        <v>0</v>
      </c>
      <c r="I28" s="20">
        <f t="shared" si="6"/>
        <v>0</v>
      </c>
      <c r="J28" s="20">
        <f t="shared" si="6"/>
        <v>0</v>
      </c>
      <c r="K28" s="86"/>
      <c r="L28" s="87"/>
    </row>
    <row r="29" spans="1:12" ht="30" x14ac:dyDescent="0.2">
      <c r="A29" s="83"/>
      <c r="B29" s="88"/>
      <c r="C29" s="9" t="s">
        <v>1</v>
      </c>
      <c r="D29" s="85"/>
      <c r="E29" s="20">
        <f t="shared" si="5"/>
        <v>0</v>
      </c>
      <c r="F29" s="20">
        <v>0</v>
      </c>
      <c r="G29" s="20">
        <v>0</v>
      </c>
      <c r="H29" s="20">
        <v>0</v>
      </c>
      <c r="I29" s="20">
        <v>0</v>
      </c>
      <c r="J29" s="20">
        <v>0</v>
      </c>
      <c r="K29" s="86"/>
      <c r="L29" s="87"/>
    </row>
    <row r="30" spans="1:12" ht="30" x14ac:dyDescent="0.2">
      <c r="A30" s="83"/>
      <c r="B30" s="88"/>
      <c r="C30" s="9" t="s">
        <v>7</v>
      </c>
      <c r="D30" s="85"/>
      <c r="E30" s="20">
        <f t="shared" si="5"/>
        <v>0</v>
      </c>
      <c r="F30" s="20">
        <v>0</v>
      </c>
      <c r="G30" s="20">
        <v>0</v>
      </c>
      <c r="H30" s="20">
        <v>0</v>
      </c>
      <c r="I30" s="20">
        <v>0</v>
      </c>
      <c r="J30" s="20">
        <v>0</v>
      </c>
      <c r="K30" s="86"/>
      <c r="L30" s="87"/>
    </row>
    <row r="31" spans="1:12" ht="45" x14ac:dyDescent="0.2">
      <c r="A31" s="83"/>
      <c r="B31" s="88"/>
      <c r="C31" s="9" t="s">
        <v>16</v>
      </c>
      <c r="D31" s="85"/>
      <c r="E31" s="20">
        <f t="shared" si="5"/>
        <v>0</v>
      </c>
      <c r="F31" s="20">
        <v>0</v>
      </c>
      <c r="G31" s="20">
        <v>0</v>
      </c>
      <c r="H31" s="20">
        <v>0</v>
      </c>
      <c r="I31" s="20">
        <v>0</v>
      </c>
      <c r="J31" s="20">
        <v>0</v>
      </c>
      <c r="K31" s="86"/>
      <c r="L31" s="87"/>
    </row>
    <row r="32" spans="1:12" ht="30" x14ac:dyDescent="0.2">
      <c r="A32" s="83"/>
      <c r="B32" s="89"/>
      <c r="C32" s="9" t="s">
        <v>26</v>
      </c>
      <c r="D32" s="85"/>
      <c r="E32" s="20">
        <f t="shared" si="5"/>
        <v>0</v>
      </c>
      <c r="F32" s="20">
        <v>0</v>
      </c>
      <c r="G32" s="20">
        <v>0</v>
      </c>
      <c r="H32" s="20">
        <v>0</v>
      </c>
      <c r="I32" s="20">
        <v>0</v>
      </c>
      <c r="J32" s="20">
        <v>0</v>
      </c>
      <c r="K32" s="86"/>
      <c r="L32" s="87"/>
    </row>
    <row r="33" spans="1:12" ht="15" customHeight="1" x14ac:dyDescent="0.2">
      <c r="A33" s="83" t="s">
        <v>192</v>
      </c>
      <c r="B33" s="84" t="s">
        <v>274</v>
      </c>
      <c r="C33" s="9" t="s">
        <v>2</v>
      </c>
      <c r="D33" s="85"/>
      <c r="E33" s="20">
        <f t="shared" ref="E33:E37" si="7">SUM(F33:J33)</f>
        <v>12000</v>
      </c>
      <c r="F33" s="20">
        <f t="shared" ref="F33:J33" si="8">SUM(F34:F37)</f>
        <v>0</v>
      </c>
      <c r="G33" s="20">
        <f t="shared" si="8"/>
        <v>12000</v>
      </c>
      <c r="H33" s="20">
        <f t="shared" si="8"/>
        <v>0</v>
      </c>
      <c r="I33" s="20">
        <f t="shared" si="8"/>
        <v>0</v>
      </c>
      <c r="J33" s="20">
        <f t="shared" si="8"/>
        <v>0</v>
      </c>
      <c r="K33" s="86"/>
      <c r="L33" s="87"/>
    </row>
    <row r="34" spans="1:12" ht="30" x14ac:dyDescent="0.2">
      <c r="A34" s="83"/>
      <c r="B34" s="88"/>
      <c r="C34" s="9" t="s">
        <v>1</v>
      </c>
      <c r="D34" s="85"/>
      <c r="E34" s="20">
        <f t="shared" si="7"/>
        <v>0</v>
      </c>
      <c r="F34" s="20">
        <v>0</v>
      </c>
      <c r="G34" s="20">
        <v>0</v>
      </c>
      <c r="H34" s="20">
        <v>0</v>
      </c>
      <c r="I34" s="20">
        <v>0</v>
      </c>
      <c r="J34" s="20">
        <v>0</v>
      </c>
      <c r="K34" s="86"/>
      <c r="L34" s="87"/>
    </row>
    <row r="35" spans="1:12" ht="30" x14ac:dyDescent="0.2">
      <c r="A35" s="83"/>
      <c r="B35" s="88"/>
      <c r="C35" s="9" t="s">
        <v>7</v>
      </c>
      <c r="D35" s="85"/>
      <c r="E35" s="20">
        <f t="shared" si="7"/>
        <v>0</v>
      </c>
      <c r="F35" s="20">
        <v>0</v>
      </c>
      <c r="G35" s="20">
        <v>0</v>
      </c>
      <c r="H35" s="20">
        <v>0</v>
      </c>
      <c r="I35" s="20">
        <v>0</v>
      </c>
      <c r="J35" s="20">
        <v>0</v>
      </c>
      <c r="K35" s="86"/>
      <c r="L35" s="87"/>
    </row>
    <row r="36" spans="1:12" ht="45" x14ac:dyDescent="0.2">
      <c r="A36" s="83"/>
      <c r="B36" s="88"/>
      <c r="C36" s="9" t="s">
        <v>16</v>
      </c>
      <c r="D36" s="85"/>
      <c r="E36" s="20">
        <f t="shared" si="7"/>
        <v>12000</v>
      </c>
      <c r="F36" s="20">
        <v>0</v>
      </c>
      <c r="G36" s="20">
        <v>12000</v>
      </c>
      <c r="H36" s="20">
        <v>0</v>
      </c>
      <c r="I36" s="20">
        <v>0</v>
      </c>
      <c r="J36" s="20">
        <v>0</v>
      </c>
      <c r="K36" s="86"/>
      <c r="L36" s="87"/>
    </row>
    <row r="37" spans="1:12" ht="30" x14ac:dyDescent="0.2">
      <c r="A37" s="83"/>
      <c r="B37" s="89"/>
      <c r="C37" s="9" t="s">
        <v>26</v>
      </c>
      <c r="D37" s="85"/>
      <c r="E37" s="20">
        <f t="shared" si="7"/>
        <v>0</v>
      </c>
      <c r="F37" s="20">
        <v>0</v>
      </c>
      <c r="G37" s="20">
        <v>0</v>
      </c>
      <c r="H37" s="20">
        <v>0</v>
      </c>
      <c r="I37" s="20">
        <v>0</v>
      </c>
      <c r="J37" s="20">
        <v>0</v>
      </c>
      <c r="K37" s="86"/>
      <c r="L37" s="87"/>
    </row>
    <row r="38" spans="1:12" ht="15" customHeight="1" x14ac:dyDescent="0.2">
      <c r="A38" s="83" t="s">
        <v>196</v>
      </c>
      <c r="B38" s="84" t="s">
        <v>318</v>
      </c>
      <c r="C38" s="9" t="s">
        <v>2</v>
      </c>
      <c r="D38" s="85"/>
      <c r="E38" s="20">
        <f t="shared" ref="E38:E42" si="9">SUM(F38:J38)</f>
        <v>653</v>
      </c>
      <c r="F38" s="20">
        <f t="shared" ref="F38:J38" si="10">SUM(F39:F42)</f>
        <v>653</v>
      </c>
      <c r="G38" s="20">
        <f t="shared" si="10"/>
        <v>0</v>
      </c>
      <c r="H38" s="20">
        <f t="shared" si="10"/>
        <v>0</v>
      </c>
      <c r="I38" s="20">
        <f t="shared" si="10"/>
        <v>0</v>
      </c>
      <c r="J38" s="20">
        <f t="shared" si="10"/>
        <v>0</v>
      </c>
      <c r="K38" s="86"/>
      <c r="L38" s="87"/>
    </row>
    <row r="39" spans="1:12" ht="30" x14ac:dyDescent="0.2">
      <c r="A39" s="83"/>
      <c r="B39" s="88"/>
      <c r="C39" s="9" t="s">
        <v>1</v>
      </c>
      <c r="D39" s="85"/>
      <c r="E39" s="20">
        <f t="shared" si="9"/>
        <v>0</v>
      </c>
      <c r="F39" s="20">
        <v>0</v>
      </c>
      <c r="G39" s="20">
        <v>0</v>
      </c>
      <c r="H39" s="20">
        <v>0</v>
      </c>
      <c r="I39" s="20">
        <v>0</v>
      </c>
      <c r="J39" s="20">
        <v>0</v>
      </c>
      <c r="K39" s="86"/>
      <c r="L39" s="87"/>
    </row>
    <row r="40" spans="1:12" ht="30" x14ac:dyDescent="0.2">
      <c r="A40" s="83"/>
      <c r="B40" s="88"/>
      <c r="C40" s="9" t="s">
        <v>7</v>
      </c>
      <c r="D40" s="85"/>
      <c r="E40" s="20">
        <f t="shared" si="9"/>
        <v>0</v>
      </c>
      <c r="F40" s="20">
        <v>0</v>
      </c>
      <c r="G40" s="20">
        <v>0</v>
      </c>
      <c r="H40" s="20">
        <v>0</v>
      </c>
      <c r="I40" s="20">
        <v>0</v>
      </c>
      <c r="J40" s="20">
        <v>0</v>
      </c>
      <c r="K40" s="86"/>
      <c r="L40" s="87"/>
    </row>
    <row r="41" spans="1:12" ht="45" x14ac:dyDescent="0.2">
      <c r="A41" s="83"/>
      <c r="B41" s="88"/>
      <c r="C41" s="9" t="s">
        <v>16</v>
      </c>
      <c r="D41" s="85"/>
      <c r="E41" s="20">
        <f t="shared" si="9"/>
        <v>653</v>
      </c>
      <c r="F41" s="20">
        <v>653</v>
      </c>
      <c r="G41" s="20">
        <v>0</v>
      </c>
      <c r="H41" s="20">
        <v>0</v>
      </c>
      <c r="I41" s="20">
        <v>0</v>
      </c>
      <c r="J41" s="20">
        <v>0</v>
      </c>
      <c r="K41" s="86"/>
      <c r="L41" s="87"/>
    </row>
    <row r="42" spans="1:12" ht="30" x14ac:dyDescent="0.2">
      <c r="A42" s="83"/>
      <c r="B42" s="89"/>
      <c r="C42" s="9" t="s">
        <v>26</v>
      </c>
      <c r="D42" s="85"/>
      <c r="E42" s="20">
        <f t="shared" si="9"/>
        <v>0</v>
      </c>
      <c r="F42" s="20">
        <v>0</v>
      </c>
      <c r="G42" s="20">
        <v>0</v>
      </c>
      <c r="H42" s="20">
        <v>0</v>
      </c>
      <c r="I42" s="20">
        <v>0</v>
      </c>
      <c r="J42" s="20">
        <v>0</v>
      </c>
      <c r="K42" s="86"/>
      <c r="L42" s="87"/>
    </row>
    <row r="43" spans="1:12" ht="15" customHeight="1" x14ac:dyDescent="0.2">
      <c r="A43" s="83" t="s">
        <v>198</v>
      </c>
      <c r="B43" s="84" t="s">
        <v>317</v>
      </c>
      <c r="C43" s="9" t="s">
        <v>2</v>
      </c>
      <c r="D43" s="85"/>
      <c r="E43" s="20">
        <f t="shared" ref="E43:E47" si="11">SUM(F43:J43)</f>
        <v>1710.28</v>
      </c>
      <c r="F43" s="20">
        <f t="shared" ref="F43:J43" si="12">SUM(F44:F47)</f>
        <v>1710.28</v>
      </c>
      <c r="G43" s="20">
        <f t="shared" si="12"/>
        <v>0</v>
      </c>
      <c r="H43" s="20">
        <f t="shared" si="12"/>
        <v>0</v>
      </c>
      <c r="I43" s="20">
        <f t="shared" si="12"/>
        <v>0</v>
      </c>
      <c r="J43" s="20">
        <f t="shared" si="12"/>
        <v>0</v>
      </c>
      <c r="K43" s="86"/>
      <c r="L43" s="87"/>
    </row>
    <row r="44" spans="1:12" ht="30" x14ac:dyDescent="0.2">
      <c r="A44" s="83"/>
      <c r="B44" s="88"/>
      <c r="C44" s="9" t="s">
        <v>1</v>
      </c>
      <c r="D44" s="85"/>
      <c r="E44" s="20">
        <f t="shared" si="11"/>
        <v>0</v>
      </c>
      <c r="F44" s="20">
        <v>0</v>
      </c>
      <c r="G44" s="20">
        <v>0</v>
      </c>
      <c r="H44" s="20">
        <v>0</v>
      </c>
      <c r="I44" s="20">
        <v>0</v>
      </c>
      <c r="J44" s="20">
        <v>0</v>
      </c>
      <c r="K44" s="86"/>
      <c r="L44" s="87"/>
    </row>
    <row r="45" spans="1:12" ht="30" x14ac:dyDescent="0.2">
      <c r="A45" s="83"/>
      <c r="B45" s="88"/>
      <c r="C45" s="9" t="s">
        <v>7</v>
      </c>
      <c r="D45" s="85"/>
      <c r="E45" s="20">
        <f t="shared" si="11"/>
        <v>0</v>
      </c>
      <c r="F45" s="20">
        <v>0</v>
      </c>
      <c r="G45" s="20">
        <v>0</v>
      </c>
      <c r="H45" s="20">
        <v>0</v>
      </c>
      <c r="I45" s="20">
        <v>0</v>
      </c>
      <c r="J45" s="20">
        <v>0</v>
      </c>
      <c r="K45" s="86"/>
      <c r="L45" s="87"/>
    </row>
    <row r="46" spans="1:12" ht="45" x14ac:dyDescent="0.2">
      <c r="A46" s="83"/>
      <c r="B46" s="88"/>
      <c r="C46" s="9" t="s">
        <v>16</v>
      </c>
      <c r="D46" s="85"/>
      <c r="E46" s="20">
        <f t="shared" si="11"/>
        <v>1710.28</v>
      </c>
      <c r="F46" s="20">
        <v>1710.28</v>
      </c>
      <c r="G46" s="20">
        <v>0</v>
      </c>
      <c r="H46" s="20">
        <v>0</v>
      </c>
      <c r="I46" s="20">
        <v>0</v>
      </c>
      <c r="J46" s="20">
        <v>0</v>
      </c>
      <c r="K46" s="86"/>
      <c r="L46" s="87"/>
    </row>
    <row r="47" spans="1:12" ht="30" x14ac:dyDescent="0.2">
      <c r="A47" s="83"/>
      <c r="B47" s="89"/>
      <c r="C47" s="9" t="s">
        <v>26</v>
      </c>
      <c r="D47" s="85"/>
      <c r="E47" s="20">
        <f t="shared" si="11"/>
        <v>0</v>
      </c>
      <c r="F47" s="20">
        <v>0</v>
      </c>
      <c r="G47" s="20">
        <v>0</v>
      </c>
      <c r="H47" s="20">
        <v>0</v>
      </c>
      <c r="I47" s="20">
        <v>0</v>
      </c>
      <c r="J47" s="20">
        <v>0</v>
      </c>
      <c r="K47" s="86"/>
      <c r="L47" s="87"/>
    </row>
    <row r="48" spans="1:12" ht="15" customHeight="1" x14ac:dyDescent="0.2">
      <c r="A48" s="83" t="s">
        <v>200</v>
      </c>
      <c r="B48" s="84" t="s">
        <v>315</v>
      </c>
      <c r="C48" s="9" t="s">
        <v>2</v>
      </c>
      <c r="D48" s="85"/>
      <c r="E48" s="20">
        <f t="shared" ref="E48:E52" si="13">SUM(F48:J48)</f>
        <v>30380</v>
      </c>
      <c r="F48" s="20">
        <f t="shared" ref="F48:J48" si="14">SUM(F49:F52)</f>
        <v>30380</v>
      </c>
      <c r="G48" s="20">
        <f t="shared" si="14"/>
        <v>0</v>
      </c>
      <c r="H48" s="20">
        <f t="shared" si="14"/>
        <v>0</v>
      </c>
      <c r="I48" s="20">
        <f t="shared" si="14"/>
        <v>0</v>
      </c>
      <c r="J48" s="20">
        <f t="shared" si="14"/>
        <v>0</v>
      </c>
      <c r="K48" s="86"/>
      <c r="L48" s="87"/>
    </row>
    <row r="49" spans="1:12" ht="30" x14ac:dyDescent="0.2">
      <c r="A49" s="83"/>
      <c r="B49" s="88"/>
      <c r="C49" s="9" t="s">
        <v>1</v>
      </c>
      <c r="D49" s="85"/>
      <c r="E49" s="20">
        <f t="shared" si="13"/>
        <v>0</v>
      </c>
      <c r="F49" s="20">
        <v>0</v>
      </c>
      <c r="G49" s="20">
        <v>0</v>
      </c>
      <c r="H49" s="20">
        <v>0</v>
      </c>
      <c r="I49" s="20">
        <v>0</v>
      </c>
      <c r="J49" s="20">
        <v>0</v>
      </c>
      <c r="K49" s="86"/>
      <c r="L49" s="87"/>
    </row>
    <row r="50" spans="1:12" ht="30" x14ac:dyDescent="0.2">
      <c r="A50" s="83"/>
      <c r="B50" s="88"/>
      <c r="C50" s="9" t="s">
        <v>7</v>
      </c>
      <c r="D50" s="85"/>
      <c r="E50" s="20">
        <f t="shared" si="13"/>
        <v>30380</v>
      </c>
      <c r="F50" s="20">
        <v>30380</v>
      </c>
      <c r="G50" s="20">
        <v>0</v>
      </c>
      <c r="H50" s="20">
        <v>0</v>
      </c>
      <c r="I50" s="20">
        <v>0</v>
      </c>
      <c r="J50" s="20">
        <v>0</v>
      </c>
      <c r="K50" s="86"/>
      <c r="L50" s="87"/>
    </row>
    <row r="51" spans="1:12" ht="45" x14ac:dyDescent="0.2">
      <c r="A51" s="83"/>
      <c r="B51" s="88"/>
      <c r="C51" s="9" t="s">
        <v>16</v>
      </c>
      <c r="D51" s="85"/>
      <c r="E51" s="20">
        <f t="shared" si="13"/>
        <v>0</v>
      </c>
      <c r="F51" s="20">
        <v>0</v>
      </c>
      <c r="G51" s="20">
        <v>0</v>
      </c>
      <c r="H51" s="20">
        <v>0</v>
      </c>
      <c r="I51" s="20">
        <v>0</v>
      </c>
      <c r="J51" s="20">
        <v>0</v>
      </c>
      <c r="K51" s="86"/>
      <c r="L51" s="87"/>
    </row>
    <row r="52" spans="1:12" ht="30" x14ac:dyDescent="0.2">
      <c r="A52" s="83"/>
      <c r="B52" s="89"/>
      <c r="C52" s="9" t="s">
        <v>26</v>
      </c>
      <c r="D52" s="85"/>
      <c r="E52" s="20">
        <f t="shared" si="13"/>
        <v>0</v>
      </c>
      <c r="F52" s="20">
        <v>0</v>
      </c>
      <c r="G52" s="20">
        <v>0</v>
      </c>
      <c r="H52" s="20">
        <v>0</v>
      </c>
      <c r="I52" s="20">
        <v>0</v>
      </c>
      <c r="J52" s="20">
        <v>0</v>
      </c>
      <c r="K52" s="86"/>
      <c r="L52" s="87"/>
    </row>
    <row r="53" spans="1:12" ht="59.25" customHeight="1" x14ac:dyDescent="0.2">
      <c r="A53" s="80" t="s">
        <v>10</v>
      </c>
      <c r="B53" s="81" t="s">
        <v>174</v>
      </c>
      <c r="C53" s="9"/>
      <c r="D53" s="9"/>
      <c r="E53" s="9"/>
      <c r="F53" s="20"/>
      <c r="G53" s="20"/>
      <c r="H53" s="9"/>
      <c r="I53" s="9"/>
      <c r="J53" s="9"/>
      <c r="K53" s="9"/>
      <c r="L53" s="82"/>
    </row>
    <row r="54" spans="1:12" ht="15" customHeight="1" x14ac:dyDescent="0.2">
      <c r="A54" s="83" t="s">
        <v>182</v>
      </c>
      <c r="B54" s="13" t="s">
        <v>266</v>
      </c>
      <c r="C54" s="9" t="s">
        <v>2</v>
      </c>
      <c r="D54" s="85" t="s">
        <v>38</v>
      </c>
      <c r="E54" s="20">
        <f t="shared" ref="E54:J54" si="15">SUM(E55:E58)</f>
        <v>222790.38</v>
      </c>
      <c r="F54" s="20">
        <f t="shared" si="15"/>
        <v>126956.02</v>
      </c>
      <c r="G54" s="20">
        <f t="shared" si="15"/>
        <v>0</v>
      </c>
      <c r="H54" s="20">
        <f t="shared" si="15"/>
        <v>0</v>
      </c>
      <c r="I54" s="20">
        <f t="shared" si="15"/>
        <v>95834.36</v>
      </c>
      <c r="J54" s="20">
        <f t="shared" si="15"/>
        <v>0</v>
      </c>
      <c r="K54" s="86"/>
      <c r="L54" s="87"/>
    </row>
    <row r="55" spans="1:12" ht="30" x14ac:dyDescent="0.2">
      <c r="A55" s="83"/>
      <c r="B55" s="13"/>
      <c r="C55" s="9" t="s">
        <v>1</v>
      </c>
      <c r="D55" s="85"/>
      <c r="E55" s="90">
        <f>SUM(F55:J55)</f>
        <v>60558.01</v>
      </c>
      <c r="F55" s="90">
        <v>60558.01</v>
      </c>
      <c r="G55" s="90">
        <v>0</v>
      </c>
      <c r="H55" s="90">
        <v>0</v>
      </c>
      <c r="I55" s="90">
        <v>0</v>
      </c>
      <c r="J55" s="90">
        <v>0</v>
      </c>
      <c r="K55" s="86"/>
      <c r="L55" s="87"/>
    </row>
    <row r="56" spans="1:12" ht="30" x14ac:dyDescent="0.2">
      <c r="A56" s="83"/>
      <c r="B56" s="13"/>
      <c r="C56" s="9" t="s">
        <v>7</v>
      </c>
      <c r="D56" s="85"/>
      <c r="E56" s="90">
        <f t="shared" ref="E56:E58" si="16">SUM(F56:J56)</f>
        <v>82190.84</v>
      </c>
      <c r="F56" s="90">
        <v>20186.009999999998</v>
      </c>
      <c r="G56" s="90">
        <v>0</v>
      </c>
      <c r="H56" s="90">
        <v>0</v>
      </c>
      <c r="I56" s="90">
        <v>62004.83</v>
      </c>
      <c r="J56" s="90">
        <v>0</v>
      </c>
      <c r="K56" s="86"/>
      <c r="L56" s="87"/>
    </row>
    <row r="57" spans="1:12" ht="45" x14ac:dyDescent="0.2">
      <c r="A57" s="83"/>
      <c r="B57" s="13"/>
      <c r="C57" s="9" t="s">
        <v>16</v>
      </c>
      <c r="D57" s="85"/>
      <c r="E57" s="90">
        <f t="shared" si="16"/>
        <v>80041.53</v>
      </c>
      <c r="F57" s="90">
        <v>46212</v>
      </c>
      <c r="G57" s="90">
        <v>0</v>
      </c>
      <c r="H57" s="90">
        <v>0</v>
      </c>
      <c r="I57" s="90">
        <v>33829.53</v>
      </c>
      <c r="J57" s="90">
        <v>0</v>
      </c>
      <c r="K57" s="86"/>
      <c r="L57" s="87"/>
    </row>
    <row r="58" spans="1:12" ht="30" x14ac:dyDescent="0.2">
      <c r="A58" s="83"/>
      <c r="B58" s="13"/>
      <c r="C58" s="9" t="s">
        <v>26</v>
      </c>
      <c r="D58" s="85"/>
      <c r="E58" s="90">
        <f t="shared" si="16"/>
        <v>0</v>
      </c>
      <c r="F58" s="90">
        <v>0</v>
      </c>
      <c r="G58" s="90">
        <v>0</v>
      </c>
      <c r="H58" s="90">
        <v>0</v>
      </c>
      <c r="I58" s="90">
        <v>0</v>
      </c>
      <c r="J58" s="90">
        <v>0</v>
      </c>
      <c r="K58" s="86"/>
      <c r="L58" s="87"/>
    </row>
    <row r="59" spans="1:12" ht="15" customHeight="1" x14ac:dyDescent="0.2">
      <c r="A59" s="83" t="s">
        <v>183</v>
      </c>
      <c r="B59" s="84" t="s">
        <v>249</v>
      </c>
      <c r="C59" s="9" t="s">
        <v>2</v>
      </c>
      <c r="D59" s="85" t="s">
        <v>38</v>
      </c>
      <c r="E59" s="20">
        <f t="shared" ref="E59:E63" si="17">SUM(F59:J59)</f>
        <v>28884.79</v>
      </c>
      <c r="F59" s="20">
        <f t="shared" ref="F59:J59" si="18">SUM(F60:F63)</f>
        <v>13884.789999999999</v>
      </c>
      <c r="G59" s="20">
        <f t="shared" si="18"/>
        <v>5000</v>
      </c>
      <c r="H59" s="20">
        <f t="shared" si="18"/>
        <v>5000</v>
      </c>
      <c r="I59" s="20">
        <f t="shared" si="18"/>
        <v>5000</v>
      </c>
      <c r="J59" s="20">
        <f t="shared" si="18"/>
        <v>0</v>
      </c>
      <c r="K59" s="86"/>
      <c r="L59" s="87"/>
    </row>
    <row r="60" spans="1:12" ht="30" x14ac:dyDescent="0.2">
      <c r="A60" s="83"/>
      <c r="B60" s="88"/>
      <c r="C60" s="9" t="s">
        <v>1</v>
      </c>
      <c r="D60" s="85"/>
      <c r="E60" s="20">
        <f t="shared" si="17"/>
        <v>0</v>
      </c>
      <c r="F60" s="20">
        <v>0</v>
      </c>
      <c r="G60" s="20">
        <v>0</v>
      </c>
      <c r="H60" s="20">
        <v>0</v>
      </c>
      <c r="I60" s="20">
        <v>0</v>
      </c>
      <c r="J60" s="20">
        <v>0</v>
      </c>
      <c r="K60" s="86"/>
      <c r="L60" s="87"/>
    </row>
    <row r="61" spans="1:12" ht="30" x14ac:dyDescent="0.2">
      <c r="A61" s="83"/>
      <c r="B61" s="88"/>
      <c r="C61" s="9" t="s">
        <v>7</v>
      </c>
      <c r="D61" s="85"/>
      <c r="E61" s="20">
        <f t="shared" si="17"/>
        <v>8830.7099999999991</v>
      </c>
      <c r="F61" s="20">
        <v>8830.7099999999991</v>
      </c>
      <c r="G61" s="20">
        <v>0</v>
      </c>
      <c r="H61" s="20">
        <v>0</v>
      </c>
      <c r="I61" s="20">
        <v>0</v>
      </c>
      <c r="J61" s="20">
        <v>0</v>
      </c>
      <c r="K61" s="86"/>
      <c r="L61" s="87"/>
    </row>
    <row r="62" spans="1:12" ht="45" x14ac:dyDescent="0.2">
      <c r="A62" s="83"/>
      <c r="B62" s="88"/>
      <c r="C62" s="9" t="s">
        <v>16</v>
      </c>
      <c r="D62" s="85"/>
      <c r="E62" s="20">
        <f t="shared" si="17"/>
        <v>20054.080000000002</v>
      </c>
      <c r="F62" s="20">
        <v>5054.08</v>
      </c>
      <c r="G62" s="20">
        <v>5000</v>
      </c>
      <c r="H62" s="20">
        <v>5000</v>
      </c>
      <c r="I62" s="20">
        <v>5000</v>
      </c>
      <c r="J62" s="20">
        <v>0</v>
      </c>
      <c r="K62" s="86"/>
      <c r="L62" s="87"/>
    </row>
    <row r="63" spans="1:12" ht="30" x14ac:dyDescent="0.2">
      <c r="A63" s="83"/>
      <c r="B63" s="89"/>
      <c r="C63" s="9" t="s">
        <v>26</v>
      </c>
      <c r="D63" s="85"/>
      <c r="E63" s="20">
        <f t="shared" si="17"/>
        <v>0</v>
      </c>
      <c r="F63" s="20">
        <v>0</v>
      </c>
      <c r="G63" s="20">
        <v>0</v>
      </c>
      <c r="H63" s="20">
        <v>0</v>
      </c>
      <c r="I63" s="20">
        <v>0</v>
      </c>
      <c r="J63" s="20">
        <v>0</v>
      </c>
      <c r="K63" s="86"/>
      <c r="L63" s="87"/>
    </row>
    <row r="64" spans="1:12" ht="15" customHeight="1" x14ac:dyDescent="0.2">
      <c r="A64" s="83" t="s">
        <v>184</v>
      </c>
      <c r="B64" s="84" t="s">
        <v>267</v>
      </c>
      <c r="C64" s="9" t="s">
        <v>2</v>
      </c>
      <c r="D64" s="85" t="s">
        <v>38</v>
      </c>
      <c r="E64" s="20">
        <f t="shared" ref="E64:E103" si="19">SUM(F64:J64)</f>
        <v>0</v>
      </c>
      <c r="F64" s="20">
        <f t="shared" ref="F64:J64" si="20">SUM(F65:F68)</f>
        <v>0</v>
      </c>
      <c r="G64" s="20">
        <f t="shared" si="20"/>
        <v>0</v>
      </c>
      <c r="H64" s="20">
        <f t="shared" si="20"/>
        <v>0</v>
      </c>
      <c r="I64" s="20">
        <f t="shared" si="20"/>
        <v>0</v>
      </c>
      <c r="J64" s="20">
        <f t="shared" si="20"/>
        <v>0</v>
      </c>
      <c r="K64" s="86"/>
      <c r="L64" s="87"/>
    </row>
    <row r="65" spans="1:12" ht="30" x14ac:dyDescent="0.2">
      <c r="A65" s="83"/>
      <c r="B65" s="88"/>
      <c r="C65" s="9" t="s">
        <v>1</v>
      </c>
      <c r="D65" s="85"/>
      <c r="E65" s="20">
        <f t="shared" si="19"/>
        <v>0</v>
      </c>
      <c r="F65" s="20">
        <v>0</v>
      </c>
      <c r="G65" s="20">
        <v>0</v>
      </c>
      <c r="H65" s="20">
        <v>0</v>
      </c>
      <c r="I65" s="20">
        <v>0</v>
      </c>
      <c r="J65" s="20">
        <v>0</v>
      </c>
      <c r="K65" s="86"/>
      <c r="L65" s="87"/>
    </row>
    <row r="66" spans="1:12" ht="30" x14ac:dyDescent="0.2">
      <c r="A66" s="83"/>
      <c r="B66" s="88"/>
      <c r="C66" s="9" t="s">
        <v>7</v>
      </c>
      <c r="D66" s="85"/>
      <c r="E66" s="20">
        <f t="shared" si="19"/>
        <v>0</v>
      </c>
      <c r="F66" s="20">
        <v>0</v>
      </c>
      <c r="G66" s="20">
        <v>0</v>
      </c>
      <c r="H66" s="20">
        <v>0</v>
      </c>
      <c r="I66" s="20">
        <v>0</v>
      </c>
      <c r="J66" s="20">
        <v>0</v>
      </c>
      <c r="K66" s="86"/>
      <c r="L66" s="87"/>
    </row>
    <row r="67" spans="1:12" ht="45" x14ac:dyDescent="0.2">
      <c r="A67" s="83"/>
      <c r="B67" s="88"/>
      <c r="C67" s="9" t="s">
        <v>16</v>
      </c>
      <c r="D67" s="85"/>
      <c r="E67" s="20">
        <f t="shared" si="19"/>
        <v>0</v>
      </c>
      <c r="F67" s="20">
        <v>0</v>
      </c>
      <c r="G67" s="20">
        <v>0</v>
      </c>
      <c r="H67" s="20">
        <v>0</v>
      </c>
      <c r="I67" s="20">
        <v>0</v>
      </c>
      <c r="J67" s="20">
        <v>0</v>
      </c>
      <c r="K67" s="86"/>
      <c r="L67" s="87"/>
    </row>
    <row r="68" spans="1:12" ht="30" x14ac:dyDescent="0.2">
      <c r="A68" s="83"/>
      <c r="B68" s="89"/>
      <c r="C68" s="9" t="s">
        <v>26</v>
      </c>
      <c r="D68" s="85"/>
      <c r="E68" s="20">
        <f t="shared" si="19"/>
        <v>0</v>
      </c>
      <c r="F68" s="20">
        <v>0</v>
      </c>
      <c r="G68" s="20">
        <v>0</v>
      </c>
      <c r="H68" s="20">
        <v>0</v>
      </c>
      <c r="I68" s="20">
        <v>0</v>
      </c>
      <c r="J68" s="20">
        <v>0</v>
      </c>
      <c r="K68" s="86"/>
      <c r="L68" s="87"/>
    </row>
    <row r="69" spans="1:12" ht="15" customHeight="1" x14ac:dyDescent="0.2">
      <c r="A69" s="83" t="s">
        <v>185</v>
      </c>
      <c r="B69" s="84" t="s">
        <v>282</v>
      </c>
      <c r="C69" s="9" t="s">
        <v>2</v>
      </c>
      <c r="D69" s="85" t="s">
        <v>38</v>
      </c>
      <c r="E69" s="20">
        <f t="shared" si="19"/>
        <v>75462.569999999992</v>
      </c>
      <c r="F69" s="20">
        <f t="shared" ref="F69:J69" si="21">SUM(F70:F73)</f>
        <v>0</v>
      </c>
      <c r="G69" s="20">
        <f t="shared" si="21"/>
        <v>22049.24</v>
      </c>
      <c r="H69" s="20">
        <f t="shared" si="21"/>
        <v>43631.07</v>
      </c>
      <c r="I69" s="20">
        <f t="shared" si="21"/>
        <v>9782.26</v>
      </c>
      <c r="J69" s="20">
        <f t="shared" si="21"/>
        <v>0</v>
      </c>
      <c r="K69" s="86"/>
      <c r="L69" s="87"/>
    </row>
    <row r="70" spans="1:12" ht="30" x14ac:dyDescent="0.2">
      <c r="A70" s="83"/>
      <c r="B70" s="88"/>
      <c r="C70" s="9" t="s">
        <v>1</v>
      </c>
      <c r="D70" s="85"/>
      <c r="E70" s="20">
        <f t="shared" si="19"/>
        <v>0</v>
      </c>
      <c r="F70" s="20">
        <v>0</v>
      </c>
      <c r="G70" s="20">
        <v>0</v>
      </c>
      <c r="H70" s="20">
        <v>0</v>
      </c>
      <c r="I70" s="20">
        <v>0</v>
      </c>
      <c r="J70" s="20">
        <v>0</v>
      </c>
      <c r="K70" s="86"/>
      <c r="L70" s="87"/>
    </row>
    <row r="71" spans="1:12" ht="30" x14ac:dyDescent="0.2">
      <c r="A71" s="83"/>
      <c r="B71" s="88"/>
      <c r="C71" s="9" t="s">
        <v>7</v>
      </c>
      <c r="D71" s="85"/>
      <c r="E71" s="20">
        <f t="shared" si="19"/>
        <v>48824.270000000004</v>
      </c>
      <c r="F71" s="20">
        <v>0</v>
      </c>
      <c r="G71" s="20">
        <v>14265.85</v>
      </c>
      <c r="H71" s="20">
        <v>28229.3</v>
      </c>
      <c r="I71" s="20">
        <v>6329.12</v>
      </c>
      <c r="J71" s="20">
        <v>0</v>
      </c>
      <c r="K71" s="86"/>
      <c r="L71" s="87"/>
    </row>
    <row r="72" spans="1:12" ht="45" x14ac:dyDescent="0.2">
      <c r="A72" s="83"/>
      <c r="B72" s="88"/>
      <c r="C72" s="9" t="s">
        <v>16</v>
      </c>
      <c r="D72" s="85"/>
      <c r="E72" s="20">
        <f t="shared" si="19"/>
        <v>26638.3</v>
      </c>
      <c r="F72" s="20">
        <v>0</v>
      </c>
      <c r="G72" s="20">
        <v>7783.39</v>
      </c>
      <c r="H72" s="20">
        <v>15401.77</v>
      </c>
      <c r="I72" s="20">
        <v>3453.14</v>
      </c>
      <c r="J72" s="20">
        <v>0</v>
      </c>
      <c r="K72" s="86"/>
      <c r="L72" s="87"/>
    </row>
    <row r="73" spans="1:12" ht="30" x14ac:dyDescent="0.2">
      <c r="A73" s="83"/>
      <c r="B73" s="89"/>
      <c r="C73" s="9" t="s">
        <v>26</v>
      </c>
      <c r="D73" s="85"/>
      <c r="E73" s="20">
        <f t="shared" si="19"/>
        <v>0</v>
      </c>
      <c r="F73" s="20">
        <v>0</v>
      </c>
      <c r="G73" s="20">
        <v>0</v>
      </c>
      <c r="H73" s="20">
        <v>0</v>
      </c>
      <c r="I73" s="20">
        <v>0</v>
      </c>
      <c r="J73" s="20">
        <v>0</v>
      </c>
      <c r="K73" s="86"/>
      <c r="L73" s="87"/>
    </row>
    <row r="74" spans="1:12" ht="15" customHeight="1" x14ac:dyDescent="0.2">
      <c r="A74" s="83" t="s">
        <v>176</v>
      </c>
      <c r="B74" s="84" t="s">
        <v>283</v>
      </c>
      <c r="C74" s="9" t="s">
        <v>2</v>
      </c>
      <c r="D74" s="85" t="s">
        <v>38</v>
      </c>
      <c r="E74" s="20">
        <f t="shared" ref="E74:E93" si="22">SUM(F74:J74)</f>
        <v>17866.669999999998</v>
      </c>
      <c r="F74" s="20">
        <f t="shared" ref="F74:J74" si="23">SUM(F75:F78)</f>
        <v>17866.669999999998</v>
      </c>
      <c r="G74" s="20">
        <f t="shared" si="23"/>
        <v>0</v>
      </c>
      <c r="H74" s="20">
        <f t="shared" si="23"/>
        <v>0</v>
      </c>
      <c r="I74" s="20">
        <f t="shared" si="23"/>
        <v>0</v>
      </c>
      <c r="J74" s="20">
        <f t="shared" si="23"/>
        <v>0</v>
      </c>
      <c r="K74" s="86"/>
      <c r="L74" s="87"/>
    </row>
    <row r="75" spans="1:12" ht="30" x14ac:dyDescent="0.2">
      <c r="A75" s="83"/>
      <c r="B75" s="88"/>
      <c r="C75" s="9" t="s">
        <v>1</v>
      </c>
      <c r="D75" s="85"/>
      <c r="E75" s="20">
        <f t="shared" si="22"/>
        <v>0</v>
      </c>
      <c r="F75" s="20">
        <v>0</v>
      </c>
      <c r="G75" s="20">
        <v>0</v>
      </c>
      <c r="H75" s="20">
        <v>0</v>
      </c>
      <c r="I75" s="20">
        <v>0</v>
      </c>
      <c r="J75" s="20">
        <v>0</v>
      </c>
      <c r="K75" s="86"/>
      <c r="L75" s="87"/>
    </row>
    <row r="76" spans="1:12" ht="30" x14ac:dyDescent="0.2">
      <c r="A76" s="83"/>
      <c r="B76" s="88"/>
      <c r="C76" s="9" t="s">
        <v>7</v>
      </c>
      <c r="D76" s="85"/>
      <c r="E76" s="20">
        <f t="shared" si="22"/>
        <v>5360</v>
      </c>
      <c r="F76" s="91">
        <v>5360</v>
      </c>
      <c r="G76" s="20">
        <v>0</v>
      </c>
      <c r="H76" s="20">
        <v>0</v>
      </c>
      <c r="I76" s="20">
        <v>0</v>
      </c>
      <c r="J76" s="20">
        <v>0</v>
      </c>
      <c r="K76" s="86"/>
      <c r="L76" s="87"/>
    </row>
    <row r="77" spans="1:12" ht="45" x14ac:dyDescent="0.2">
      <c r="A77" s="83"/>
      <c r="B77" s="88"/>
      <c r="C77" s="9" t="s">
        <v>16</v>
      </c>
      <c r="D77" s="85"/>
      <c r="E77" s="20">
        <f t="shared" si="22"/>
        <v>12506.67</v>
      </c>
      <c r="F77" s="91">
        <v>12506.67</v>
      </c>
      <c r="G77" s="20">
        <v>0</v>
      </c>
      <c r="H77" s="20">
        <v>0</v>
      </c>
      <c r="I77" s="20">
        <v>0</v>
      </c>
      <c r="J77" s="20">
        <v>0</v>
      </c>
      <c r="K77" s="86"/>
      <c r="L77" s="87"/>
    </row>
    <row r="78" spans="1:12" ht="30" x14ac:dyDescent="0.2">
      <c r="A78" s="83"/>
      <c r="B78" s="89"/>
      <c r="C78" s="9" t="s">
        <v>26</v>
      </c>
      <c r="D78" s="85"/>
      <c r="E78" s="20">
        <f t="shared" si="22"/>
        <v>0</v>
      </c>
      <c r="F78" s="20">
        <v>0</v>
      </c>
      <c r="G78" s="20">
        <v>0</v>
      </c>
      <c r="H78" s="20">
        <v>0</v>
      </c>
      <c r="I78" s="20">
        <v>0</v>
      </c>
      <c r="J78" s="20">
        <v>0</v>
      </c>
      <c r="K78" s="86"/>
      <c r="L78" s="87"/>
    </row>
    <row r="79" spans="1:12" ht="15" customHeight="1" x14ac:dyDescent="0.2">
      <c r="A79" s="83" t="s">
        <v>177</v>
      </c>
      <c r="B79" s="84" t="s">
        <v>284</v>
      </c>
      <c r="C79" s="9" t="s">
        <v>2</v>
      </c>
      <c r="D79" s="85" t="s">
        <v>38</v>
      </c>
      <c r="E79" s="20">
        <f t="shared" si="22"/>
        <v>0</v>
      </c>
      <c r="F79" s="20">
        <f t="shared" ref="F79:J79" si="24">SUM(F80:F83)</f>
        <v>0</v>
      </c>
      <c r="G79" s="20">
        <f t="shared" si="24"/>
        <v>0</v>
      </c>
      <c r="H79" s="20">
        <f t="shared" si="24"/>
        <v>0</v>
      </c>
      <c r="I79" s="20">
        <f t="shared" si="24"/>
        <v>0</v>
      </c>
      <c r="J79" s="20">
        <f t="shared" si="24"/>
        <v>0</v>
      </c>
      <c r="K79" s="86"/>
      <c r="L79" s="87"/>
    </row>
    <row r="80" spans="1:12" ht="30" x14ac:dyDescent="0.2">
      <c r="A80" s="83"/>
      <c r="B80" s="88"/>
      <c r="C80" s="9" t="s">
        <v>1</v>
      </c>
      <c r="D80" s="85"/>
      <c r="E80" s="20">
        <f t="shared" si="22"/>
        <v>0</v>
      </c>
      <c r="F80" s="20">
        <v>0</v>
      </c>
      <c r="G80" s="20">
        <v>0</v>
      </c>
      <c r="H80" s="20">
        <v>0</v>
      </c>
      <c r="I80" s="20">
        <v>0</v>
      </c>
      <c r="J80" s="20">
        <v>0</v>
      </c>
      <c r="K80" s="86"/>
      <c r="L80" s="87"/>
    </row>
    <row r="81" spans="1:12" ht="30" x14ac:dyDescent="0.2">
      <c r="A81" s="83"/>
      <c r="B81" s="88"/>
      <c r="C81" s="9" t="s">
        <v>7</v>
      </c>
      <c r="D81" s="85"/>
      <c r="E81" s="20">
        <f t="shared" si="22"/>
        <v>0</v>
      </c>
      <c r="F81" s="20">
        <v>0</v>
      </c>
      <c r="G81" s="20">
        <v>0</v>
      </c>
      <c r="H81" s="20">
        <v>0</v>
      </c>
      <c r="I81" s="20">
        <v>0</v>
      </c>
      <c r="J81" s="20">
        <v>0</v>
      </c>
      <c r="K81" s="86"/>
      <c r="L81" s="87"/>
    </row>
    <row r="82" spans="1:12" ht="45" x14ac:dyDescent="0.2">
      <c r="A82" s="83"/>
      <c r="B82" s="88"/>
      <c r="C82" s="9" t="s">
        <v>16</v>
      </c>
      <c r="D82" s="85"/>
      <c r="E82" s="20">
        <f t="shared" si="22"/>
        <v>0</v>
      </c>
      <c r="F82" s="20">
        <v>0</v>
      </c>
      <c r="G82" s="20">
        <v>0</v>
      </c>
      <c r="H82" s="20">
        <v>0</v>
      </c>
      <c r="I82" s="20">
        <v>0</v>
      </c>
      <c r="J82" s="20">
        <v>0</v>
      </c>
      <c r="K82" s="86"/>
      <c r="L82" s="87"/>
    </row>
    <row r="83" spans="1:12" ht="30" x14ac:dyDescent="0.2">
      <c r="A83" s="83"/>
      <c r="B83" s="89"/>
      <c r="C83" s="9" t="s">
        <v>26</v>
      </c>
      <c r="D83" s="85"/>
      <c r="E83" s="20">
        <f t="shared" si="22"/>
        <v>0</v>
      </c>
      <c r="F83" s="20">
        <v>0</v>
      </c>
      <c r="G83" s="20">
        <v>0</v>
      </c>
      <c r="H83" s="20">
        <v>0</v>
      </c>
      <c r="I83" s="20">
        <v>0</v>
      </c>
      <c r="J83" s="20">
        <v>0</v>
      </c>
      <c r="K83" s="86"/>
      <c r="L83" s="87"/>
    </row>
    <row r="84" spans="1:12" ht="15" customHeight="1" x14ac:dyDescent="0.2">
      <c r="A84" s="92" t="s">
        <v>186</v>
      </c>
      <c r="B84" s="84" t="s">
        <v>285</v>
      </c>
      <c r="C84" s="9" t="s">
        <v>2</v>
      </c>
      <c r="D84" s="85" t="s">
        <v>38</v>
      </c>
      <c r="E84" s="20">
        <f t="shared" si="22"/>
        <v>27777.78</v>
      </c>
      <c r="F84" s="20">
        <f t="shared" ref="F84:J84" si="25">SUM(F85:F88)</f>
        <v>0</v>
      </c>
      <c r="G84" s="20">
        <f t="shared" si="25"/>
        <v>27777.78</v>
      </c>
      <c r="H84" s="20">
        <f t="shared" si="25"/>
        <v>0</v>
      </c>
      <c r="I84" s="20">
        <f t="shared" si="25"/>
        <v>0</v>
      </c>
      <c r="J84" s="20">
        <f t="shared" si="25"/>
        <v>0</v>
      </c>
      <c r="K84" s="86"/>
      <c r="L84" s="87"/>
    </row>
    <row r="85" spans="1:12" ht="30" x14ac:dyDescent="0.2">
      <c r="A85" s="93"/>
      <c r="B85" s="88"/>
      <c r="C85" s="9" t="s">
        <v>1</v>
      </c>
      <c r="D85" s="85"/>
      <c r="E85" s="20">
        <f t="shared" si="22"/>
        <v>0</v>
      </c>
      <c r="F85" s="20">
        <v>0</v>
      </c>
      <c r="G85" s="20">
        <v>0</v>
      </c>
      <c r="H85" s="20">
        <v>0</v>
      </c>
      <c r="I85" s="20">
        <v>0</v>
      </c>
      <c r="J85" s="20">
        <v>0</v>
      </c>
      <c r="K85" s="86"/>
      <c r="L85" s="87"/>
    </row>
    <row r="86" spans="1:12" ht="30" x14ac:dyDescent="0.2">
      <c r="A86" s="93"/>
      <c r="B86" s="88"/>
      <c r="C86" s="9" t="s">
        <v>7</v>
      </c>
      <c r="D86" s="85"/>
      <c r="E86" s="20">
        <f t="shared" si="22"/>
        <v>27500</v>
      </c>
      <c r="F86" s="20">
        <v>0</v>
      </c>
      <c r="G86" s="20">
        <v>27500</v>
      </c>
      <c r="H86" s="20">
        <v>0</v>
      </c>
      <c r="I86" s="20">
        <v>0</v>
      </c>
      <c r="J86" s="20">
        <v>0</v>
      </c>
      <c r="K86" s="86"/>
      <c r="L86" s="87"/>
    </row>
    <row r="87" spans="1:12" ht="45" x14ac:dyDescent="0.2">
      <c r="A87" s="93"/>
      <c r="B87" s="88"/>
      <c r="C87" s="9" t="s">
        <v>16</v>
      </c>
      <c r="D87" s="85"/>
      <c r="E87" s="20">
        <f t="shared" si="22"/>
        <v>277.77999999999997</v>
      </c>
      <c r="F87" s="20">
        <v>0</v>
      </c>
      <c r="G87" s="20">
        <v>277.77999999999997</v>
      </c>
      <c r="H87" s="20">
        <v>0</v>
      </c>
      <c r="I87" s="20">
        <v>0</v>
      </c>
      <c r="J87" s="20">
        <v>0</v>
      </c>
      <c r="K87" s="86"/>
      <c r="L87" s="87"/>
    </row>
    <row r="88" spans="1:12" ht="30" x14ac:dyDescent="0.2">
      <c r="A88" s="94"/>
      <c r="B88" s="89"/>
      <c r="C88" s="9" t="s">
        <v>26</v>
      </c>
      <c r="D88" s="85"/>
      <c r="E88" s="20">
        <f t="shared" si="22"/>
        <v>0</v>
      </c>
      <c r="F88" s="20">
        <v>0</v>
      </c>
      <c r="G88" s="20">
        <v>0</v>
      </c>
      <c r="H88" s="20">
        <v>0</v>
      </c>
      <c r="I88" s="20">
        <v>0</v>
      </c>
      <c r="J88" s="20">
        <v>0</v>
      </c>
      <c r="K88" s="86"/>
      <c r="L88" s="87"/>
    </row>
    <row r="89" spans="1:12" ht="15" customHeight="1" x14ac:dyDescent="0.2">
      <c r="A89" s="83" t="s">
        <v>207</v>
      </c>
      <c r="B89" s="84" t="s">
        <v>286</v>
      </c>
      <c r="C89" s="9" t="s">
        <v>2</v>
      </c>
      <c r="D89" s="85" t="s">
        <v>38</v>
      </c>
      <c r="E89" s="20">
        <f t="shared" si="22"/>
        <v>16407.02</v>
      </c>
      <c r="F89" s="20">
        <f t="shared" ref="F89:J89" si="26">SUM(F90:F93)</f>
        <v>16407.02</v>
      </c>
      <c r="G89" s="20">
        <f t="shared" si="26"/>
        <v>0</v>
      </c>
      <c r="H89" s="20">
        <f t="shared" si="26"/>
        <v>0</v>
      </c>
      <c r="I89" s="20">
        <f t="shared" si="26"/>
        <v>0</v>
      </c>
      <c r="J89" s="20">
        <f t="shared" si="26"/>
        <v>0</v>
      </c>
      <c r="K89" s="86"/>
      <c r="L89" s="87"/>
    </row>
    <row r="90" spans="1:12" ht="30" x14ac:dyDescent="0.2">
      <c r="A90" s="83"/>
      <c r="B90" s="88"/>
      <c r="C90" s="9" t="s">
        <v>1</v>
      </c>
      <c r="D90" s="85"/>
      <c r="E90" s="20">
        <f t="shared" si="22"/>
        <v>0</v>
      </c>
      <c r="F90" s="20">
        <v>0</v>
      </c>
      <c r="G90" s="20">
        <v>0</v>
      </c>
      <c r="H90" s="20">
        <v>0</v>
      </c>
      <c r="I90" s="20">
        <v>0</v>
      </c>
      <c r="J90" s="20">
        <v>0</v>
      </c>
      <c r="K90" s="86"/>
      <c r="L90" s="87"/>
    </row>
    <row r="91" spans="1:12" ht="30" x14ac:dyDescent="0.2">
      <c r="A91" s="83"/>
      <c r="B91" s="88"/>
      <c r="C91" s="9" t="s">
        <v>7</v>
      </c>
      <c r="D91" s="85"/>
      <c r="E91" s="20">
        <f t="shared" si="22"/>
        <v>16242.94</v>
      </c>
      <c r="F91" s="20">
        <v>16242.94</v>
      </c>
      <c r="G91" s="20">
        <v>0</v>
      </c>
      <c r="H91" s="20">
        <v>0</v>
      </c>
      <c r="I91" s="20">
        <v>0</v>
      </c>
      <c r="J91" s="20">
        <v>0</v>
      </c>
      <c r="K91" s="86"/>
      <c r="L91" s="87"/>
    </row>
    <row r="92" spans="1:12" ht="45" x14ac:dyDescent="0.2">
      <c r="A92" s="83"/>
      <c r="B92" s="88"/>
      <c r="C92" s="9" t="s">
        <v>16</v>
      </c>
      <c r="D92" s="85"/>
      <c r="E92" s="20">
        <f t="shared" si="22"/>
        <v>164.08</v>
      </c>
      <c r="F92" s="20">
        <v>164.08</v>
      </c>
      <c r="G92" s="20">
        <v>0</v>
      </c>
      <c r="H92" s="20">
        <v>0</v>
      </c>
      <c r="I92" s="20">
        <v>0</v>
      </c>
      <c r="J92" s="20">
        <v>0</v>
      </c>
      <c r="K92" s="86"/>
      <c r="L92" s="87"/>
    </row>
    <row r="93" spans="1:12" ht="30" x14ac:dyDescent="0.2">
      <c r="A93" s="83"/>
      <c r="B93" s="89"/>
      <c r="C93" s="9" t="s">
        <v>26</v>
      </c>
      <c r="D93" s="85"/>
      <c r="E93" s="20">
        <f t="shared" si="22"/>
        <v>0</v>
      </c>
      <c r="F93" s="20">
        <v>0</v>
      </c>
      <c r="G93" s="20">
        <v>0</v>
      </c>
      <c r="H93" s="20">
        <v>0</v>
      </c>
      <c r="I93" s="20">
        <v>0</v>
      </c>
      <c r="J93" s="20">
        <v>0</v>
      </c>
      <c r="K93" s="86"/>
      <c r="L93" s="87"/>
    </row>
    <row r="94" spans="1:12" ht="15" customHeight="1" x14ac:dyDescent="0.2">
      <c r="A94" s="83" t="s">
        <v>206</v>
      </c>
      <c r="B94" s="84" t="s">
        <v>287</v>
      </c>
      <c r="C94" s="9" t="s">
        <v>2</v>
      </c>
      <c r="D94" s="85" t="s">
        <v>38</v>
      </c>
      <c r="E94" s="20">
        <f t="shared" ref="E94:E98" si="27">SUM(F94:J94)</f>
        <v>0</v>
      </c>
      <c r="F94" s="20">
        <f t="shared" ref="F94:J94" si="28">SUM(F95:F98)</f>
        <v>0</v>
      </c>
      <c r="G94" s="20">
        <f t="shared" si="28"/>
        <v>0</v>
      </c>
      <c r="H94" s="20">
        <f t="shared" si="28"/>
        <v>0</v>
      </c>
      <c r="I94" s="20">
        <f t="shared" si="28"/>
        <v>0</v>
      </c>
      <c r="J94" s="20">
        <f t="shared" si="28"/>
        <v>0</v>
      </c>
      <c r="K94" s="86"/>
      <c r="L94" s="87"/>
    </row>
    <row r="95" spans="1:12" ht="30" x14ac:dyDescent="0.2">
      <c r="A95" s="83"/>
      <c r="B95" s="88"/>
      <c r="C95" s="9" t="s">
        <v>1</v>
      </c>
      <c r="D95" s="85"/>
      <c r="E95" s="20">
        <f t="shared" si="27"/>
        <v>0</v>
      </c>
      <c r="F95" s="20">
        <v>0</v>
      </c>
      <c r="G95" s="20">
        <v>0</v>
      </c>
      <c r="H95" s="20">
        <v>0</v>
      </c>
      <c r="I95" s="20">
        <v>0</v>
      </c>
      <c r="J95" s="20">
        <v>0</v>
      </c>
      <c r="K95" s="86"/>
      <c r="L95" s="87"/>
    </row>
    <row r="96" spans="1:12" ht="30" x14ac:dyDescent="0.2">
      <c r="A96" s="83"/>
      <c r="B96" s="88"/>
      <c r="C96" s="9" t="s">
        <v>7</v>
      </c>
      <c r="D96" s="85"/>
      <c r="E96" s="20">
        <f t="shared" si="27"/>
        <v>0</v>
      </c>
      <c r="F96" s="20">
        <v>0</v>
      </c>
      <c r="G96" s="20">
        <v>0</v>
      </c>
      <c r="H96" s="20">
        <v>0</v>
      </c>
      <c r="I96" s="20">
        <v>0</v>
      </c>
      <c r="J96" s="20">
        <v>0</v>
      </c>
      <c r="K96" s="86"/>
      <c r="L96" s="87"/>
    </row>
    <row r="97" spans="1:12" ht="45" x14ac:dyDescent="0.2">
      <c r="A97" s="83"/>
      <c r="B97" s="88"/>
      <c r="C97" s="9" t="s">
        <v>16</v>
      </c>
      <c r="D97" s="85"/>
      <c r="E97" s="20">
        <f t="shared" si="27"/>
        <v>0</v>
      </c>
      <c r="F97" s="20">
        <v>0</v>
      </c>
      <c r="G97" s="20">
        <v>0</v>
      </c>
      <c r="H97" s="20">
        <v>0</v>
      </c>
      <c r="I97" s="20">
        <v>0</v>
      </c>
      <c r="J97" s="20">
        <v>0</v>
      </c>
      <c r="K97" s="86"/>
      <c r="L97" s="87"/>
    </row>
    <row r="98" spans="1:12" ht="30" x14ac:dyDescent="0.2">
      <c r="A98" s="83"/>
      <c r="B98" s="89"/>
      <c r="C98" s="9" t="s">
        <v>26</v>
      </c>
      <c r="D98" s="85"/>
      <c r="E98" s="20">
        <f t="shared" si="27"/>
        <v>0</v>
      </c>
      <c r="F98" s="20">
        <v>0</v>
      </c>
      <c r="G98" s="20">
        <v>0</v>
      </c>
      <c r="H98" s="20">
        <v>0</v>
      </c>
      <c r="I98" s="20">
        <v>0</v>
      </c>
      <c r="J98" s="20">
        <v>0</v>
      </c>
      <c r="K98" s="86"/>
      <c r="L98" s="87"/>
    </row>
    <row r="99" spans="1:12" ht="15" customHeight="1" x14ac:dyDescent="0.2">
      <c r="A99" s="95" t="s">
        <v>203</v>
      </c>
      <c r="B99" s="84" t="s">
        <v>288</v>
      </c>
      <c r="C99" s="9" t="s">
        <v>280</v>
      </c>
      <c r="D99" s="85" t="s">
        <v>38</v>
      </c>
      <c r="E99" s="20">
        <f t="shared" si="19"/>
        <v>0</v>
      </c>
      <c r="F99" s="20">
        <f t="shared" ref="F99:J99" si="29">SUM(F100:F103)</f>
        <v>0</v>
      </c>
      <c r="G99" s="20">
        <f t="shared" si="29"/>
        <v>0</v>
      </c>
      <c r="H99" s="20">
        <f t="shared" si="29"/>
        <v>0</v>
      </c>
      <c r="I99" s="20">
        <f t="shared" si="29"/>
        <v>0</v>
      </c>
      <c r="J99" s="20">
        <f t="shared" si="29"/>
        <v>0</v>
      </c>
      <c r="K99" s="86"/>
      <c r="L99" s="87"/>
    </row>
    <row r="100" spans="1:12" ht="30" x14ac:dyDescent="0.2">
      <c r="A100" s="96"/>
      <c r="B100" s="88"/>
      <c r="C100" s="9" t="s">
        <v>1</v>
      </c>
      <c r="D100" s="85"/>
      <c r="E100" s="20">
        <f t="shared" si="19"/>
        <v>0</v>
      </c>
      <c r="F100" s="20">
        <v>0</v>
      </c>
      <c r="G100" s="20">
        <v>0</v>
      </c>
      <c r="H100" s="20">
        <v>0</v>
      </c>
      <c r="I100" s="20">
        <v>0</v>
      </c>
      <c r="J100" s="20">
        <v>0</v>
      </c>
      <c r="K100" s="86"/>
      <c r="L100" s="87"/>
    </row>
    <row r="101" spans="1:12" ht="30" x14ac:dyDescent="0.2">
      <c r="A101" s="96"/>
      <c r="B101" s="88"/>
      <c r="C101" s="9" t="s">
        <v>7</v>
      </c>
      <c r="D101" s="85"/>
      <c r="E101" s="20">
        <f t="shared" si="19"/>
        <v>0</v>
      </c>
      <c r="F101" s="20">
        <v>0</v>
      </c>
      <c r="G101" s="20">
        <v>0</v>
      </c>
      <c r="H101" s="20">
        <v>0</v>
      </c>
      <c r="I101" s="20">
        <v>0</v>
      </c>
      <c r="J101" s="20">
        <v>0</v>
      </c>
      <c r="K101" s="86"/>
      <c r="L101" s="87"/>
    </row>
    <row r="102" spans="1:12" ht="45" x14ac:dyDescent="0.2">
      <c r="A102" s="96"/>
      <c r="B102" s="88"/>
      <c r="C102" s="9" t="s">
        <v>16</v>
      </c>
      <c r="D102" s="85"/>
      <c r="E102" s="20">
        <f t="shared" si="19"/>
        <v>0</v>
      </c>
      <c r="F102" s="20">
        <v>0</v>
      </c>
      <c r="G102" s="20">
        <v>0</v>
      </c>
      <c r="H102" s="20">
        <v>0</v>
      </c>
      <c r="I102" s="20">
        <v>0</v>
      </c>
      <c r="J102" s="20">
        <v>0</v>
      </c>
      <c r="K102" s="86"/>
      <c r="L102" s="87"/>
    </row>
    <row r="103" spans="1:12" ht="30" x14ac:dyDescent="0.2">
      <c r="A103" s="97"/>
      <c r="B103" s="89"/>
      <c r="C103" s="9" t="s">
        <v>26</v>
      </c>
      <c r="D103" s="85"/>
      <c r="E103" s="20">
        <f t="shared" si="19"/>
        <v>0</v>
      </c>
      <c r="F103" s="20">
        <v>0</v>
      </c>
      <c r="G103" s="20">
        <v>0</v>
      </c>
      <c r="H103" s="20">
        <v>0</v>
      </c>
      <c r="I103" s="20">
        <v>0</v>
      </c>
      <c r="J103" s="20">
        <v>0</v>
      </c>
      <c r="K103" s="86"/>
      <c r="L103" s="87"/>
    </row>
    <row r="104" spans="1:12" ht="15" customHeight="1" x14ac:dyDescent="0.2">
      <c r="A104" s="95" t="s">
        <v>281</v>
      </c>
      <c r="B104" s="84" t="s">
        <v>309</v>
      </c>
      <c r="C104" s="9" t="s">
        <v>280</v>
      </c>
      <c r="D104" s="85" t="s">
        <v>38</v>
      </c>
      <c r="E104" s="20">
        <f t="shared" ref="E104:E108" si="30">SUM(F104:J104)</f>
        <v>5820.76</v>
      </c>
      <c r="F104" s="20">
        <f t="shared" ref="F104:J104" si="31">SUM(F105:F108)</f>
        <v>5820.76</v>
      </c>
      <c r="G104" s="20">
        <f t="shared" si="31"/>
        <v>0</v>
      </c>
      <c r="H104" s="20">
        <f t="shared" si="31"/>
        <v>0</v>
      </c>
      <c r="I104" s="20">
        <f t="shared" si="31"/>
        <v>0</v>
      </c>
      <c r="J104" s="20">
        <f t="shared" si="31"/>
        <v>0</v>
      </c>
      <c r="K104" s="86"/>
      <c r="L104" s="87"/>
    </row>
    <row r="105" spans="1:12" ht="30" x14ac:dyDescent="0.2">
      <c r="A105" s="96"/>
      <c r="B105" s="88"/>
      <c r="C105" s="9" t="s">
        <v>1</v>
      </c>
      <c r="D105" s="85"/>
      <c r="E105" s="20">
        <f t="shared" si="30"/>
        <v>0</v>
      </c>
      <c r="F105" s="20">
        <v>0</v>
      </c>
      <c r="G105" s="20">
        <v>0</v>
      </c>
      <c r="H105" s="20">
        <v>0</v>
      </c>
      <c r="I105" s="20">
        <v>0</v>
      </c>
      <c r="J105" s="20">
        <v>0</v>
      </c>
      <c r="K105" s="86"/>
      <c r="L105" s="87"/>
    </row>
    <row r="106" spans="1:12" ht="30" x14ac:dyDescent="0.2">
      <c r="A106" s="96"/>
      <c r="B106" s="88"/>
      <c r="C106" s="9" t="s">
        <v>7</v>
      </c>
      <c r="D106" s="85"/>
      <c r="E106" s="20">
        <f t="shared" si="30"/>
        <v>3702</v>
      </c>
      <c r="F106" s="90">
        <v>3702</v>
      </c>
      <c r="G106" s="90">
        <v>0</v>
      </c>
      <c r="H106" s="20">
        <v>0</v>
      </c>
      <c r="I106" s="20">
        <v>0</v>
      </c>
      <c r="J106" s="20">
        <v>0</v>
      </c>
      <c r="K106" s="86"/>
      <c r="L106" s="87"/>
    </row>
    <row r="107" spans="1:12" ht="45" x14ac:dyDescent="0.2">
      <c r="A107" s="96"/>
      <c r="B107" s="88"/>
      <c r="C107" s="9" t="s">
        <v>16</v>
      </c>
      <c r="D107" s="85"/>
      <c r="E107" s="20">
        <f t="shared" si="30"/>
        <v>2118.7600000000002</v>
      </c>
      <c r="F107" s="90">
        <v>2118.7600000000002</v>
      </c>
      <c r="G107" s="90">
        <v>0</v>
      </c>
      <c r="H107" s="20">
        <v>0</v>
      </c>
      <c r="I107" s="20">
        <v>0</v>
      </c>
      <c r="J107" s="20">
        <v>0</v>
      </c>
      <c r="K107" s="86"/>
      <c r="L107" s="87"/>
    </row>
    <row r="108" spans="1:12" ht="30" x14ac:dyDescent="0.2">
      <c r="A108" s="97"/>
      <c r="B108" s="89"/>
      <c r="C108" s="9" t="s">
        <v>26</v>
      </c>
      <c r="D108" s="85"/>
      <c r="E108" s="20">
        <f t="shared" si="30"/>
        <v>0</v>
      </c>
      <c r="F108" s="20">
        <v>0</v>
      </c>
      <c r="G108" s="20">
        <v>0</v>
      </c>
      <c r="H108" s="20">
        <v>0</v>
      </c>
      <c r="I108" s="20">
        <v>0</v>
      </c>
      <c r="J108" s="20">
        <v>0</v>
      </c>
      <c r="K108" s="86"/>
      <c r="L108" s="87"/>
    </row>
    <row r="109" spans="1:12" ht="15" customHeight="1" x14ac:dyDescent="0.2">
      <c r="A109" s="95" t="s">
        <v>308</v>
      </c>
      <c r="B109" s="84" t="s">
        <v>299</v>
      </c>
      <c r="C109" s="9" t="s">
        <v>280</v>
      </c>
      <c r="D109" s="85" t="s">
        <v>38</v>
      </c>
      <c r="E109" s="20">
        <f t="shared" ref="E109:E113" si="32">SUM(F109:J109)</f>
        <v>0</v>
      </c>
      <c r="F109" s="20">
        <f t="shared" ref="F109:J109" si="33">SUM(F110:F113)</f>
        <v>0</v>
      </c>
      <c r="G109" s="20">
        <f t="shared" si="33"/>
        <v>0</v>
      </c>
      <c r="H109" s="20">
        <f t="shared" si="33"/>
        <v>0</v>
      </c>
      <c r="I109" s="20">
        <f t="shared" si="33"/>
        <v>0</v>
      </c>
      <c r="J109" s="20">
        <f t="shared" si="33"/>
        <v>0</v>
      </c>
      <c r="K109" s="86"/>
      <c r="L109" s="87"/>
    </row>
    <row r="110" spans="1:12" ht="30" x14ac:dyDescent="0.2">
      <c r="A110" s="96"/>
      <c r="B110" s="88"/>
      <c r="C110" s="9" t="s">
        <v>1</v>
      </c>
      <c r="D110" s="85"/>
      <c r="E110" s="20">
        <f t="shared" si="32"/>
        <v>0</v>
      </c>
      <c r="F110" s="20">
        <v>0</v>
      </c>
      <c r="G110" s="90">
        <v>0</v>
      </c>
      <c r="H110" s="20">
        <v>0</v>
      </c>
      <c r="I110" s="20">
        <v>0</v>
      </c>
      <c r="J110" s="20">
        <v>0</v>
      </c>
      <c r="K110" s="86"/>
      <c r="L110" s="87"/>
    </row>
    <row r="111" spans="1:12" ht="30" x14ac:dyDescent="0.2">
      <c r="A111" s="96"/>
      <c r="B111" s="88"/>
      <c r="C111" s="9" t="s">
        <v>7</v>
      </c>
      <c r="D111" s="85"/>
      <c r="E111" s="20">
        <f t="shared" si="32"/>
        <v>0</v>
      </c>
      <c r="F111" s="20">
        <v>0</v>
      </c>
      <c r="G111" s="90">
        <v>0</v>
      </c>
      <c r="H111" s="20">
        <v>0</v>
      </c>
      <c r="I111" s="20">
        <v>0</v>
      </c>
      <c r="J111" s="20">
        <v>0</v>
      </c>
      <c r="K111" s="86"/>
      <c r="L111" s="87"/>
    </row>
    <row r="112" spans="1:12" ht="45" x14ac:dyDescent="0.2">
      <c r="A112" s="96"/>
      <c r="B112" s="88"/>
      <c r="C112" s="9" t="s">
        <v>16</v>
      </c>
      <c r="D112" s="85"/>
      <c r="E112" s="20">
        <f t="shared" si="32"/>
        <v>0</v>
      </c>
      <c r="F112" s="20">
        <v>0</v>
      </c>
      <c r="G112" s="90">
        <v>0</v>
      </c>
      <c r="H112" s="20">
        <v>0</v>
      </c>
      <c r="I112" s="20">
        <v>0</v>
      </c>
      <c r="J112" s="20">
        <v>0</v>
      </c>
      <c r="K112" s="86"/>
      <c r="L112" s="87"/>
    </row>
    <row r="113" spans="1:15" ht="30" x14ac:dyDescent="0.2">
      <c r="A113" s="97"/>
      <c r="B113" s="89"/>
      <c r="C113" s="9" t="s">
        <v>26</v>
      </c>
      <c r="D113" s="85"/>
      <c r="E113" s="20">
        <f t="shared" si="32"/>
        <v>0</v>
      </c>
      <c r="F113" s="20">
        <v>0</v>
      </c>
      <c r="G113" s="90">
        <v>0</v>
      </c>
      <c r="H113" s="20">
        <v>0</v>
      </c>
      <c r="I113" s="20">
        <v>0</v>
      </c>
      <c r="J113" s="20">
        <v>0</v>
      </c>
      <c r="K113" s="86"/>
      <c r="L113" s="87"/>
    </row>
    <row r="114" spans="1:15" ht="15.75" customHeight="1" x14ac:dyDescent="0.2">
      <c r="A114" s="98"/>
      <c r="B114" s="76" t="s">
        <v>142</v>
      </c>
      <c r="C114" s="77"/>
      <c r="D114" s="77"/>
      <c r="E114" s="77"/>
      <c r="F114" s="77"/>
      <c r="G114" s="77"/>
      <c r="H114" s="77"/>
      <c r="I114" s="77"/>
      <c r="J114" s="77"/>
      <c r="K114" s="78"/>
      <c r="L114" s="79"/>
    </row>
    <row r="115" spans="1:15" ht="75" x14ac:dyDescent="0.2">
      <c r="A115" s="80" t="s">
        <v>6</v>
      </c>
      <c r="B115" s="81" t="s">
        <v>251</v>
      </c>
      <c r="C115" s="9"/>
      <c r="D115" s="9"/>
      <c r="E115" s="9"/>
      <c r="F115" s="20"/>
      <c r="G115" s="20"/>
      <c r="H115" s="9"/>
      <c r="I115" s="9"/>
      <c r="J115" s="9"/>
      <c r="K115" s="9"/>
      <c r="L115" s="82"/>
    </row>
    <row r="116" spans="1:15" ht="15" customHeight="1" x14ac:dyDescent="0.2">
      <c r="A116" s="83" t="s">
        <v>179</v>
      </c>
      <c r="B116" s="84" t="s">
        <v>268</v>
      </c>
      <c r="C116" s="9" t="s">
        <v>2</v>
      </c>
      <c r="D116" s="85" t="s">
        <v>38</v>
      </c>
      <c r="E116" s="20">
        <f t="shared" ref="E116:J116" si="34">SUM(E117:E120)</f>
        <v>929766</v>
      </c>
      <c r="F116" s="20">
        <f t="shared" si="34"/>
        <v>241801</v>
      </c>
      <c r="G116" s="20">
        <f t="shared" si="34"/>
        <v>228655</v>
      </c>
      <c r="H116" s="20">
        <f t="shared" si="34"/>
        <v>229655</v>
      </c>
      <c r="I116" s="20">
        <f t="shared" si="34"/>
        <v>229655</v>
      </c>
      <c r="J116" s="20">
        <f t="shared" si="34"/>
        <v>0</v>
      </c>
      <c r="K116" s="86"/>
      <c r="L116" s="87"/>
    </row>
    <row r="117" spans="1:15" ht="34.5" customHeight="1" x14ac:dyDescent="0.2">
      <c r="A117" s="83"/>
      <c r="B117" s="88"/>
      <c r="C117" s="9" t="s">
        <v>1</v>
      </c>
      <c r="D117" s="85"/>
      <c r="E117" s="20">
        <f t="shared" ref="E117:E145" si="35">SUM(F117:J117)</f>
        <v>0</v>
      </c>
      <c r="F117" s="91">
        <v>0</v>
      </c>
      <c r="G117" s="91">
        <v>0</v>
      </c>
      <c r="H117" s="91">
        <v>0</v>
      </c>
      <c r="I117" s="91">
        <v>0</v>
      </c>
      <c r="J117" s="91">
        <v>0</v>
      </c>
      <c r="K117" s="86"/>
      <c r="L117" s="87"/>
    </row>
    <row r="118" spans="1:15" ht="30" x14ac:dyDescent="0.2">
      <c r="A118" s="83"/>
      <c r="B118" s="88"/>
      <c r="C118" s="9" t="s">
        <v>7</v>
      </c>
      <c r="D118" s="85"/>
      <c r="E118" s="20">
        <f t="shared" si="35"/>
        <v>0</v>
      </c>
      <c r="F118" s="91">
        <v>0</v>
      </c>
      <c r="G118" s="91">
        <v>0</v>
      </c>
      <c r="H118" s="91">
        <v>0</v>
      </c>
      <c r="I118" s="91">
        <v>0</v>
      </c>
      <c r="J118" s="91">
        <v>0</v>
      </c>
      <c r="K118" s="86"/>
      <c r="L118" s="87"/>
    </row>
    <row r="119" spans="1:15" ht="45" x14ac:dyDescent="0.2">
      <c r="A119" s="83"/>
      <c r="B119" s="88"/>
      <c r="C119" s="9" t="s">
        <v>16</v>
      </c>
      <c r="D119" s="85"/>
      <c r="E119" s="20">
        <f t="shared" si="35"/>
        <v>929766</v>
      </c>
      <c r="F119" s="91">
        <v>241801</v>
      </c>
      <c r="G119" s="91">
        <v>228655</v>
      </c>
      <c r="H119" s="91">
        <v>229655</v>
      </c>
      <c r="I119" s="91">
        <v>229655</v>
      </c>
      <c r="J119" s="91">
        <v>0</v>
      </c>
      <c r="K119" s="86"/>
      <c r="L119" s="87"/>
    </row>
    <row r="120" spans="1:15" ht="30" x14ac:dyDescent="0.2">
      <c r="A120" s="83"/>
      <c r="B120" s="89"/>
      <c r="C120" s="9" t="s">
        <v>26</v>
      </c>
      <c r="D120" s="85"/>
      <c r="E120" s="20">
        <f t="shared" si="35"/>
        <v>0</v>
      </c>
      <c r="F120" s="91">
        <v>0</v>
      </c>
      <c r="G120" s="91">
        <v>0</v>
      </c>
      <c r="H120" s="91">
        <v>0</v>
      </c>
      <c r="I120" s="91">
        <v>0</v>
      </c>
      <c r="J120" s="91">
        <v>0</v>
      </c>
      <c r="K120" s="86"/>
      <c r="L120" s="87"/>
    </row>
    <row r="121" spans="1:15" ht="18.75" customHeight="1" x14ac:dyDescent="0.2">
      <c r="A121" s="83" t="s">
        <v>181</v>
      </c>
      <c r="B121" s="84" t="s">
        <v>253</v>
      </c>
      <c r="C121" s="9" t="s">
        <v>2</v>
      </c>
      <c r="D121" s="85" t="s">
        <v>38</v>
      </c>
      <c r="E121" s="20">
        <f t="shared" si="35"/>
        <v>707315.5</v>
      </c>
      <c r="F121" s="20">
        <f t="shared" ref="F121:J121" si="36">SUM(F122:F125)</f>
        <v>171015.5</v>
      </c>
      <c r="G121" s="20">
        <f t="shared" si="36"/>
        <v>181100</v>
      </c>
      <c r="H121" s="20">
        <f t="shared" si="36"/>
        <v>177600</v>
      </c>
      <c r="I121" s="20">
        <f t="shared" si="36"/>
        <v>177600</v>
      </c>
      <c r="J121" s="20">
        <f t="shared" si="36"/>
        <v>0</v>
      </c>
      <c r="K121" s="86"/>
      <c r="L121" s="87"/>
    </row>
    <row r="122" spans="1:15" ht="30" x14ac:dyDescent="0.2">
      <c r="A122" s="83"/>
      <c r="B122" s="88"/>
      <c r="C122" s="9" t="s">
        <v>1</v>
      </c>
      <c r="D122" s="85"/>
      <c r="E122" s="20">
        <f t="shared" si="35"/>
        <v>0</v>
      </c>
      <c r="F122" s="91">
        <v>0</v>
      </c>
      <c r="G122" s="91">
        <v>0</v>
      </c>
      <c r="H122" s="91">
        <v>0</v>
      </c>
      <c r="I122" s="91">
        <v>0</v>
      </c>
      <c r="J122" s="91">
        <v>0</v>
      </c>
      <c r="K122" s="86"/>
      <c r="L122" s="87"/>
    </row>
    <row r="123" spans="1:15" ht="30" x14ac:dyDescent="0.2">
      <c r="A123" s="83"/>
      <c r="B123" s="88"/>
      <c r="C123" s="9" t="s">
        <v>7</v>
      </c>
      <c r="D123" s="85"/>
      <c r="E123" s="20">
        <f t="shared" si="35"/>
        <v>0</v>
      </c>
      <c r="F123" s="91">
        <v>0</v>
      </c>
      <c r="G123" s="91">
        <v>0</v>
      </c>
      <c r="H123" s="91">
        <v>0</v>
      </c>
      <c r="I123" s="91">
        <v>0</v>
      </c>
      <c r="J123" s="91">
        <v>0</v>
      </c>
      <c r="K123" s="86"/>
      <c r="L123" s="87"/>
    </row>
    <row r="124" spans="1:15" ht="45" x14ac:dyDescent="0.2">
      <c r="A124" s="83"/>
      <c r="B124" s="88"/>
      <c r="C124" s="9" t="s">
        <v>16</v>
      </c>
      <c r="D124" s="85"/>
      <c r="E124" s="20">
        <f t="shared" si="35"/>
        <v>707315.5</v>
      </c>
      <c r="F124" s="91">
        <v>171015.5</v>
      </c>
      <c r="G124" s="91">
        <v>181100</v>
      </c>
      <c r="H124" s="91">
        <v>177600</v>
      </c>
      <c r="I124" s="91">
        <v>177600</v>
      </c>
      <c r="J124" s="91">
        <v>0</v>
      </c>
      <c r="K124" s="86"/>
      <c r="L124" s="87"/>
      <c r="O124" s="99"/>
    </row>
    <row r="125" spans="1:15" ht="30" x14ac:dyDescent="0.2">
      <c r="A125" s="83"/>
      <c r="B125" s="89"/>
      <c r="C125" s="9" t="s">
        <v>26</v>
      </c>
      <c r="D125" s="85"/>
      <c r="E125" s="20">
        <f t="shared" si="35"/>
        <v>0</v>
      </c>
      <c r="F125" s="91">
        <v>0</v>
      </c>
      <c r="G125" s="91">
        <v>0</v>
      </c>
      <c r="H125" s="91">
        <v>0</v>
      </c>
      <c r="I125" s="91">
        <v>0</v>
      </c>
      <c r="J125" s="91">
        <v>0</v>
      </c>
      <c r="K125" s="86"/>
      <c r="L125" s="87"/>
    </row>
    <row r="126" spans="1:15" ht="15" customHeight="1" x14ac:dyDescent="0.2">
      <c r="A126" s="83" t="s">
        <v>178</v>
      </c>
      <c r="B126" s="84" t="s">
        <v>269</v>
      </c>
      <c r="C126" s="9" t="s">
        <v>2</v>
      </c>
      <c r="D126" s="85" t="s">
        <v>38</v>
      </c>
      <c r="E126" s="20">
        <f t="shared" si="35"/>
        <v>63000</v>
      </c>
      <c r="F126" s="20">
        <f t="shared" ref="F126:J126" si="37">SUM(F127:F130)</f>
        <v>15000</v>
      </c>
      <c r="G126" s="20">
        <f t="shared" si="37"/>
        <v>16000</v>
      </c>
      <c r="H126" s="20">
        <f t="shared" si="37"/>
        <v>16000</v>
      </c>
      <c r="I126" s="20">
        <f t="shared" si="37"/>
        <v>16000</v>
      </c>
      <c r="J126" s="20">
        <f t="shared" si="37"/>
        <v>0</v>
      </c>
      <c r="K126" s="86"/>
      <c r="L126" s="87"/>
    </row>
    <row r="127" spans="1:15" ht="30" x14ac:dyDescent="0.2">
      <c r="A127" s="83"/>
      <c r="B127" s="88"/>
      <c r="C127" s="9" t="s">
        <v>1</v>
      </c>
      <c r="D127" s="85"/>
      <c r="E127" s="20">
        <f t="shared" si="35"/>
        <v>0</v>
      </c>
      <c r="F127" s="91">
        <v>0</v>
      </c>
      <c r="G127" s="91">
        <v>0</v>
      </c>
      <c r="H127" s="91">
        <v>0</v>
      </c>
      <c r="I127" s="91">
        <v>0</v>
      </c>
      <c r="J127" s="91">
        <v>0</v>
      </c>
      <c r="K127" s="86"/>
      <c r="L127" s="87"/>
    </row>
    <row r="128" spans="1:15" ht="30" x14ac:dyDescent="0.2">
      <c r="A128" s="83"/>
      <c r="B128" s="88"/>
      <c r="C128" s="9" t="s">
        <v>7</v>
      </c>
      <c r="D128" s="85"/>
      <c r="E128" s="20">
        <f t="shared" si="35"/>
        <v>0</v>
      </c>
      <c r="F128" s="91">
        <v>0</v>
      </c>
      <c r="G128" s="91">
        <v>0</v>
      </c>
      <c r="H128" s="91">
        <v>0</v>
      </c>
      <c r="I128" s="91">
        <v>0</v>
      </c>
      <c r="J128" s="91">
        <v>0</v>
      </c>
      <c r="K128" s="86"/>
      <c r="L128" s="87"/>
    </row>
    <row r="129" spans="1:12" ht="45" x14ac:dyDescent="0.2">
      <c r="A129" s="83"/>
      <c r="B129" s="88"/>
      <c r="C129" s="9" t="s">
        <v>16</v>
      </c>
      <c r="D129" s="85"/>
      <c r="E129" s="20">
        <f t="shared" si="35"/>
        <v>63000</v>
      </c>
      <c r="F129" s="91">
        <v>15000</v>
      </c>
      <c r="G129" s="91">
        <v>16000</v>
      </c>
      <c r="H129" s="91">
        <v>16000</v>
      </c>
      <c r="I129" s="91">
        <v>16000</v>
      </c>
      <c r="J129" s="91">
        <v>0</v>
      </c>
      <c r="K129" s="86"/>
      <c r="L129" s="87"/>
    </row>
    <row r="130" spans="1:12" ht="30" x14ac:dyDescent="0.2">
      <c r="A130" s="83"/>
      <c r="B130" s="89"/>
      <c r="C130" s="9" t="s">
        <v>26</v>
      </c>
      <c r="D130" s="85"/>
      <c r="E130" s="20">
        <f t="shared" si="35"/>
        <v>0</v>
      </c>
      <c r="F130" s="91">
        <v>0</v>
      </c>
      <c r="G130" s="91">
        <v>0</v>
      </c>
      <c r="H130" s="91">
        <v>0</v>
      </c>
      <c r="I130" s="91">
        <v>0</v>
      </c>
      <c r="J130" s="91">
        <v>0</v>
      </c>
      <c r="K130" s="86"/>
      <c r="L130" s="87"/>
    </row>
    <row r="131" spans="1:12" ht="18.75" customHeight="1" x14ac:dyDescent="0.2">
      <c r="A131" s="83" t="s">
        <v>180</v>
      </c>
      <c r="B131" s="84" t="s">
        <v>289</v>
      </c>
      <c r="C131" s="9" t="s">
        <v>2</v>
      </c>
      <c r="D131" s="85" t="s">
        <v>38</v>
      </c>
      <c r="E131" s="20">
        <f t="shared" si="35"/>
        <v>5213</v>
      </c>
      <c r="F131" s="20">
        <f t="shared" ref="F131:J131" si="38">SUM(F132:F135)</f>
        <v>5213</v>
      </c>
      <c r="G131" s="20">
        <f t="shared" si="38"/>
        <v>0</v>
      </c>
      <c r="H131" s="20">
        <f t="shared" si="38"/>
        <v>0</v>
      </c>
      <c r="I131" s="20">
        <f t="shared" si="38"/>
        <v>0</v>
      </c>
      <c r="J131" s="20">
        <f t="shared" si="38"/>
        <v>0</v>
      </c>
      <c r="K131" s="86"/>
      <c r="L131" s="87"/>
    </row>
    <row r="132" spans="1:12" ht="30" x14ac:dyDescent="0.2">
      <c r="A132" s="83"/>
      <c r="B132" s="88"/>
      <c r="C132" s="9" t="s">
        <v>1</v>
      </c>
      <c r="D132" s="85"/>
      <c r="E132" s="20">
        <f t="shared" si="35"/>
        <v>0</v>
      </c>
      <c r="F132" s="91">
        <v>0</v>
      </c>
      <c r="G132" s="91">
        <v>0</v>
      </c>
      <c r="H132" s="91">
        <v>0</v>
      </c>
      <c r="I132" s="91">
        <v>0</v>
      </c>
      <c r="J132" s="91">
        <v>0</v>
      </c>
      <c r="K132" s="86"/>
      <c r="L132" s="87"/>
    </row>
    <row r="133" spans="1:12" ht="30" x14ac:dyDescent="0.2">
      <c r="A133" s="83"/>
      <c r="B133" s="88"/>
      <c r="C133" s="9" t="s">
        <v>7</v>
      </c>
      <c r="D133" s="85"/>
      <c r="E133" s="20">
        <f t="shared" si="35"/>
        <v>0</v>
      </c>
      <c r="F133" s="91">
        <v>0</v>
      </c>
      <c r="G133" s="91">
        <v>0</v>
      </c>
      <c r="H133" s="91">
        <v>0</v>
      </c>
      <c r="I133" s="91">
        <v>0</v>
      </c>
      <c r="J133" s="91">
        <v>0</v>
      </c>
      <c r="K133" s="86"/>
      <c r="L133" s="87"/>
    </row>
    <row r="134" spans="1:12" ht="45" x14ac:dyDescent="0.2">
      <c r="A134" s="83"/>
      <c r="B134" s="88"/>
      <c r="C134" s="9" t="s">
        <v>16</v>
      </c>
      <c r="D134" s="85"/>
      <c r="E134" s="20">
        <f t="shared" si="35"/>
        <v>5213</v>
      </c>
      <c r="F134" s="91">
        <v>5213</v>
      </c>
      <c r="G134" s="91">
        <v>0</v>
      </c>
      <c r="H134" s="91">
        <v>0</v>
      </c>
      <c r="I134" s="91">
        <v>0</v>
      </c>
      <c r="J134" s="91">
        <v>0</v>
      </c>
      <c r="K134" s="86"/>
      <c r="L134" s="87"/>
    </row>
    <row r="135" spans="1:12" ht="30" x14ac:dyDescent="0.2">
      <c r="A135" s="83"/>
      <c r="B135" s="89"/>
      <c r="C135" s="9" t="s">
        <v>26</v>
      </c>
      <c r="D135" s="85"/>
      <c r="E135" s="20">
        <f t="shared" si="35"/>
        <v>0</v>
      </c>
      <c r="F135" s="91">
        <v>0</v>
      </c>
      <c r="G135" s="91">
        <v>0</v>
      </c>
      <c r="H135" s="91">
        <v>0</v>
      </c>
      <c r="I135" s="91">
        <v>0</v>
      </c>
      <c r="J135" s="91">
        <v>0</v>
      </c>
      <c r="K135" s="86"/>
      <c r="L135" s="87"/>
    </row>
    <row r="136" spans="1:12" ht="15" customHeight="1" x14ac:dyDescent="0.2">
      <c r="A136" s="83" t="s">
        <v>192</v>
      </c>
      <c r="B136" s="84" t="s">
        <v>290</v>
      </c>
      <c r="C136" s="9" t="s">
        <v>2</v>
      </c>
      <c r="D136" s="85" t="s">
        <v>38</v>
      </c>
      <c r="E136" s="20">
        <f t="shared" si="35"/>
        <v>44306.200000000004</v>
      </c>
      <c r="F136" s="20">
        <f t="shared" ref="F136:J136" si="39">SUM(F137:F140)</f>
        <v>10450</v>
      </c>
      <c r="G136" s="20">
        <f t="shared" si="39"/>
        <v>11285.4</v>
      </c>
      <c r="H136" s="20">
        <f t="shared" si="39"/>
        <v>11285.4</v>
      </c>
      <c r="I136" s="20">
        <f t="shared" si="39"/>
        <v>11285.4</v>
      </c>
      <c r="J136" s="20">
        <f t="shared" si="39"/>
        <v>0</v>
      </c>
      <c r="K136" s="86"/>
      <c r="L136" s="87"/>
    </row>
    <row r="137" spans="1:12" ht="30" x14ac:dyDescent="0.2">
      <c r="A137" s="83"/>
      <c r="B137" s="88"/>
      <c r="C137" s="9" t="s">
        <v>1</v>
      </c>
      <c r="D137" s="85"/>
      <c r="E137" s="20">
        <f t="shared" si="35"/>
        <v>0</v>
      </c>
      <c r="F137" s="91">
        <v>0</v>
      </c>
      <c r="G137" s="91">
        <v>0</v>
      </c>
      <c r="H137" s="91">
        <v>0</v>
      </c>
      <c r="I137" s="91">
        <v>0</v>
      </c>
      <c r="J137" s="91">
        <v>0</v>
      </c>
      <c r="K137" s="86"/>
      <c r="L137" s="87"/>
    </row>
    <row r="138" spans="1:12" ht="30" x14ac:dyDescent="0.2">
      <c r="A138" s="83"/>
      <c r="B138" s="88"/>
      <c r="C138" s="9" t="s">
        <v>7</v>
      </c>
      <c r="D138" s="85"/>
      <c r="E138" s="20">
        <f t="shared" si="35"/>
        <v>0</v>
      </c>
      <c r="F138" s="91">
        <v>0</v>
      </c>
      <c r="G138" s="91">
        <v>0</v>
      </c>
      <c r="H138" s="91">
        <v>0</v>
      </c>
      <c r="I138" s="91">
        <v>0</v>
      </c>
      <c r="J138" s="91">
        <v>0</v>
      </c>
      <c r="K138" s="86"/>
      <c r="L138" s="87"/>
    </row>
    <row r="139" spans="1:12" ht="45" x14ac:dyDescent="0.2">
      <c r="A139" s="83"/>
      <c r="B139" s="88"/>
      <c r="C139" s="9" t="s">
        <v>16</v>
      </c>
      <c r="D139" s="85"/>
      <c r="E139" s="20">
        <f t="shared" si="35"/>
        <v>44306.200000000004</v>
      </c>
      <c r="F139" s="91">
        <v>10450</v>
      </c>
      <c r="G139" s="91">
        <v>11285.4</v>
      </c>
      <c r="H139" s="91">
        <v>11285.4</v>
      </c>
      <c r="I139" s="91">
        <v>11285.4</v>
      </c>
      <c r="J139" s="91">
        <v>0</v>
      </c>
      <c r="K139" s="86"/>
      <c r="L139" s="87"/>
    </row>
    <row r="140" spans="1:12" ht="30" x14ac:dyDescent="0.2">
      <c r="A140" s="83"/>
      <c r="B140" s="89"/>
      <c r="C140" s="9" t="s">
        <v>26</v>
      </c>
      <c r="D140" s="85"/>
      <c r="E140" s="20">
        <f t="shared" si="35"/>
        <v>0</v>
      </c>
      <c r="F140" s="91">
        <v>0</v>
      </c>
      <c r="G140" s="91">
        <v>0</v>
      </c>
      <c r="H140" s="91">
        <v>0</v>
      </c>
      <c r="I140" s="91">
        <v>0</v>
      </c>
      <c r="J140" s="91">
        <v>0</v>
      </c>
      <c r="K140" s="86"/>
      <c r="L140" s="87"/>
    </row>
    <row r="141" spans="1:12" ht="15" customHeight="1" x14ac:dyDescent="0.2">
      <c r="A141" s="83" t="s">
        <v>196</v>
      </c>
      <c r="B141" s="84" t="s">
        <v>291</v>
      </c>
      <c r="C141" s="9" t="s">
        <v>2</v>
      </c>
      <c r="D141" s="85" t="s">
        <v>38</v>
      </c>
      <c r="E141" s="20">
        <f t="shared" si="35"/>
        <v>0</v>
      </c>
      <c r="F141" s="20">
        <f t="shared" ref="F141:J141" si="40">SUM(F142:F145)</f>
        <v>0</v>
      </c>
      <c r="G141" s="20">
        <f t="shared" si="40"/>
        <v>0</v>
      </c>
      <c r="H141" s="20">
        <f t="shared" si="40"/>
        <v>0</v>
      </c>
      <c r="I141" s="20">
        <f t="shared" si="40"/>
        <v>0</v>
      </c>
      <c r="J141" s="20">
        <f t="shared" si="40"/>
        <v>0</v>
      </c>
      <c r="K141" s="86"/>
      <c r="L141" s="87"/>
    </row>
    <row r="142" spans="1:12" ht="30" x14ac:dyDescent="0.2">
      <c r="A142" s="83"/>
      <c r="B142" s="88"/>
      <c r="C142" s="9" t="s">
        <v>1</v>
      </c>
      <c r="D142" s="85"/>
      <c r="E142" s="20">
        <f t="shared" si="35"/>
        <v>0</v>
      </c>
      <c r="F142" s="91">
        <v>0</v>
      </c>
      <c r="G142" s="91">
        <v>0</v>
      </c>
      <c r="H142" s="91">
        <v>0</v>
      </c>
      <c r="I142" s="91">
        <v>0</v>
      </c>
      <c r="J142" s="91">
        <v>0</v>
      </c>
      <c r="K142" s="86"/>
      <c r="L142" s="87"/>
    </row>
    <row r="143" spans="1:12" ht="30" x14ac:dyDescent="0.2">
      <c r="A143" s="83"/>
      <c r="B143" s="88"/>
      <c r="C143" s="9" t="s">
        <v>7</v>
      </c>
      <c r="D143" s="85"/>
      <c r="E143" s="20">
        <f t="shared" si="35"/>
        <v>0</v>
      </c>
      <c r="F143" s="91">
        <v>0</v>
      </c>
      <c r="G143" s="91">
        <v>0</v>
      </c>
      <c r="H143" s="91">
        <v>0</v>
      </c>
      <c r="I143" s="91">
        <v>0</v>
      </c>
      <c r="J143" s="91">
        <v>0</v>
      </c>
      <c r="K143" s="86"/>
      <c r="L143" s="87"/>
    </row>
    <row r="144" spans="1:12" ht="45" x14ac:dyDescent="0.2">
      <c r="A144" s="83"/>
      <c r="B144" s="88"/>
      <c r="C144" s="9" t="s">
        <v>16</v>
      </c>
      <c r="D144" s="85"/>
      <c r="E144" s="20">
        <f t="shared" si="35"/>
        <v>0</v>
      </c>
      <c r="F144" s="91">
        <v>0</v>
      </c>
      <c r="G144" s="91">
        <v>0</v>
      </c>
      <c r="H144" s="91">
        <v>0</v>
      </c>
      <c r="I144" s="91">
        <v>0</v>
      </c>
      <c r="J144" s="91">
        <v>0</v>
      </c>
      <c r="K144" s="86"/>
      <c r="L144" s="87"/>
    </row>
    <row r="145" spans="1:12" ht="30" x14ac:dyDescent="0.2">
      <c r="A145" s="83"/>
      <c r="B145" s="89"/>
      <c r="C145" s="9" t="s">
        <v>26</v>
      </c>
      <c r="D145" s="85"/>
      <c r="E145" s="20">
        <f t="shared" si="35"/>
        <v>0</v>
      </c>
      <c r="F145" s="91">
        <v>0</v>
      </c>
      <c r="G145" s="91">
        <v>0</v>
      </c>
      <c r="H145" s="91">
        <v>0</v>
      </c>
      <c r="I145" s="91">
        <v>0</v>
      </c>
      <c r="J145" s="91">
        <v>0</v>
      </c>
      <c r="K145" s="86"/>
      <c r="L145" s="87"/>
    </row>
    <row r="146" spans="1:12" ht="15" customHeight="1" x14ac:dyDescent="0.2">
      <c r="A146" s="83" t="s">
        <v>198</v>
      </c>
      <c r="B146" s="84" t="s">
        <v>292</v>
      </c>
      <c r="C146" s="9" t="s">
        <v>2</v>
      </c>
      <c r="D146" s="85" t="s">
        <v>38</v>
      </c>
      <c r="E146" s="20">
        <f t="shared" ref="E146:E150" si="41">SUM(F146:J146)</f>
        <v>4750</v>
      </c>
      <c r="F146" s="20">
        <f t="shared" ref="F146:J146" si="42">SUM(F147:F150)</f>
        <v>4750</v>
      </c>
      <c r="G146" s="20">
        <f t="shared" si="42"/>
        <v>0</v>
      </c>
      <c r="H146" s="20">
        <f t="shared" si="42"/>
        <v>0</v>
      </c>
      <c r="I146" s="20">
        <f t="shared" si="42"/>
        <v>0</v>
      </c>
      <c r="J146" s="20">
        <f t="shared" si="42"/>
        <v>0</v>
      </c>
      <c r="K146" s="86"/>
      <c r="L146" s="87"/>
    </row>
    <row r="147" spans="1:12" ht="30" x14ac:dyDescent="0.2">
      <c r="A147" s="83"/>
      <c r="B147" s="88"/>
      <c r="C147" s="9" t="s">
        <v>1</v>
      </c>
      <c r="D147" s="85"/>
      <c r="E147" s="20">
        <f t="shared" si="41"/>
        <v>0</v>
      </c>
      <c r="F147" s="91">
        <v>0</v>
      </c>
      <c r="G147" s="91">
        <v>0</v>
      </c>
      <c r="H147" s="91">
        <v>0</v>
      </c>
      <c r="I147" s="91">
        <v>0</v>
      </c>
      <c r="J147" s="91">
        <v>0</v>
      </c>
      <c r="K147" s="86"/>
      <c r="L147" s="87"/>
    </row>
    <row r="148" spans="1:12" ht="30" x14ac:dyDescent="0.2">
      <c r="A148" s="83"/>
      <c r="B148" s="88"/>
      <c r="C148" s="9" t="s">
        <v>7</v>
      </c>
      <c r="D148" s="85"/>
      <c r="E148" s="20">
        <f t="shared" si="41"/>
        <v>0</v>
      </c>
      <c r="F148" s="91">
        <v>0</v>
      </c>
      <c r="G148" s="91">
        <v>0</v>
      </c>
      <c r="H148" s="91">
        <v>0</v>
      </c>
      <c r="I148" s="91">
        <v>0</v>
      </c>
      <c r="J148" s="91">
        <v>0</v>
      </c>
      <c r="K148" s="86"/>
      <c r="L148" s="87"/>
    </row>
    <row r="149" spans="1:12" ht="45" x14ac:dyDescent="0.2">
      <c r="A149" s="83"/>
      <c r="B149" s="88"/>
      <c r="C149" s="9" t="s">
        <v>16</v>
      </c>
      <c r="D149" s="85"/>
      <c r="E149" s="20">
        <f t="shared" si="41"/>
        <v>4750</v>
      </c>
      <c r="F149" s="91">
        <v>4750</v>
      </c>
      <c r="G149" s="91">
        <v>0</v>
      </c>
      <c r="H149" s="91">
        <v>0</v>
      </c>
      <c r="I149" s="91">
        <v>0</v>
      </c>
      <c r="J149" s="91">
        <v>0</v>
      </c>
      <c r="K149" s="86"/>
      <c r="L149" s="87"/>
    </row>
    <row r="150" spans="1:12" ht="30" x14ac:dyDescent="0.2">
      <c r="A150" s="83"/>
      <c r="B150" s="89"/>
      <c r="C150" s="9" t="s">
        <v>26</v>
      </c>
      <c r="D150" s="85"/>
      <c r="E150" s="20">
        <f t="shared" si="41"/>
        <v>0</v>
      </c>
      <c r="F150" s="91">
        <v>0</v>
      </c>
      <c r="G150" s="91">
        <v>0</v>
      </c>
      <c r="H150" s="91">
        <v>0</v>
      </c>
      <c r="I150" s="91">
        <v>0</v>
      </c>
      <c r="J150" s="91">
        <v>0</v>
      </c>
      <c r="K150" s="86"/>
      <c r="L150" s="87"/>
    </row>
    <row r="151" spans="1:12" ht="15" customHeight="1" x14ac:dyDescent="0.2">
      <c r="A151" s="83" t="s">
        <v>200</v>
      </c>
      <c r="B151" s="84" t="s">
        <v>293</v>
      </c>
      <c r="C151" s="9" t="s">
        <v>2</v>
      </c>
      <c r="D151" s="85" t="s">
        <v>38</v>
      </c>
      <c r="E151" s="20">
        <f t="shared" ref="E151:E155" si="43">SUM(F151:J151)</f>
        <v>3861</v>
      </c>
      <c r="F151" s="20">
        <f t="shared" ref="F151:J151" si="44">SUM(F152:F155)</f>
        <v>3861</v>
      </c>
      <c r="G151" s="20">
        <f t="shared" si="44"/>
        <v>0</v>
      </c>
      <c r="H151" s="20">
        <f t="shared" si="44"/>
        <v>0</v>
      </c>
      <c r="I151" s="20">
        <f t="shared" si="44"/>
        <v>0</v>
      </c>
      <c r="J151" s="20">
        <f t="shared" si="44"/>
        <v>0</v>
      </c>
      <c r="K151" s="86"/>
      <c r="L151" s="87"/>
    </row>
    <row r="152" spans="1:12" ht="30" x14ac:dyDescent="0.2">
      <c r="A152" s="83"/>
      <c r="B152" s="88"/>
      <c r="C152" s="9" t="s">
        <v>1</v>
      </c>
      <c r="D152" s="85"/>
      <c r="E152" s="20">
        <f t="shared" si="43"/>
        <v>0</v>
      </c>
      <c r="F152" s="91">
        <v>0</v>
      </c>
      <c r="G152" s="91">
        <v>0</v>
      </c>
      <c r="H152" s="91">
        <v>0</v>
      </c>
      <c r="I152" s="91">
        <v>0</v>
      </c>
      <c r="J152" s="91">
        <v>0</v>
      </c>
      <c r="K152" s="86"/>
      <c r="L152" s="87"/>
    </row>
    <row r="153" spans="1:12" ht="30" x14ac:dyDescent="0.2">
      <c r="A153" s="83"/>
      <c r="B153" s="88"/>
      <c r="C153" s="9" t="s">
        <v>7</v>
      </c>
      <c r="D153" s="85"/>
      <c r="E153" s="20">
        <f t="shared" si="43"/>
        <v>0</v>
      </c>
      <c r="F153" s="91">
        <v>0</v>
      </c>
      <c r="G153" s="91">
        <v>0</v>
      </c>
      <c r="H153" s="91">
        <v>0</v>
      </c>
      <c r="I153" s="91">
        <v>0</v>
      </c>
      <c r="J153" s="91">
        <v>0</v>
      </c>
      <c r="K153" s="86"/>
      <c r="L153" s="87"/>
    </row>
    <row r="154" spans="1:12" ht="45" x14ac:dyDescent="0.2">
      <c r="A154" s="83"/>
      <c r="B154" s="88"/>
      <c r="C154" s="9" t="s">
        <v>16</v>
      </c>
      <c r="D154" s="85"/>
      <c r="E154" s="20">
        <f t="shared" si="43"/>
        <v>3861</v>
      </c>
      <c r="F154" s="91">
        <v>3861</v>
      </c>
      <c r="G154" s="91">
        <v>0</v>
      </c>
      <c r="H154" s="91">
        <v>0</v>
      </c>
      <c r="I154" s="91">
        <v>0</v>
      </c>
      <c r="J154" s="91">
        <v>0</v>
      </c>
      <c r="K154" s="86"/>
      <c r="L154" s="87"/>
    </row>
    <row r="155" spans="1:12" ht="30.75" customHeight="1" x14ac:dyDescent="0.2">
      <c r="A155" s="83"/>
      <c r="B155" s="89"/>
      <c r="C155" s="9" t="s">
        <v>26</v>
      </c>
      <c r="D155" s="85"/>
      <c r="E155" s="20">
        <f t="shared" si="43"/>
        <v>0</v>
      </c>
      <c r="F155" s="91">
        <v>0</v>
      </c>
      <c r="G155" s="91">
        <v>0</v>
      </c>
      <c r="H155" s="91">
        <v>0</v>
      </c>
      <c r="I155" s="91">
        <v>0</v>
      </c>
      <c r="J155" s="91">
        <v>0</v>
      </c>
      <c r="K155" s="86"/>
      <c r="L155" s="87"/>
    </row>
    <row r="156" spans="1:12" ht="15" customHeight="1" x14ac:dyDescent="0.2">
      <c r="A156" s="83" t="s">
        <v>201</v>
      </c>
      <c r="B156" s="84" t="s">
        <v>294</v>
      </c>
      <c r="C156" s="9" t="s">
        <v>2</v>
      </c>
      <c r="D156" s="85" t="s">
        <v>38</v>
      </c>
      <c r="E156" s="20">
        <f t="shared" ref="E156:E160" si="45">SUM(F156:J156)</f>
        <v>4002.4</v>
      </c>
      <c r="F156" s="20">
        <f t="shared" ref="F156:J156" si="46">SUM(F157:F160)</f>
        <v>4002.4</v>
      </c>
      <c r="G156" s="20">
        <f t="shared" si="46"/>
        <v>0</v>
      </c>
      <c r="H156" s="20">
        <f t="shared" si="46"/>
        <v>0</v>
      </c>
      <c r="I156" s="20">
        <f t="shared" si="46"/>
        <v>0</v>
      </c>
      <c r="J156" s="20">
        <f t="shared" si="46"/>
        <v>0</v>
      </c>
      <c r="K156" s="86"/>
      <c r="L156" s="87"/>
    </row>
    <row r="157" spans="1:12" ht="30" x14ac:dyDescent="0.2">
      <c r="A157" s="83"/>
      <c r="B157" s="88"/>
      <c r="C157" s="9" t="s">
        <v>1</v>
      </c>
      <c r="D157" s="85"/>
      <c r="E157" s="20">
        <f t="shared" si="45"/>
        <v>0</v>
      </c>
      <c r="F157" s="91">
        <v>0</v>
      </c>
      <c r="G157" s="91">
        <v>0</v>
      </c>
      <c r="H157" s="91">
        <v>0</v>
      </c>
      <c r="I157" s="91">
        <v>0</v>
      </c>
      <c r="J157" s="91">
        <v>0</v>
      </c>
      <c r="K157" s="86"/>
      <c r="L157" s="87"/>
    </row>
    <row r="158" spans="1:12" ht="30" x14ac:dyDescent="0.2">
      <c r="A158" s="83"/>
      <c r="B158" s="88"/>
      <c r="C158" s="9" t="s">
        <v>7</v>
      </c>
      <c r="D158" s="85"/>
      <c r="E158" s="20">
        <f t="shared" si="45"/>
        <v>0</v>
      </c>
      <c r="F158" s="91">
        <v>0</v>
      </c>
      <c r="G158" s="91">
        <v>0</v>
      </c>
      <c r="H158" s="91">
        <v>0</v>
      </c>
      <c r="I158" s="91">
        <v>0</v>
      </c>
      <c r="J158" s="91">
        <v>0</v>
      </c>
      <c r="K158" s="86"/>
      <c r="L158" s="87"/>
    </row>
    <row r="159" spans="1:12" ht="45" x14ac:dyDescent="0.2">
      <c r="A159" s="83"/>
      <c r="B159" s="88"/>
      <c r="C159" s="9" t="s">
        <v>16</v>
      </c>
      <c r="D159" s="85"/>
      <c r="E159" s="20">
        <f t="shared" si="45"/>
        <v>4002.4</v>
      </c>
      <c r="F159" s="91">
        <v>4002.4</v>
      </c>
      <c r="G159" s="91">
        <v>0</v>
      </c>
      <c r="H159" s="91">
        <v>0</v>
      </c>
      <c r="I159" s="91">
        <v>0</v>
      </c>
      <c r="J159" s="91">
        <v>0</v>
      </c>
      <c r="K159" s="86"/>
      <c r="L159" s="87"/>
    </row>
    <row r="160" spans="1:12" ht="30" x14ac:dyDescent="0.2">
      <c r="A160" s="83"/>
      <c r="B160" s="89"/>
      <c r="C160" s="9" t="s">
        <v>26</v>
      </c>
      <c r="D160" s="85"/>
      <c r="E160" s="20">
        <f t="shared" si="45"/>
        <v>0</v>
      </c>
      <c r="F160" s="91">
        <v>0</v>
      </c>
      <c r="G160" s="91">
        <v>0</v>
      </c>
      <c r="H160" s="91">
        <v>0</v>
      </c>
      <c r="I160" s="91">
        <v>0</v>
      </c>
      <c r="J160" s="91">
        <v>0</v>
      </c>
      <c r="K160" s="86"/>
      <c r="L160" s="87"/>
    </row>
    <row r="161" spans="1:12" ht="15" customHeight="1" x14ac:dyDescent="0.2">
      <c r="A161" s="83" t="s">
        <v>204</v>
      </c>
      <c r="B161" s="84" t="s">
        <v>305</v>
      </c>
      <c r="C161" s="9" t="s">
        <v>2</v>
      </c>
      <c r="D161" s="85" t="s">
        <v>38</v>
      </c>
      <c r="E161" s="20">
        <f t="shared" ref="E161:E165" si="47">SUM(F161:J161)</f>
        <v>386</v>
      </c>
      <c r="F161" s="20">
        <f t="shared" ref="F161:J161" si="48">SUM(F162:F165)</f>
        <v>386</v>
      </c>
      <c r="G161" s="20">
        <f t="shared" si="48"/>
        <v>0</v>
      </c>
      <c r="H161" s="20">
        <f t="shared" si="48"/>
        <v>0</v>
      </c>
      <c r="I161" s="20">
        <f t="shared" si="48"/>
        <v>0</v>
      </c>
      <c r="J161" s="20">
        <f t="shared" si="48"/>
        <v>0</v>
      </c>
      <c r="K161" s="86"/>
      <c r="L161" s="87"/>
    </row>
    <row r="162" spans="1:12" ht="30" x14ac:dyDescent="0.2">
      <c r="A162" s="83"/>
      <c r="B162" s="88"/>
      <c r="C162" s="9" t="s">
        <v>1</v>
      </c>
      <c r="D162" s="85"/>
      <c r="E162" s="20">
        <f t="shared" si="47"/>
        <v>0</v>
      </c>
      <c r="F162" s="91">
        <v>0</v>
      </c>
      <c r="G162" s="91">
        <v>0</v>
      </c>
      <c r="H162" s="91">
        <v>0</v>
      </c>
      <c r="I162" s="91">
        <v>0</v>
      </c>
      <c r="J162" s="91">
        <v>0</v>
      </c>
      <c r="K162" s="86"/>
      <c r="L162" s="87"/>
    </row>
    <row r="163" spans="1:12" ht="30" x14ac:dyDescent="0.2">
      <c r="A163" s="83"/>
      <c r="B163" s="88"/>
      <c r="C163" s="9" t="s">
        <v>7</v>
      </c>
      <c r="D163" s="85"/>
      <c r="E163" s="20">
        <f t="shared" si="47"/>
        <v>0</v>
      </c>
      <c r="F163" s="91">
        <v>0</v>
      </c>
      <c r="G163" s="91">
        <v>0</v>
      </c>
      <c r="H163" s="91">
        <v>0</v>
      </c>
      <c r="I163" s="91">
        <v>0</v>
      </c>
      <c r="J163" s="91">
        <v>0</v>
      </c>
      <c r="K163" s="86"/>
      <c r="L163" s="87"/>
    </row>
    <row r="164" spans="1:12" ht="45" x14ac:dyDescent="0.2">
      <c r="A164" s="83"/>
      <c r="B164" s="88"/>
      <c r="C164" s="9" t="s">
        <v>16</v>
      </c>
      <c r="D164" s="85"/>
      <c r="E164" s="20">
        <f t="shared" si="47"/>
        <v>386</v>
      </c>
      <c r="F164" s="91">
        <v>386</v>
      </c>
      <c r="G164" s="91">
        <v>0</v>
      </c>
      <c r="H164" s="91">
        <v>0</v>
      </c>
      <c r="I164" s="91">
        <v>0</v>
      </c>
      <c r="J164" s="91">
        <v>0</v>
      </c>
      <c r="K164" s="86"/>
      <c r="L164" s="87"/>
    </row>
    <row r="165" spans="1:12" ht="30" x14ac:dyDescent="0.2">
      <c r="A165" s="83"/>
      <c r="B165" s="89"/>
      <c r="C165" s="9" t="s">
        <v>26</v>
      </c>
      <c r="D165" s="85"/>
      <c r="E165" s="20">
        <f t="shared" si="47"/>
        <v>0</v>
      </c>
      <c r="F165" s="91">
        <v>0</v>
      </c>
      <c r="G165" s="91">
        <v>0</v>
      </c>
      <c r="H165" s="91">
        <v>0</v>
      </c>
      <c r="I165" s="91">
        <v>0</v>
      </c>
      <c r="J165" s="91">
        <v>0</v>
      </c>
      <c r="K165" s="86"/>
      <c r="L165" s="87"/>
    </row>
    <row r="166" spans="1:12" ht="15" customHeight="1" x14ac:dyDescent="0.2">
      <c r="A166" s="83" t="s">
        <v>208</v>
      </c>
      <c r="B166" s="84" t="s">
        <v>296</v>
      </c>
      <c r="C166" s="9" t="s">
        <v>2</v>
      </c>
      <c r="D166" s="85" t="s">
        <v>38</v>
      </c>
      <c r="E166" s="20">
        <f t="shared" ref="E166:E170" si="49">SUM(F166:J166)</f>
        <v>24400</v>
      </c>
      <c r="F166" s="20">
        <f t="shared" ref="F166:J166" si="50">SUM(F167:F170)</f>
        <v>24400</v>
      </c>
      <c r="G166" s="20">
        <f t="shared" si="50"/>
        <v>0</v>
      </c>
      <c r="H166" s="20">
        <f t="shared" si="50"/>
        <v>0</v>
      </c>
      <c r="I166" s="20">
        <f t="shared" si="50"/>
        <v>0</v>
      </c>
      <c r="J166" s="20">
        <f t="shared" si="50"/>
        <v>0</v>
      </c>
      <c r="K166" s="86"/>
      <c r="L166" s="87"/>
    </row>
    <row r="167" spans="1:12" ht="30" x14ac:dyDescent="0.2">
      <c r="A167" s="83"/>
      <c r="B167" s="88"/>
      <c r="C167" s="9" t="s">
        <v>1</v>
      </c>
      <c r="D167" s="85"/>
      <c r="E167" s="20">
        <f t="shared" si="49"/>
        <v>0</v>
      </c>
      <c r="F167" s="91">
        <v>0</v>
      </c>
      <c r="G167" s="91">
        <v>0</v>
      </c>
      <c r="H167" s="91">
        <v>0</v>
      </c>
      <c r="I167" s="91">
        <v>0</v>
      </c>
      <c r="J167" s="91">
        <v>0</v>
      </c>
      <c r="K167" s="86"/>
      <c r="L167" s="87"/>
    </row>
    <row r="168" spans="1:12" ht="30" x14ac:dyDescent="0.2">
      <c r="A168" s="83"/>
      <c r="B168" s="88"/>
      <c r="C168" s="9" t="s">
        <v>7</v>
      </c>
      <c r="D168" s="85"/>
      <c r="E168" s="20">
        <f t="shared" si="49"/>
        <v>0</v>
      </c>
      <c r="F168" s="91">
        <v>0</v>
      </c>
      <c r="G168" s="91">
        <v>0</v>
      </c>
      <c r="H168" s="91">
        <v>0</v>
      </c>
      <c r="I168" s="91">
        <v>0</v>
      </c>
      <c r="J168" s="91">
        <v>0</v>
      </c>
      <c r="K168" s="86"/>
      <c r="L168" s="87"/>
    </row>
    <row r="169" spans="1:12" ht="45" x14ac:dyDescent="0.2">
      <c r="A169" s="83"/>
      <c r="B169" s="88"/>
      <c r="C169" s="9" t="s">
        <v>16</v>
      </c>
      <c r="D169" s="85"/>
      <c r="E169" s="20">
        <f t="shared" si="49"/>
        <v>24400</v>
      </c>
      <c r="F169" s="91">
        <v>24400</v>
      </c>
      <c r="G169" s="91">
        <v>0</v>
      </c>
      <c r="H169" s="91">
        <v>0</v>
      </c>
      <c r="I169" s="91">
        <v>0</v>
      </c>
      <c r="J169" s="91">
        <v>0</v>
      </c>
      <c r="K169" s="86"/>
      <c r="L169" s="87"/>
    </row>
    <row r="170" spans="1:12" ht="30" x14ac:dyDescent="0.2">
      <c r="A170" s="83"/>
      <c r="B170" s="89"/>
      <c r="C170" s="9" t="s">
        <v>26</v>
      </c>
      <c r="D170" s="85"/>
      <c r="E170" s="20">
        <f t="shared" si="49"/>
        <v>0</v>
      </c>
      <c r="F170" s="91">
        <v>0</v>
      </c>
      <c r="G170" s="91">
        <v>0</v>
      </c>
      <c r="H170" s="91">
        <v>0</v>
      </c>
      <c r="I170" s="91">
        <v>0</v>
      </c>
      <c r="J170" s="91">
        <v>0</v>
      </c>
      <c r="K170" s="86"/>
      <c r="L170" s="87"/>
    </row>
    <row r="171" spans="1:12" ht="15" customHeight="1" x14ac:dyDescent="0.2">
      <c r="A171" s="83" t="s">
        <v>226</v>
      </c>
      <c r="B171" s="84" t="s">
        <v>301</v>
      </c>
      <c r="C171" s="9" t="s">
        <v>2</v>
      </c>
      <c r="D171" s="85" t="s">
        <v>38</v>
      </c>
      <c r="E171" s="20">
        <f t="shared" ref="E171:E185" si="51">SUM(F171:J171)</f>
        <v>590.95000000000005</v>
      </c>
      <c r="F171" s="20">
        <f t="shared" ref="F171:J171" si="52">SUM(F172:F175)</f>
        <v>590.95000000000005</v>
      </c>
      <c r="G171" s="20">
        <f t="shared" si="52"/>
        <v>0</v>
      </c>
      <c r="H171" s="20">
        <f t="shared" si="52"/>
        <v>0</v>
      </c>
      <c r="I171" s="20">
        <f t="shared" si="52"/>
        <v>0</v>
      </c>
      <c r="J171" s="20">
        <f t="shared" si="52"/>
        <v>0</v>
      </c>
      <c r="K171" s="86"/>
      <c r="L171" s="87"/>
    </row>
    <row r="172" spans="1:12" ht="30" x14ac:dyDescent="0.2">
      <c r="A172" s="83"/>
      <c r="B172" s="88"/>
      <c r="C172" s="9" t="s">
        <v>1</v>
      </c>
      <c r="D172" s="85"/>
      <c r="E172" s="20">
        <f t="shared" si="51"/>
        <v>0</v>
      </c>
      <c r="F172" s="91">
        <v>0</v>
      </c>
      <c r="G172" s="91">
        <v>0</v>
      </c>
      <c r="H172" s="91">
        <v>0</v>
      </c>
      <c r="I172" s="91">
        <v>0</v>
      </c>
      <c r="J172" s="91">
        <v>0</v>
      </c>
      <c r="K172" s="86"/>
      <c r="L172" s="87"/>
    </row>
    <row r="173" spans="1:12" ht="30" x14ac:dyDescent="0.2">
      <c r="A173" s="83"/>
      <c r="B173" s="88"/>
      <c r="C173" s="9" t="s">
        <v>7</v>
      </c>
      <c r="D173" s="85"/>
      <c r="E173" s="20">
        <f t="shared" si="51"/>
        <v>0</v>
      </c>
      <c r="F173" s="91">
        <v>0</v>
      </c>
      <c r="G173" s="91">
        <v>0</v>
      </c>
      <c r="H173" s="91">
        <v>0</v>
      </c>
      <c r="I173" s="91">
        <v>0</v>
      </c>
      <c r="J173" s="91">
        <v>0</v>
      </c>
      <c r="K173" s="86"/>
      <c r="L173" s="87"/>
    </row>
    <row r="174" spans="1:12" ht="45" x14ac:dyDescent="0.2">
      <c r="A174" s="83"/>
      <c r="B174" s="88"/>
      <c r="C174" s="9" t="s">
        <v>16</v>
      </c>
      <c r="D174" s="85"/>
      <c r="E174" s="20">
        <f t="shared" si="51"/>
        <v>590.95000000000005</v>
      </c>
      <c r="F174" s="91">
        <v>590.95000000000005</v>
      </c>
      <c r="G174" s="91">
        <v>0</v>
      </c>
      <c r="H174" s="91">
        <v>0</v>
      </c>
      <c r="I174" s="91">
        <v>0</v>
      </c>
      <c r="J174" s="91">
        <v>0</v>
      </c>
      <c r="K174" s="86"/>
      <c r="L174" s="87"/>
    </row>
    <row r="175" spans="1:12" ht="30" x14ac:dyDescent="0.2">
      <c r="A175" s="83"/>
      <c r="B175" s="89"/>
      <c r="C175" s="9" t="s">
        <v>26</v>
      </c>
      <c r="D175" s="85"/>
      <c r="E175" s="20">
        <f t="shared" si="51"/>
        <v>0</v>
      </c>
      <c r="F175" s="91">
        <v>0</v>
      </c>
      <c r="G175" s="91">
        <v>0</v>
      </c>
      <c r="H175" s="91">
        <v>0</v>
      </c>
      <c r="I175" s="91">
        <v>0</v>
      </c>
      <c r="J175" s="91">
        <v>0</v>
      </c>
      <c r="K175" s="86"/>
      <c r="L175" s="87"/>
    </row>
    <row r="176" spans="1:12" ht="15" customHeight="1" x14ac:dyDescent="0.2">
      <c r="A176" s="95" t="s">
        <v>277</v>
      </c>
      <c r="B176" s="84" t="s">
        <v>302</v>
      </c>
      <c r="C176" s="9" t="s">
        <v>2</v>
      </c>
      <c r="D176" s="85" t="s">
        <v>38</v>
      </c>
      <c r="E176" s="20">
        <f t="shared" si="51"/>
        <v>170</v>
      </c>
      <c r="F176" s="20">
        <f t="shared" ref="F176:J176" si="53">SUM(F177:F180)</f>
        <v>0</v>
      </c>
      <c r="G176" s="20">
        <f t="shared" si="53"/>
        <v>170</v>
      </c>
      <c r="H176" s="20">
        <f t="shared" si="53"/>
        <v>0</v>
      </c>
      <c r="I176" s="20">
        <f t="shared" si="53"/>
        <v>0</v>
      </c>
      <c r="J176" s="20">
        <f t="shared" si="53"/>
        <v>0</v>
      </c>
      <c r="K176" s="86"/>
      <c r="L176" s="87"/>
    </row>
    <row r="177" spans="1:12" ht="30" x14ac:dyDescent="0.2">
      <c r="A177" s="96"/>
      <c r="B177" s="88"/>
      <c r="C177" s="9" t="s">
        <v>1</v>
      </c>
      <c r="D177" s="85"/>
      <c r="E177" s="20">
        <f t="shared" si="51"/>
        <v>0</v>
      </c>
      <c r="F177" s="91">
        <v>0</v>
      </c>
      <c r="G177" s="91">
        <v>0</v>
      </c>
      <c r="H177" s="91">
        <v>0</v>
      </c>
      <c r="I177" s="91">
        <v>0</v>
      </c>
      <c r="J177" s="91">
        <v>0</v>
      </c>
      <c r="K177" s="86"/>
      <c r="L177" s="87"/>
    </row>
    <row r="178" spans="1:12" ht="30" x14ac:dyDescent="0.2">
      <c r="A178" s="96"/>
      <c r="B178" s="88"/>
      <c r="C178" s="9" t="s">
        <v>7</v>
      </c>
      <c r="D178" s="85"/>
      <c r="E178" s="20">
        <f t="shared" si="51"/>
        <v>0</v>
      </c>
      <c r="F178" s="91">
        <v>0</v>
      </c>
      <c r="G178" s="91">
        <v>0</v>
      </c>
      <c r="H178" s="91">
        <v>0</v>
      </c>
      <c r="I178" s="91">
        <v>0</v>
      </c>
      <c r="J178" s="91">
        <v>0</v>
      </c>
      <c r="K178" s="86"/>
      <c r="L178" s="87"/>
    </row>
    <row r="179" spans="1:12" ht="45" x14ac:dyDescent="0.2">
      <c r="A179" s="96"/>
      <c r="B179" s="88"/>
      <c r="C179" s="9" t="s">
        <v>16</v>
      </c>
      <c r="D179" s="85"/>
      <c r="E179" s="20">
        <f t="shared" si="51"/>
        <v>170</v>
      </c>
      <c r="F179" s="91">
        <v>0</v>
      </c>
      <c r="G179" s="91">
        <v>170</v>
      </c>
      <c r="H179" s="91">
        <v>0</v>
      </c>
      <c r="I179" s="91">
        <v>0</v>
      </c>
      <c r="J179" s="91">
        <v>0</v>
      </c>
      <c r="K179" s="86"/>
      <c r="L179" s="87"/>
    </row>
    <row r="180" spans="1:12" ht="30" x14ac:dyDescent="0.2">
      <c r="A180" s="97"/>
      <c r="B180" s="89"/>
      <c r="C180" s="9" t="s">
        <v>26</v>
      </c>
      <c r="D180" s="85"/>
      <c r="E180" s="20">
        <f t="shared" si="51"/>
        <v>0</v>
      </c>
      <c r="F180" s="91">
        <v>0</v>
      </c>
      <c r="G180" s="91">
        <v>0</v>
      </c>
      <c r="H180" s="91">
        <v>0</v>
      </c>
      <c r="I180" s="91">
        <v>0</v>
      </c>
      <c r="J180" s="91">
        <v>0</v>
      </c>
      <c r="K180" s="86"/>
      <c r="L180" s="87"/>
    </row>
    <row r="181" spans="1:12" ht="15" customHeight="1" x14ac:dyDescent="0.2">
      <c r="A181" s="95" t="s">
        <v>278</v>
      </c>
      <c r="B181" s="84" t="s">
        <v>303</v>
      </c>
      <c r="C181" s="9" t="s">
        <v>2</v>
      </c>
      <c r="D181" s="85" t="s">
        <v>38</v>
      </c>
      <c r="E181" s="20">
        <f t="shared" si="51"/>
        <v>427</v>
      </c>
      <c r="F181" s="20">
        <f t="shared" ref="F181:J181" si="54">SUM(F182:F185)</f>
        <v>0</v>
      </c>
      <c r="G181" s="20">
        <f t="shared" si="54"/>
        <v>427</v>
      </c>
      <c r="H181" s="20">
        <f t="shared" si="54"/>
        <v>0</v>
      </c>
      <c r="I181" s="20">
        <f t="shared" si="54"/>
        <v>0</v>
      </c>
      <c r="J181" s="20">
        <f t="shared" si="54"/>
        <v>0</v>
      </c>
      <c r="K181" s="86"/>
      <c r="L181" s="87"/>
    </row>
    <row r="182" spans="1:12" ht="30" x14ac:dyDescent="0.2">
      <c r="A182" s="96"/>
      <c r="B182" s="88"/>
      <c r="C182" s="9" t="s">
        <v>1</v>
      </c>
      <c r="D182" s="85"/>
      <c r="E182" s="20">
        <f t="shared" si="51"/>
        <v>0</v>
      </c>
      <c r="F182" s="91">
        <v>0</v>
      </c>
      <c r="G182" s="91">
        <v>0</v>
      </c>
      <c r="H182" s="91">
        <v>0</v>
      </c>
      <c r="I182" s="91">
        <v>0</v>
      </c>
      <c r="J182" s="91">
        <v>0</v>
      </c>
      <c r="K182" s="86"/>
      <c r="L182" s="87"/>
    </row>
    <row r="183" spans="1:12" ht="30" x14ac:dyDescent="0.2">
      <c r="A183" s="96"/>
      <c r="B183" s="88"/>
      <c r="C183" s="9" t="s">
        <v>7</v>
      </c>
      <c r="D183" s="85"/>
      <c r="E183" s="20">
        <f t="shared" si="51"/>
        <v>0</v>
      </c>
      <c r="F183" s="91">
        <v>0</v>
      </c>
      <c r="G183" s="91">
        <v>0</v>
      </c>
      <c r="H183" s="91">
        <v>0</v>
      </c>
      <c r="I183" s="91">
        <v>0</v>
      </c>
      <c r="J183" s="91">
        <v>0</v>
      </c>
      <c r="K183" s="86"/>
      <c r="L183" s="87"/>
    </row>
    <row r="184" spans="1:12" ht="45" x14ac:dyDescent="0.2">
      <c r="A184" s="96"/>
      <c r="B184" s="88"/>
      <c r="C184" s="9" t="s">
        <v>16</v>
      </c>
      <c r="D184" s="85"/>
      <c r="E184" s="20">
        <f t="shared" si="51"/>
        <v>427</v>
      </c>
      <c r="F184" s="91">
        <v>0</v>
      </c>
      <c r="G184" s="91">
        <v>427</v>
      </c>
      <c r="H184" s="91">
        <v>0</v>
      </c>
      <c r="I184" s="91">
        <v>0</v>
      </c>
      <c r="J184" s="91">
        <v>0</v>
      </c>
      <c r="K184" s="86"/>
      <c r="L184" s="87"/>
    </row>
    <row r="185" spans="1:12" ht="30" x14ac:dyDescent="0.2">
      <c r="A185" s="97"/>
      <c r="B185" s="89"/>
      <c r="C185" s="9" t="s">
        <v>26</v>
      </c>
      <c r="D185" s="85"/>
      <c r="E185" s="20">
        <f t="shared" si="51"/>
        <v>0</v>
      </c>
      <c r="F185" s="91">
        <v>0</v>
      </c>
      <c r="G185" s="91">
        <v>0</v>
      </c>
      <c r="H185" s="91">
        <v>0</v>
      </c>
      <c r="I185" s="91">
        <v>0</v>
      </c>
      <c r="J185" s="91">
        <v>0</v>
      </c>
      <c r="K185" s="86"/>
      <c r="L185" s="87"/>
    </row>
    <row r="186" spans="1:12" ht="15" customHeight="1" x14ac:dyDescent="0.2">
      <c r="A186" s="95" t="s">
        <v>279</v>
      </c>
      <c r="B186" s="84" t="s">
        <v>304</v>
      </c>
      <c r="C186" s="9" t="s">
        <v>2</v>
      </c>
      <c r="D186" s="85" t="s">
        <v>38</v>
      </c>
      <c r="E186" s="20">
        <f t="shared" ref="E186:E190" si="55">SUM(F186:J186)</f>
        <v>2000</v>
      </c>
      <c r="F186" s="20">
        <f t="shared" ref="F186:J186" si="56">SUM(F187:F190)</f>
        <v>0</v>
      </c>
      <c r="G186" s="20">
        <f t="shared" si="56"/>
        <v>2000</v>
      </c>
      <c r="H186" s="20">
        <f t="shared" si="56"/>
        <v>0</v>
      </c>
      <c r="I186" s="20">
        <f t="shared" si="56"/>
        <v>0</v>
      </c>
      <c r="J186" s="20">
        <f t="shared" si="56"/>
        <v>0</v>
      </c>
      <c r="K186" s="86"/>
      <c r="L186" s="87"/>
    </row>
    <row r="187" spans="1:12" ht="30" x14ac:dyDescent="0.2">
      <c r="A187" s="96"/>
      <c r="B187" s="88"/>
      <c r="C187" s="9" t="s">
        <v>1</v>
      </c>
      <c r="D187" s="85"/>
      <c r="E187" s="20">
        <f t="shared" si="55"/>
        <v>0</v>
      </c>
      <c r="F187" s="91">
        <v>0</v>
      </c>
      <c r="G187" s="91">
        <v>0</v>
      </c>
      <c r="H187" s="91">
        <v>0</v>
      </c>
      <c r="I187" s="91">
        <v>0</v>
      </c>
      <c r="J187" s="91">
        <v>0</v>
      </c>
      <c r="K187" s="86"/>
      <c r="L187" s="87"/>
    </row>
    <row r="188" spans="1:12" ht="30" x14ac:dyDescent="0.2">
      <c r="A188" s="96"/>
      <c r="B188" s="88"/>
      <c r="C188" s="9" t="s">
        <v>7</v>
      </c>
      <c r="D188" s="85"/>
      <c r="E188" s="20">
        <f t="shared" si="55"/>
        <v>0</v>
      </c>
      <c r="F188" s="91">
        <v>0</v>
      </c>
      <c r="G188" s="91">
        <v>0</v>
      </c>
      <c r="H188" s="91">
        <v>0</v>
      </c>
      <c r="I188" s="91">
        <v>0</v>
      </c>
      <c r="J188" s="91">
        <v>0</v>
      </c>
      <c r="K188" s="86"/>
      <c r="L188" s="87"/>
    </row>
    <row r="189" spans="1:12" ht="45" x14ac:dyDescent="0.2">
      <c r="A189" s="96"/>
      <c r="B189" s="88"/>
      <c r="C189" s="9" t="s">
        <v>16</v>
      </c>
      <c r="D189" s="85"/>
      <c r="E189" s="20">
        <f t="shared" si="55"/>
        <v>2000</v>
      </c>
      <c r="F189" s="91">
        <v>0</v>
      </c>
      <c r="G189" s="91">
        <v>2000</v>
      </c>
      <c r="H189" s="91">
        <v>0</v>
      </c>
      <c r="I189" s="91">
        <v>0</v>
      </c>
      <c r="J189" s="91">
        <v>0</v>
      </c>
      <c r="K189" s="86"/>
      <c r="L189" s="87"/>
    </row>
    <row r="190" spans="1:12" ht="30" x14ac:dyDescent="0.2">
      <c r="A190" s="97"/>
      <c r="B190" s="89"/>
      <c r="C190" s="9" t="s">
        <v>26</v>
      </c>
      <c r="D190" s="85"/>
      <c r="E190" s="20">
        <f t="shared" si="55"/>
        <v>0</v>
      </c>
      <c r="F190" s="91">
        <v>0</v>
      </c>
      <c r="G190" s="91">
        <v>0</v>
      </c>
      <c r="H190" s="91">
        <v>0</v>
      </c>
      <c r="I190" s="91">
        <v>0</v>
      </c>
      <c r="J190" s="91">
        <v>0</v>
      </c>
      <c r="K190" s="86"/>
      <c r="L190" s="87"/>
    </row>
    <row r="191" spans="1:12" ht="15.75" customHeight="1" x14ac:dyDescent="0.2">
      <c r="A191" s="98"/>
      <c r="B191" s="76" t="s">
        <v>312</v>
      </c>
      <c r="C191" s="77"/>
      <c r="D191" s="77"/>
      <c r="E191" s="77"/>
      <c r="F191" s="77"/>
      <c r="G191" s="77"/>
      <c r="H191" s="77"/>
      <c r="I191" s="77"/>
      <c r="J191" s="77"/>
      <c r="K191" s="78"/>
      <c r="L191" s="79"/>
    </row>
    <row r="192" spans="1:12" ht="60" x14ac:dyDescent="0.2">
      <c r="A192" s="80" t="s">
        <v>6</v>
      </c>
      <c r="B192" s="81" t="s">
        <v>270</v>
      </c>
      <c r="C192" s="9"/>
      <c r="D192" s="9"/>
      <c r="E192" s="9"/>
      <c r="F192" s="20"/>
      <c r="G192" s="20"/>
      <c r="H192" s="9"/>
      <c r="I192" s="9"/>
      <c r="J192" s="9"/>
      <c r="K192" s="9"/>
      <c r="L192" s="82"/>
    </row>
    <row r="193" spans="1:12" ht="15" customHeight="1" x14ac:dyDescent="0.2">
      <c r="A193" s="92" t="s">
        <v>179</v>
      </c>
      <c r="B193" s="100" t="s">
        <v>256</v>
      </c>
      <c r="C193" s="9" t="s">
        <v>2</v>
      </c>
      <c r="D193" s="85" t="s">
        <v>38</v>
      </c>
      <c r="E193" s="20">
        <f t="shared" ref="E193:E197" si="57">SUM(F193:J193)</f>
        <v>26388.57</v>
      </c>
      <c r="F193" s="20">
        <f t="shared" ref="F193:J193" si="58">SUM(F194:F197)</f>
        <v>2306.1099999999997</v>
      </c>
      <c r="G193" s="20">
        <f t="shared" si="58"/>
        <v>24082.46</v>
      </c>
      <c r="H193" s="20">
        <f t="shared" si="58"/>
        <v>0</v>
      </c>
      <c r="I193" s="20">
        <f t="shared" si="58"/>
        <v>0</v>
      </c>
      <c r="J193" s="20">
        <f t="shared" si="58"/>
        <v>0</v>
      </c>
      <c r="K193" s="86"/>
      <c r="L193" s="87"/>
    </row>
    <row r="194" spans="1:12" ht="30" x14ac:dyDescent="0.2">
      <c r="A194" s="93"/>
      <c r="B194" s="100"/>
      <c r="C194" s="9" t="s">
        <v>1</v>
      </c>
      <c r="D194" s="85"/>
      <c r="E194" s="20">
        <f t="shared" si="57"/>
        <v>0</v>
      </c>
      <c r="F194" s="91">
        <v>0</v>
      </c>
      <c r="G194" s="91">
        <v>0</v>
      </c>
      <c r="H194" s="91">
        <v>0</v>
      </c>
      <c r="I194" s="91">
        <v>0</v>
      </c>
      <c r="J194" s="91">
        <v>0</v>
      </c>
      <c r="K194" s="86"/>
      <c r="L194" s="87"/>
    </row>
    <row r="195" spans="1:12" ht="30" x14ac:dyDescent="0.2">
      <c r="A195" s="93"/>
      <c r="B195" s="100"/>
      <c r="C195" s="9" t="s">
        <v>7</v>
      </c>
      <c r="D195" s="85"/>
      <c r="E195" s="20">
        <f t="shared" si="57"/>
        <v>16278</v>
      </c>
      <c r="F195" s="91">
        <v>696.67</v>
      </c>
      <c r="G195" s="91">
        <v>15581.33</v>
      </c>
      <c r="H195" s="91">
        <v>0</v>
      </c>
      <c r="I195" s="91">
        <v>0</v>
      </c>
      <c r="J195" s="91">
        <v>0</v>
      </c>
      <c r="K195" s="86"/>
      <c r="L195" s="87"/>
    </row>
    <row r="196" spans="1:12" ht="45" x14ac:dyDescent="0.2">
      <c r="A196" s="93"/>
      <c r="B196" s="100"/>
      <c r="C196" s="9" t="s">
        <v>16</v>
      </c>
      <c r="D196" s="85"/>
      <c r="E196" s="20">
        <f t="shared" si="57"/>
        <v>8899.869999999999</v>
      </c>
      <c r="F196" s="91">
        <v>398.74</v>
      </c>
      <c r="G196" s="91">
        <v>8501.1299999999992</v>
      </c>
      <c r="H196" s="91">
        <v>0</v>
      </c>
      <c r="I196" s="91">
        <v>0</v>
      </c>
      <c r="J196" s="91">
        <v>0</v>
      </c>
      <c r="K196" s="86"/>
      <c r="L196" s="87"/>
    </row>
    <row r="197" spans="1:12" ht="30" x14ac:dyDescent="0.2">
      <c r="A197" s="94"/>
      <c r="B197" s="100"/>
      <c r="C197" s="9" t="s">
        <v>26</v>
      </c>
      <c r="D197" s="85"/>
      <c r="E197" s="20">
        <f t="shared" si="57"/>
        <v>1210.7</v>
      </c>
      <c r="F197" s="91">
        <v>1210.7</v>
      </c>
      <c r="G197" s="91">
        <v>0</v>
      </c>
      <c r="H197" s="91">
        <v>0</v>
      </c>
      <c r="I197" s="91">
        <v>0</v>
      </c>
      <c r="J197" s="91">
        <v>0</v>
      </c>
      <c r="K197" s="86"/>
      <c r="L197" s="87"/>
    </row>
    <row r="198" spans="1:12" ht="105" x14ac:dyDescent="0.2">
      <c r="A198" s="98" t="s">
        <v>10</v>
      </c>
      <c r="B198" s="81" t="s">
        <v>257</v>
      </c>
      <c r="C198" s="9"/>
      <c r="D198" s="9"/>
      <c r="E198" s="9"/>
      <c r="F198" s="20"/>
      <c r="G198" s="20"/>
      <c r="H198" s="9"/>
      <c r="I198" s="9"/>
      <c r="J198" s="9"/>
      <c r="K198" s="9"/>
      <c r="L198" s="82"/>
    </row>
    <row r="199" spans="1:12" ht="15" customHeight="1" x14ac:dyDescent="0.2">
      <c r="A199" s="92" t="s">
        <v>182</v>
      </c>
      <c r="B199" s="100" t="s">
        <v>271</v>
      </c>
      <c r="C199" s="9" t="s">
        <v>2</v>
      </c>
      <c r="D199" s="85" t="s">
        <v>38</v>
      </c>
      <c r="E199" s="20">
        <f t="shared" ref="E199:E202" si="59">SUM(F199:J199)</f>
        <v>0</v>
      </c>
      <c r="F199" s="20">
        <f t="shared" ref="F199:J199" si="60">SUM(F200:F203)</f>
        <v>0</v>
      </c>
      <c r="G199" s="20">
        <f t="shared" si="60"/>
        <v>0</v>
      </c>
      <c r="H199" s="20">
        <f t="shared" si="60"/>
        <v>0</v>
      </c>
      <c r="I199" s="20">
        <f t="shared" si="60"/>
        <v>0</v>
      </c>
      <c r="J199" s="20">
        <f t="shared" si="60"/>
        <v>0</v>
      </c>
      <c r="K199" s="86"/>
      <c r="L199" s="87"/>
    </row>
    <row r="200" spans="1:12" ht="30" x14ac:dyDescent="0.2">
      <c r="A200" s="93"/>
      <c r="B200" s="100"/>
      <c r="C200" s="9" t="s">
        <v>1</v>
      </c>
      <c r="D200" s="85"/>
      <c r="E200" s="20">
        <f t="shared" si="59"/>
        <v>0</v>
      </c>
      <c r="F200" s="20">
        <v>0</v>
      </c>
      <c r="G200" s="91">
        <v>0</v>
      </c>
      <c r="H200" s="91">
        <v>0</v>
      </c>
      <c r="I200" s="91">
        <v>0</v>
      </c>
      <c r="J200" s="91">
        <v>0</v>
      </c>
      <c r="K200" s="86"/>
      <c r="L200" s="87"/>
    </row>
    <row r="201" spans="1:12" ht="30" x14ac:dyDescent="0.2">
      <c r="A201" s="93"/>
      <c r="B201" s="100"/>
      <c r="C201" s="9" t="s">
        <v>7</v>
      </c>
      <c r="D201" s="85"/>
      <c r="E201" s="20">
        <f t="shared" si="59"/>
        <v>0</v>
      </c>
      <c r="F201" s="20">
        <v>0</v>
      </c>
      <c r="G201" s="91">
        <v>0</v>
      </c>
      <c r="H201" s="91">
        <v>0</v>
      </c>
      <c r="I201" s="91">
        <v>0</v>
      </c>
      <c r="J201" s="91">
        <v>0</v>
      </c>
      <c r="K201" s="86"/>
      <c r="L201" s="87"/>
    </row>
    <row r="202" spans="1:12" ht="45" x14ac:dyDescent="0.2">
      <c r="A202" s="93"/>
      <c r="B202" s="100"/>
      <c r="C202" s="9" t="s">
        <v>16</v>
      </c>
      <c r="D202" s="85"/>
      <c r="E202" s="20">
        <f t="shared" si="59"/>
        <v>0</v>
      </c>
      <c r="F202" s="20">
        <v>0</v>
      </c>
      <c r="G202" s="91">
        <v>0</v>
      </c>
      <c r="H202" s="91">
        <v>0</v>
      </c>
      <c r="I202" s="91">
        <v>0</v>
      </c>
      <c r="J202" s="91">
        <v>0</v>
      </c>
      <c r="K202" s="86"/>
      <c r="L202" s="87"/>
    </row>
    <row r="203" spans="1:12" ht="30" x14ac:dyDescent="0.2">
      <c r="A203" s="94"/>
      <c r="B203" s="100"/>
      <c r="C203" s="9" t="s">
        <v>26</v>
      </c>
      <c r="D203" s="85"/>
      <c r="E203" s="20">
        <v>0</v>
      </c>
      <c r="F203" s="20">
        <v>0</v>
      </c>
      <c r="G203" s="20">
        <v>0</v>
      </c>
      <c r="H203" s="20">
        <v>0</v>
      </c>
      <c r="I203" s="20">
        <v>0</v>
      </c>
      <c r="J203" s="91">
        <v>0</v>
      </c>
      <c r="K203" s="86"/>
      <c r="L203" s="87"/>
    </row>
    <row r="204" spans="1:12" ht="15" customHeight="1" x14ac:dyDescent="0.2">
      <c r="A204" s="92" t="s">
        <v>183</v>
      </c>
      <c r="B204" s="100" t="s">
        <v>272</v>
      </c>
      <c r="C204" s="9" t="s">
        <v>2</v>
      </c>
      <c r="D204" s="85" t="s">
        <v>38</v>
      </c>
      <c r="E204" s="20">
        <f t="shared" ref="E204:E207" si="61">SUM(F204:J204)</f>
        <v>1471.21</v>
      </c>
      <c r="F204" s="20">
        <f t="shared" ref="F204:J204" si="62">SUM(F205:F208)</f>
        <v>1471.21</v>
      </c>
      <c r="G204" s="20">
        <f t="shared" si="62"/>
        <v>0</v>
      </c>
      <c r="H204" s="20">
        <f t="shared" si="62"/>
        <v>0</v>
      </c>
      <c r="I204" s="20">
        <f t="shared" si="62"/>
        <v>0</v>
      </c>
      <c r="J204" s="20">
        <f t="shared" si="62"/>
        <v>0</v>
      </c>
      <c r="K204" s="86"/>
      <c r="L204" s="87"/>
    </row>
    <row r="205" spans="1:12" ht="30" x14ac:dyDescent="0.2">
      <c r="A205" s="93"/>
      <c r="B205" s="100"/>
      <c r="C205" s="9" t="s">
        <v>1</v>
      </c>
      <c r="D205" s="85"/>
      <c r="E205" s="20">
        <f t="shared" si="61"/>
        <v>0</v>
      </c>
      <c r="F205" s="20">
        <v>0</v>
      </c>
      <c r="G205" s="91">
        <v>0</v>
      </c>
      <c r="H205" s="91">
        <v>0</v>
      </c>
      <c r="I205" s="91">
        <v>0</v>
      </c>
      <c r="J205" s="91">
        <v>0</v>
      </c>
      <c r="K205" s="86"/>
      <c r="L205" s="87"/>
    </row>
    <row r="206" spans="1:12" ht="30" x14ac:dyDescent="0.2">
      <c r="A206" s="93"/>
      <c r="B206" s="100"/>
      <c r="C206" s="9" t="s">
        <v>7</v>
      </c>
      <c r="D206" s="85"/>
      <c r="E206" s="20">
        <f t="shared" si="61"/>
        <v>935.68</v>
      </c>
      <c r="F206" s="20">
        <v>935.68</v>
      </c>
      <c r="G206" s="91">
        <v>0</v>
      </c>
      <c r="H206" s="91">
        <v>0</v>
      </c>
      <c r="I206" s="91">
        <v>0</v>
      </c>
      <c r="J206" s="91">
        <v>0</v>
      </c>
      <c r="K206" s="86"/>
      <c r="L206" s="87"/>
    </row>
    <row r="207" spans="1:12" ht="45" x14ac:dyDescent="0.2">
      <c r="A207" s="93"/>
      <c r="B207" s="100"/>
      <c r="C207" s="9" t="s">
        <v>16</v>
      </c>
      <c r="D207" s="85"/>
      <c r="E207" s="20">
        <f t="shared" si="61"/>
        <v>535.53</v>
      </c>
      <c r="F207" s="20">
        <v>535.53</v>
      </c>
      <c r="G207" s="91">
        <v>0</v>
      </c>
      <c r="H207" s="91">
        <v>0</v>
      </c>
      <c r="I207" s="91">
        <v>0</v>
      </c>
      <c r="J207" s="91">
        <v>0</v>
      </c>
      <c r="K207" s="86"/>
      <c r="L207" s="87"/>
    </row>
    <row r="208" spans="1:12" ht="30" x14ac:dyDescent="0.2">
      <c r="A208" s="94"/>
      <c r="B208" s="100"/>
      <c r="C208" s="9" t="s">
        <v>26</v>
      </c>
      <c r="D208" s="85"/>
      <c r="E208" s="20">
        <v>0</v>
      </c>
      <c r="F208" s="20">
        <v>0</v>
      </c>
      <c r="G208" s="20">
        <v>0</v>
      </c>
      <c r="H208" s="20">
        <v>0</v>
      </c>
      <c r="I208" s="20">
        <v>0</v>
      </c>
      <c r="J208" s="91">
        <v>0</v>
      </c>
      <c r="K208" s="86"/>
      <c r="L208" s="87"/>
    </row>
    <row r="209" spans="1:12" ht="15" customHeight="1" x14ac:dyDescent="0.2">
      <c r="A209" s="92" t="s">
        <v>28</v>
      </c>
      <c r="B209" s="101" t="s">
        <v>297</v>
      </c>
      <c r="C209" s="9" t="s">
        <v>2</v>
      </c>
      <c r="D209" s="85" t="s">
        <v>38</v>
      </c>
      <c r="E209" s="20">
        <f t="shared" ref="E209:E213" si="63">SUM(F209:J209)</f>
        <v>19455</v>
      </c>
      <c r="F209" s="20">
        <f t="shared" ref="F209:J209" si="64">SUM(F210:F213)</f>
        <v>4455</v>
      </c>
      <c r="G209" s="20">
        <f t="shared" si="64"/>
        <v>5000</v>
      </c>
      <c r="H209" s="20">
        <f t="shared" si="64"/>
        <v>5000</v>
      </c>
      <c r="I209" s="20">
        <f t="shared" si="64"/>
        <v>5000</v>
      </c>
      <c r="J209" s="20">
        <f t="shared" si="64"/>
        <v>0</v>
      </c>
      <c r="K209" s="86"/>
      <c r="L209" s="87"/>
    </row>
    <row r="210" spans="1:12" ht="30" x14ac:dyDescent="0.2">
      <c r="A210" s="93"/>
      <c r="B210" s="102"/>
      <c r="C210" s="9" t="s">
        <v>1</v>
      </c>
      <c r="D210" s="85"/>
      <c r="E210" s="20">
        <f t="shared" si="63"/>
        <v>0</v>
      </c>
      <c r="F210" s="20">
        <v>0</v>
      </c>
      <c r="G210" s="91">
        <v>0</v>
      </c>
      <c r="H210" s="91">
        <v>0</v>
      </c>
      <c r="I210" s="91">
        <v>0</v>
      </c>
      <c r="J210" s="91">
        <v>0</v>
      </c>
      <c r="K210" s="86"/>
      <c r="L210" s="87"/>
    </row>
    <row r="211" spans="1:12" ht="30" x14ac:dyDescent="0.2">
      <c r="A211" s="93"/>
      <c r="B211" s="102"/>
      <c r="C211" s="9" t="s">
        <v>7</v>
      </c>
      <c r="D211" s="85"/>
      <c r="E211" s="20">
        <f t="shared" si="63"/>
        <v>0</v>
      </c>
      <c r="F211" s="20">
        <v>0</v>
      </c>
      <c r="G211" s="91">
        <v>0</v>
      </c>
      <c r="H211" s="91">
        <v>0</v>
      </c>
      <c r="I211" s="91">
        <v>0</v>
      </c>
      <c r="J211" s="91">
        <v>0</v>
      </c>
      <c r="K211" s="86"/>
      <c r="L211" s="87"/>
    </row>
    <row r="212" spans="1:12" ht="45" x14ac:dyDescent="0.2">
      <c r="A212" s="93"/>
      <c r="B212" s="102"/>
      <c r="C212" s="9" t="s">
        <v>16</v>
      </c>
      <c r="D212" s="85"/>
      <c r="E212" s="20">
        <f t="shared" si="63"/>
        <v>19455</v>
      </c>
      <c r="F212" s="20">
        <v>4455</v>
      </c>
      <c r="G212" s="91">
        <v>5000</v>
      </c>
      <c r="H212" s="91">
        <v>5000</v>
      </c>
      <c r="I212" s="91">
        <v>5000</v>
      </c>
      <c r="J212" s="91">
        <v>0</v>
      </c>
      <c r="K212" s="86"/>
      <c r="L212" s="87"/>
    </row>
    <row r="213" spans="1:12" ht="33.75" customHeight="1" x14ac:dyDescent="0.2">
      <c r="A213" s="94"/>
      <c r="B213" s="103"/>
      <c r="C213" s="9" t="s">
        <v>26</v>
      </c>
      <c r="D213" s="85"/>
      <c r="E213" s="20">
        <f t="shared" si="63"/>
        <v>0</v>
      </c>
      <c r="F213" s="20">
        <v>0</v>
      </c>
      <c r="G213" s="91">
        <v>0</v>
      </c>
      <c r="H213" s="91">
        <v>0</v>
      </c>
      <c r="I213" s="91">
        <v>0</v>
      </c>
      <c r="J213" s="91">
        <v>0</v>
      </c>
      <c r="K213" s="86"/>
      <c r="L213" s="87"/>
    </row>
    <row r="214" spans="1:12" ht="15" customHeight="1" x14ac:dyDescent="0.2">
      <c r="A214" s="92" t="s">
        <v>185</v>
      </c>
      <c r="B214" s="100" t="s">
        <v>298</v>
      </c>
      <c r="C214" s="9" t="s">
        <v>2</v>
      </c>
      <c r="D214" s="85" t="s">
        <v>38</v>
      </c>
      <c r="E214" s="20">
        <f t="shared" ref="E214:E218" si="65">SUM(F214:J214)</f>
        <v>0</v>
      </c>
      <c r="F214" s="20">
        <f t="shared" ref="F214:J214" si="66">SUM(F215:F218)</f>
        <v>0</v>
      </c>
      <c r="G214" s="20">
        <f t="shared" si="66"/>
        <v>0</v>
      </c>
      <c r="H214" s="20">
        <f t="shared" si="66"/>
        <v>0</v>
      </c>
      <c r="I214" s="20">
        <f t="shared" si="66"/>
        <v>0</v>
      </c>
      <c r="J214" s="20">
        <f t="shared" si="66"/>
        <v>0</v>
      </c>
      <c r="K214" s="86"/>
      <c r="L214" s="87"/>
    </row>
    <row r="215" spans="1:12" ht="30" x14ac:dyDescent="0.2">
      <c r="A215" s="93"/>
      <c r="B215" s="100"/>
      <c r="C215" s="9" t="s">
        <v>1</v>
      </c>
      <c r="D215" s="85"/>
      <c r="E215" s="20">
        <f t="shared" si="65"/>
        <v>0</v>
      </c>
      <c r="F215" s="20">
        <v>0</v>
      </c>
      <c r="G215" s="91">
        <v>0</v>
      </c>
      <c r="H215" s="91">
        <v>0</v>
      </c>
      <c r="I215" s="91">
        <v>0</v>
      </c>
      <c r="J215" s="91">
        <v>0</v>
      </c>
      <c r="K215" s="86"/>
      <c r="L215" s="87"/>
    </row>
    <row r="216" spans="1:12" ht="30" x14ac:dyDescent="0.2">
      <c r="A216" s="93"/>
      <c r="B216" s="100"/>
      <c r="C216" s="9" t="s">
        <v>7</v>
      </c>
      <c r="D216" s="85"/>
      <c r="E216" s="20">
        <f t="shared" si="65"/>
        <v>0</v>
      </c>
      <c r="F216" s="20">
        <v>0</v>
      </c>
      <c r="G216" s="91">
        <v>0</v>
      </c>
      <c r="H216" s="91">
        <v>0</v>
      </c>
      <c r="I216" s="91">
        <v>0</v>
      </c>
      <c r="J216" s="91">
        <v>0</v>
      </c>
      <c r="K216" s="86"/>
      <c r="L216" s="87"/>
    </row>
    <row r="217" spans="1:12" ht="45" x14ac:dyDescent="0.2">
      <c r="A217" s="93"/>
      <c r="B217" s="100"/>
      <c r="C217" s="9" t="s">
        <v>16</v>
      </c>
      <c r="D217" s="85"/>
      <c r="E217" s="20">
        <f t="shared" si="65"/>
        <v>0</v>
      </c>
      <c r="F217" s="20">
        <v>0</v>
      </c>
      <c r="G217" s="91">
        <v>0</v>
      </c>
      <c r="H217" s="91">
        <v>0</v>
      </c>
      <c r="I217" s="91">
        <v>0</v>
      </c>
      <c r="J217" s="91">
        <v>0</v>
      </c>
      <c r="K217" s="86"/>
      <c r="L217" s="87"/>
    </row>
    <row r="218" spans="1:12" ht="30" x14ac:dyDescent="0.2">
      <c r="A218" s="94"/>
      <c r="B218" s="100"/>
      <c r="C218" s="9" t="s">
        <v>26</v>
      </c>
      <c r="D218" s="85"/>
      <c r="E218" s="20">
        <f t="shared" si="65"/>
        <v>0</v>
      </c>
      <c r="F218" s="20">
        <v>0</v>
      </c>
      <c r="G218" s="91">
        <v>0</v>
      </c>
      <c r="H218" s="91">
        <v>0</v>
      </c>
      <c r="I218" s="91">
        <v>0</v>
      </c>
      <c r="J218" s="91">
        <v>0</v>
      </c>
      <c r="K218" s="86"/>
      <c r="L218" s="87"/>
    </row>
  </sheetData>
  <mergeCells count="136">
    <mergeCell ref="A64:A68"/>
    <mergeCell ref="A69:A73"/>
    <mergeCell ref="B13:B17"/>
    <mergeCell ref="D13:D17"/>
    <mergeCell ref="A9:A10"/>
    <mergeCell ref="A54:A58"/>
    <mergeCell ref="B59:B63"/>
    <mergeCell ref="D59:D63"/>
    <mergeCell ref="A13:A17"/>
    <mergeCell ref="A59:A63"/>
    <mergeCell ref="B18:B22"/>
    <mergeCell ref="D18:D22"/>
    <mergeCell ref="A43:A47"/>
    <mergeCell ref="A23:A27"/>
    <mergeCell ref="A48:A52"/>
    <mergeCell ref="B11:K11"/>
    <mergeCell ref="A28:A32"/>
    <mergeCell ref="A33:A37"/>
    <mergeCell ref="A18:A22"/>
    <mergeCell ref="A38:A42"/>
    <mergeCell ref="B38:B42"/>
    <mergeCell ref="D38:D42"/>
    <mergeCell ref="B74:B78"/>
    <mergeCell ref="B79:B83"/>
    <mergeCell ref="D79:D83"/>
    <mergeCell ref="D74:D78"/>
    <mergeCell ref="B69:B73"/>
    <mergeCell ref="D64:D68"/>
    <mergeCell ref="B64:B68"/>
    <mergeCell ref="D69:D73"/>
    <mergeCell ref="B23:B27"/>
    <mergeCell ref="D23:D27"/>
    <mergeCell ref="D54:D58"/>
    <mergeCell ref="B54:B58"/>
    <mergeCell ref="B43:B47"/>
    <mergeCell ref="D43:D47"/>
    <mergeCell ref="B48:B52"/>
    <mergeCell ref="D48:D52"/>
    <mergeCell ref="B28:B32"/>
    <mergeCell ref="D28:D32"/>
    <mergeCell ref="B33:B37"/>
    <mergeCell ref="D33:D37"/>
    <mergeCell ref="D126:D130"/>
    <mergeCell ref="B109:B113"/>
    <mergeCell ref="D109:D113"/>
    <mergeCell ref="B131:B135"/>
    <mergeCell ref="D131:D135"/>
    <mergeCell ref="B141:B145"/>
    <mergeCell ref="A89:A93"/>
    <mergeCell ref="D116:D120"/>
    <mergeCell ref="B114:K114"/>
    <mergeCell ref="B94:B98"/>
    <mergeCell ref="D94:D98"/>
    <mergeCell ref="B99:B103"/>
    <mergeCell ref="D99:D103"/>
    <mergeCell ref="A109:A113"/>
    <mergeCell ref="B104:B108"/>
    <mergeCell ref="D104:D108"/>
    <mergeCell ref="B209:B213"/>
    <mergeCell ref="D209:D213"/>
    <mergeCell ref="A146:A150"/>
    <mergeCell ref="B146:B150"/>
    <mergeCell ref="D146:D150"/>
    <mergeCell ref="A166:A170"/>
    <mergeCell ref="B166:B170"/>
    <mergeCell ref="D166:D170"/>
    <mergeCell ref="A136:A140"/>
    <mergeCell ref="A193:A197"/>
    <mergeCell ref="A199:A203"/>
    <mergeCell ref="B204:B208"/>
    <mergeCell ref="D204:D208"/>
    <mergeCell ref="B171:B175"/>
    <mergeCell ref="D171:D175"/>
    <mergeCell ref="B176:B180"/>
    <mergeCell ref="D176:D180"/>
    <mergeCell ref="B181:B185"/>
    <mergeCell ref="D181:D185"/>
    <mergeCell ref="B186:B190"/>
    <mergeCell ref="D186:D190"/>
    <mergeCell ref="B214:B218"/>
    <mergeCell ref="B116:B120"/>
    <mergeCell ref="D214:D218"/>
    <mergeCell ref="B126:B130"/>
    <mergeCell ref="B199:B203"/>
    <mergeCell ref="B84:B88"/>
    <mergeCell ref="D84:D88"/>
    <mergeCell ref="B89:B93"/>
    <mergeCell ref="D89:D93"/>
    <mergeCell ref="D199:D203"/>
    <mergeCell ref="B193:B197"/>
    <mergeCell ref="D121:D125"/>
    <mergeCell ref="D193:D197"/>
    <mergeCell ref="B191:K191"/>
    <mergeCell ref="B136:B140"/>
    <mergeCell ref="D136:D140"/>
    <mergeCell ref="B151:B155"/>
    <mergeCell ref="D151:D155"/>
    <mergeCell ref="D141:D145"/>
    <mergeCell ref="B156:B160"/>
    <mergeCell ref="B121:B125"/>
    <mergeCell ref="D156:D160"/>
    <mergeCell ref="B161:B165"/>
    <mergeCell ref="D161:D165"/>
    <mergeCell ref="A214:A218"/>
    <mergeCell ref="A74:A78"/>
    <mergeCell ref="A94:A98"/>
    <mergeCell ref="A116:A120"/>
    <mergeCell ref="A121:A125"/>
    <mergeCell ref="A126:A130"/>
    <mergeCell ref="A79:A83"/>
    <mergeCell ref="A131:A135"/>
    <mergeCell ref="A141:A145"/>
    <mergeCell ref="A156:A160"/>
    <mergeCell ref="A151:A155"/>
    <mergeCell ref="A161:A165"/>
    <mergeCell ref="A84:A88"/>
    <mergeCell ref="A99:A103"/>
    <mergeCell ref="A209:A213"/>
    <mergeCell ref="A204:A208"/>
    <mergeCell ref="A171:A175"/>
    <mergeCell ref="A176:A180"/>
    <mergeCell ref="A181:A185"/>
    <mergeCell ref="A186:A190"/>
    <mergeCell ref="A104:A108"/>
    <mergeCell ref="G1:K1"/>
    <mergeCell ref="G2:K2"/>
    <mergeCell ref="F3:K3"/>
    <mergeCell ref="F4:K4"/>
    <mergeCell ref="C5:K5"/>
    <mergeCell ref="B7:K7"/>
    <mergeCell ref="C9:C10"/>
    <mergeCell ref="D9:D10"/>
    <mergeCell ref="K9:K10"/>
    <mergeCell ref="B9:B10"/>
    <mergeCell ref="F6:K6"/>
    <mergeCell ref="E9:J9"/>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7" manualBreakCount="7">
    <brk id="27" max="11" man="1"/>
    <brk id="53" max="11" man="1"/>
    <brk id="83" max="11" man="1"/>
    <brk id="113" max="11" man="1"/>
    <brk id="135" max="11" man="1"/>
    <brk id="160" max="11" man="1"/>
    <brk id="19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0"/>
  <sheetViews>
    <sheetView view="pageBreakPreview" zoomScale="80" zoomScaleNormal="80" zoomScaleSheetLayoutView="80" workbookViewId="0">
      <selection activeCell="E23" sqref="E23"/>
    </sheetView>
  </sheetViews>
  <sheetFormatPr defaultColWidth="9.140625" defaultRowHeight="14.25" x14ac:dyDescent="0.2"/>
  <cols>
    <col min="1" max="1" width="7.5703125" style="3" customWidth="1"/>
    <col min="2" max="2" width="34.7109375" style="3" customWidth="1"/>
    <col min="3" max="3" width="22.28515625" style="3" customWidth="1"/>
    <col min="4" max="4" width="19.42578125" style="3" customWidth="1"/>
    <col min="5" max="5" width="20.5703125" style="106" customWidth="1"/>
    <col min="6" max="6" width="14.5703125" style="175" customWidth="1"/>
    <col min="7" max="7" width="14.85546875" style="175" customWidth="1"/>
    <col min="8" max="8" width="14.5703125" style="175" customWidth="1"/>
    <col min="9" max="9" width="14.7109375" style="175" customWidth="1"/>
    <col min="10" max="10" width="15" style="175" customWidth="1"/>
    <col min="11" max="11" width="12.85546875" style="175" customWidth="1"/>
    <col min="12" max="12" width="12" style="99" customWidth="1"/>
    <col min="13" max="13" width="40.28515625" style="3" customWidth="1"/>
    <col min="14" max="14" width="10.140625" style="3" bestFit="1" customWidth="1"/>
    <col min="15" max="15" width="10.7109375" style="3" bestFit="1" customWidth="1"/>
    <col min="16" max="16" width="13.7109375" style="3" customWidth="1"/>
    <col min="17" max="17" width="9.85546875" style="3" bestFit="1" customWidth="1"/>
    <col min="18" max="16384" width="9.140625" style="3"/>
  </cols>
  <sheetData>
    <row r="1" spans="1:15" s="1" customFormat="1" ht="18" customHeight="1" x14ac:dyDescent="0.25">
      <c r="A1" s="27"/>
      <c r="C1" s="104"/>
      <c r="D1" s="29"/>
      <c r="E1" s="29"/>
      <c r="F1" s="105"/>
      <c r="G1" s="105"/>
      <c r="H1" s="2"/>
      <c r="I1" s="2"/>
      <c r="J1" s="2"/>
      <c r="K1" s="2"/>
      <c r="L1" s="2"/>
      <c r="M1" s="29"/>
      <c r="N1" s="29"/>
      <c r="O1" s="29"/>
    </row>
    <row r="2" spans="1:15" s="1" customFormat="1" ht="18" customHeight="1" x14ac:dyDescent="0.25">
      <c r="A2" s="27"/>
      <c r="C2" s="104"/>
      <c r="D2" s="29"/>
      <c r="E2" s="29"/>
      <c r="F2" s="105"/>
      <c r="G2" s="105"/>
      <c r="H2" s="105"/>
      <c r="I2" s="105"/>
      <c r="J2" s="2"/>
      <c r="K2" s="2"/>
      <c r="L2" s="2"/>
      <c r="M2" s="29"/>
      <c r="N2" s="29"/>
      <c r="O2" s="29"/>
    </row>
    <row r="3" spans="1:15" s="4" customFormat="1" ht="15" customHeight="1" x14ac:dyDescent="0.25">
      <c r="D3" s="5"/>
      <c r="E3" s="106"/>
      <c r="F3" s="2" t="s">
        <v>193</v>
      </c>
      <c r="G3" s="2"/>
      <c r="H3" s="2"/>
      <c r="I3" s="2"/>
      <c r="J3" s="2"/>
      <c r="K3" s="2"/>
      <c r="L3" s="2"/>
    </row>
    <row r="4" spans="1:15" s="4" customFormat="1" ht="15" x14ac:dyDescent="0.25">
      <c r="D4" s="5"/>
      <c r="E4" s="106"/>
      <c r="F4" s="6" t="s">
        <v>139</v>
      </c>
      <c r="G4" s="6"/>
      <c r="H4" s="6"/>
      <c r="I4" s="6"/>
      <c r="J4" s="6"/>
      <c r="K4" s="6"/>
      <c r="L4" s="6"/>
    </row>
    <row r="5" spans="1:15" s="4" customFormat="1" ht="14.1" customHeight="1" x14ac:dyDescent="0.25">
      <c r="C5" s="6" t="s">
        <v>29</v>
      </c>
      <c r="D5" s="6"/>
      <c r="E5" s="6"/>
      <c r="F5" s="6"/>
      <c r="G5" s="6"/>
      <c r="H5" s="6"/>
      <c r="I5" s="6"/>
      <c r="J5" s="6"/>
      <c r="K5" s="6"/>
      <c r="L5" s="6"/>
    </row>
    <row r="6" spans="1:15" s="4" customFormat="1" ht="15" customHeight="1" x14ac:dyDescent="0.25">
      <c r="D6" s="5"/>
      <c r="E6" s="106"/>
      <c r="F6" s="2" t="s">
        <v>306</v>
      </c>
      <c r="G6" s="2"/>
      <c r="H6" s="2"/>
      <c r="I6" s="2"/>
      <c r="J6" s="2"/>
      <c r="K6" s="2"/>
      <c r="L6" s="2"/>
    </row>
    <row r="7" spans="1:15" s="107" customFormat="1" ht="15.75" customHeight="1" x14ac:dyDescent="0.2">
      <c r="A7" s="34" t="s">
        <v>167</v>
      </c>
      <c r="B7" s="34"/>
      <c r="C7" s="34"/>
      <c r="D7" s="34"/>
      <c r="E7" s="34"/>
      <c r="F7" s="34"/>
      <c r="G7" s="34"/>
      <c r="H7" s="34"/>
      <c r="I7" s="34"/>
      <c r="J7" s="34"/>
      <c r="K7" s="34"/>
      <c r="L7" s="34"/>
      <c r="M7" s="34"/>
    </row>
    <row r="8" spans="1:15" s="107" customFormat="1" ht="15.75" customHeight="1" x14ac:dyDescent="0.2">
      <c r="A8" s="65"/>
      <c r="B8" s="65"/>
      <c r="C8" s="65"/>
      <c r="D8" s="65"/>
      <c r="E8" s="34" t="s">
        <v>140</v>
      </c>
      <c r="F8" s="34"/>
      <c r="G8" s="34"/>
      <c r="H8" s="34"/>
      <c r="I8" s="34"/>
      <c r="J8" s="108"/>
      <c r="K8" s="108"/>
      <c r="L8" s="65"/>
      <c r="M8" s="65"/>
    </row>
    <row r="9" spans="1:15" s="107" customFormat="1" ht="15.75" x14ac:dyDescent="0.2">
      <c r="A9" s="66"/>
      <c r="B9" s="66"/>
      <c r="C9" s="66"/>
      <c r="D9" s="66"/>
      <c r="E9" s="109"/>
      <c r="F9" s="110"/>
      <c r="G9" s="110"/>
      <c r="H9" s="110"/>
      <c r="I9" s="110"/>
      <c r="J9" s="110"/>
      <c r="K9" s="110"/>
      <c r="L9" s="111"/>
    </row>
    <row r="10" spans="1:15" ht="18" customHeight="1" x14ac:dyDescent="0.2">
      <c r="A10" s="15" t="s">
        <v>4</v>
      </c>
      <c r="B10" s="15" t="s">
        <v>21</v>
      </c>
      <c r="C10" s="15" t="s">
        <v>22</v>
      </c>
      <c r="D10" s="15" t="s">
        <v>8</v>
      </c>
      <c r="E10" s="112" t="s">
        <v>42</v>
      </c>
      <c r="F10" s="113" t="s">
        <v>23</v>
      </c>
      <c r="G10" s="114" t="s">
        <v>9</v>
      </c>
      <c r="H10" s="115"/>
      <c r="I10" s="115"/>
      <c r="J10" s="115"/>
      <c r="K10" s="116"/>
      <c r="L10" s="117" t="s">
        <v>11</v>
      </c>
      <c r="M10" s="14" t="s">
        <v>15</v>
      </c>
    </row>
    <row r="11" spans="1:15" ht="111" customHeight="1" x14ac:dyDescent="0.2">
      <c r="A11" s="15"/>
      <c r="B11" s="15"/>
      <c r="C11" s="15"/>
      <c r="D11" s="15"/>
      <c r="E11" s="112"/>
      <c r="F11" s="118"/>
      <c r="G11" s="17" t="s">
        <v>148</v>
      </c>
      <c r="H11" s="17" t="s">
        <v>149</v>
      </c>
      <c r="I11" s="17" t="s">
        <v>150</v>
      </c>
      <c r="J11" s="17" t="s">
        <v>151</v>
      </c>
      <c r="K11" s="17" t="s">
        <v>152</v>
      </c>
      <c r="L11" s="117"/>
      <c r="M11" s="16"/>
    </row>
    <row r="12" spans="1:15" ht="15" x14ac:dyDescent="0.2">
      <c r="A12" s="18">
        <v>1</v>
      </c>
      <c r="B12" s="18">
        <v>2</v>
      </c>
      <c r="C12" s="18">
        <v>3</v>
      </c>
      <c r="D12" s="18">
        <v>4</v>
      </c>
      <c r="E12" s="119">
        <v>5</v>
      </c>
      <c r="F12" s="120">
        <v>6</v>
      </c>
      <c r="G12" s="120">
        <v>7</v>
      </c>
      <c r="H12" s="120">
        <v>8</v>
      </c>
      <c r="I12" s="120">
        <v>9</v>
      </c>
      <c r="J12" s="120">
        <v>10</v>
      </c>
      <c r="K12" s="120">
        <v>11</v>
      </c>
      <c r="L12" s="119">
        <v>14</v>
      </c>
      <c r="M12" s="18">
        <v>15</v>
      </c>
    </row>
    <row r="13" spans="1:15" ht="22.5" customHeight="1" x14ac:dyDescent="0.2">
      <c r="A13" s="121" t="s">
        <v>138</v>
      </c>
      <c r="B13" s="122"/>
      <c r="C13" s="122"/>
      <c r="D13" s="122"/>
      <c r="E13" s="122"/>
      <c r="F13" s="122"/>
      <c r="G13" s="122"/>
      <c r="H13" s="122"/>
      <c r="I13" s="122"/>
      <c r="J13" s="122"/>
      <c r="K13" s="122"/>
      <c r="L13" s="122"/>
      <c r="M13" s="123"/>
    </row>
    <row r="14" spans="1:15" ht="15" customHeight="1" x14ac:dyDescent="0.2">
      <c r="A14" s="124" t="s">
        <v>6</v>
      </c>
      <c r="B14" s="125" t="s">
        <v>243</v>
      </c>
      <c r="C14" s="126" t="s">
        <v>136</v>
      </c>
      <c r="D14" s="81" t="s">
        <v>2</v>
      </c>
      <c r="E14" s="127">
        <v>0</v>
      </c>
      <c r="F14" s="128">
        <f>SUM(G14:K14)</f>
        <v>65982.275999999998</v>
      </c>
      <c r="G14" s="129">
        <f t="shared" ref="G14:K14" si="0">SUM(G15:G18)</f>
        <v>39824.275999999998</v>
      </c>
      <c r="H14" s="129">
        <f t="shared" si="0"/>
        <v>12000</v>
      </c>
      <c r="I14" s="129">
        <f t="shared" si="0"/>
        <v>14158</v>
      </c>
      <c r="J14" s="129">
        <f t="shared" si="0"/>
        <v>0</v>
      </c>
      <c r="K14" s="129">
        <f t="shared" si="0"/>
        <v>0</v>
      </c>
      <c r="L14" s="117" t="s">
        <v>33</v>
      </c>
      <c r="M14" s="130" t="s">
        <v>228</v>
      </c>
    </row>
    <row r="15" spans="1:15" ht="45" x14ac:dyDescent="0.2">
      <c r="A15" s="124"/>
      <c r="B15" s="125"/>
      <c r="C15" s="126"/>
      <c r="D15" s="81" t="s">
        <v>1</v>
      </c>
      <c r="E15" s="127">
        <v>0</v>
      </c>
      <c r="F15" s="128">
        <f>SUM(G15:K15)</f>
        <v>0</v>
      </c>
      <c r="G15" s="129">
        <f>G20+G25+G30+G35+G40+G45+G50+G55</f>
        <v>0</v>
      </c>
      <c r="H15" s="129">
        <f>H20+H25+H30+H35+H40+H45+H50+H55</f>
        <v>0</v>
      </c>
      <c r="I15" s="129">
        <f t="shared" ref="I15:K18" si="1">I20</f>
        <v>0</v>
      </c>
      <c r="J15" s="129">
        <f t="shared" si="1"/>
        <v>0</v>
      </c>
      <c r="K15" s="129">
        <f t="shared" si="1"/>
        <v>0</v>
      </c>
      <c r="L15" s="117"/>
      <c r="M15" s="131"/>
    </row>
    <row r="16" spans="1:15" ht="60" x14ac:dyDescent="0.2">
      <c r="A16" s="124"/>
      <c r="B16" s="125"/>
      <c r="C16" s="126"/>
      <c r="D16" s="81" t="s">
        <v>7</v>
      </c>
      <c r="E16" s="127">
        <v>0</v>
      </c>
      <c r="F16" s="128">
        <f>SUM(G16:K16)</f>
        <v>43830</v>
      </c>
      <c r="G16" s="129">
        <f t="shared" ref="G16:H18" si="2">G21+G26+G31+G36+G41+G46+G51+G56</f>
        <v>30380</v>
      </c>
      <c r="H16" s="129">
        <f t="shared" si="2"/>
        <v>0</v>
      </c>
      <c r="I16" s="129">
        <f t="shared" si="1"/>
        <v>13450</v>
      </c>
      <c r="J16" s="129">
        <f t="shared" si="1"/>
        <v>0</v>
      </c>
      <c r="K16" s="129">
        <f t="shared" si="1"/>
        <v>0</v>
      </c>
      <c r="L16" s="117"/>
      <c r="M16" s="131"/>
    </row>
    <row r="17" spans="1:16" ht="60" x14ac:dyDescent="0.2">
      <c r="A17" s="124"/>
      <c r="B17" s="125"/>
      <c r="C17" s="126"/>
      <c r="D17" s="81" t="s">
        <v>16</v>
      </c>
      <c r="E17" s="127">
        <v>0</v>
      </c>
      <c r="F17" s="128">
        <f>SUM(G17:K17)</f>
        <v>22152.275999999998</v>
      </c>
      <c r="G17" s="129">
        <f t="shared" si="2"/>
        <v>9444.2759999999998</v>
      </c>
      <c r="H17" s="129">
        <f t="shared" si="2"/>
        <v>12000</v>
      </c>
      <c r="I17" s="129">
        <f t="shared" si="1"/>
        <v>708</v>
      </c>
      <c r="J17" s="129">
        <f t="shared" si="1"/>
        <v>0</v>
      </c>
      <c r="K17" s="129">
        <f t="shared" si="1"/>
        <v>0</v>
      </c>
      <c r="L17" s="117"/>
      <c r="M17" s="131"/>
    </row>
    <row r="18" spans="1:16" ht="22.5" customHeight="1" x14ac:dyDescent="0.2">
      <c r="A18" s="124"/>
      <c r="B18" s="125"/>
      <c r="C18" s="126"/>
      <c r="D18" s="81" t="s">
        <v>30</v>
      </c>
      <c r="E18" s="127">
        <v>0</v>
      </c>
      <c r="F18" s="128">
        <f>SUM(G18:K18)</f>
        <v>0</v>
      </c>
      <c r="G18" s="129">
        <f t="shared" si="2"/>
        <v>0</v>
      </c>
      <c r="H18" s="129">
        <f t="shared" si="2"/>
        <v>0</v>
      </c>
      <c r="I18" s="129">
        <f t="shared" si="1"/>
        <v>0</v>
      </c>
      <c r="J18" s="129">
        <f t="shared" si="1"/>
        <v>0</v>
      </c>
      <c r="K18" s="129">
        <f t="shared" si="1"/>
        <v>0</v>
      </c>
      <c r="L18" s="117"/>
      <c r="M18" s="132"/>
    </row>
    <row r="19" spans="1:16" ht="15" customHeight="1" x14ac:dyDescent="0.2">
      <c r="A19" s="95" t="s">
        <v>12</v>
      </c>
      <c r="B19" s="84" t="s">
        <v>244</v>
      </c>
      <c r="C19" s="14" t="s">
        <v>136</v>
      </c>
      <c r="D19" s="9" t="s">
        <v>2</v>
      </c>
      <c r="E19" s="20">
        <f>SUM(E20:E23)</f>
        <v>1000</v>
      </c>
      <c r="F19" s="90">
        <f t="shared" ref="F19:F28" si="3">SUM(G19:K19)</f>
        <v>14158</v>
      </c>
      <c r="G19" s="90">
        <f t="shared" ref="G19:K19" si="4">SUM(G20:G23)</f>
        <v>0</v>
      </c>
      <c r="H19" s="90">
        <f t="shared" si="4"/>
        <v>0</v>
      </c>
      <c r="I19" s="90">
        <f t="shared" si="4"/>
        <v>14158</v>
      </c>
      <c r="J19" s="90">
        <f t="shared" si="4"/>
        <v>0</v>
      </c>
      <c r="K19" s="90">
        <f t="shared" si="4"/>
        <v>0</v>
      </c>
      <c r="L19" s="133"/>
      <c r="M19" s="14"/>
    </row>
    <row r="20" spans="1:16" ht="45" x14ac:dyDescent="0.2">
      <c r="A20" s="96"/>
      <c r="B20" s="88"/>
      <c r="C20" s="24"/>
      <c r="D20" s="9" t="s">
        <v>1</v>
      </c>
      <c r="E20" s="20">
        <v>0</v>
      </c>
      <c r="F20" s="90">
        <f t="shared" si="3"/>
        <v>0</v>
      </c>
      <c r="G20" s="90">
        <v>0</v>
      </c>
      <c r="H20" s="90">
        <v>0</v>
      </c>
      <c r="I20" s="90">
        <v>0</v>
      </c>
      <c r="J20" s="90">
        <v>0</v>
      </c>
      <c r="K20" s="90">
        <v>0</v>
      </c>
      <c r="L20" s="134"/>
      <c r="M20" s="24"/>
    </row>
    <row r="21" spans="1:16" ht="45" x14ac:dyDescent="0.2">
      <c r="A21" s="96"/>
      <c r="B21" s="88"/>
      <c r="C21" s="24"/>
      <c r="D21" s="9" t="s">
        <v>7</v>
      </c>
      <c r="E21" s="20">
        <v>950</v>
      </c>
      <c r="F21" s="90">
        <f t="shared" si="3"/>
        <v>13450</v>
      </c>
      <c r="G21" s="90">
        <v>0</v>
      </c>
      <c r="H21" s="90">
        <v>0</v>
      </c>
      <c r="I21" s="90">
        <v>13450</v>
      </c>
      <c r="J21" s="90">
        <v>0</v>
      </c>
      <c r="K21" s="90">
        <v>0</v>
      </c>
      <c r="L21" s="134"/>
      <c r="M21" s="24"/>
    </row>
    <row r="22" spans="1:16" ht="45" x14ac:dyDescent="0.2">
      <c r="A22" s="96"/>
      <c r="B22" s="88"/>
      <c r="C22" s="24"/>
      <c r="D22" s="9" t="s">
        <v>16</v>
      </c>
      <c r="E22" s="20">
        <v>50</v>
      </c>
      <c r="F22" s="90">
        <f t="shared" si="3"/>
        <v>708</v>
      </c>
      <c r="G22" s="90">
        <v>0</v>
      </c>
      <c r="H22" s="90">
        <v>0</v>
      </c>
      <c r="I22" s="90">
        <v>708</v>
      </c>
      <c r="J22" s="90">
        <v>0</v>
      </c>
      <c r="K22" s="90">
        <v>0</v>
      </c>
      <c r="L22" s="134"/>
      <c r="M22" s="24"/>
    </row>
    <row r="23" spans="1:16" ht="63.75" customHeight="1" x14ac:dyDescent="0.2">
      <c r="A23" s="97"/>
      <c r="B23" s="89"/>
      <c r="C23" s="16"/>
      <c r="D23" s="9" t="s">
        <v>26</v>
      </c>
      <c r="E23" s="20">
        <v>0</v>
      </c>
      <c r="F23" s="90">
        <f t="shared" si="3"/>
        <v>0</v>
      </c>
      <c r="G23" s="90">
        <v>0</v>
      </c>
      <c r="H23" s="90">
        <v>0</v>
      </c>
      <c r="I23" s="90">
        <v>0</v>
      </c>
      <c r="J23" s="90">
        <v>0</v>
      </c>
      <c r="K23" s="90">
        <v>0</v>
      </c>
      <c r="L23" s="135"/>
      <c r="M23" s="16"/>
    </row>
    <row r="24" spans="1:16" ht="15" customHeight="1" x14ac:dyDescent="0.2">
      <c r="A24" s="95" t="s">
        <v>24</v>
      </c>
      <c r="B24" s="84" t="s">
        <v>245</v>
      </c>
      <c r="C24" s="14"/>
      <c r="D24" s="9" t="s">
        <v>2</v>
      </c>
      <c r="E24" s="20">
        <f>SUM(E25:E28)</f>
        <v>0</v>
      </c>
      <c r="F24" s="90">
        <f t="shared" si="3"/>
        <v>7081</v>
      </c>
      <c r="G24" s="90">
        <f t="shared" ref="G24:K24" si="5">SUM(G25:G28)</f>
        <v>7081</v>
      </c>
      <c r="H24" s="90">
        <f t="shared" si="5"/>
        <v>0</v>
      </c>
      <c r="I24" s="90">
        <f t="shared" si="5"/>
        <v>0</v>
      </c>
      <c r="J24" s="90">
        <f t="shared" si="5"/>
        <v>0</v>
      </c>
      <c r="K24" s="90">
        <f t="shared" si="5"/>
        <v>0</v>
      </c>
      <c r="L24" s="133"/>
      <c r="M24" s="14"/>
    </row>
    <row r="25" spans="1:16" ht="45" x14ac:dyDescent="0.2">
      <c r="A25" s="96"/>
      <c r="B25" s="88"/>
      <c r="C25" s="24"/>
      <c r="D25" s="9" t="s">
        <v>1</v>
      </c>
      <c r="E25" s="20">
        <v>0</v>
      </c>
      <c r="F25" s="90">
        <f t="shared" si="3"/>
        <v>0</v>
      </c>
      <c r="G25" s="136">
        <v>0</v>
      </c>
      <c r="H25" s="136">
        <v>0</v>
      </c>
      <c r="I25" s="136">
        <v>0</v>
      </c>
      <c r="J25" s="136">
        <v>0</v>
      </c>
      <c r="K25" s="136">
        <v>0</v>
      </c>
      <c r="L25" s="134"/>
      <c r="M25" s="24"/>
    </row>
    <row r="26" spans="1:16" ht="45" x14ac:dyDescent="0.2">
      <c r="A26" s="96"/>
      <c r="B26" s="88"/>
      <c r="C26" s="24"/>
      <c r="D26" s="9" t="s">
        <v>7</v>
      </c>
      <c r="E26" s="20">
        <v>0</v>
      </c>
      <c r="F26" s="90">
        <f t="shared" si="3"/>
        <v>0</v>
      </c>
      <c r="G26" s="136">
        <v>0</v>
      </c>
      <c r="H26" s="136">
        <v>0</v>
      </c>
      <c r="I26" s="136">
        <v>0</v>
      </c>
      <c r="J26" s="136">
        <v>0</v>
      </c>
      <c r="K26" s="136">
        <v>0</v>
      </c>
      <c r="L26" s="135"/>
      <c r="M26" s="16"/>
    </row>
    <row r="27" spans="1:16" ht="45" x14ac:dyDescent="0.2">
      <c r="A27" s="96"/>
      <c r="B27" s="88"/>
      <c r="C27" s="24"/>
      <c r="D27" s="9" t="s">
        <v>16</v>
      </c>
      <c r="E27" s="20">
        <v>0</v>
      </c>
      <c r="F27" s="90">
        <f t="shared" si="3"/>
        <v>7081</v>
      </c>
      <c r="G27" s="136">
        <v>7081</v>
      </c>
      <c r="H27" s="136">
        <v>0</v>
      </c>
      <c r="I27" s="136">
        <v>0</v>
      </c>
      <c r="J27" s="136">
        <v>0</v>
      </c>
      <c r="K27" s="136">
        <v>0</v>
      </c>
      <c r="L27" s="117"/>
      <c r="M27" s="15"/>
    </row>
    <row r="28" spans="1:16" ht="30.75" customHeight="1" x14ac:dyDescent="0.2">
      <c r="A28" s="97"/>
      <c r="B28" s="89"/>
      <c r="C28" s="16"/>
      <c r="D28" s="9" t="s">
        <v>26</v>
      </c>
      <c r="E28" s="20">
        <v>0</v>
      </c>
      <c r="F28" s="90">
        <f t="shared" si="3"/>
        <v>0</v>
      </c>
      <c r="G28" s="136">
        <v>0</v>
      </c>
      <c r="H28" s="136">
        <v>0</v>
      </c>
      <c r="I28" s="136">
        <v>0</v>
      </c>
      <c r="J28" s="136">
        <v>0</v>
      </c>
      <c r="K28" s="136">
        <v>0</v>
      </c>
      <c r="L28" s="117"/>
      <c r="M28" s="15"/>
    </row>
    <row r="29" spans="1:16" ht="15" customHeight="1" x14ac:dyDescent="0.2">
      <c r="A29" s="95" t="s">
        <v>178</v>
      </c>
      <c r="B29" s="84" t="s">
        <v>246</v>
      </c>
      <c r="C29" s="14"/>
      <c r="D29" s="9" t="s">
        <v>2</v>
      </c>
      <c r="E29" s="20">
        <f>SUM(E30:E33)</f>
        <v>0</v>
      </c>
      <c r="F29" s="90">
        <f t="shared" ref="F29:F33" si="6">SUM(G29:K29)</f>
        <v>0</v>
      </c>
      <c r="G29" s="90">
        <f t="shared" ref="G29:K29" si="7">SUM(G30:G33)</f>
        <v>0</v>
      </c>
      <c r="H29" s="90">
        <f t="shared" si="7"/>
        <v>0</v>
      </c>
      <c r="I29" s="90">
        <f t="shared" si="7"/>
        <v>0</v>
      </c>
      <c r="J29" s="90">
        <f t="shared" si="7"/>
        <v>0</v>
      </c>
      <c r="K29" s="90">
        <f t="shared" si="7"/>
        <v>0</v>
      </c>
      <c r="L29" s="117"/>
      <c r="M29" s="15"/>
    </row>
    <row r="30" spans="1:16" ht="45" x14ac:dyDescent="0.2">
      <c r="A30" s="96"/>
      <c r="B30" s="88"/>
      <c r="C30" s="24"/>
      <c r="D30" s="9" t="s">
        <v>1</v>
      </c>
      <c r="E30" s="20">
        <v>0</v>
      </c>
      <c r="F30" s="90">
        <f t="shared" si="6"/>
        <v>0</v>
      </c>
      <c r="G30" s="136">
        <v>0</v>
      </c>
      <c r="H30" s="136">
        <v>0</v>
      </c>
      <c r="I30" s="136">
        <v>0</v>
      </c>
      <c r="J30" s="136">
        <v>0</v>
      </c>
      <c r="K30" s="136">
        <v>0</v>
      </c>
      <c r="L30" s="117"/>
      <c r="M30" s="15"/>
    </row>
    <row r="31" spans="1:16" ht="45" x14ac:dyDescent="0.2">
      <c r="A31" s="96"/>
      <c r="B31" s="88"/>
      <c r="C31" s="24"/>
      <c r="D31" s="9" t="s">
        <v>7</v>
      </c>
      <c r="E31" s="20">
        <v>0</v>
      </c>
      <c r="F31" s="90">
        <f t="shared" si="6"/>
        <v>0</v>
      </c>
      <c r="G31" s="136">
        <v>0</v>
      </c>
      <c r="H31" s="136">
        <v>0</v>
      </c>
      <c r="I31" s="136">
        <v>0</v>
      </c>
      <c r="J31" s="136">
        <v>0</v>
      </c>
      <c r="K31" s="136">
        <v>0</v>
      </c>
      <c r="L31" s="117"/>
      <c r="M31" s="15"/>
    </row>
    <row r="32" spans="1:16" ht="45" x14ac:dyDescent="0.2">
      <c r="A32" s="96"/>
      <c r="B32" s="88"/>
      <c r="C32" s="24"/>
      <c r="D32" s="9" t="s">
        <v>16</v>
      </c>
      <c r="E32" s="20">
        <v>0</v>
      </c>
      <c r="F32" s="90">
        <f t="shared" si="6"/>
        <v>0</v>
      </c>
      <c r="G32" s="136">
        <v>0</v>
      </c>
      <c r="H32" s="136">
        <v>0</v>
      </c>
      <c r="I32" s="136">
        <v>0</v>
      </c>
      <c r="J32" s="136">
        <v>0</v>
      </c>
      <c r="K32" s="136">
        <v>0</v>
      </c>
      <c r="L32" s="117"/>
      <c r="M32" s="15"/>
      <c r="O32" s="137"/>
      <c r="P32" s="137"/>
    </row>
    <row r="33" spans="1:16" ht="30" x14ac:dyDescent="0.2">
      <c r="A33" s="97"/>
      <c r="B33" s="89"/>
      <c r="C33" s="16"/>
      <c r="D33" s="9" t="s">
        <v>26</v>
      </c>
      <c r="E33" s="20">
        <v>0</v>
      </c>
      <c r="F33" s="90">
        <f t="shared" si="6"/>
        <v>0</v>
      </c>
      <c r="G33" s="136">
        <v>0</v>
      </c>
      <c r="H33" s="136">
        <v>0</v>
      </c>
      <c r="I33" s="136">
        <v>0</v>
      </c>
      <c r="J33" s="136">
        <v>0</v>
      </c>
      <c r="K33" s="136">
        <v>0</v>
      </c>
      <c r="L33" s="117"/>
      <c r="M33" s="15"/>
    </row>
    <row r="34" spans="1:16" ht="15" customHeight="1" x14ac:dyDescent="0.2">
      <c r="A34" s="95" t="s">
        <v>180</v>
      </c>
      <c r="B34" s="84" t="s">
        <v>247</v>
      </c>
      <c r="C34" s="126" t="s">
        <v>136</v>
      </c>
      <c r="D34" s="9" t="s">
        <v>2</v>
      </c>
      <c r="E34" s="20">
        <f>SUM(E35:E38)</f>
        <v>0</v>
      </c>
      <c r="F34" s="90">
        <f t="shared" ref="F34:F38" si="8">SUM(G34:K34)</f>
        <v>0</v>
      </c>
      <c r="G34" s="90">
        <f t="shared" ref="G34:K34" si="9">SUM(G35:G38)</f>
        <v>0</v>
      </c>
      <c r="H34" s="90">
        <f t="shared" si="9"/>
        <v>0</v>
      </c>
      <c r="I34" s="90">
        <f t="shared" si="9"/>
        <v>0</v>
      </c>
      <c r="J34" s="90">
        <f t="shared" si="9"/>
        <v>0</v>
      </c>
      <c r="K34" s="90">
        <f t="shared" si="9"/>
        <v>0</v>
      </c>
      <c r="L34" s="117"/>
      <c r="M34" s="15"/>
    </row>
    <row r="35" spans="1:16" ht="45" x14ac:dyDescent="0.2">
      <c r="A35" s="96"/>
      <c r="B35" s="88"/>
      <c r="C35" s="126"/>
      <c r="D35" s="9" t="s">
        <v>1</v>
      </c>
      <c r="E35" s="20">
        <v>0</v>
      </c>
      <c r="F35" s="90">
        <f t="shared" si="8"/>
        <v>0</v>
      </c>
      <c r="G35" s="136">
        <v>0</v>
      </c>
      <c r="H35" s="136">
        <v>0</v>
      </c>
      <c r="I35" s="136">
        <v>0</v>
      </c>
      <c r="J35" s="136">
        <v>0</v>
      </c>
      <c r="K35" s="136">
        <v>0</v>
      </c>
      <c r="L35" s="117"/>
      <c r="M35" s="15"/>
    </row>
    <row r="36" spans="1:16" ht="45" x14ac:dyDescent="0.2">
      <c r="A36" s="96"/>
      <c r="B36" s="88"/>
      <c r="C36" s="126"/>
      <c r="D36" s="9" t="s">
        <v>7</v>
      </c>
      <c r="E36" s="20">
        <v>0</v>
      </c>
      <c r="F36" s="90">
        <f t="shared" si="8"/>
        <v>0</v>
      </c>
      <c r="G36" s="136">
        <v>0</v>
      </c>
      <c r="H36" s="136">
        <v>0</v>
      </c>
      <c r="I36" s="136">
        <v>0</v>
      </c>
      <c r="J36" s="136">
        <v>0</v>
      </c>
      <c r="K36" s="136">
        <v>0</v>
      </c>
      <c r="L36" s="117"/>
      <c r="M36" s="15"/>
    </row>
    <row r="37" spans="1:16" ht="45" x14ac:dyDescent="0.2">
      <c r="A37" s="96"/>
      <c r="B37" s="88"/>
      <c r="C37" s="126"/>
      <c r="D37" s="9" t="s">
        <v>16</v>
      </c>
      <c r="E37" s="20">
        <v>0</v>
      </c>
      <c r="F37" s="90">
        <f t="shared" si="8"/>
        <v>0</v>
      </c>
      <c r="G37" s="136">
        <v>0</v>
      </c>
      <c r="H37" s="136">
        <v>0</v>
      </c>
      <c r="I37" s="136">
        <v>0</v>
      </c>
      <c r="J37" s="136">
        <v>0</v>
      </c>
      <c r="K37" s="136">
        <v>0</v>
      </c>
      <c r="L37" s="117"/>
      <c r="M37" s="15"/>
      <c r="P37" s="137"/>
    </row>
    <row r="38" spans="1:16" ht="30" x14ac:dyDescent="0.2">
      <c r="A38" s="97"/>
      <c r="B38" s="89"/>
      <c r="C38" s="126"/>
      <c r="D38" s="9" t="s">
        <v>26</v>
      </c>
      <c r="E38" s="20">
        <v>0</v>
      </c>
      <c r="F38" s="90">
        <f t="shared" si="8"/>
        <v>0</v>
      </c>
      <c r="G38" s="136">
        <v>0</v>
      </c>
      <c r="H38" s="136">
        <v>0</v>
      </c>
      <c r="I38" s="136">
        <v>0</v>
      </c>
      <c r="J38" s="136">
        <v>0</v>
      </c>
      <c r="K38" s="136">
        <v>0</v>
      </c>
      <c r="L38" s="117"/>
      <c r="M38" s="15"/>
    </row>
    <row r="39" spans="1:16" ht="15" customHeight="1" x14ac:dyDescent="0.2">
      <c r="A39" s="95" t="s">
        <v>192</v>
      </c>
      <c r="B39" s="84" t="s">
        <v>273</v>
      </c>
      <c r="C39" s="126" t="s">
        <v>136</v>
      </c>
      <c r="D39" s="9" t="s">
        <v>2</v>
      </c>
      <c r="E39" s="20">
        <f>SUM(E40:E43)</f>
        <v>0</v>
      </c>
      <c r="F39" s="90">
        <f t="shared" ref="F39:F48" si="10">SUM(G39:K39)</f>
        <v>653</v>
      </c>
      <c r="G39" s="90">
        <f t="shared" ref="G39:K39" si="11">SUM(G40:G43)</f>
        <v>653</v>
      </c>
      <c r="H39" s="90">
        <f t="shared" si="11"/>
        <v>0</v>
      </c>
      <c r="I39" s="90">
        <f t="shared" si="11"/>
        <v>0</v>
      </c>
      <c r="J39" s="90">
        <f t="shared" si="11"/>
        <v>0</v>
      </c>
      <c r="K39" s="90">
        <f t="shared" si="11"/>
        <v>0</v>
      </c>
      <c r="L39" s="117"/>
      <c r="M39" s="15"/>
    </row>
    <row r="40" spans="1:16" ht="45" x14ac:dyDescent="0.2">
      <c r="A40" s="96"/>
      <c r="B40" s="88"/>
      <c r="C40" s="126"/>
      <c r="D40" s="9" t="s">
        <v>1</v>
      </c>
      <c r="E40" s="20">
        <v>0</v>
      </c>
      <c r="F40" s="90">
        <f t="shared" si="10"/>
        <v>0</v>
      </c>
      <c r="G40" s="136">
        <v>0</v>
      </c>
      <c r="H40" s="136">
        <v>0</v>
      </c>
      <c r="I40" s="136">
        <v>0</v>
      </c>
      <c r="J40" s="136">
        <v>0</v>
      </c>
      <c r="K40" s="136">
        <v>0</v>
      </c>
      <c r="L40" s="117"/>
      <c r="M40" s="15"/>
    </row>
    <row r="41" spans="1:16" ht="45" x14ac:dyDescent="0.2">
      <c r="A41" s="96"/>
      <c r="B41" s="88"/>
      <c r="C41" s="126"/>
      <c r="D41" s="9" t="s">
        <v>7</v>
      </c>
      <c r="E41" s="20">
        <v>0</v>
      </c>
      <c r="F41" s="90">
        <f t="shared" si="10"/>
        <v>0</v>
      </c>
      <c r="G41" s="136">
        <v>0</v>
      </c>
      <c r="H41" s="136">
        <v>0</v>
      </c>
      <c r="I41" s="136">
        <v>0</v>
      </c>
      <c r="J41" s="136">
        <v>0</v>
      </c>
      <c r="K41" s="136">
        <v>0</v>
      </c>
      <c r="L41" s="117"/>
      <c r="M41" s="15"/>
    </row>
    <row r="42" spans="1:16" ht="45" x14ac:dyDescent="0.2">
      <c r="A42" s="96"/>
      <c r="B42" s="88"/>
      <c r="C42" s="126"/>
      <c r="D42" s="9" t="s">
        <v>16</v>
      </c>
      <c r="E42" s="20">
        <v>0</v>
      </c>
      <c r="F42" s="90">
        <f t="shared" si="10"/>
        <v>653</v>
      </c>
      <c r="G42" s="136">
        <v>653</v>
      </c>
      <c r="H42" s="136">
        <v>0</v>
      </c>
      <c r="I42" s="136">
        <v>0</v>
      </c>
      <c r="J42" s="136">
        <v>0</v>
      </c>
      <c r="K42" s="136">
        <v>0</v>
      </c>
      <c r="L42" s="117"/>
      <c r="M42" s="15"/>
      <c r="P42" s="137"/>
    </row>
    <row r="43" spans="1:16" ht="30" x14ac:dyDescent="0.2">
      <c r="A43" s="97"/>
      <c r="B43" s="89"/>
      <c r="C43" s="126"/>
      <c r="D43" s="9" t="s">
        <v>26</v>
      </c>
      <c r="E43" s="20">
        <v>0</v>
      </c>
      <c r="F43" s="90">
        <f t="shared" si="10"/>
        <v>0</v>
      </c>
      <c r="G43" s="136">
        <v>0</v>
      </c>
      <c r="H43" s="136">
        <v>0</v>
      </c>
      <c r="I43" s="136">
        <v>0</v>
      </c>
      <c r="J43" s="136">
        <v>0</v>
      </c>
      <c r="K43" s="136">
        <v>0</v>
      </c>
      <c r="L43" s="117"/>
      <c r="M43" s="15"/>
    </row>
    <row r="44" spans="1:16" ht="15" customHeight="1" x14ac:dyDescent="0.2">
      <c r="A44" s="95" t="s">
        <v>196</v>
      </c>
      <c r="B44" s="84" t="s">
        <v>316</v>
      </c>
      <c r="C44" s="126" t="s">
        <v>136</v>
      </c>
      <c r="D44" s="9" t="s">
        <v>2</v>
      </c>
      <c r="E44" s="20">
        <f>SUM(E45:E48)</f>
        <v>0</v>
      </c>
      <c r="F44" s="90">
        <f t="shared" si="10"/>
        <v>12000</v>
      </c>
      <c r="G44" s="90">
        <f t="shared" ref="G44:K44" si="12">SUM(G45:G48)</f>
        <v>0</v>
      </c>
      <c r="H44" s="90">
        <f t="shared" si="12"/>
        <v>12000</v>
      </c>
      <c r="I44" s="90">
        <f t="shared" si="12"/>
        <v>0</v>
      </c>
      <c r="J44" s="90">
        <f t="shared" si="12"/>
        <v>0</v>
      </c>
      <c r="K44" s="90">
        <f t="shared" si="12"/>
        <v>0</v>
      </c>
      <c r="L44" s="133"/>
      <c r="M44" s="14"/>
    </row>
    <row r="45" spans="1:16" ht="45" x14ac:dyDescent="0.2">
      <c r="A45" s="96"/>
      <c r="B45" s="88"/>
      <c r="C45" s="126"/>
      <c r="D45" s="9" t="s">
        <v>1</v>
      </c>
      <c r="E45" s="20">
        <v>0</v>
      </c>
      <c r="F45" s="90">
        <f t="shared" si="10"/>
        <v>0</v>
      </c>
      <c r="G45" s="136">
        <v>0</v>
      </c>
      <c r="H45" s="136">
        <v>0</v>
      </c>
      <c r="I45" s="136">
        <v>0</v>
      </c>
      <c r="J45" s="136">
        <v>0</v>
      </c>
      <c r="K45" s="136">
        <v>0</v>
      </c>
      <c r="L45" s="134"/>
      <c r="M45" s="24"/>
    </row>
    <row r="46" spans="1:16" ht="45" x14ac:dyDescent="0.2">
      <c r="A46" s="96"/>
      <c r="B46" s="88"/>
      <c r="C46" s="126"/>
      <c r="D46" s="9" t="s">
        <v>7</v>
      </c>
      <c r="E46" s="20">
        <v>0</v>
      </c>
      <c r="F46" s="90">
        <f t="shared" si="10"/>
        <v>0</v>
      </c>
      <c r="G46" s="136">
        <v>0</v>
      </c>
      <c r="H46" s="136">
        <v>0</v>
      </c>
      <c r="I46" s="136">
        <v>0</v>
      </c>
      <c r="J46" s="136">
        <v>0</v>
      </c>
      <c r="K46" s="136">
        <v>0</v>
      </c>
      <c r="L46" s="135"/>
      <c r="M46" s="16"/>
    </row>
    <row r="47" spans="1:16" ht="45" x14ac:dyDescent="0.2">
      <c r="A47" s="96"/>
      <c r="B47" s="88"/>
      <c r="C47" s="126"/>
      <c r="D47" s="9" t="s">
        <v>16</v>
      </c>
      <c r="E47" s="20">
        <v>0</v>
      </c>
      <c r="F47" s="90">
        <f t="shared" si="10"/>
        <v>12000</v>
      </c>
      <c r="G47" s="136">
        <v>0</v>
      </c>
      <c r="H47" s="136">
        <v>12000</v>
      </c>
      <c r="I47" s="136">
        <v>0</v>
      </c>
      <c r="J47" s="136">
        <v>0</v>
      </c>
      <c r="K47" s="136">
        <v>0</v>
      </c>
      <c r="L47" s="117"/>
      <c r="M47" s="15"/>
      <c r="P47" s="137"/>
    </row>
    <row r="48" spans="1:16" ht="30" x14ac:dyDescent="0.2">
      <c r="A48" s="97"/>
      <c r="B48" s="89"/>
      <c r="C48" s="126"/>
      <c r="D48" s="9" t="s">
        <v>26</v>
      </c>
      <c r="E48" s="20">
        <v>0</v>
      </c>
      <c r="F48" s="90">
        <f t="shared" si="10"/>
        <v>0</v>
      </c>
      <c r="G48" s="136">
        <v>0</v>
      </c>
      <c r="H48" s="136">
        <v>0</v>
      </c>
      <c r="I48" s="136">
        <v>0</v>
      </c>
      <c r="J48" s="136">
        <v>0</v>
      </c>
      <c r="K48" s="136">
        <v>0</v>
      </c>
      <c r="L48" s="117"/>
      <c r="M48" s="15"/>
    </row>
    <row r="49" spans="1:16" ht="15" customHeight="1" x14ac:dyDescent="0.2">
      <c r="A49" s="95" t="s">
        <v>198</v>
      </c>
      <c r="B49" s="84" t="s">
        <v>317</v>
      </c>
      <c r="C49" s="126" t="s">
        <v>136</v>
      </c>
      <c r="D49" s="9" t="s">
        <v>2</v>
      </c>
      <c r="E49" s="20">
        <f>SUM(E50:E53)</f>
        <v>0</v>
      </c>
      <c r="F49" s="90">
        <f t="shared" ref="F49:F53" si="13">SUM(G49:K49)</f>
        <v>1710.2760000000001</v>
      </c>
      <c r="G49" s="90">
        <f t="shared" ref="G49:K49" si="14">SUM(G50:G53)</f>
        <v>1710.2760000000001</v>
      </c>
      <c r="H49" s="90">
        <f t="shared" si="14"/>
        <v>0</v>
      </c>
      <c r="I49" s="90">
        <f t="shared" si="14"/>
        <v>0</v>
      </c>
      <c r="J49" s="90">
        <f t="shared" si="14"/>
        <v>0</v>
      </c>
      <c r="K49" s="90">
        <f t="shared" si="14"/>
        <v>0</v>
      </c>
      <c r="L49" s="133"/>
      <c r="M49" s="14"/>
    </row>
    <row r="50" spans="1:16" ht="45" x14ac:dyDescent="0.2">
      <c r="A50" s="96"/>
      <c r="B50" s="88"/>
      <c r="C50" s="126"/>
      <c r="D50" s="9" t="s">
        <v>1</v>
      </c>
      <c r="E50" s="20">
        <v>0</v>
      </c>
      <c r="F50" s="90">
        <f t="shared" si="13"/>
        <v>0</v>
      </c>
      <c r="G50" s="136">
        <v>0</v>
      </c>
      <c r="H50" s="136">
        <v>0</v>
      </c>
      <c r="I50" s="136">
        <v>0</v>
      </c>
      <c r="J50" s="136">
        <v>0</v>
      </c>
      <c r="K50" s="136">
        <v>0</v>
      </c>
      <c r="L50" s="134"/>
      <c r="M50" s="24"/>
    </row>
    <row r="51" spans="1:16" ht="45" x14ac:dyDescent="0.2">
      <c r="A51" s="96"/>
      <c r="B51" s="88"/>
      <c r="C51" s="126"/>
      <c r="D51" s="9" t="s">
        <v>7</v>
      </c>
      <c r="E51" s="20">
        <v>0</v>
      </c>
      <c r="F51" s="90">
        <f t="shared" si="13"/>
        <v>0</v>
      </c>
      <c r="G51" s="136">
        <v>0</v>
      </c>
      <c r="H51" s="136">
        <v>0</v>
      </c>
      <c r="I51" s="136">
        <v>0</v>
      </c>
      <c r="J51" s="136">
        <v>0</v>
      </c>
      <c r="K51" s="136">
        <v>0</v>
      </c>
      <c r="L51" s="135"/>
      <c r="M51" s="16"/>
    </row>
    <row r="52" spans="1:16" ht="45" x14ac:dyDescent="0.2">
      <c r="A52" s="96"/>
      <c r="B52" s="88"/>
      <c r="C52" s="126"/>
      <c r="D52" s="9" t="s">
        <v>16</v>
      </c>
      <c r="E52" s="20">
        <v>0</v>
      </c>
      <c r="F52" s="90">
        <f t="shared" si="13"/>
        <v>1710.2760000000001</v>
      </c>
      <c r="G52" s="136">
        <v>1710.2760000000001</v>
      </c>
      <c r="H52" s="136">
        <v>0</v>
      </c>
      <c r="I52" s="136">
        <v>0</v>
      </c>
      <c r="J52" s="136">
        <v>0</v>
      </c>
      <c r="K52" s="136">
        <v>0</v>
      </c>
      <c r="L52" s="117"/>
      <c r="M52" s="15"/>
      <c r="P52" s="137"/>
    </row>
    <row r="53" spans="1:16" ht="30" x14ac:dyDescent="0.2">
      <c r="A53" s="97"/>
      <c r="B53" s="89"/>
      <c r="C53" s="126"/>
      <c r="D53" s="9" t="s">
        <v>26</v>
      </c>
      <c r="E53" s="20">
        <v>0</v>
      </c>
      <c r="F53" s="90">
        <f t="shared" si="13"/>
        <v>0</v>
      </c>
      <c r="G53" s="136">
        <v>0</v>
      </c>
      <c r="H53" s="136">
        <v>0</v>
      </c>
      <c r="I53" s="136">
        <v>0</v>
      </c>
      <c r="J53" s="136">
        <v>0</v>
      </c>
      <c r="K53" s="136">
        <v>0</v>
      </c>
      <c r="L53" s="117"/>
      <c r="M53" s="15"/>
    </row>
    <row r="54" spans="1:16" ht="15" customHeight="1" x14ac:dyDescent="0.2">
      <c r="A54" s="95" t="s">
        <v>200</v>
      </c>
      <c r="B54" s="84" t="s">
        <v>315</v>
      </c>
      <c r="C54" s="126" t="s">
        <v>136</v>
      </c>
      <c r="D54" s="9" t="s">
        <v>2</v>
      </c>
      <c r="E54" s="20">
        <f>SUM(E55:E58)</f>
        <v>0</v>
      </c>
      <c r="F54" s="90">
        <f t="shared" ref="F54:F58" si="15">SUM(G54:K54)</f>
        <v>30380</v>
      </c>
      <c r="G54" s="90">
        <f t="shared" ref="G54:K54" si="16">SUM(G55:G58)</f>
        <v>30380</v>
      </c>
      <c r="H54" s="90">
        <f t="shared" si="16"/>
        <v>0</v>
      </c>
      <c r="I54" s="90">
        <f t="shared" si="16"/>
        <v>0</v>
      </c>
      <c r="J54" s="90">
        <f t="shared" si="16"/>
        <v>0</v>
      </c>
      <c r="K54" s="90">
        <f t="shared" si="16"/>
        <v>0</v>
      </c>
      <c r="L54" s="133"/>
      <c r="M54" s="14"/>
    </row>
    <row r="55" spans="1:16" ht="45" x14ac:dyDescent="0.2">
      <c r="A55" s="96"/>
      <c r="B55" s="88"/>
      <c r="C55" s="126"/>
      <c r="D55" s="9" t="s">
        <v>1</v>
      </c>
      <c r="E55" s="20">
        <v>0</v>
      </c>
      <c r="F55" s="90">
        <f t="shared" si="15"/>
        <v>0</v>
      </c>
      <c r="G55" s="136">
        <v>0</v>
      </c>
      <c r="H55" s="136">
        <v>0</v>
      </c>
      <c r="I55" s="136">
        <v>0</v>
      </c>
      <c r="J55" s="136">
        <v>0</v>
      </c>
      <c r="K55" s="136">
        <v>0</v>
      </c>
      <c r="L55" s="134"/>
      <c r="M55" s="24"/>
    </row>
    <row r="56" spans="1:16" ht="45" x14ac:dyDescent="0.2">
      <c r="A56" s="96"/>
      <c r="B56" s="88"/>
      <c r="C56" s="126"/>
      <c r="D56" s="9" t="s">
        <v>7</v>
      </c>
      <c r="E56" s="20">
        <v>0</v>
      </c>
      <c r="F56" s="90">
        <f t="shared" si="15"/>
        <v>30380</v>
      </c>
      <c r="G56" s="136">
        <v>30380</v>
      </c>
      <c r="H56" s="136">
        <v>0</v>
      </c>
      <c r="I56" s="136">
        <v>0</v>
      </c>
      <c r="J56" s="136">
        <v>0</v>
      </c>
      <c r="K56" s="136">
        <v>0</v>
      </c>
      <c r="L56" s="135"/>
      <c r="M56" s="16"/>
    </row>
    <row r="57" spans="1:16" ht="45" x14ac:dyDescent="0.2">
      <c r="A57" s="96"/>
      <c r="B57" s="88"/>
      <c r="C57" s="126"/>
      <c r="D57" s="9" t="s">
        <v>16</v>
      </c>
      <c r="E57" s="20">
        <v>0</v>
      </c>
      <c r="F57" s="90">
        <f t="shared" si="15"/>
        <v>0</v>
      </c>
      <c r="G57" s="136">
        <v>0</v>
      </c>
      <c r="H57" s="136">
        <v>0</v>
      </c>
      <c r="I57" s="136">
        <v>0</v>
      </c>
      <c r="J57" s="136">
        <v>0</v>
      </c>
      <c r="K57" s="136">
        <v>0</v>
      </c>
      <c r="L57" s="117"/>
      <c r="M57" s="15"/>
      <c r="P57" s="137"/>
    </row>
    <row r="58" spans="1:16" ht="30" x14ac:dyDescent="0.2">
      <c r="A58" s="97"/>
      <c r="B58" s="89"/>
      <c r="C58" s="126"/>
      <c r="D58" s="9" t="s">
        <v>26</v>
      </c>
      <c r="E58" s="20">
        <v>0</v>
      </c>
      <c r="F58" s="90">
        <f t="shared" si="15"/>
        <v>0</v>
      </c>
      <c r="G58" s="136">
        <v>0</v>
      </c>
      <c r="H58" s="136">
        <v>0</v>
      </c>
      <c r="I58" s="136">
        <v>0</v>
      </c>
      <c r="J58" s="136">
        <v>0</v>
      </c>
      <c r="K58" s="136">
        <v>0</v>
      </c>
      <c r="L58" s="117"/>
      <c r="M58" s="15"/>
    </row>
    <row r="59" spans="1:16" ht="30" customHeight="1" x14ac:dyDescent="0.2">
      <c r="A59" s="138" t="s">
        <v>10</v>
      </c>
      <c r="B59" s="139" t="s">
        <v>174</v>
      </c>
      <c r="C59" s="126" t="s">
        <v>136</v>
      </c>
      <c r="D59" s="81" t="s">
        <v>2</v>
      </c>
      <c r="E59" s="140">
        <f>SUM(E60:E63)</f>
        <v>146883</v>
      </c>
      <c r="F59" s="128">
        <f t="shared" ref="F59:H59" si="17">SUM(F60:F63)</f>
        <v>395009.97000000003</v>
      </c>
      <c r="G59" s="128">
        <f t="shared" si="17"/>
        <v>180935.26</v>
      </c>
      <c r="H59" s="128">
        <f t="shared" si="17"/>
        <v>54827.02</v>
      </c>
      <c r="I59" s="128">
        <f t="shared" ref="I59:K59" si="18">SUM(I60:I63)</f>
        <v>48631.07</v>
      </c>
      <c r="J59" s="128">
        <f t="shared" si="18"/>
        <v>110616.62</v>
      </c>
      <c r="K59" s="128">
        <f t="shared" si="18"/>
        <v>0</v>
      </c>
      <c r="L59" s="117" t="s">
        <v>33</v>
      </c>
      <c r="M59" s="141" t="s">
        <v>231</v>
      </c>
    </row>
    <row r="60" spans="1:16" ht="74.25" customHeight="1" x14ac:dyDescent="0.2">
      <c r="A60" s="142"/>
      <c r="B60" s="143"/>
      <c r="C60" s="126"/>
      <c r="D60" s="81" t="s">
        <v>1</v>
      </c>
      <c r="E60" s="140">
        <f>E65</f>
        <v>0</v>
      </c>
      <c r="F60" s="128">
        <f>SUM(G60:K60)</f>
        <v>60558.01</v>
      </c>
      <c r="G60" s="128">
        <f>G65+G70+G75+G80+G85+G90+G110+G95+G105+G100+G115+G120</f>
        <v>60558.01</v>
      </c>
      <c r="H60" s="128">
        <f t="shared" ref="H60:K63" si="19">H65+H70+H75+H80+H85+H90+H110+H95+H105+H100</f>
        <v>0</v>
      </c>
      <c r="I60" s="128">
        <f t="shared" si="19"/>
        <v>0</v>
      </c>
      <c r="J60" s="128">
        <f t="shared" si="19"/>
        <v>0</v>
      </c>
      <c r="K60" s="128">
        <f t="shared" si="19"/>
        <v>0</v>
      </c>
      <c r="L60" s="117"/>
      <c r="M60" s="144"/>
    </row>
    <row r="61" spans="1:16" ht="63.75" customHeight="1" x14ac:dyDescent="0.2">
      <c r="A61" s="142"/>
      <c r="B61" s="143"/>
      <c r="C61" s="126"/>
      <c r="D61" s="81" t="s">
        <v>7</v>
      </c>
      <c r="E61" s="140">
        <f t="shared" ref="E61" si="20">E66</f>
        <v>103497</v>
      </c>
      <c r="F61" s="128">
        <f t="shared" ref="F61:F63" si="21">SUM(G61:K61)</f>
        <v>192650.76</v>
      </c>
      <c r="G61" s="128">
        <f t="shared" ref="G61:G63" si="22">G66+G71+G76+G81+G86+G91+G111+G96+G106+G101+G116+G121</f>
        <v>54321.66</v>
      </c>
      <c r="H61" s="128">
        <f t="shared" si="19"/>
        <v>41765.85</v>
      </c>
      <c r="I61" s="128">
        <f t="shared" si="19"/>
        <v>28229.3</v>
      </c>
      <c r="J61" s="128">
        <f t="shared" si="19"/>
        <v>68333.95</v>
      </c>
      <c r="K61" s="128">
        <f t="shared" si="19"/>
        <v>0</v>
      </c>
      <c r="L61" s="117"/>
      <c r="M61" s="144"/>
    </row>
    <row r="62" spans="1:16" ht="73.5" customHeight="1" x14ac:dyDescent="0.2">
      <c r="A62" s="142"/>
      <c r="B62" s="143"/>
      <c r="C62" s="126"/>
      <c r="D62" s="81" t="s">
        <v>16</v>
      </c>
      <c r="E62" s="140">
        <f t="shared" ref="E62" si="23">E67</f>
        <v>43386</v>
      </c>
      <c r="F62" s="128">
        <f t="shared" si="21"/>
        <v>141801.20000000001</v>
      </c>
      <c r="G62" s="128">
        <f t="shared" si="22"/>
        <v>66055.59</v>
      </c>
      <c r="H62" s="128">
        <f t="shared" si="19"/>
        <v>13061.17</v>
      </c>
      <c r="I62" s="128">
        <f t="shared" si="19"/>
        <v>20401.77</v>
      </c>
      <c r="J62" s="128">
        <f t="shared" si="19"/>
        <v>42282.67</v>
      </c>
      <c r="K62" s="128">
        <f t="shared" si="19"/>
        <v>0</v>
      </c>
      <c r="L62" s="117"/>
      <c r="M62" s="144"/>
    </row>
    <row r="63" spans="1:16" ht="70.5" customHeight="1" x14ac:dyDescent="0.2">
      <c r="A63" s="145"/>
      <c r="B63" s="146"/>
      <c r="C63" s="126"/>
      <c r="D63" s="81" t="s">
        <v>26</v>
      </c>
      <c r="E63" s="140">
        <f t="shared" ref="E63" si="24">E68</f>
        <v>0</v>
      </c>
      <c r="F63" s="128">
        <f t="shared" si="21"/>
        <v>0</v>
      </c>
      <c r="G63" s="128">
        <f t="shared" si="22"/>
        <v>0</v>
      </c>
      <c r="H63" s="128">
        <f t="shared" si="19"/>
        <v>0</v>
      </c>
      <c r="I63" s="128">
        <f t="shared" si="19"/>
        <v>0</v>
      </c>
      <c r="J63" s="128">
        <f t="shared" si="19"/>
        <v>0</v>
      </c>
      <c r="K63" s="128">
        <f t="shared" si="19"/>
        <v>0</v>
      </c>
      <c r="L63" s="117"/>
      <c r="M63" s="147"/>
    </row>
    <row r="64" spans="1:16" ht="15" customHeight="1" x14ac:dyDescent="0.2">
      <c r="A64" s="138" t="s">
        <v>13</v>
      </c>
      <c r="B64" s="13" t="s">
        <v>248</v>
      </c>
      <c r="C64" s="14" t="s">
        <v>136</v>
      </c>
      <c r="D64" s="9" t="s">
        <v>2</v>
      </c>
      <c r="E64" s="20">
        <v>146883</v>
      </c>
      <c r="F64" s="90">
        <f t="shared" ref="F64:K64" si="25">SUM(F65:F68)</f>
        <v>222790.38</v>
      </c>
      <c r="G64" s="90">
        <f t="shared" si="25"/>
        <v>126956.02</v>
      </c>
      <c r="H64" s="90">
        <f t="shared" si="25"/>
        <v>0</v>
      </c>
      <c r="I64" s="90">
        <f t="shared" si="25"/>
        <v>0</v>
      </c>
      <c r="J64" s="90">
        <f t="shared" si="25"/>
        <v>95834.36</v>
      </c>
      <c r="K64" s="90">
        <f t="shared" si="25"/>
        <v>0</v>
      </c>
      <c r="L64" s="117"/>
      <c r="M64" s="14"/>
    </row>
    <row r="65" spans="1:15" ht="45" x14ac:dyDescent="0.2">
      <c r="A65" s="142"/>
      <c r="B65" s="13"/>
      <c r="C65" s="24"/>
      <c r="D65" s="9" t="s">
        <v>1</v>
      </c>
      <c r="E65" s="20">
        <v>0</v>
      </c>
      <c r="F65" s="90">
        <f>SUM(G65:K65)</f>
        <v>60558.01</v>
      </c>
      <c r="G65" s="90">
        <v>60558.01</v>
      </c>
      <c r="H65" s="90">
        <v>0</v>
      </c>
      <c r="I65" s="90">
        <v>0</v>
      </c>
      <c r="J65" s="90">
        <v>0</v>
      </c>
      <c r="K65" s="90">
        <v>0</v>
      </c>
      <c r="L65" s="117"/>
      <c r="M65" s="24"/>
    </row>
    <row r="66" spans="1:15" ht="45" x14ac:dyDescent="0.2">
      <c r="A66" s="142"/>
      <c r="B66" s="13"/>
      <c r="C66" s="24"/>
      <c r="D66" s="9" t="s">
        <v>7</v>
      </c>
      <c r="E66" s="20">
        <v>103497</v>
      </c>
      <c r="F66" s="90">
        <f t="shared" ref="F66:F68" si="26">SUM(G66:K66)</f>
        <v>82190.84</v>
      </c>
      <c r="G66" s="90">
        <v>20186.009999999998</v>
      </c>
      <c r="H66" s="90">
        <v>0</v>
      </c>
      <c r="I66" s="90">
        <v>0</v>
      </c>
      <c r="J66" s="90">
        <v>62004.83</v>
      </c>
      <c r="K66" s="90">
        <v>0</v>
      </c>
      <c r="L66" s="117"/>
      <c r="M66" s="24"/>
    </row>
    <row r="67" spans="1:15" ht="45" x14ac:dyDescent="0.2">
      <c r="A67" s="142"/>
      <c r="B67" s="13"/>
      <c r="C67" s="24"/>
      <c r="D67" s="9" t="s">
        <v>16</v>
      </c>
      <c r="E67" s="20">
        <v>43386</v>
      </c>
      <c r="F67" s="90">
        <f t="shared" si="26"/>
        <v>80041.53</v>
      </c>
      <c r="G67" s="90">
        <v>46212</v>
      </c>
      <c r="H67" s="90">
        <v>0</v>
      </c>
      <c r="I67" s="90">
        <v>0</v>
      </c>
      <c r="J67" s="90">
        <v>33829.53</v>
      </c>
      <c r="K67" s="90">
        <v>0</v>
      </c>
      <c r="L67" s="117"/>
      <c r="M67" s="24"/>
    </row>
    <row r="68" spans="1:15" ht="33" customHeight="1" x14ac:dyDescent="0.2">
      <c r="A68" s="145"/>
      <c r="B68" s="13"/>
      <c r="C68" s="16"/>
      <c r="D68" s="9" t="s">
        <v>26</v>
      </c>
      <c r="E68" s="20">
        <v>0</v>
      </c>
      <c r="F68" s="90">
        <f t="shared" si="26"/>
        <v>0</v>
      </c>
      <c r="G68" s="90">
        <v>0</v>
      </c>
      <c r="H68" s="90">
        <v>0</v>
      </c>
      <c r="I68" s="90">
        <v>0</v>
      </c>
      <c r="J68" s="90">
        <v>0</v>
      </c>
      <c r="K68" s="90">
        <v>0</v>
      </c>
      <c r="L68" s="117"/>
      <c r="M68" s="16"/>
    </row>
    <row r="69" spans="1:15" ht="15" customHeight="1" x14ac:dyDescent="0.2">
      <c r="A69" s="138" t="s">
        <v>25</v>
      </c>
      <c r="B69" s="84" t="s">
        <v>249</v>
      </c>
      <c r="C69" s="14" t="s">
        <v>136</v>
      </c>
      <c r="D69" s="9" t="s">
        <v>2</v>
      </c>
      <c r="E69" s="20">
        <f>SUM(E70:E73)</f>
        <v>13537.03</v>
      </c>
      <c r="F69" s="90">
        <f t="shared" ref="F69:F73" si="27">SUM(G69:K69)</f>
        <v>28884.79</v>
      </c>
      <c r="G69" s="90">
        <f t="shared" ref="G69:K69" si="28">SUM(G70:G73)</f>
        <v>13884.789999999999</v>
      </c>
      <c r="H69" s="90">
        <f t="shared" si="28"/>
        <v>5000</v>
      </c>
      <c r="I69" s="90">
        <f t="shared" si="28"/>
        <v>5000</v>
      </c>
      <c r="J69" s="90">
        <f t="shared" si="28"/>
        <v>5000</v>
      </c>
      <c r="K69" s="90">
        <f t="shared" si="28"/>
        <v>0</v>
      </c>
      <c r="L69" s="117"/>
      <c r="M69" s="15"/>
    </row>
    <row r="70" spans="1:15" ht="56.25" customHeight="1" x14ac:dyDescent="0.2">
      <c r="A70" s="142"/>
      <c r="B70" s="88"/>
      <c r="C70" s="24"/>
      <c r="D70" s="9" t="s">
        <v>1</v>
      </c>
      <c r="E70" s="20">
        <v>0</v>
      </c>
      <c r="F70" s="90">
        <f t="shared" si="27"/>
        <v>0</v>
      </c>
      <c r="G70" s="90">
        <v>0</v>
      </c>
      <c r="H70" s="90">
        <v>0</v>
      </c>
      <c r="I70" s="90">
        <v>0</v>
      </c>
      <c r="J70" s="90">
        <v>0</v>
      </c>
      <c r="K70" s="90">
        <v>0</v>
      </c>
      <c r="L70" s="117"/>
      <c r="M70" s="15"/>
    </row>
    <row r="71" spans="1:15" ht="51" customHeight="1" x14ac:dyDescent="0.2">
      <c r="A71" s="142"/>
      <c r="B71" s="88"/>
      <c r="C71" s="24"/>
      <c r="D71" s="9" t="s">
        <v>7</v>
      </c>
      <c r="E71" s="20">
        <v>8537.0300000000007</v>
      </c>
      <c r="F71" s="90">
        <f t="shared" si="27"/>
        <v>8830.7099999999991</v>
      </c>
      <c r="G71" s="90">
        <v>8830.7099999999991</v>
      </c>
      <c r="H71" s="90">
        <v>0</v>
      </c>
      <c r="I71" s="90">
        <v>0</v>
      </c>
      <c r="J71" s="90">
        <v>0</v>
      </c>
      <c r="K71" s="90">
        <v>0</v>
      </c>
      <c r="L71" s="117"/>
      <c r="M71" s="15"/>
      <c r="N71" s="137"/>
    </row>
    <row r="72" spans="1:15" ht="52.5" customHeight="1" x14ac:dyDescent="0.2">
      <c r="A72" s="142"/>
      <c r="B72" s="88"/>
      <c r="C72" s="24"/>
      <c r="D72" s="9" t="s">
        <v>16</v>
      </c>
      <c r="E72" s="20">
        <v>5000</v>
      </c>
      <c r="F72" s="90">
        <f t="shared" si="27"/>
        <v>20054.080000000002</v>
      </c>
      <c r="G72" s="90">
        <v>5054.08</v>
      </c>
      <c r="H72" s="90">
        <v>5000</v>
      </c>
      <c r="I72" s="90">
        <v>5000</v>
      </c>
      <c r="J72" s="90">
        <v>5000</v>
      </c>
      <c r="K72" s="90">
        <v>0</v>
      </c>
      <c r="L72" s="117"/>
      <c r="M72" s="15"/>
      <c r="N72" s="137"/>
      <c r="O72" s="99"/>
    </row>
    <row r="73" spans="1:15" ht="50.25" customHeight="1" x14ac:dyDescent="0.2">
      <c r="A73" s="145"/>
      <c r="B73" s="89"/>
      <c r="C73" s="16"/>
      <c r="D73" s="9" t="s">
        <v>26</v>
      </c>
      <c r="E73" s="20">
        <v>0</v>
      </c>
      <c r="F73" s="90">
        <f t="shared" si="27"/>
        <v>0</v>
      </c>
      <c r="G73" s="90">
        <v>0</v>
      </c>
      <c r="H73" s="90">
        <v>0</v>
      </c>
      <c r="I73" s="90">
        <v>0</v>
      </c>
      <c r="J73" s="90">
        <v>0</v>
      </c>
      <c r="K73" s="90">
        <v>0</v>
      </c>
      <c r="L73" s="117"/>
      <c r="M73" s="15"/>
    </row>
    <row r="74" spans="1:15" ht="15" customHeight="1" x14ac:dyDescent="0.2">
      <c r="A74" s="138" t="s">
        <v>28</v>
      </c>
      <c r="B74" s="84" t="s">
        <v>250</v>
      </c>
      <c r="C74" s="14" t="s">
        <v>136</v>
      </c>
      <c r="D74" s="9" t="s">
        <v>2</v>
      </c>
      <c r="E74" s="20">
        <f>SUM(E75:E78)</f>
        <v>25060</v>
      </c>
      <c r="F74" s="90">
        <f t="shared" ref="F74:F78" si="29">SUM(G74:K74)</f>
        <v>0</v>
      </c>
      <c r="G74" s="90">
        <f t="shared" ref="G74:K74" si="30">SUM(G75:G78)</f>
        <v>0</v>
      </c>
      <c r="H74" s="90">
        <f t="shared" si="30"/>
        <v>0</v>
      </c>
      <c r="I74" s="90">
        <f t="shared" si="30"/>
        <v>0</v>
      </c>
      <c r="J74" s="90">
        <f t="shared" si="30"/>
        <v>0</v>
      </c>
      <c r="K74" s="90">
        <f t="shared" si="30"/>
        <v>0</v>
      </c>
      <c r="L74" s="117"/>
      <c r="M74" s="15"/>
    </row>
    <row r="75" spans="1:15" ht="56.25" customHeight="1" x14ac:dyDescent="0.2">
      <c r="A75" s="142"/>
      <c r="B75" s="88"/>
      <c r="C75" s="24"/>
      <c r="D75" s="9" t="s">
        <v>1</v>
      </c>
      <c r="E75" s="20">
        <v>0</v>
      </c>
      <c r="F75" s="90">
        <f t="shared" si="29"/>
        <v>0</v>
      </c>
      <c r="G75" s="90">
        <v>0</v>
      </c>
      <c r="H75" s="90">
        <v>0</v>
      </c>
      <c r="I75" s="90">
        <v>0</v>
      </c>
      <c r="J75" s="90">
        <v>0</v>
      </c>
      <c r="K75" s="90">
        <v>0</v>
      </c>
      <c r="L75" s="117"/>
      <c r="M75" s="15"/>
    </row>
    <row r="76" spans="1:15" ht="51" customHeight="1" x14ac:dyDescent="0.2">
      <c r="A76" s="142"/>
      <c r="B76" s="88"/>
      <c r="C76" s="24"/>
      <c r="D76" s="9" t="s">
        <v>7</v>
      </c>
      <c r="E76" s="20">
        <v>16439.310000000001</v>
      </c>
      <c r="F76" s="90">
        <f t="shared" si="29"/>
        <v>0</v>
      </c>
      <c r="G76" s="90">
        <v>0</v>
      </c>
      <c r="H76" s="90">
        <v>0</v>
      </c>
      <c r="I76" s="90">
        <v>0</v>
      </c>
      <c r="J76" s="90">
        <v>0</v>
      </c>
      <c r="K76" s="90">
        <v>0</v>
      </c>
      <c r="L76" s="117"/>
      <c r="M76" s="15"/>
    </row>
    <row r="77" spans="1:15" ht="52.5" customHeight="1" x14ac:dyDescent="0.2">
      <c r="A77" s="142"/>
      <c r="B77" s="88"/>
      <c r="C77" s="24"/>
      <c r="D77" s="9" t="s">
        <v>16</v>
      </c>
      <c r="E77" s="20">
        <v>8620.69</v>
      </c>
      <c r="F77" s="90">
        <f t="shared" si="29"/>
        <v>0</v>
      </c>
      <c r="G77" s="90">
        <v>0</v>
      </c>
      <c r="H77" s="90">
        <v>0</v>
      </c>
      <c r="I77" s="90">
        <v>0</v>
      </c>
      <c r="J77" s="90">
        <v>0</v>
      </c>
      <c r="K77" s="90">
        <v>0</v>
      </c>
      <c r="L77" s="117"/>
      <c r="M77" s="15"/>
    </row>
    <row r="78" spans="1:15" ht="50.25" customHeight="1" x14ac:dyDescent="0.2">
      <c r="A78" s="145"/>
      <c r="B78" s="89"/>
      <c r="C78" s="16"/>
      <c r="D78" s="9" t="s">
        <v>26</v>
      </c>
      <c r="E78" s="20">
        <v>0</v>
      </c>
      <c r="F78" s="90">
        <f t="shared" si="29"/>
        <v>0</v>
      </c>
      <c r="G78" s="90">
        <v>0</v>
      </c>
      <c r="H78" s="90">
        <v>0</v>
      </c>
      <c r="I78" s="90">
        <v>0</v>
      </c>
      <c r="J78" s="90">
        <v>0</v>
      </c>
      <c r="K78" s="90">
        <v>0</v>
      </c>
      <c r="L78" s="117"/>
      <c r="M78" s="15"/>
    </row>
    <row r="79" spans="1:15" ht="15" customHeight="1" x14ac:dyDescent="0.2">
      <c r="A79" s="138" t="s">
        <v>175</v>
      </c>
      <c r="B79" s="84" t="s">
        <v>282</v>
      </c>
      <c r="C79" s="14" t="s">
        <v>136</v>
      </c>
      <c r="D79" s="9" t="s">
        <v>2</v>
      </c>
      <c r="E79" s="20">
        <f>SUM(E80:E83)</f>
        <v>0</v>
      </c>
      <c r="F79" s="90">
        <f t="shared" ref="F79:F83" si="31">SUM(G79:K79)</f>
        <v>75462.569999999992</v>
      </c>
      <c r="G79" s="90">
        <f t="shared" ref="G79:K79" si="32">SUM(G80:G83)</f>
        <v>0</v>
      </c>
      <c r="H79" s="90">
        <f t="shared" si="32"/>
        <v>22049.24</v>
      </c>
      <c r="I79" s="90">
        <f t="shared" si="32"/>
        <v>43631.07</v>
      </c>
      <c r="J79" s="90">
        <f t="shared" si="32"/>
        <v>9782.26</v>
      </c>
      <c r="K79" s="90">
        <f t="shared" si="32"/>
        <v>0</v>
      </c>
      <c r="L79" s="117"/>
      <c r="M79" s="15"/>
    </row>
    <row r="80" spans="1:15" ht="45" x14ac:dyDescent="0.2">
      <c r="A80" s="142"/>
      <c r="B80" s="88"/>
      <c r="C80" s="24"/>
      <c r="D80" s="9" t="s">
        <v>1</v>
      </c>
      <c r="E80" s="20">
        <v>0</v>
      </c>
      <c r="F80" s="90">
        <f t="shared" si="31"/>
        <v>0</v>
      </c>
      <c r="G80" s="90">
        <v>0</v>
      </c>
      <c r="H80" s="90">
        <v>0</v>
      </c>
      <c r="I80" s="90">
        <v>0</v>
      </c>
      <c r="J80" s="90">
        <v>0</v>
      </c>
      <c r="K80" s="90">
        <v>0</v>
      </c>
      <c r="L80" s="117"/>
      <c r="M80" s="15"/>
    </row>
    <row r="81" spans="1:13" ht="45" x14ac:dyDescent="0.2">
      <c r="A81" s="142"/>
      <c r="B81" s="88"/>
      <c r="C81" s="24"/>
      <c r="D81" s="9" t="s">
        <v>7</v>
      </c>
      <c r="E81" s="20">
        <v>0</v>
      </c>
      <c r="F81" s="90">
        <f t="shared" si="31"/>
        <v>48824.270000000004</v>
      </c>
      <c r="G81" s="90">
        <v>0</v>
      </c>
      <c r="H81" s="90">
        <v>14265.85</v>
      </c>
      <c r="I81" s="90">
        <v>28229.3</v>
      </c>
      <c r="J81" s="90">
        <v>6329.12</v>
      </c>
      <c r="K81" s="90">
        <v>0</v>
      </c>
      <c r="L81" s="117"/>
      <c r="M81" s="15"/>
    </row>
    <row r="82" spans="1:13" ht="45" x14ac:dyDescent="0.2">
      <c r="A82" s="142"/>
      <c r="B82" s="88"/>
      <c r="C82" s="24"/>
      <c r="D82" s="9" t="s">
        <v>16</v>
      </c>
      <c r="E82" s="20">
        <v>0</v>
      </c>
      <c r="F82" s="90">
        <f t="shared" si="31"/>
        <v>26638.3</v>
      </c>
      <c r="G82" s="90">
        <v>0</v>
      </c>
      <c r="H82" s="90">
        <v>7783.39</v>
      </c>
      <c r="I82" s="90">
        <v>15401.77</v>
      </c>
      <c r="J82" s="90">
        <v>3453.14</v>
      </c>
      <c r="K82" s="90">
        <v>0</v>
      </c>
      <c r="L82" s="117"/>
      <c r="M82" s="15"/>
    </row>
    <row r="83" spans="1:13" ht="30" x14ac:dyDescent="0.2">
      <c r="A83" s="145"/>
      <c r="B83" s="89"/>
      <c r="C83" s="16"/>
      <c r="D83" s="9" t="s">
        <v>26</v>
      </c>
      <c r="E83" s="20">
        <v>0</v>
      </c>
      <c r="F83" s="90">
        <f t="shared" si="31"/>
        <v>0</v>
      </c>
      <c r="G83" s="90">
        <v>0</v>
      </c>
      <c r="H83" s="90">
        <v>0</v>
      </c>
      <c r="I83" s="90">
        <v>0</v>
      </c>
      <c r="J83" s="90">
        <v>0</v>
      </c>
      <c r="K83" s="90">
        <v>0</v>
      </c>
      <c r="L83" s="117"/>
      <c r="M83" s="15"/>
    </row>
    <row r="84" spans="1:13" ht="15" customHeight="1" x14ac:dyDescent="0.2">
      <c r="A84" s="138" t="s">
        <v>176</v>
      </c>
      <c r="B84" s="84" t="s">
        <v>283</v>
      </c>
      <c r="C84" s="14" t="s">
        <v>136</v>
      </c>
      <c r="D84" s="9" t="s">
        <v>2</v>
      </c>
      <c r="E84" s="20">
        <f>SUM(E85:E88)</f>
        <v>0</v>
      </c>
      <c r="F84" s="90">
        <f t="shared" ref="F84:F88" si="33">SUM(G84:K84)</f>
        <v>17866.669999999998</v>
      </c>
      <c r="G84" s="90">
        <f t="shared" ref="G84:K84" si="34">SUM(G85:G88)</f>
        <v>17866.669999999998</v>
      </c>
      <c r="H84" s="90">
        <f t="shared" si="34"/>
        <v>0</v>
      </c>
      <c r="I84" s="90">
        <f t="shared" si="34"/>
        <v>0</v>
      </c>
      <c r="J84" s="90">
        <f t="shared" si="34"/>
        <v>0</v>
      </c>
      <c r="K84" s="90">
        <f t="shared" si="34"/>
        <v>0</v>
      </c>
      <c r="L84" s="117"/>
      <c r="M84" s="15"/>
    </row>
    <row r="85" spans="1:13" ht="54" customHeight="1" x14ac:dyDescent="0.2">
      <c r="A85" s="142"/>
      <c r="B85" s="88"/>
      <c r="C85" s="24"/>
      <c r="D85" s="9" t="s">
        <v>1</v>
      </c>
      <c r="E85" s="20">
        <v>0</v>
      </c>
      <c r="F85" s="90">
        <f t="shared" si="33"/>
        <v>0</v>
      </c>
      <c r="G85" s="90">
        <v>0</v>
      </c>
      <c r="H85" s="90">
        <v>0</v>
      </c>
      <c r="I85" s="90">
        <v>0</v>
      </c>
      <c r="J85" s="90">
        <v>0</v>
      </c>
      <c r="K85" s="90">
        <v>0</v>
      </c>
      <c r="L85" s="117"/>
      <c r="M85" s="15"/>
    </row>
    <row r="86" spans="1:13" ht="45.75" customHeight="1" x14ac:dyDescent="0.2">
      <c r="A86" s="142"/>
      <c r="B86" s="88"/>
      <c r="C86" s="24"/>
      <c r="D86" s="9" t="s">
        <v>7</v>
      </c>
      <c r="E86" s="20">
        <v>0</v>
      </c>
      <c r="F86" s="90">
        <f t="shared" si="33"/>
        <v>5360</v>
      </c>
      <c r="G86" s="136">
        <v>5360</v>
      </c>
      <c r="H86" s="90">
        <v>0</v>
      </c>
      <c r="I86" s="90">
        <v>0</v>
      </c>
      <c r="J86" s="90">
        <v>0</v>
      </c>
      <c r="K86" s="90">
        <v>0</v>
      </c>
      <c r="L86" s="117"/>
      <c r="M86" s="15"/>
    </row>
    <row r="87" spans="1:13" ht="51.75" customHeight="1" x14ac:dyDescent="0.2">
      <c r="A87" s="142"/>
      <c r="B87" s="88"/>
      <c r="C87" s="24"/>
      <c r="D87" s="9" t="s">
        <v>16</v>
      </c>
      <c r="E87" s="20">
        <v>0</v>
      </c>
      <c r="F87" s="90">
        <f t="shared" si="33"/>
        <v>12506.67</v>
      </c>
      <c r="G87" s="136">
        <v>12506.67</v>
      </c>
      <c r="H87" s="90">
        <v>0</v>
      </c>
      <c r="I87" s="90">
        <v>0</v>
      </c>
      <c r="J87" s="90">
        <v>0</v>
      </c>
      <c r="K87" s="90">
        <v>0</v>
      </c>
      <c r="L87" s="117"/>
      <c r="M87" s="15"/>
    </row>
    <row r="88" spans="1:13" ht="36.75" customHeight="1" x14ac:dyDescent="0.2">
      <c r="A88" s="145"/>
      <c r="B88" s="89"/>
      <c r="C88" s="16"/>
      <c r="D88" s="9" t="s">
        <v>26</v>
      </c>
      <c r="E88" s="20">
        <v>0</v>
      </c>
      <c r="F88" s="90">
        <f t="shared" si="33"/>
        <v>0</v>
      </c>
      <c r="G88" s="90">
        <v>0</v>
      </c>
      <c r="H88" s="90">
        <v>0</v>
      </c>
      <c r="I88" s="90">
        <v>0</v>
      </c>
      <c r="J88" s="90">
        <v>0</v>
      </c>
      <c r="K88" s="90">
        <v>0</v>
      </c>
      <c r="L88" s="117"/>
      <c r="M88" s="15"/>
    </row>
    <row r="89" spans="1:13" ht="15" customHeight="1" x14ac:dyDescent="0.2">
      <c r="A89" s="138" t="s">
        <v>177</v>
      </c>
      <c r="B89" s="84" t="s">
        <v>284</v>
      </c>
      <c r="C89" s="14" t="s">
        <v>136</v>
      </c>
      <c r="D89" s="9" t="s">
        <v>2</v>
      </c>
      <c r="E89" s="20">
        <f>SUM(E90:E93)</f>
        <v>0</v>
      </c>
      <c r="F89" s="90">
        <f>SUM(F90:F93)</f>
        <v>0</v>
      </c>
      <c r="G89" s="90">
        <f t="shared" ref="G89:K89" si="35">SUM(G90:G93)</f>
        <v>0</v>
      </c>
      <c r="H89" s="90">
        <f t="shared" si="35"/>
        <v>0</v>
      </c>
      <c r="I89" s="90">
        <f t="shared" si="35"/>
        <v>0</v>
      </c>
      <c r="J89" s="90">
        <f t="shared" si="35"/>
        <v>0</v>
      </c>
      <c r="K89" s="90">
        <f t="shared" si="35"/>
        <v>0</v>
      </c>
      <c r="L89" s="117"/>
      <c r="M89" s="15"/>
    </row>
    <row r="90" spans="1:13" ht="54" customHeight="1" x14ac:dyDescent="0.2">
      <c r="A90" s="142"/>
      <c r="B90" s="88"/>
      <c r="C90" s="24"/>
      <c r="D90" s="9" t="s">
        <v>1</v>
      </c>
      <c r="E90" s="20">
        <v>0</v>
      </c>
      <c r="F90" s="90">
        <f t="shared" ref="F90:F93" si="36">SUM(G90:K90)</f>
        <v>0</v>
      </c>
      <c r="G90" s="90">
        <v>0</v>
      </c>
      <c r="H90" s="90">
        <v>0</v>
      </c>
      <c r="I90" s="90">
        <v>0</v>
      </c>
      <c r="J90" s="90">
        <v>0</v>
      </c>
      <c r="K90" s="90">
        <v>0</v>
      </c>
      <c r="L90" s="117"/>
      <c r="M90" s="15"/>
    </row>
    <row r="91" spans="1:13" ht="34.5" customHeight="1" x14ac:dyDescent="0.2">
      <c r="A91" s="142"/>
      <c r="B91" s="88"/>
      <c r="C91" s="24"/>
      <c r="D91" s="9" t="s">
        <v>7</v>
      </c>
      <c r="E91" s="20">
        <v>0</v>
      </c>
      <c r="F91" s="90">
        <v>0</v>
      </c>
      <c r="G91" s="90">
        <v>0</v>
      </c>
      <c r="H91" s="90">
        <v>0</v>
      </c>
      <c r="I91" s="90">
        <v>0</v>
      </c>
      <c r="J91" s="90">
        <v>0</v>
      </c>
      <c r="K91" s="90">
        <v>0</v>
      </c>
      <c r="L91" s="117"/>
      <c r="M91" s="15"/>
    </row>
    <row r="92" spans="1:13" ht="51.75" customHeight="1" x14ac:dyDescent="0.2">
      <c r="A92" s="142"/>
      <c r="B92" s="88"/>
      <c r="C92" s="24"/>
      <c r="D92" s="9" t="s">
        <v>16</v>
      </c>
      <c r="E92" s="20">
        <v>0</v>
      </c>
      <c r="F92" s="90">
        <v>0</v>
      </c>
      <c r="G92" s="90">
        <v>0</v>
      </c>
      <c r="H92" s="90">
        <v>0</v>
      </c>
      <c r="I92" s="90">
        <v>0</v>
      </c>
      <c r="J92" s="90">
        <v>0</v>
      </c>
      <c r="K92" s="90">
        <v>0</v>
      </c>
      <c r="L92" s="117"/>
      <c r="M92" s="15"/>
    </row>
    <row r="93" spans="1:13" ht="40.5" customHeight="1" x14ac:dyDescent="0.2">
      <c r="A93" s="145"/>
      <c r="B93" s="89"/>
      <c r="C93" s="16"/>
      <c r="D93" s="9" t="s">
        <v>26</v>
      </c>
      <c r="E93" s="20">
        <v>0</v>
      </c>
      <c r="F93" s="90">
        <f t="shared" si="36"/>
        <v>0</v>
      </c>
      <c r="G93" s="90">
        <v>0</v>
      </c>
      <c r="H93" s="90">
        <v>0</v>
      </c>
      <c r="I93" s="90">
        <v>0</v>
      </c>
      <c r="J93" s="90">
        <v>0</v>
      </c>
      <c r="K93" s="90">
        <v>0</v>
      </c>
      <c r="L93" s="117"/>
      <c r="M93" s="15"/>
    </row>
    <row r="94" spans="1:13" ht="15" customHeight="1" x14ac:dyDescent="0.2">
      <c r="A94" s="138" t="s">
        <v>186</v>
      </c>
      <c r="B94" s="84" t="s">
        <v>285</v>
      </c>
      <c r="C94" s="14" t="s">
        <v>136</v>
      </c>
      <c r="D94" s="9" t="s">
        <v>2</v>
      </c>
      <c r="E94" s="20">
        <f>SUM(E95:E98)</f>
        <v>0</v>
      </c>
      <c r="F94" s="90">
        <f t="shared" ref="F94" si="37">SUM(F95:F98)</f>
        <v>27777.78</v>
      </c>
      <c r="G94" s="90">
        <f t="shared" ref="G94:K94" si="38">SUM(G95:G98)</f>
        <v>0</v>
      </c>
      <c r="H94" s="90">
        <f t="shared" si="38"/>
        <v>27777.78</v>
      </c>
      <c r="I94" s="90">
        <f t="shared" si="38"/>
        <v>0</v>
      </c>
      <c r="J94" s="90">
        <f t="shared" si="38"/>
        <v>0</v>
      </c>
      <c r="K94" s="90">
        <f t="shared" si="38"/>
        <v>0</v>
      </c>
      <c r="L94" s="117"/>
      <c r="M94" s="15"/>
    </row>
    <row r="95" spans="1:13" ht="54" customHeight="1" x14ac:dyDescent="0.2">
      <c r="A95" s="142"/>
      <c r="B95" s="88"/>
      <c r="C95" s="24"/>
      <c r="D95" s="9" t="s">
        <v>1</v>
      </c>
      <c r="E95" s="20">
        <v>0</v>
      </c>
      <c r="F95" s="90">
        <f t="shared" ref="F95:F98" si="39">SUM(G95:K95)</f>
        <v>0</v>
      </c>
      <c r="G95" s="90">
        <v>0</v>
      </c>
      <c r="H95" s="90">
        <v>0</v>
      </c>
      <c r="I95" s="90">
        <v>0</v>
      </c>
      <c r="J95" s="90">
        <v>0</v>
      </c>
      <c r="K95" s="90">
        <v>0</v>
      </c>
      <c r="L95" s="117"/>
      <c r="M95" s="15"/>
    </row>
    <row r="96" spans="1:13" ht="34.5" customHeight="1" x14ac:dyDescent="0.2">
      <c r="A96" s="142"/>
      <c r="B96" s="88"/>
      <c r="C96" s="24"/>
      <c r="D96" s="9" t="s">
        <v>7</v>
      </c>
      <c r="E96" s="20">
        <v>0</v>
      </c>
      <c r="F96" s="90">
        <f t="shared" si="39"/>
        <v>27500</v>
      </c>
      <c r="G96" s="90">
        <v>0</v>
      </c>
      <c r="H96" s="90">
        <v>27500</v>
      </c>
      <c r="I96" s="90">
        <v>0</v>
      </c>
      <c r="J96" s="90">
        <v>0</v>
      </c>
      <c r="K96" s="90">
        <v>0</v>
      </c>
      <c r="L96" s="117"/>
      <c r="M96" s="15"/>
    </row>
    <row r="97" spans="1:15" ht="51.75" customHeight="1" x14ac:dyDescent="0.2">
      <c r="A97" s="142"/>
      <c r="B97" s="88"/>
      <c r="C97" s="24"/>
      <c r="D97" s="9" t="s">
        <v>16</v>
      </c>
      <c r="E97" s="20">
        <v>0</v>
      </c>
      <c r="F97" s="90">
        <f t="shared" si="39"/>
        <v>277.77999999999997</v>
      </c>
      <c r="G97" s="90">
        <v>0</v>
      </c>
      <c r="H97" s="90">
        <v>277.77999999999997</v>
      </c>
      <c r="I97" s="90">
        <v>0</v>
      </c>
      <c r="J97" s="90">
        <v>0</v>
      </c>
      <c r="K97" s="90">
        <v>0</v>
      </c>
      <c r="L97" s="117"/>
      <c r="M97" s="15"/>
    </row>
    <row r="98" spans="1:15" ht="40.5" customHeight="1" x14ac:dyDescent="0.2">
      <c r="A98" s="145"/>
      <c r="B98" s="89"/>
      <c r="C98" s="16"/>
      <c r="D98" s="9" t="s">
        <v>26</v>
      </c>
      <c r="E98" s="20">
        <v>0</v>
      </c>
      <c r="F98" s="90">
        <f t="shared" si="39"/>
        <v>0</v>
      </c>
      <c r="G98" s="90">
        <v>0</v>
      </c>
      <c r="H98" s="90">
        <v>0</v>
      </c>
      <c r="I98" s="90">
        <v>0</v>
      </c>
      <c r="J98" s="90">
        <v>0</v>
      </c>
      <c r="K98" s="90">
        <v>0</v>
      </c>
      <c r="L98" s="117"/>
      <c r="M98" s="15"/>
    </row>
    <row r="99" spans="1:15" ht="15" customHeight="1" x14ac:dyDescent="0.2">
      <c r="A99" s="138" t="s">
        <v>199</v>
      </c>
      <c r="B99" s="84" t="s">
        <v>286</v>
      </c>
      <c r="C99" s="14"/>
      <c r="D99" s="9" t="s">
        <v>2</v>
      </c>
      <c r="E99" s="20">
        <f>SUM(E100:E103)</f>
        <v>0</v>
      </c>
      <c r="F99" s="90">
        <f t="shared" ref="F99:F108" si="40">SUM(G99:K99)</f>
        <v>16407.02</v>
      </c>
      <c r="G99" s="90">
        <f t="shared" ref="G99:K99" si="41">SUM(G100:G103)</f>
        <v>16407.02</v>
      </c>
      <c r="H99" s="90">
        <f t="shared" si="41"/>
        <v>0</v>
      </c>
      <c r="I99" s="90">
        <f t="shared" si="41"/>
        <v>0</v>
      </c>
      <c r="J99" s="90">
        <f t="shared" si="41"/>
        <v>0</v>
      </c>
      <c r="K99" s="90">
        <f t="shared" si="41"/>
        <v>0</v>
      </c>
      <c r="L99" s="117"/>
      <c r="M99" s="15"/>
    </row>
    <row r="100" spans="1:15" ht="45" x14ac:dyDescent="0.2">
      <c r="A100" s="142"/>
      <c r="B100" s="88"/>
      <c r="C100" s="24"/>
      <c r="D100" s="9" t="s">
        <v>1</v>
      </c>
      <c r="E100" s="20">
        <v>0</v>
      </c>
      <c r="F100" s="90">
        <f t="shared" si="40"/>
        <v>0</v>
      </c>
      <c r="G100" s="136">
        <v>0</v>
      </c>
      <c r="H100" s="136">
        <v>0</v>
      </c>
      <c r="I100" s="136">
        <v>0</v>
      </c>
      <c r="J100" s="136">
        <v>0</v>
      </c>
      <c r="K100" s="136">
        <v>0</v>
      </c>
      <c r="L100" s="117"/>
      <c r="M100" s="15"/>
    </row>
    <row r="101" spans="1:15" ht="45" x14ac:dyDescent="0.2">
      <c r="A101" s="142"/>
      <c r="B101" s="88"/>
      <c r="C101" s="24"/>
      <c r="D101" s="9" t="s">
        <v>7</v>
      </c>
      <c r="E101" s="20">
        <v>0</v>
      </c>
      <c r="F101" s="90">
        <f t="shared" si="40"/>
        <v>16242.94</v>
      </c>
      <c r="G101" s="136">
        <v>16242.94</v>
      </c>
      <c r="H101" s="136">
        <v>0</v>
      </c>
      <c r="I101" s="136">
        <v>0</v>
      </c>
      <c r="J101" s="136">
        <v>0</v>
      </c>
      <c r="K101" s="136">
        <v>0</v>
      </c>
      <c r="L101" s="117"/>
      <c r="M101" s="15"/>
    </row>
    <row r="102" spans="1:15" ht="45" x14ac:dyDescent="0.2">
      <c r="A102" s="142"/>
      <c r="B102" s="88"/>
      <c r="C102" s="24"/>
      <c r="D102" s="9" t="s">
        <v>16</v>
      </c>
      <c r="E102" s="20">
        <v>0</v>
      </c>
      <c r="F102" s="90">
        <f t="shared" si="40"/>
        <v>164.08</v>
      </c>
      <c r="G102" s="136">
        <v>164.08</v>
      </c>
      <c r="H102" s="136">
        <v>0</v>
      </c>
      <c r="I102" s="136">
        <v>0</v>
      </c>
      <c r="J102" s="136">
        <v>0</v>
      </c>
      <c r="K102" s="136">
        <v>0</v>
      </c>
      <c r="L102" s="117"/>
      <c r="M102" s="15"/>
    </row>
    <row r="103" spans="1:15" ht="30" x14ac:dyDescent="0.2">
      <c r="A103" s="145"/>
      <c r="B103" s="89"/>
      <c r="C103" s="16"/>
      <c r="D103" s="9" t="s">
        <v>26</v>
      </c>
      <c r="E103" s="20">
        <v>0</v>
      </c>
      <c r="F103" s="90">
        <f t="shared" si="40"/>
        <v>0</v>
      </c>
      <c r="G103" s="136">
        <v>0</v>
      </c>
      <c r="H103" s="136">
        <v>0</v>
      </c>
      <c r="I103" s="136">
        <v>0</v>
      </c>
      <c r="J103" s="136">
        <v>0</v>
      </c>
      <c r="K103" s="136">
        <v>0</v>
      </c>
      <c r="L103" s="117"/>
      <c r="M103" s="15"/>
    </row>
    <row r="104" spans="1:15" ht="15" customHeight="1" x14ac:dyDescent="0.2">
      <c r="A104" s="138" t="s">
        <v>202</v>
      </c>
      <c r="B104" s="84" t="s">
        <v>287</v>
      </c>
      <c r="C104" s="14" t="s">
        <v>136</v>
      </c>
      <c r="D104" s="9" t="s">
        <v>2</v>
      </c>
      <c r="E104" s="20">
        <f>SUM(E105:E108)</f>
        <v>0</v>
      </c>
      <c r="F104" s="20">
        <f t="shared" si="40"/>
        <v>0</v>
      </c>
      <c r="G104" s="90">
        <f t="shared" ref="G104:K104" si="42">SUM(G105:G108)</f>
        <v>0</v>
      </c>
      <c r="H104" s="90">
        <f t="shared" si="42"/>
        <v>0</v>
      </c>
      <c r="I104" s="90">
        <f t="shared" si="42"/>
        <v>0</v>
      </c>
      <c r="J104" s="90">
        <f t="shared" si="42"/>
        <v>0</v>
      </c>
      <c r="K104" s="90">
        <f t="shared" si="42"/>
        <v>0</v>
      </c>
      <c r="L104" s="117"/>
      <c r="M104" s="15"/>
    </row>
    <row r="105" spans="1:15" ht="54" customHeight="1" x14ac:dyDescent="0.2">
      <c r="A105" s="142"/>
      <c r="B105" s="88"/>
      <c r="C105" s="24"/>
      <c r="D105" s="9" t="s">
        <v>1</v>
      </c>
      <c r="E105" s="20">
        <v>0</v>
      </c>
      <c r="F105" s="20">
        <f t="shared" si="40"/>
        <v>0</v>
      </c>
      <c r="G105" s="90">
        <v>0</v>
      </c>
      <c r="H105" s="90">
        <v>0</v>
      </c>
      <c r="I105" s="90">
        <v>0</v>
      </c>
      <c r="J105" s="90">
        <v>0</v>
      </c>
      <c r="K105" s="90">
        <v>0</v>
      </c>
      <c r="L105" s="117"/>
      <c r="M105" s="15"/>
    </row>
    <row r="106" spans="1:15" ht="34.5" customHeight="1" x14ac:dyDescent="0.2">
      <c r="A106" s="142"/>
      <c r="B106" s="88"/>
      <c r="C106" s="24"/>
      <c r="D106" s="9" t="s">
        <v>7</v>
      </c>
      <c r="E106" s="20">
        <v>0</v>
      </c>
      <c r="F106" s="20">
        <f t="shared" si="40"/>
        <v>0</v>
      </c>
      <c r="G106" s="90">
        <v>0</v>
      </c>
      <c r="H106" s="90">
        <v>0</v>
      </c>
      <c r="I106" s="90">
        <v>0</v>
      </c>
      <c r="J106" s="90">
        <v>0</v>
      </c>
      <c r="K106" s="90">
        <v>0</v>
      </c>
      <c r="L106" s="117"/>
      <c r="M106" s="15"/>
      <c r="O106" s="99"/>
    </row>
    <row r="107" spans="1:15" ht="51.75" customHeight="1" x14ac:dyDescent="0.2">
      <c r="A107" s="142"/>
      <c r="B107" s="88"/>
      <c r="C107" s="24"/>
      <c r="D107" s="9" t="s">
        <v>16</v>
      </c>
      <c r="E107" s="20">
        <v>0</v>
      </c>
      <c r="F107" s="20">
        <f t="shared" si="40"/>
        <v>0</v>
      </c>
      <c r="G107" s="90">
        <v>0</v>
      </c>
      <c r="H107" s="90">
        <v>0</v>
      </c>
      <c r="I107" s="90">
        <v>0</v>
      </c>
      <c r="J107" s="90">
        <v>0</v>
      </c>
      <c r="K107" s="90">
        <v>0</v>
      </c>
      <c r="L107" s="117"/>
      <c r="M107" s="15"/>
    </row>
    <row r="108" spans="1:15" ht="40.5" customHeight="1" x14ac:dyDescent="0.2">
      <c r="A108" s="145"/>
      <c r="B108" s="89"/>
      <c r="C108" s="16"/>
      <c r="D108" s="9" t="s">
        <v>26</v>
      </c>
      <c r="E108" s="20">
        <v>0</v>
      </c>
      <c r="F108" s="90">
        <f t="shared" si="40"/>
        <v>0</v>
      </c>
      <c r="G108" s="90">
        <v>0</v>
      </c>
      <c r="H108" s="90">
        <v>0</v>
      </c>
      <c r="I108" s="90">
        <v>0</v>
      </c>
      <c r="J108" s="90">
        <v>0</v>
      </c>
      <c r="K108" s="90">
        <v>0</v>
      </c>
      <c r="L108" s="117"/>
      <c r="M108" s="15"/>
    </row>
    <row r="109" spans="1:15" ht="15" customHeight="1" x14ac:dyDescent="0.2">
      <c r="A109" s="138" t="s">
        <v>205</v>
      </c>
      <c r="B109" s="84" t="s">
        <v>288</v>
      </c>
      <c r="C109" s="14" t="s">
        <v>136</v>
      </c>
      <c r="D109" s="9" t="s">
        <v>2</v>
      </c>
      <c r="E109" s="20">
        <f>SUM(E110:E113)</f>
        <v>0</v>
      </c>
      <c r="F109" s="90">
        <f>SUM(F110:F113)</f>
        <v>0</v>
      </c>
      <c r="G109" s="90">
        <f t="shared" ref="G109:K109" si="43">SUM(G110:G113)</f>
        <v>0</v>
      </c>
      <c r="H109" s="90">
        <f t="shared" si="43"/>
        <v>0</v>
      </c>
      <c r="I109" s="90">
        <f t="shared" si="43"/>
        <v>0</v>
      </c>
      <c r="J109" s="90">
        <f t="shared" si="43"/>
        <v>0</v>
      </c>
      <c r="K109" s="90">
        <f t="shared" si="43"/>
        <v>0</v>
      </c>
      <c r="L109" s="117"/>
      <c r="M109" s="15"/>
    </row>
    <row r="110" spans="1:15" ht="54" customHeight="1" x14ac:dyDescent="0.2">
      <c r="A110" s="142"/>
      <c r="B110" s="88"/>
      <c r="C110" s="24"/>
      <c r="D110" s="9" t="s">
        <v>1</v>
      </c>
      <c r="E110" s="20">
        <v>0</v>
      </c>
      <c r="F110" s="90">
        <f t="shared" ref="F110" si="44">SUM(G110:K110)</f>
        <v>0</v>
      </c>
      <c r="G110" s="90">
        <v>0</v>
      </c>
      <c r="H110" s="90">
        <v>0</v>
      </c>
      <c r="I110" s="90">
        <v>0</v>
      </c>
      <c r="J110" s="90">
        <v>0</v>
      </c>
      <c r="K110" s="90">
        <v>0</v>
      </c>
      <c r="L110" s="117"/>
      <c r="M110" s="15"/>
    </row>
    <row r="111" spans="1:15" ht="45" customHeight="1" x14ac:dyDescent="0.2">
      <c r="A111" s="142"/>
      <c r="B111" s="88"/>
      <c r="C111" s="24"/>
      <c r="D111" s="9" t="s">
        <v>7</v>
      </c>
      <c r="E111" s="20">
        <v>0</v>
      </c>
      <c r="F111" s="90">
        <v>0</v>
      </c>
      <c r="G111" s="90">
        <v>0</v>
      </c>
      <c r="H111" s="90">
        <v>0</v>
      </c>
      <c r="I111" s="90">
        <v>0</v>
      </c>
      <c r="J111" s="90">
        <v>0</v>
      </c>
      <c r="K111" s="90">
        <v>0</v>
      </c>
      <c r="L111" s="117"/>
      <c r="M111" s="15"/>
    </row>
    <row r="112" spans="1:15" ht="54" customHeight="1" x14ac:dyDescent="0.2">
      <c r="A112" s="142"/>
      <c r="B112" s="88"/>
      <c r="C112" s="24"/>
      <c r="D112" s="9" t="s">
        <v>16</v>
      </c>
      <c r="E112" s="20">
        <v>0</v>
      </c>
      <c r="F112" s="90">
        <v>0</v>
      </c>
      <c r="G112" s="90">
        <v>0</v>
      </c>
      <c r="H112" s="90">
        <v>0</v>
      </c>
      <c r="I112" s="90">
        <v>0</v>
      </c>
      <c r="J112" s="90">
        <v>0</v>
      </c>
      <c r="K112" s="90">
        <v>0</v>
      </c>
      <c r="L112" s="117"/>
      <c r="M112" s="15"/>
    </row>
    <row r="113" spans="1:16" ht="34.5" customHeight="1" x14ac:dyDescent="0.2">
      <c r="A113" s="145"/>
      <c r="B113" s="89"/>
      <c r="C113" s="16"/>
      <c r="D113" s="9" t="s">
        <v>26</v>
      </c>
      <c r="E113" s="20">
        <v>0</v>
      </c>
      <c r="F113" s="90">
        <f t="shared" ref="F113" si="45">SUM(G113:K113)</f>
        <v>0</v>
      </c>
      <c r="G113" s="90">
        <v>0</v>
      </c>
      <c r="H113" s="90">
        <v>0</v>
      </c>
      <c r="I113" s="90">
        <v>0</v>
      </c>
      <c r="J113" s="90">
        <v>0</v>
      </c>
      <c r="K113" s="90">
        <v>0</v>
      </c>
      <c r="L113" s="117"/>
      <c r="M113" s="15"/>
    </row>
    <row r="114" spans="1:16" ht="15" customHeight="1" x14ac:dyDescent="0.2">
      <c r="A114" s="138" t="s">
        <v>276</v>
      </c>
      <c r="B114" s="84" t="s">
        <v>309</v>
      </c>
      <c r="C114" s="14" t="s">
        <v>136</v>
      </c>
      <c r="D114" s="9" t="s">
        <v>2</v>
      </c>
      <c r="E114" s="20">
        <f>SUM(E115:E118)</f>
        <v>0</v>
      </c>
      <c r="F114" s="90">
        <f>SUM(F115:F118)</f>
        <v>5820.76</v>
      </c>
      <c r="G114" s="90">
        <f t="shared" ref="G114:K114" si="46">SUM(G115:G118)</f>
        <v>5820.76</v>
      </c>
      <c r="H114" s="90">
        <f t="shared" si="46"/>
        <v>0</v>
      </c>
      <c r="I114" s="90">
        <f t="shared" si="46"/>
        <v>0</v>
      </c>
      <c r="J114" s="90">
        <f t="shared" si="46"/>
        <v>0</v>
      </c>
      <c r="K114" s="90">
        <f t="shared" si="46"/>
        <v>0</v>
      </c>
      <c r="L114" s="117"/>
      <c r="M114" s="15"/>
    </row>
    <row r="115" spans="1:16" ht="54" customHeight="1" x14ac:dyDescent="0.2">
      <c r="A115" s="142"/>
      <c r="B115" s="88"/>
      <c r="C115" s="24"/>
      <c r="D115" s="9" t="s">
        <v>1</v>
      </c>
      <c r="E115" s="20">
        <v>0</v>
      </c>
      <c r="F115" s="90">
        <f t="shared" ref="F115:F118" si="47">SUM(G115:K115)</f>
        <v>0</v>
      </c>
      <c r="G115" s="90">
        <v>0</v>
      </c>
      <c r="H115" s="90">
        <v>0</v>
      </c>
      <c r="I115" s="90">
        <v>0</v>
      </c>
      <c r="J115" s="90">
        <v>0</v>
      </c>
      <c r="K115" s="90">
        <v>0</v>
      </c>
      <c r="L115" s="117"/>
      <c r="M115" s="15"/>
    </row>
    <row r="116" spans="1:16" ht="45" customHeight="1" x14ac:dyDescent="0.2">
      <c r="A116" s="142"/>
      <c r="B116" s="88"/>
      <c r="C116" s="24"/>
      <c r="D116" s="9" t="s">
        <v>7</v>
      </c>
      <c r="E116" s="20">
        <v>0</v>
      </c>
      <c r="F116" s="90">
        <f t="shared" si="47"/>
        <v>3702</v>
      </c>
      <c r="G116" s="90">
        <v>3702</v>
      </c>
      <c r="H116" s="90">
        <v>0</v>
      </c>
      <c r="I116" s="90">
        <v>0</v>
      </c>
      <c r="J116" s="90">
        <v>0</v>
      </c>
      <c r="K116" s="90">
        <v>0</v>
      </c>
      <c r="L116" s="117"/>
      <c r="M116" s="15"/>
    </row>
    <row r="117" spans="1:16" ht="54" customHeight="1" x14ac:dyDescent="0.2">
      <c r="A117" s="142"/>
      <c r="B117" s="88"/>
      <c r="C117" s="24"/>
      <c r="D117" s="9" t="s">
        <v>16</v>
      </c>
      <c r="E117" s="20">
        <v>0</v>
      </c>
      <c r="F117" s="90">
        <f t="shared" si="47"/>
        <v>2118.7600000000002</v>
      </c>
      <c r="G117" s="90">
        <v>2118.7600000000002</v>
      </c>
      <c r="H117" s="90">
        <v>0</v>
      </c>
      <c r="I117" s="90">
        <v>0</v>
      </c>
      <c r="J117" s="90">
        <v>0</v>
      </c>
      <c r="K117" s="90">
        <v>0</v>
      </c>
      <c r="L117" s="117"/>
      <c r="M117" s="15"/>
    </row>
    <row r="118" spans="1:16" ht="34.5" customHeight="1" x14ac:dyDescent="0.2">
      <c r="A118" s="145"/>
      <c r="B118" s="89"/>
      <c r="C118" s="16"/>
      <c r="D118" s="9" t="s">
        <v>26</v>
      </c>
      <c r="E118" s="20">
        <v>0</v>
      </c>
      <c r="F118" s="90">
        <f t="shared" si="47"/>
        <v>0</v>
      </c>
      <c r="G118" s="90">
        <v>0</v>
      </c>
      <c r="H118" s="90">
        <v>0</v>
      </c>
      <c r="I118" s="90">
        <v>0</v>
      </c>
      <c r="J118" s="90">
        <v>0</v>
      </c>
      <c r="K118" s="90">
        <v>0</v>
      </c>
      <c r="L118" s="117"/>
      <c r="M118" s="15"/>
    </row>
    <row r="119" spans="1:16" ht="15" customHeight="1" x14ac:dyDescent="0.2">
      <c r="A119" s="138" t="s">
        <v>307</v>
      </c>
      <c r="B119" s="84" t="s">
        <v>299</v>
      </c>
      <c r="C119" s="14" t="s">
        <v>136</v>
      </c>
      <c r="D119" s="9" t="s">
        <v>2</v>
      </c>
      <c r="E119" s="20">
        <f>SUM(E120:E123)</f>
        <v>0</v>
      </c>
      <c r="F119" s="90">
        <f>SUM(F120:F123)</f>
        <v>0</v>
      </c>
      <c r="G119" s="90">
        <f t="shared" ref="G119:K119" si="48">SUM(G120:G123)</f>
        <v>0</v>
      </c>
      <c r="H119" s="90">
        <f t="shared" si="48"/>
        <v>0</v>
      </c>
      <c r="I119" s="90">
        <f t="shared" si="48"/>
        <v>0</v>
      </c>
      <c r="J119" s="90">
        <f t="shared" si="48"/>
        <v>0</v>
      </c>
      <c r="K119" s="90">
        <f t="shared" si="48"/>
        <v>0</v>
      </c>
      <c r="L119" s="117"/>
      <c r="M119" s="15"/>
    </row>
    <row r="120" spans="1:16" ht="54" customHeight="1" x14ac:dyDescent="0.2">
      <c r="A120" s="142"/>
      <c r="B120" s="88"/>
      <c r="C120" s="24"/>
      <c r="D120" s="9" t="s">
        <v>1</v>
      </c>
      <c r="E120" s="20">
        <v>0</v>
      </c>
      <c r="F120" s="90">
        <f t="shared" ref="F120" si="49">SUM(G120:K120)</f>
        <v>0</v>
      </c>
      <c r="G120" s="90">
        <v>0</v>
      </c>
      <c r="H120" s="90">
        <v>0</v>
      </c>
      <c r="I120" s="90">
        <v>0</v>
      </c>
      <c r="J120" s="90">
        <v>0</v>
      </c>
      <c r="K120" s="90">
        <v>0</v>
      </c>
      <c r="L120" s="117"/>
      <c r="M120" s="15"/>
    </row>
    <row r="121" spans="1:16" ht="45" customHeight="1" x14ac:dyDescent="0.2">
      <c r="A121" s="142"/>
      <c r="B121" s="88"/>
      <c r="C121" s="24"/>
      <c r="D121" s="9" t="s">
        <v>7</v>
      </c>
      <c r="E121" s="20">
        <v>0</v>
      </c>
      <c r="F121" s="90">
        <v>0</v>
      </c>
      <c r="G121" s="90">
        <v>0</v>
      </c>
      <c r="H121" s="90">
        <v>0</v>
      </c>
      <c r="I121" s="90">
        <v>0</v>
      </c>
      <c r="J121" s="90">
        <v>0</v>
      </c>
      <c r="K121" s="90">
        <v>0</v>
      </c>
      <c r="L121" s="117"/>
      <c r="M121" s="15"/>
    </row>
    <row r="122" spans="1:16" ht="54" customHeight="1" x14ac:dyDescent="0.2">
      <c r="A122" s="142"/>
      <c r="B122" s="88"/>
      <c r="C122" s="24"/>
      <c r="D122" s="9" t="s">
        <v>16</v>
      </c>
      <c r="E122" s="20">
        <v>0</v>
      </c>
      <c r="F122" s="90">
        <v>0</v>
      </c>
      <c r="G122" s="90">
        <v>0</v>
      </c>
      <c r="H122" s="90">
        <v>0</v>
      </c>
      <c r="I122" s="90">
        <v>0</v>
      </c>
      <c r="J122" s="90">
        <v>0</v>
      </c>
      <c r="K122" s="90">
        <v>0</v>
      </c>
      <c r="L122" s="117"/>
      <c r="M122" s="15"/>
    </row>
    <row r="123" spans="1:16" ht="34.5" customHeight="1" x14ac:dyDescent="0.2">
      <c r="A123" s="145"/>
      <c r="B123" s="89"/>
      <c r="C123" s="16"/>
      <c r="D123" s="9" t="s">
        <v>26</v>
      </c>
      <c r="E123" s="20">
        <v>0</v>
      </c>
      <c r="F123" s="90">
        <f t="shared" ref="F123" si="50">SUM(G123:K123)</f>
        <v>0</v>
      </c>
      <c r="G123" s="90">
        <v>0</v>
      </c>
      <c r="H123" s="90">
        <v>0</v>
      </c>
      <c r="I123" s="90">
        <v>0</v>
      </c>
      <c r="J123" s="90">
        <v>0</v>
      </c>
      <c r="K123" s="90">
        <v>0</v>
      </c>
      <c r="L123" s="117"/>
      <c r="M123" s="15"/>
    </row>
    <row r="124" spans="1:16" ht="15" customHeight="1" x14ac:dyDescent="0.2">
      <c r="A124" s="148"/>
      <c r="B124" s="149" t="s">
        <v>144</v>
      </c>
      <c r="C124" s="150"/>
      <c r="D124" s="81" t="s">
        <v>2</v>
      </c>
      <c r="E124" s="127">
        <v>0</v>
      </c>
      <c r="F124" s="127">
        <f>F14+F59</f>
        <v>460992.24600000004</v>
      </c>
      <c r="G124" s="127">
        <f>SUM(G125:G128)</f>
        <v>220759.53600000002</v>
      </c>
      <c r="H124" s="127">
        <f t="shared" ref="H124:K124" si="51">SUM(H125:H128)</f>
        <v>66827.01999999999</v>
      </c>
      <c r="I124" s="127">
        <f t="shared" si="51"/>
        <v>62789.070000000007</v>
      </c>
      <c r="J124" s="127">
        <f t="shared" si="51"/>
        <v>110616.62</v>
      </c>
      <c r="K124" s="127">
        <f t="shared" si="51"/>
        <v>0</v>
      </c>
      <c r="L124" s="151"/>
      <c r="M124" s="152"/>
    </row>
    <row r="125" spans="1:16" ht="45" x14ac:dyDescent="0.2">
      <c r="A125" s="153"/>
      <c r="B125" s="154"/>
      <c r="C125" s="155"/>
      <c r="D125" s="81" t="s">
        <v>1</v>
      </c>
      <c r="E125" s="127">
        <v>0</v>
      </c>
      <c r="F125" s="127">
        <f>F15+F60</f>
        <v>60558.01</v>
      </c>
      <c r="G125" s="127">
        <f t="shared" ref="G125:K128" si="52">G15+G60</f>
        <v>60558.01</v>
      </c>
      <c r="H125" s="127">
        <f t="shared" si="52"/>
        <v>0</v>
      </c>
      <c r="I125" s="127">
        <f t="shared" si="52"/>
        <v>0</v>
      </c>
      <c r="J125" s="127">
        <f t="shared" si="52"/>
        <v>0</v>
      </c>
      <c r="K125" s="127">
        <f t="shared" si="52"/>
        <v>0</v>
      </c>
      <c r="L125" s="156"/>
      <c r="M125" s="157"/>
      <c r="P125" s="137"/>
    </row>
    <row r="126" spans="1:16" ht="60" x14ac:dyDescent="0.2">
      <c r="A126" s="153"/>
      <c r="B126" s="154"/>
      <c r="C126" s="155"/>
      <c r="D126" s="81" t="s">
        <v>7</v>
      </c>
      <c r="E126" s="127">
        <v>0</v>
      </c>
      <c r="F126" s="127">
        <f>F16+F61</f>
        <v>236480.76</v>
      </c>
      <c r="G126" s="127">
        <f t="shared" si="52"/>
        <v>84701.66</v>
      </c>
      <c r="H126" s="127">
        <f t="shared" si="52"/>
        <v>41765.85</v>
      </c>
      <c r="I126" s="127">
        <f t="shared" si="52"/>
        <v>41679.300000000003</v>
      </c>
      <c r="J126" s="127">
        <f t="shared" si="52"/>
        <v>68333.95</v>
      </c>
      <c r="K126" s="127">
        <f t="shared" si="52"/>
        <v>0</v>
      </c>
      <c r="L126" s="158"/>
      <c r="M126" s="159"/>
      <c r="N126" s="137"/>
      <c r="P126" s="99"/>
    </row>
    <row r="127" spans="1:16" ht="60" x14ac:dyDescent="0.2">
      <c r="A127" s="153"/>
      <c r="B127" s="154"/>
      <c r="C127" s="155"/>
      <c r="D127" s="81" t="s">
        <v>16</v>
      </c>
      <c r="E127" s="127">
        <v>0</v>
      </c>
      <c r="F127" s="127">
        <f>F17+F62</f>
        <v>163953.47600000002</v>
      </c>
      <c r="G127" s="127">
        <f t="shared" si="52"/>
        <v>75499.865999999995</v>
      </c>
      <c r="H127" s="127">
        <f t="shared" si="52"/>
        <v>25061.17</v>
      </c>
      <c r="I127" s="127">
        <f t="shared" si="52"/>
        <v>21109.77</v>
      </c>
      <c r="J127" s="127">
        <f t="shared" si="52"/>
        <v>42282.67</v>
      </c>
      <c r="K127" s="127">
        <f t="shared" si="52"/>
        <v>0</v>
      </c>
      <c r="L127" s="160"/>
      <c r="M127" s="126"/>
    </row>
    <row r="128" spans="1:16" ht="15" x14ac:dyDescent="0.2">
      <c r="A128" s="161"/>
      <c r="B128" s="162"/>
      <c r="C128" s="163"/>
      <c r="D128" s="81" t="s">
        <v>30</v>
      </c>
      <c r="E128" s="127">
        <v>0</v>
      </c>
      <c r="F128" s="127">
        <f>F18+F63</f>
        <v>0</v>
      </c>
      <c r="G128" s="127">
        <f t="shared" si="52"/>
        <v>0</v>
      </c>
      <c r="H128" s="127">
        <f t="shared" si="52"/>
        <v>0</v>
      </c>
      <c r="I128" s="127">
        <f t="shared" si="52"/>
        <v>0</v>
      </c>
      <c r="J128" s="127">
        <f t="shared" si="52"/>
        <v>0</v>
      </c>
      <c r="K128" s="127">
        <f t="shared" si="52"/>
        <v>0</v>
      </c>
      <c r="L128" s="160"/>
      <c r="M128" s="126"/>
    </row>
    <row r="129" spans="1:17" ht="15" customHeight="1" x14ac:dyDescent="0.2">
      <c r="A129" s="76" t="s">
        <v>143</v>
      </c>
      <c r="B129" s="77"/>
      <c r="C129" s="77"/>
      <c r="D129" s="77"/>
      <c r="E129" s="77"/>
      <c r="F129" s="77"/>
      <c r="G129" s="77"/>
      <c r="H129" s="77"/>
      <c r="I129" s="77"/>
      <c r="J129" s="77"/>
      <c r="K129" s="77"/>
      <c r="L129" s="77"/>
      <c r="M129" s="78"/>
    </row>
    <row r="130" spans="1:17" ht="15" customHeight="1" x14ac:dyDescent="0.2">
      <c r="A130" s="124" t="s">
        <v>6</v>
      </c>
      <c r="B130" s="125" t="s">
        <v>251</v>
      </c>
      <c r="C130" s="126" t="s">
        <v>136</v>
      </c>
      <c r="D130" s="81" t="s">
        <v>2</v>
      </c>
      <c r="E130" s="127">
        <v>0</v>
      </c>
      <c r="F130" s="140">
        <f>SUM(G130:K130)</f>
        <v>1790188.0499999998</v>
      </c>
      <c r="G130" s="127">
        <f t="shared" ref="G130:K130" si="53">SUM(G131:G134)</f>
        <v>481469.85000000003</v>
      </c>
      <c r="H130" s="127">
        <f t="shared" si="53"/>
        <v>439637.4</v>
      </c>
      <c r="I130" s="127">
        <f t="shared" si="53"/>
        <v>434540.4</v>
      </c>
      <c r="J130" s="127">
        <f t="shared" si="53"/>
        <v>434540.4</v>
      </c>
      <c r="K130" s="127">
        <f t="shared" si="53"/>
        <v>0</v>
      </c>
      <c r="L130" s="117" t="s">
        <v>33</v>
      </c>
      <c r="M130" s="130" t="s">
        <v>168</v>
      </c>
    </row>
    <row r="131" spans="1:17" ht="45" x14ac:dyDescent="0.2">
      <c r="A131" s="124"/>
      <c r="B131" s="125"/>
      <c r="C131" s="126"/>
      <c r="D131" s="81" t="s">
        <v>1</v>
      </c>
      <c r="E131" s="127">
        <v>0</v>
      </c>
      <c r="F131" s="127">
        <f t="shared" ref="F131:K132" si="54">F141+F146+F156</f>
        <v>0</v>
      </c>
      <c r="G131" s="127">
        <f>G136+G141+G146+G156+G151+G161+G166+G171+G176+G181+G186+G191</f>
        <v>0</v>
      </c>
      <c r="H131" s="127">
        <f>H136+H141+H146+H156+H151+H161+H166+H171+H176+H181+H186+H191+H196+H201+H206</f>
        <v>0</v>
      </c>
      <c r="I131" s="127">
        <f>I136+I141+I146+I156+I151+I161+I166+I171+I176+I181+I186+I191+I196+I201+I206</f>
        <v>0</v>
      </c>
      <c r="J131" s="127">
        <f t="shared" si="54"/>
        <v>0</v>
      </c>
      <c r="K131" s="127">
        <f t="shared" si="54"/>
        <v>0</v>
      </c>
      <c r="L131" s="117"/>
      <c r="M131" s="131"/>
    </row>
    <row r="132" spans="1:17" ht="48" customHeight="1" x14ac:dyDescent="0.2">
      <c r="A132" s="124"/>
      <c r="B132" s="125"/>
      <c r="C132" s="126"/>
      <c r="D132" s="81" t="s">
        <v>7</v>
      </c>
      <c r="E132" s="127">
        <v>0</v>
      </c>
      <c r="F132" s="127">
        <f>G132+H132+I132+J132+K132</f>
        <v>0</v>
      </c>
      <c r="G132" s="127">
        <f t="shared" ref="G132:G134" si="55">G137+G142+G147+G157+G152+G162+G167+G172+G177+G182+G187+G192</f>
        <v>0</v>
      </c>
      <c r="H132" s="127">
        <f t="shared" ref="H132:I134" si="56">H137+H142+H147+H157+H152+H162+H167+H172+H177+H182+H187+H192+H197+H202+H207</f>
        <v>0</v>
      </c>
      <c r="I132" s="127">
        <f t="shared" si="56"/>
        <v>0</v>
      </c>
      <c r="J132" s="127">
        <f t="shared" si="54"/>
        <v>0</v>
      </c>
      <c r="K132" s="127">
        <f t="shared" si="54"/>
        <v>0</v>
      </c>
      <c r="L132" s="117"/>
      <c r="M132" s="131"/>
    </row>
    <row r="133" spans="1:17" ht="50.25" customHeight="1" x14ac:dyDescent="0.2">
      <c r="A133" s="124"/>
      <c r="B133" s="125"/>
      <c r="C133" s="126"/>
      <c r="D133" s="81" t="s">
        <v>16</v>
      </c>
      <c r="E133" s="127">
        <v>0</v>
      </c>
      <c r="F133" s="127">
        <f>G133+H133+I133+J133+K133</f>
        <v>1790188.0499999998</v>
      </c>
      <c r="G133" s="127">
        <f t="shared" si="55"/>
        <v>481469.85000000003</v>
      </c>
      <c r="H133" s="127">
        <f t="shared" si="56"/>
        <v>439637.4</v>
      </c>
      <c r="I133" s="127">
        <f t="shared" si="56"/>
        <v>434540.4</v>
      </c>
      <c r="J133" s="127">
        <f>J138+J143+J148+J158</f>
        <v>434540.4</v>
      </c>
      <c r="K133" s="127">
        <f>K143+K148+K158</f>
        <v>0</v>
      </c>
      <c r="L133" s="117"/>
      <c r="M133" s="131"/>
      <c r="Q133" s="137"/>
    </row>
    <row r="134" spans="1:17" ht="22.5" customHeight="1" x14ac:dyDescent="0.2">
      <c r="A134" s="124"/>
      <c r="B134" s="125"/>
      <c r="C134" s="126"/>
      <c r="D134" s="81" t="s">
        <v>30</v>
      </c>
      <c r="E134" s="127">
        <v>0</v>
      </c>
      <c r="F134" s="127">
        <f>F144+F149+F159</f>
        <v>0</v>
      </c>
      <c r="G134" s="127">
        <f t="shared" si="55"/>
        <v>0</v>
      </c>
      <c r="H134" s="127">
        <f t="shared" si="56"/>
        <v>0</v>
      </c>
      <c r="I134" s="127">
        <f t="shared" si="56"/>
        <v>0</v>
      </c>
      <c r="J134" s="127">
        <f>J144+J149+J159</f>
        <v>0</v>
      </c>
      <c r="K134" s="127">
        <f>K144+K149+K159</f>
        <v>0</v>
      </c>
      <c r="L134" s="117"/>
      <c r="M134" s="132"/>
    </row>
    <row r="135" spans="1:17" ht="15" x14ac:dyDescent="0.2">
      <c r="A135" s="95" t="s">
        <v>179</v>
      </c>
      <c r="B135" s="84" t="s">
        <v>252</v>
      </c>
      <c r="C135" s="14"/>
      <c r="D135" s="9" t="s">
        <v>2</v>
      </c>
      <c r="E135" s="20">
        <f>SUM(E136:E139)</f>
        <v>288857.96999999997</v>
      </c>
      <c r="F135" s="20">
        <f t="shared" ref="F135:F139" si="57">SUM(G135:K135)</f>
        <v>929766</v>
      </c>
      <c r="G135" s="20">
        <f t="shared" ref="G135:K135" si="58">SUM(G136:G139)</f>
        <v>241801</v>
      </c>
      <c r="H135" s="20">
        <f t="shared" si="58"/>
        <v>228655</v>
      </c>
      <c r="I135" s="20">
        <f t="shared" si="58"/>
        <v>229655</v>
      </c>
      <c r="J135" s="20">
        <f t="shared" si="58"/>
        <v>229655</v>
      </c>
      <c r="K135" s="20">
        <f t="shared" si="58"/>
        <v>0</v>
      </c>
      <c r="L135" s="133"/>
      <c r="M135" s="14"/>
    </row>
    <row r="136" spans="1:17" ht="45" x14ac:dyDescent="0.2">
      <c r="A136" s="96"/>
      <c r="B136" s="88"/>
      <c r="C136" s="24"/>
      <c r="D136" s="9" t="s">
        <v>1</v>
      </c>
      <c r="E136" s="20">
        <v>0</v>
      </c>
      <c r="F136" s="20">
        <f t="shared" si="57"/>
        <v>0</v>
      </c>
      <c r="G136" s="91">
        <v>0</v>
      </c>
      <c r="H136" s="91">
        <v>0</v>
      </c>
      <c r="I136" s="91">
        <v>0</v>
      </c>
      <c r="J136" s="91">
        <v>0</v>
      </c>
      <c r="K136" s="91">
        <v>0</v>
      </c>
      <c r="L136" s="134"/>
      <c r="M136" s="24"/>
    </row>
    <row r="137" spans="1:17" ht="45" x14ac:dyDescent="0.2">
      <c r="A137" s="96"/>
      <c r="B137" s="88"/>
      <c r="C137" s="24"/>
      <c r="D137" s="9" t="s">
        <v>7</v>
      </c>
      <c r="E137" s="20">
        <v>0</v>
      </c>
      <c r="F137" s="20">
        <f t="shared" si="57"/>
        <v>0</v>
      </c>
      <c r="G137" s="91">
        <v>0</v>
      </c>
      <c r="H137" s="91">
        <v>0</v>
      </c>
      <c r="I137" s="91">
        <v>0</v>
      </c>
      <c r="J137" s="91">
        <v>0</v>
      </c>
      <c r="K137" s="91">
        <v>0</v>
      </c>
      <c r="L137" s="134"/>
      <c r="M137" s="24"/>
    </row>
    <row r="138" spans="1:17" ht="45" x14ac:dyDescent="0.2">
      <c r="A138" s="96"/>
      <c r="B138" s="88"/>
      <c r="C138" s="24"/>
      <c r="D138" s="9" t="s">
        <v>16</v>
      </c>
      <c r="E138" s="20">
        <v>288857.96999999997</v>
      </c>
      <c r="F138" s="20">
        <f t="shared" si="57"/>
        <v>929766</v>
      </c>
      <c r="G138" s="91">
        <v>241801</v>
      </c>
      <c r="H138" s="91">
        <v>228655</v>
      </c>
      <c r="I138" s="91">
        <v>229655</v>
      </c>
      <c r="J138" s="91">
        <v>229655</v>
      </c>
      <c r="K138" s="91">
        <v>0</v>
      </c>
      <c r="L138" s="134"/>
      <c r="M138" s="24"/>
      <c r="N138" s="99"/>
      <c r="O138" s="137"/>
      <c r="P138" s="137"/>
    </row>
    <row r="139" spans="1:17" ht="30" x14ac:dyDescent="0.2">
      <c r="A139" s="97"/>
      <c r="B139" s="89"/>
      <c r="C139" s="16"/>
      <c r="D139" s="9" t="s">
        <v>26</v>
      </c>
      <c r="E139" s="20">
        <v>0</v>
      </c>
      <c r="F139" s="20">
        <f t="shared" si="57"/>
        <v>0</v>
      </c>
      <c r="G139" s="91">
        <v>0</v>
      </c>
      <c r="H139" s="91">
        <v>0</v>
      </c>
      <c r="I139" s="91">
        <v>0</v>
      </c>
      <c r="J139" s="91">
        <v>0</v>
      </c>
      <c r="K139" s="91">
        <v>0</v>
      </c>
      <c r="L139" s="135"/>
      <c r="M139" s="16"/>
      <c r="P139" s="137"/>
    </row>
    <row r="140" spans="1:17" ht="15" x14ac:dyDescent="0.2">
      <c r="A140" s="95" t="s">
        <v>24</v>
      </c>
      <c r="B140" s="84" t="s">
        <v>253</v>
      </c>
      <c r="C140" s="14"/>
      <c r="D140" s="9" t="s">
        <v>2</v>
      </c>
      <c r="E140" s="20">
        <f>SUM(E141:E144)</f>
        <v>173000</v>
      </c>
      <c r="F140" s="90">
        <f t="shared" ref="F140:F154" si="59">SUM(G140:K140)</f>
        <v>707315.5</v>
      </c>
      <c r="G140" s="20">
        <f t="shared" ref="G140:K140" si="60">SUM(G141:G144)</f>
        <v>171015.5</v>
      </c>
      <c r="H140" s="20">
        <f t="shared" si="60"/>
        <v>181100</v>
      </c>
      <c r="I140" s="20">
        <f t="shared" si="60"/>
        <v>177600</v>
      </c>
      <c r="J140" s="90">
        <f t="shared" si="60"/>
        <v>177600</v>
      </c>
      <c r="K140" s="90">
        <f t="shared" si="60"/>
        <v>0</v>
      </c>
      <c r="L140" s="133"/>
      <c r="M140" s="14"/>
      <c r="Q140" s="137"/>
    </row>
    <row r="141" spans="1:17" ht="45" x14ac:dyDescent="0.2">
      <c r="A141" s="96"/>
      <c r="B141" s="88"/>
      <c r="C141" s="24"/>
      <c r="D141" s="9" t="s">
        <v>1</v>
      </c>
      <c r="E141" s="20">
        <v>0</v>
      </c>
      <c r="F141" s="90">
        <f t="shared" si="59"/>
        <v>0</v>
      </c>
      <c r="G141" s="91">
        <v>0</v>
      </c>
      <c r="H141" s="91">
        <v>0</v>
      </c>
      <c r="I141" s="91">
        <v>0</v>
      </c>
      <c r="J141" s="136">
        <v>0</v>
      </c>
      <c r="K141" s="136">
        <v>0</v>
      </c>
      <c r="L141" s="134"/>
      <c r="M141" s="24"/>
      <c r="P141" s="99"/>
    </row>
    <row r="142" spans="1:17" ht="45" x14ac:dyDescent="0.2">
      <c r="A142" s="96"/>
      <c r="B142" s="88"/>
      <c r="C142" s="24"/>
      <c r="D142" s="9" t="s">
        <v>7</v>
      </c>
      <c r="E142" s="20">
        <v>0</v>
      </c>
      <c r="F142" s="90">
        <f t="shared" si="59"/>
        <v>0</v>
      </c>
      <c r="G142" s="91">
        <v>0</v>
      </c>
      <c r="H142" s="91">
        <v>0</v>
      </c>
      <c r="I142" s="91">
        <v>0</v>
      </c>
      <c r="J142" s="136">
        <v>0</v>
      </c>
      <c r="K142" s="136">
        <v>0</v>
      </c>
      <c r="L142" s="134"/>
      <c r="M142" s="24"/>
      <c r="N142" s="137"/>
    </row>
    <row r="143" spans="1:17" ht="45" x14ac:dyDescent="0.2">
      <c r="A143" s="96"/>
      <c r="B143" s="88"/>
      <c r="C143" s="24"/>
      <c r="D143" s="9" t="s">
        <v>16</v>
      </c>
      <c r="E143" s="20">
        <v>173000</v>
      </c>
      <c r="F143" s="90">
        <f t="shared" si="59"/>
        <v>707315.5</v>
      </c>
      <c r="G143" s="91">
        <v>171015.5</v>
      </c>
      <c r="H143" s="91">
        <v>181100</v>
      </c>
      <c r="I143" s="91">
        <v>177600</v>
      </c>
      <c r="J143" s="91">
        <v>177600</v>
      </c>
      <c r="K143" s="136">
        <v>0</v>
      </c>
      <c r="L143" s="134"/>
      <c r="M143" s="24"/>
      <c r="N143" s="99"/>
      <c r="O143" s="99"/>
    </row>
    <row r="144" spans="1:17" ht="30" x14ac:dyDescent="0.2">
      <c r="A144" s="97"/>
      <c r="B144" s="89"/>
      <c r="C144" s="16"/>
      <c r="D144" s="9" t="s">
        <v>26</v>
      </c>
      <c r="E144" s="20">
        <v>0</v>
      </c>
      <c r="F144" s="90">
        <f t="shared" si="59"/>
        <v>0</v>
      </c>
      <c r="G144" s="136">
        <v>0</v>
      </c>
      <c r="H144" s="136">
        <v>0</v>
      </c>
      <c r="I144" s="136">
        <v>0</v>
      </c>
      <c r="J144" s="136">
        <v>0</v>
      </c>
      <c r="K144" s="136">
        <v>0</v>
      </c>
      <c r="L144" s="135"/>
      <c r="M144" s="16"/>
    </row>
    <row r="145" spans="1:13" ht="15" customHeight="1" x14ac:dyDescent="0.2">
      <c r="A145" s="95" t="s">
        <v>178</v>
      </c>
      <c r="B145" s="84" t="s">
        <v>254</v>
      </c>
      <c r="C145" s="14" t="s">
        <v>136</v>
      </c>
      <c r="D145" s="9" t="s">
        <v>2</v>
      </c>
      <c r="E145" s="20">
        <f>SUM(E146:E149)</f>
        <v>0</v>
      </c>
      <c r="F145" s="90">
        <f t="shared" si="59"/>
        <v>63000</v>
      </c>
      <c r="G145" s="90">
        <f>SUM(G146:G149)</f>
        <v>15000</v>
      </c>
      <c r="H145" s="90">
        <f>SUM(H146:H149)</f>
        <v>16000</v>
      </c>
      <c r="I145" s="90">
        <f>SUM(I146:I149)</f>
        <v>16000</v>
      </c>
      <c r="J145" s="90">
        <f>SUM(J146:J149)</f>
        <v>16000</v>
      </c>
      <c r="K145" s="90">
        <f>SUM(K146:K149)</f>
        <v>0</v>
      </c>
      <c r="L145" s="117"/>
      <c r="M145" s="15"/>
    </row>
    <row r="146" spans="1:13" ht="54" customHeight="1" x14ac:dyDescent="0.2">
      <c r="A146" s="96"/>
      <c r="B146" s="88"/>
      <c r="C146" s="24"/>
      <c r="D146" s="9" t="s">
        <v>1</v>
      </c>
      <c r="E146" s="20">
        <v>0</v>
      </c>
      <c r="F146" s="90">
        <f t="shared" si="59"/>
        <v>0</v>
      </c>
      <c r="G146" s="136">
        <v>0</v>
      </c>
      <c r="H146" s="136">
        <v>0</v>
      </c>
      <c r="I146" s="136">
        <v>0</v>
      </c>
      <c r="J146" s="136">
        <v>0</v>
      </c>
      <c r="K146" s="136">
        <v>0</v>
      </c>
      <c r="L146" s="117"/>
      <c r="M146" s="15"/>
    </row>
    <row r="147" spans="1:13" ht="36.75" customHeight="1" x14ac:dyDescent="0.2">
      <c r="A147" s="96"/>
      <c r="B147" s="88"/>
      <c r="C147" s="24"/>
      <c r="D147" s="9" t="s">
        <v>7</v>
      </c>
      <c r="E147" s="20">
        <v>0</v>
      </c>
      <c r="F147" s="90">
        <f t="shared" si="59"/>
        <v>0</v>
      </c>
      <c r="G147" s="136">
        <v>0</v>
      </c>
      <c r="H147" s="136">
        <v>0</v>
      </c>
      <c r="I147" s="136">
        <v>0</v>
      </c>
      <c r="J147" s="136">
        <v>0</v>
      </c>
      <c r="K147" s="136">
        <v>0</v>
      </c>
      <c r="L147" s="117"/>
      <c r="M147" s="15"/>
    </row>
    <row r="148" spans="1:13" ht="47.25" customHeight="1" x14ac:dyDescent="0.2">
      <c r="A148" s="96"/>
      <c r="B148" s="88"/>
      <c r="C148" s="24"/>
      <c r="D148" s="9" t="s">
        <v>16</v>
      </c>
      <c r="E148" s="20">
        <v>0</v>
      </c>
      <c r="F148" s="90">
        <f t="shared" si="59"/>
        <v>63000</v>
      </c>
      <c r="G148" s="136">
        <v>15000</v>
      </c>
      <c r="H148" s="136">
        <v>16000</v>
      </c>
      <c r="I148" s="136">
        <v>16000</v>
      </c>
      <c r="J148" s="136">
        <v>16000</v>
      </c>
      <c r="K148" s="136">
        <v>0</v>
      </c>
      <c r="L148" s="117"/>
      <c r="M148" s="15"/>
    </row>
    <row r="149" spans="1:13" ht="34.5" customHeight="1" x14ac:dyDescent="0.2">
      <c r="A149" s="97"/>
      <c r="B149" s="89"/>
      <c r="C149" s="16"/>
      <c r="D149" s="9" t="s">
        <v>26</v>
      </c>
      <c r="E149" s="20">
        <v>0</v>
      </c>
      <c r="F149" s="90">
        <f t="shared" si="59"/>
        <v>0</v>
      </c>
      <c r="G149" s="136">
        <v>0</v>
      </c>
      <c r="H149" s="136">
        <v>0</v>
      </c>
      <c r="I149" s="136">
        <v>0</v>
      </c>
      <c r="J149" s="136">
        <v>0</v>
      </c>
      <c r="K149" s="136">
        <v>0</v>
      </c>
      <c r="L149" s="117"/>
      <c r="M149" s="15"/>
    </row>
    <row r="150" spans="1:13" ht="15" x14ac:dyDescent="0.2">
      <c r="A150" s="95" t="s">
        <v>197</v>
      </c>
      <c r="B150" s="84" t="s">
        <v>289</v>
      </c>
      <c r="C150" s="14"/>
      <c r="D150" s="9" t="s">
        <v>2</v>
      </c>
      <c r="E150" s="20">
        <f>SUM(E151:E154)</f>
        <v>0</v>
      </c>
      <c r="F150" s="90">
        <f t="shared" si="59"/>
        <v>5213</v>
      </c>
      <c r="G150" s="90">
        <f t="shared" ref="G150:K150" si="61">SUM(G151:G154)</f>
        <v>5213</v>
      </c>
      <c r="H150" s="90">
        <f t="shared" si="61"/>
        <v>0</v>
      </c>
      <c r="I150" s="90">
        <f t="shared" si="61"/>
        <v>0</v>
      </c>
      <c r="J150" s="90">
        <f t="shared" si="61"/>
        <v>0</v>
      </c>
      <c r="K150" s="90">
        <f t="shared" si="61"/>
        <v>0</v>
      </c>
      <c r="L150" s="133"/>
      <c r="M150" s="14"/>
    </row>
    <row r="151" spans="1:13" ht="45" x14ac:dyDescent="0.2">
      <c r="A151" s="96"/>
      <c r="B151" s="88"/>
      <c r="C151" s="24"/>
      <c r="D151" s="9" t="s">
        <v>1</v>
      </c>
      <c r="E151" s="20">
        <v>0</v>
      </c>
      <c r="F151" s="90">
        <f t="shared" si="59"/>
        <v>0</v>
      </c>
      <c r="G151" s="136">
        <v>0</v>
      </c>
      <c r="H151" s="136">
        <v>0</v>
      </c>
      <c r="I151" s="136">
        <v>0</v>
      </c>
      <c r="J151" s="136">
        <v>0</v>
      </c>
      <c r="K151" s="136">
        <v>0</v>
      </c>
      <c r="L151" s="134"/>
      <c r="M151" s="24"/>
    </row>
    <row r="152" spans="1:13" ht="45" x14ac:dyDescent="0.2">
      <c r="A152" s="96"/>
      <c r="B152" s="88"/>
      <c r="C152" s="24"/>
      <c r="D152" s="9" t="s">
        <v>7</v>
      </c>
      <c r="E152" s="20">
        <v>0</v>
      </c>
      <c r="F152" s="90">
        <f t="shared" si="59"/>
        <v>0</v>
      </c>
      <c r="G152" s="136">
        <v>0</v>
      </c>
      <c r="H152" s="136">
        <v>0</v>
      </c>
      <c r="I152" s="136">
        <v>0</v>
      </c>
      <c r="J152" s="136">
        <v>0</v>
      </c>
      <c r="K152" s="136">
        <v>0</v>
      </c>
      <c r="L152" s="134"/>
      <c r="M152" s="24"/>
    </row>
    <row r="153" spans="1:13" ht="45" x14ac:dyDescent="0.2">
      <c r="A153" s="96"/>
      <c r="B153" s="88"/>
      <c r="C153" s="24"/>
      <c r="D153" s="9" t="s">
        <v>16</v>
      </c>
      <c r="E153" s="20">
        <v>0</v>
      </c>
      <c r="F153" s="90">
        <f t="shared" si="59"/>
        <v>5213</v>
      </c>
      <c r="G153" s="136">
        <v>5213</v>
      </c>
      <c r="H153" s="136">
        <v>0</v>
      </c>
      <c r="I153" s="136">
        <v>0</v>
      </c>
      <c r="J153" s="136">
        <v>0</v>
      </c>
      <c r="K153" s="136">
        <v>0</v>
      </c>
      <c r="L153" s="134"/>
      <c r="M153" s="24"/>
    </row>
    <row r="154" spans="1:13" ht="30" x14ac:dyDescent="0.2">
      <c r="A154" s="97"/>
      <c r="B154" s="89"/>
      <c r="C154" s="16"/>
      <c r="D154" s="9" t="s">
        <v>26</v>
      </c>
      <c r="E154" s="20">
        <v>0</v>
      </c>
      <c r="F154" s="90">
        <f t="shared" si="59"/>
        <v>0</v>
      </c>
      <c r="G154" s="136">
        <v>0</v>
      </c>
      <c r="H154" s="136">
        <v>0</v>
      </c>
      <c r="I154" s="136">
        <v>0</v>
      </c>
      <c r="J154" s="136">
        <v>0</v>
      </c>
      <c r="K154" s="136">
        <v>0</v>
      </c>
      <c r="L154" s="135"/>
      <c r="M154" s="16"/>
    </row>
    <row r="155" spans="1:13" ht="15" customHeight="1" x14ac:dyDescent="0.2">
      <c r="A155" s="95" t="s">
        <v>192</v>
      </c>
      <c r="B155" s="84" t="s">
        <v>290</v>
      </c>
      <c r="C155" s="14" t="s">
        <v>136</v>
      </c>
      <c r="D155" s="9" t="s">
        <v>2</v>
      </c>
      <c r="E155" s="20">
        <f>SUM(E156:E159)</f>
        <v>0</v>
      </c>
      <c r="F155" s="90">
        <f t="shared" ref="F155:F159" si="62">SUM(G155:K155)</f>
        <v>44306.200000000004</v>
      </c>
      <c r="G155" s="90">
        <f t="shared" ref="G155:K155" si="63">SUM(G156:G159)</f>
        <v>10450</v>
      </c>
      <c r="H155" s="90">
        <f t="shared" si="63"/>
        <v>11285.4</v>
      </c>
      <c r="I155" s="90">
        <f t="shared" si="63"/>
        <v>11285.4</v>
      </c>
      <c r="J155" s="90">
        <f t="shared" si="63"/>
        <v>11285.4</v>
      </c>
      <c r="K155" s="90">
        <f t="shared" si="63"/>
        <v>0</v>
      </c>
      <c r="L155" s="117"/>
      <c r="M155" s="15"/>
    </row>
    <row r="156" spans="1:13" ht="54" customHeight="1" x14ac:dyDescent="0.2">
      <c r="A156" s="96"/>
      <c r="B156" s="88"/>
      <c r="C156" s="24"/>
      <c r="D156" s="9" t="s">
        <v>1</v>
      </c>
      <c r="E156" s="20">
        <v>0</v>
      </c>
      <c r="F156" s="90">
        <f t="shared" si="62"/>
        <v>0</v>
      </c>
      <c r="G156" s="90">
        <v>0</v>
      </c>
      <c r="H156" s="90">
        <v>0</v>
      </c>
      <c r="I156" s="90">
        <v>0</v>
      </c>
      <c r="J156" s="90">
        <v>0</v>
      </c>
      <c r="K156" s="90">
        <v>0</v>
      </c>
      <c r="L156" s="117"/>
      <c r="M156" s="15"/>
    </row>
    <row r="157" spans="1:13" ht="39.75" customHeight="1" x14ac:dyDescent="0.2">
      <c r="A157" s="96"/>
      <c r="B157" s="88"/>
      <c r="C157" s="24"/>
      <c r="D157" s="9" t="s">
        <v>7</v>
      </c>
      <c r="E157" s="20">
        <v>0</v>
      </c>
      <c r="F157" s="90">
        <f t="shared" si="62"/>
        <v>0</v>
      </c>
      <c r="G157" s="90">
        <v>0</v>
      </c>
      <c r="H157" s="90">
        <v>0</v>
      </c>
      <c r="I157" s="90">
        <v>0</v>
      </c>
      <c r="J157" s="90">
        <v>0</v>
      </c>
      <c r="K157" s="90">
        <v>0</v>
      </c>
      <c r="L157" s="117"/>
      <c r="M157" s="15"/>
    </row>
    <row r="158" spans="1:13" ht="50.25" customHeight="1" x14ac:dyDescent="0.2">
      <c r="A158" s="96"/>
      <c r="B158" s="88"/>
      <c r="C158" s="24"/>
      <c r="D158" s="9" t="s">
        <v>16</v>
      </c>
      <c r="E158" s="20">
        <v>0</v>
      </c>
      <c r="F158" s="90">
        <f t="shared" si="62"/>
        <v>44306.200000000004</v>
      </c>
      <c r="G158" s="90">
        <v>10450</v>
      </c>
      <c r="H158" s="90">
        <v>11285.4</v>
      </c>
      <c r="I158" s="90">
        <v>11285.4</v>
      </c>
      <c r="J158" s="90">
        <v>11285.4</v>
      </c>
      <c r="K158" s="90">
        <v>0</v>
      </c>
      <c r="L158" s="117"/>
      <c r="M158" s="15"/>
    </row>
    <row r="159" spans="1:13" ht="39" customHeight="1" x14ac:dyDescent="0.2">
      <c r="A159" s="97"/>
      <c r="B159" s="89"/>
      <c r="C159" s="16"/>
      <c r="D159" s="9" t="s">
        <v>26</v>
      </c>
      <c r="E159" s="20">
        <v>0</v>
      </c>
      <c r="F159" s="90">
        <f t="shared" si="62"/>
        <v>0</v>
      </c>
      <c r="G159" s="90">
        <v>0</v>
      </c>
      <c r="H159" s="90">
        <v>0</v>
      </c>
      <c r="I159" s="90">
        <v>0</v>
      </c>
      <c r="J159" s="90">
        <v>0</v>
      </c>
      <c r="K159" s="90">
        <v>0</v>
      </c>
      <c r="L159" s="117"/>
      <c r="M159" s="15"/>
    </row>
    <row r="160" spans="1:13" ht="15" customHeight="1" x14ac:dyDescent="0.2">
      <c r="A160" s="95" t="s">
        <v>196</v>
      </c>
      <c r="B160" s="84" t="s">
        <v>291</v>
      </c>
      <c r="C160" s="14" t="s">
        <v>136</v>
      </c>
      <c r="D160" s="9" t="s">
        <v>2</v>
      </c>
      <c r="E160" s="20">
        <f>SUM(E161:E164)</f>
        <v>0</v>
      </c>
      <c r="F160" s="90">
        <f t="shared" ref="F160:F169" si="64">SUM(G160:K160)</f>
        <v>0</v>
      </c>
      <c r="G160" s="90">
        <f t="shared" ref="G160:K160" si="65">SUM(G161:G164)</f>
        <v>0</v>
      </c>
      <c r="H160" s="90">
        <f t="shared" si="65"/>
        <v>0</v>
      </c>
      <c r="I160" s="90">
        <f t="shared" si="65"/>
        <v>0</v>
      </c>
      <c r="J160" s="90">
        <f t="shared" si="65"/>
        <v>0</v>
      </c>
      <c r="K160" s="90">
        <f t="shared" si="65"/>
        <v>0</v>
      </c>
      <c r="L160" s="117"/>
      <c r="M160" s="15"/>
    </row>
    <row r="161" spans="1:13" ht="51.75" customHeight="1" x14ac:dyDescent="0.2">
      <c r="A161" s="96"/>
      <c r="B161" s="88"/>
      <c r="C161" s="24"/>
      <c r="D161" s="9" t="s">
        <v>1</v>
      </c>
      <c r="E161" s="20">
        <v>0</v>
      </c>
      <c r="F161" s="90">
        <f t="shared" si="64"/>
        <v>0</v>
      </c>
      <c r="G161" s="90">
        <v>0</v>
      </c>
      <c r="H161" s="90">
        <v>0</v>
      </c>
      <c r="I161" s="90">
        <v>0</v>
      </c>
      <c r="J161" s="90">
        <v>0</v>
      </c>
      <c r="K161" s="90">
        <v>0</v>
      </c>
      <c r="L161" s="117"/>
      <c r="M161" s="15"/>
    </row>
    <row r="162" spans="1:13" ht="39" customHeight="1" x14ac:dyDescent="0.2">
      <c r="A162" s="96"/>
      <c r="B162" s="88"/>
      <c r="C162" s="24"/>
      <c r="D162" s="9" t="s">
        <v>7</v>
      </c>
      <c r="E162" s="20">
        <v>0</v>
      </c>
      <c r="F162" s="90">
        <f t="shared" si="64"/>
        <v>0</v>
      </c>
      <c r="G162" s="90">
        <v>0</v>
      </c>
      <c r="H162" s="90">
        <v>0</v>
      </c>
      <c r="I162" s="90">
        <v>0</v>
      </c>
      <c r="J162" s="90">
        <v>0</v>
      </c>
      <c r="K162" s="90">
        <v>0</v>
      </c>
      <c r="L162" s="117"/>
      <c r="M162" s="15"/>
    </row>
    <row r="163" spans="1:13" ht="52.5" customHeight="1" x14ac:dyDescent="0.2">
      <c r="A163" s="96"/>
      <c r="B163" s="88"/>
      <c r="C163" s="24"/>
      <c r="D163" s="9" t="s">
        <v>16</v>
      </c>
      <c r="E163" s="20">
        <v>0</v>
      </c>
      <c r="F163" s="90">
        <f t="shared" si="64"/>
        <v>0</v>
      </c>
      <c r="G163" s="90">
        <v>0</v>
      </c>
      <c r="H163" s="90">
        <v>0</v>
      </c>
      <c r="I163" s="90">
        <v>0</v>
      </c>
      <c r="J163" s="90">
        <v>0</v>
      </c>
      <c r="K163" s="90">
        <v>0</v>
      </c>
      <c r="L163" s="117"/>
      <c r="M163" s="15"/>
    </row>
    <row r="164" spans="1:13" ht="40.5" customHeight="1" x14ac:dyDescent="0.2">
      <c r="A164" s="97"/>
      <c r="B164" s="89"/>
      <c r="C164" s="16"/>
      <c r="D164" s="9" t="s">
        <v>26</v>
      </c>
      <c r="E164" s="20">
        <v>0</v>
      </c>
      <c r="F164" s="90">
        <f t="shared" si="64"/>
        <v>0</v>
      </c>
      <c r="G164" s="90">
        <v>0</v>
      </c>
      <c r="H164" s="90">
        <v>0</v>
      </c>
      <c r="I164" s="90">
        <v>0</v>
      </c>
      <c r="J164" s="90">
        <v>0</v>
      </c>
      <c r="K164" s="90">
        <v>0</v>
      </c>
      <c r="L164" s="117"/>
      <c r="M164" s="15"/>
    </row>
    <row r="165" spans="1:13" ht="15" customHeight="1" x14ac:dyDescent="0.2">
      <c r="A165" s="95" t="s">
        <v>198</v>
      </c>
      <c r="B165" s="84" t="s">
        <v>292</v>
      </c>
      <c r="C165" s="14" t="s">
        <v>136</v>
      </c>
      <c r="D165" s="9" t="s">
        <v>2</v>
      </c>
      <c r="E165" s="20">
        <f>SUM(E166:E169)</f>
        <v>0</v>
      </c>
      <c r="F165" s="90">
        <f t="shared" si="64"/>
        <v>4750</v>
      </c>
      <c r="G165" s="90">
        <f t="shared" ref="G165:K165" si="66">SUM(G166:G169)</f>
        <v>4750</v>
      </c>
      <c r="H165" s="90">
        <f t="shared" si="66"/>
        <v>0</v>
      </c>
      <c r="I165" s="90">
        <f t="shared" si="66"/>
        <v>0</v>
      </c>
      <c r="J165" s="90">
        <f t="shared" si="66"/>
        <v>0</v>
      </c>
      <c r="K165" s="90">
        <f t="shared" si="66"/>
        <v>0</v>
      </c>
      <c r="L165" s="117"/>
      <c r="M165" s="15"/>
    </row>
    <row r="166" spans="1:13" ht="54" customHeight="1" x14ac:dyDescent="0.2">
      <c r="A166" s="96"/>
      <c r="B166" s="88"/>
      <c r="C166" s="24"/>
      <c r="D166" s="9" t="s">
        <v>1</v>
      </c>
      <c r="E166" s="20">
        <v>0</v>
      </c>
      <c r="F166" s="90">
        <f t="shared" si="64"/>
        <v>0</v>
      </c>
      <c r="G166" s="90">
        <v>0</v>
      </c>
      <c r="H166" s="90">
        <v>0</v>
      </c>
      <c r="I166" s="90">
        <v>0</v>
      </c>
      <c r="J166" s="90">
        <v>0</v>
      </c>
      <c r="K166" s="90">
        <v>0</v>
      </c>
      <c r="L166" s="117"/>
      <c r="M166" s="15"/>
    </row>
    <row r="167" spans="1:13" ht="39" customHeight="1" x14ac:dyDescent="0.2">
      <c r="A167" s="96"/>
      <c r="B167" s="88"/>
      <c r="C167" s="24"/>
      <c r="D167" s="9" t="s">
        <v>7</v>
      </c>
      <c r="E167" s="20">
        <v>0</v>
      </c>
      <c r="F167" s="90">
        <f t="shared" si="64"/>
        <v>0</v>
      </c>
      <c r="G167" s="90">
        <v>0</v>
      </c>
      <c r="H167" s="90">
        <v>0</v>
      </c>
      <c r="I167" s="90">
        <v>0</v>
      </c>
      <c r="J167" s="90">
        <v>0</v>
      </c>
      <c r="K167" s="90">
        <v>0</v>
      </c>
      <c r="L167" s="117"/>
      <c r="M167" s="15"/>
    </row>
    <row r="168" spans="1:13" ht="47.25" customHeight="1" x14ac:dyDescent="0.2">
      <c r="A168" s="96"/>
      <c r="B168" s="88"/>
      <c r="C168" s="24"/>
      <c r="D168" s="9" t="s">
        <v>16</v>
      </c>
      <c r="E168" s="20">
        <v>0</v>
      </c>
      <c r="F168" s="90">
        <f t="shared" si="64"/>
        <v>4750</v>
      </c>
      <c r="G168" s="90">
        <v>4750</v>
      </c>
      <c r="H168" s="90">
        <v>0</v>
      </c>
      <c r="I168" s="90">
        <v>0</v>
      </c>
      <c r="J168" s="90">
        <v>0</v>
      </c>
      <c r="K168" s="90">
        <v>0</v>
      </c>
      <c r="L168" s="117"/>
      <c r="M168" s="15"/>
    </row>
    <row r="169" spans="1:13" ht="34.5" customHeight="1" x14ac:dyDescent="0.2">
      <c r="A169" s="97"/>
      <c r="B169" s="89"/>
      <c r="C169" s="16"/>
      <c r="D169" s="9" t="s">
        <v>26</v>
      </c>
      <c r="E169" s="20">
        <v>0</v>
      </c>
      <c r="F169" s="90">
        <f t="shared" si="64"/>
        <v>0</v>
      </c>
      <c r="G169" s="90">
        <v>0</v>
      </c>
      <c r="H169" s="90">
        <v>0</v>
      </c>
      <c r="I169" s="90">
        <v>0</v>
      </c>
      <c r="J169" s="90">
        <v>0</v>
      </c>
      <c r="K169" s="90">
        <v>0</v>
      </c>
      <c r="L169" s="117"/>
      <c r="M169" s="15"/>
    </row>
    <row r="170" spans="1:13" ht="15" customHeight="1" x14ac:dyDescent="0.2">
      <c r="A170" s="95" t="s">
        <v>200</v>
      </c>
      <c r="B170" s="84" t="s">
        <v>293</v>
      </c>
      <c r="C170" s="14">
        <v>2020</v>
      </c>
      <c r="D170" s="9" t="s">
        <v>2</v>
      </c>
      <c r="E170" s="20">
        <f>SUM(E171:E174)</f>
        <v>0</v>
      </c>
      <c r="F170" s="90">
        <f t="shared" ref="F170:F179" si="67">SUM(G170:K170)</f>
        <v>3861</v>
      </c>
      <c r="G170" s="90">
        <f t="shared" ref="G170:K170" si="68">SUM(G171:G174)</f>
        <v>3861</v>
      </c>
      <c r="H170" s="90">
        <f t="shared" si="68"/>
        <v>0</v>
      </c>
      <c r="I170" s="90">
        <f t="shared" si="68"/>
        <v>0</v>
      </c>
      <c r="J170" s="90">
        <f t="shared" si="68"/>
        <v>0</v>
      </c>
      <c r="K170" s="90">
        <f t="shared" si="68"/>
        <v>0</v>
      </c>
      <c r="L170" s="117"/>
      <c r="M170" s="15"/>
    </row>
    <row r="171" spans="1:13" ht="51.75" customHeight="1" x14ac:dyDescent="0.2">
      <c r="A171" s="96"/>
      <c r="B171" s="88"/>
      <c r="C171" s="24"/>
      <c r="D171" s="9" t="s">
        <v>1</v>
      </c>
      <c r="E171" s="20">
        <v>0</v>
      </c>
      <c r="F171" s="90">
        <f t="shared" si="67"/>
        <v>0</v>
      </c>
      <c r="G171" s="90">
        <v>0</v>
      </c>
      <c r="H171" s="90">
        <v>0</v>
      </c>
      <c r="I171" s="90">
        <v>0</v>
      </c>
      <c r="J171" s="90">
        <v>0</v>
      </c>
      <c r="K171" s="90">
        <v>0</v>
      </c>
      <c r="L171" s="117"/>
      <c r="M171" s="15"/>
    </row>
    <row r="172" spans="1:13" ht="39" customHeight="1" x14ac:dyDescent="0.2">
      <c r="A172" s="96"/>
      <c r="B172" s="88"/>
      <c r="C172" s="24"/>
      <c r="D172" s="9" t="s">
        <v>7</v>
      </c>
      <c r="E172" s="20">
        <v>0</v>
      </c>
      <c r="F172" s="90">
        <f t="shared" si="67"/>
        <v>0</v>
      </c>
      <c r="G172" s="90">
        <v>0</v>
      </c>
      <c r="H172" s="90">
        <v>0</v>
      </c>
      <c r="I172" s="90">
        <v>0</v>
      </c>
      <c r="J172" s="90">
        <v>0</v>
      </c>
      <c r="K172" s="90">
        <v>0</v>
      </c>
      <c r="L172" s="117"/>
      <c r="M172" s="15"/>
    </row>
    <row r="173" spans="1:13" ht="52.5" customHeight="1" x14ac:dyDescent="0.2">
      <c r="A173" s="96"/>
      <c r="B173" s="88"/>
      <c r="C173" s="24"/>
      <c r="D173" s="9" t="s">
        <v>16</v>
      </c>
      <c r="E173" s="20">
        <v>0</v>
      </c>
      <c r="F173" s="90">
        <f t="shared" si="67"/>
        <v>3861</v>
      </c>
      <c r="G173" s="90">
        <v>3861</v>
      </c>
      <c r="H173" s="90">
        <v>0</v>
      </c>
      <c r="I173" s="90">
        <v>0</v>
      </c>
      <c r="J173" s="90">
        <v>0</v>
      </c>
      <c r="K173" s="90">
        <v>0</v>
      </c>
      <c r="L173" s="117"/>
      <c r="M173" s="15"/>
    </row>
    <row r="174" spans="1:13" ht="40.5" customHeight="1" x14ac:dyDescent="0.2">
      <c r="A174" s="97"/>
      <c r="B174" s="89"/>
      <c r="C174" s="16"/>
      <c r="D174" s="9" t="s">
        <v>26</v>
      </c>
      <c r="E174" s="20">
        <v>0</v>
      </c>
      <c r="F174" s="90">
        <f t="shared" si="67"/>
        <v>0</v>
      </c>
      <c r="G174" s="90">
        <v>0</v>
      </c>
      <c r="H174" s="90">
        <v>0</v>
      </c>
      <c r="I174" s="90">
        <v>0</v>
      </c>
      <c r="J174" s="90">
        <v>0</v>
      </c>
      <c r="K174" s="90">
        <v>0</v>
      </c>
      <c r="L174" s="117"/>
      <c r="M174" s="15"/>
    </row>
    <row r="175" spans="1:13" ht="15" customHeight="1" x14ac:dyDescent="0.2">
      <c r="A175" s="95" t="s">
        <v>201</v>
      </c>
      <c r="B175" s="84" t="s">
        <v>294</v>
      </c>
      <c r="C175" s="14">
        <v>2020</v>
      </c>
      <c r="D175" s="9" t="s">
        <v>2</v>
      </c>
      <c r="E175" s="20">
        <f>SUM(E176:E179)</f>
        <v>0</v>
      </c>
      <c r="F175" s="90">
        <f t="shared" si="67"/>
        <v>4002.4</v>
      </c>
      <c r="G175" s="90">
        <f t="shared" ref="G175:K175" si="69">SUM(G176:G179)</f>
        <v>4002.4</v>
      </c>
      <c r="H175" s="90">
        <f t="shared" si="69"/>
        <v>0</v>
      </c>
      <c r="I175" s="90">
        <f t="shared" si="69"/>
        <v>0</v>
      </c>
      <c r="J175" s="90">
        <f t="shared" si="69"/>
        <v>0</v>
      </c>
      <c r="K175" s="90">
        <f t="shared" si="69"/>
        <v>0</v>
      </c>
      <c r="L175" s="117"/>
      <c r="M175" s="15"/>
    </row>
    <row r="176" spans="1:13" ht="54" customHeight="1" x14ac:dyDescent="0.2">
      <c r="A176" s="96"/>
      <c r="B176" s="88"/>
      <c r="C176" s="24"/>
      <c r="D176" s="9" t="s">
        <v>1</v>
      </c>
      <c r="E176" s="20">
        <v>0</v>
      </c>
      <c r="F176" s="90">
        <f t="shared" si="67"/>
        <v>0</v>
      </c>
      <c r="G176" s="90">
        <v>0</v>
      </c>
      <c r="H176" s="90">
        <v>0</v>
      </c>
      <c r="I176" s="90">
        <v>0</v>
      </c>
      <c r="J176" s="90">
        <v>0</v>
      </c>
      <c r="K176" s="90">
        <v>0</v>
      </c>
      <c r="L176" s="117"/>
      <c r="M176" s="15"/>
    </row>
    <row r="177" spans="1:14" ht="39" customHeight="1" x14ac:dyDescent="0.2">
      <c r="A177" s="96"/>
      <c r="B177" s="88"/>
      <c r="C177" s="24"/>
      <c r="D177" s="9" t="s">
        <v>7</v>
      </c>
      <c r="E177" s="20">
        <v>0</v>
      </c>
      <c r="F177" s="90">
        <f t="shared" si="67"/>
        <v>0</v>
      </c>
      <c r="G177" s="90">
        <v>0</v>
      </c>
      <c r="H177" s="90">
        <v>0</v>
      </c>
      <c r="I177" s="90">
        <v>0</v>
      </c>
      <c r="J177" s="90">
        <v>0</v>
      </c>
      <c r="K177" s="90">
        <v>0</v>
      </c>
      <c r="L177" s="117"/>
      <c r="M177" s="15"/>
    </row>
    <row r="178" spans="1:14" ht="47.25" customHeight="1" x14ac:dyDescent="0.2">
      <c r="A178" s="96"/>
      <c r="B178" s="88"/>
      <c r="C178" s="24"/>
      <c r="D178" s="9" t="s">
        <v>16</v>
      </c>
      <c r="E178" s="20">
        <v>0</v>
      </c>
      <c r="F178" s="90">
        <f t="shared" si="67"/>
        <v>4002.4</v>
      </c>
      <c r="G178" s="90">
        <v>4002.4</v>
      </c>
      <c r="H178" s="90">
        <v>0</v>
      </c>
      <c r="I178" s="90">
        <v>0</v>
      </c>
      <c r="J178" s="90">
        <v>0</v>
      </c>
      <c r="K178" s="90">
        <v>0</v>
      </c>
      <c r="L178" s="117"/>
      <c r="M178" s="15"/>
    </row>
    <row r="179" spans="1:14" ht="34.5" customHeight="1" x14ac:dyDescent="0.2">
      <c r="A179" s="97"/>
      <c r="B179" s="89"/>
      <c r="C179" s="16"/>
      <c r="D179" s="9" t="s">
        <v>26</v>
      </c>
      <c r="E179" s="20">
        <v>0</v>
      </c>
      <c r="F179" s="90">
        <f t="shared" si="67"/>
        <v>0</v>
      </c>
      <c r="G179" s="90">
        <v>0</v>
      </c>
      <c r="H179" s="90">
        <v>0</v>
      </c>
      <c r="I179" s="90">
        <v>0</v>
      </c>
      <c r="J179" s="90">
        <v>0</v>
      </c>
      <c r="K179" s="90">
        <v>0</v>
      </c>
      <c r="L179" s="117"/>
      <c r="M179" s="15"/>
    </row>
    <row r="180" spans="1:14" ht="15" customHeight="1" x14ac:dyDescent="0.2">
      <c r="A180" s="95" t="s">
        <v>204</v>
      </c>
      <c r="B180" s="84" t="s">
        <v>300</v>
      </c>
      <c r="C180" s="14">
        <v>2020</v>
      </c>
      <c r="D180" s="9" t="s">
        <v>2</v>
      </c>
      <c r="E180" s="20">
        <f>SUM(E181:E184)</f>
        <v>0</v>
      </c>
      <c r="F180" s="90">
        <f t="shared" ref="F180:F214" si="70">SUM(G180:K180)</f>
        <v>386</v>
      </c>
      <c r="G180" s="90">
        <f t="shared" ref="G180:K180" si="71">SUM(G181:G184)</f>
        <v>386</v>
      </c>
      <c r="H180" s="90">
        <f t="shared" si="71"/>
        <v>0</v>
      </c>
      <c r="I180" s="90">
        <f t="shared" si="71"/>
        <v>0</v>
      </c>
      <c r="J180" s="90">
        <f t="shared" si="71"/>
        <v>0</v>
      </c>
      <c r="K180" s="90">
        <f t="shared" si="71"/>
        <v>0</v>
      </c>
      <c r="L180" s="117"/>
      <c r="M180" s="15"/>
    </row>
    <row r="181" spans="1:14" ht="54" customHeight="1" x14ac:dyDescent="0.2">
      <c r="A181" s="96"/>
      <c r="B181" s="88"/>
      <c r="C181" s="24"/>
      <c r="D181" s="9" t="s">
        <v>1</v>
      </c>
      <c r="E181" s="20">
        <v>0</v>
      </c>
      <c r="F181" s="90">
        <f t="shared" si="70"/>
        <v>0</v>
      </c>
      <c r="G181" s="90">
        <v>0</v>
      </c>
      <c r="H181" s="90">
        <v>0</v>
      </c>
      <c r="I181" s="90">
        <v>0</v>
      </c>
      <c r="J181" s="90">
        <v>0</v>
      </c>
      <c r="K181" s="90">
        <v>0</v>
      </c>
      <c r="L181" s="117"/>
      <c r="M181" s="15"/>
    </row>
    <row r="182" spans="1:14" ht="39" customHeight="1" x14ac:dyDescent="0.2">
      <c r="A182" s="96"/>
      <c r="B182" s="88"/>
      <c r="C182" s="24"/>
      <c r="D182" s="9" t="s">
        <v>7</v>
      </c>
      <c r="E182" s="20">
        <v>0</v>
      </c>
      <c r="F182" s="90">
        <f t="shared" si="70"/>
        <v>0</v>
      </c>
      <c r="G182" s="90">
        <v>0</v>
      </c>
      <c r="H182" s="90">
        <v>0</v>
      </c>
      <c r="I182" s="90">
        <v>0</v>
      </c>
      <c r="J182" s="90">
        <v>0</v>
      </c>
      <c r="K182" s="90">
        <v>0</v>
      </c>
      <c r="L182" s="117"/>
      <c r="M182" s="15"/>
    </row>
    <row r="183" spans="1:14" ht="47.25" customHeight="1" x14ac:dyDescent="0.2">
      <c r="A183" s="96"/>
      <c r="B183" s="88"/>
      <c r="C183" s="24"/>
      <c r="D183" s="9" t="s">
        <v>16</v>
      </c>
      <c r="E183" s="20">
        <v>0</v>
      </c>
      <c r="F183" s="90">
        <f t="shared" si="70"/>
        <v>386</v>
      </c>
      <c r="G183" s="90">
        <v>386</v>
      </c>
      <c r="H183" s="90">
        <v>0</v>
      </c>
      <c r="I183" s="90">
        <v>0</v>
      </c>
      <c r="J183" s="90">
        <v>0</v>
      </c>
      <c r="K183" s="90">
        <v>0</v>
      </c>
      <c r="L183" s="117"/>
      <c r="M183" s="15"/>
    </row>
    <row r="184" spans="1:14" ht="34.5" customHeight="1" x14ac:dyDescent="0.2">
      <c r="A184" s="97"/>
      <c r="B184" s="89"/>
      <c r="C184" s="16"/>
      <c r="D184" s="9" t="s">
        <v>26</v>
      </c>
      <c r="E184" s="20">
        <v>0</v>
      </c>
      <c r="F184" s="90">
        <f t="shared" si="70"/>
        <v>0</v>
      </c>
      <c r="G184" s="90">
        <v>0</v>
      </c>
      <c r="H184" s="90">
        <v>0</v>
      </c>
      <c r="I184" s="90">
        <v>0</v>
      </c>
      <c r="J184" s="90">
        <v>0</v>
      </c>
      <c r="K184" s="90">
        <v>0</v>
      </c>
      <c r="L184" s="117"/>
      <c r="M184" s="15"/>
    </row>
    <row r="185" spans="1:14" ht="15" customHeight="1" x14ac:dyDescent="0.2">
      <c r="A185" s="95" t="s">
        <v>208</v>
      </c>
      <c r="B185" s="84" t="s">
        <v>296</v>
      </c>
      <c r="C185" s="14">
        <v>2020</v>
      </c>
      <c r="D185" s="9" t="s">
        <v>2</v>
      </c>
      <c r="E185" s="20">
        <f>SUM(E186:E189)</f>
        <v>0</v>
      </c>
      <c r="F185" s="90">
        <f t="shared" ref="F185:F189" si="72">SUM(G185:K185)</f>
        <v>24400</v>
      </c>
      <c r="G185" s="90">
        <f t="shared" ref="G185:K185" si="73">SUM(G186:G189)</f>
        <v>24400</v>
      </c>
      <c r="H185" s="90">
        <f t="shared" si="73"/>
        <v>0</v>
      </c>
      <c r="I185" s="90">
        <f t="shared" si="73"/>
        <v>0</v>
      </c>
      <c r="J185" s="90">
        <f t="shared" si="73"/>
        <v>0</v>
      </c>
      <c r="K185" s="90">
        <f t="shared" si="73"/>
        <v>0</v>
      </c>
      <c r="L185" s="117"/>
      <c r="M185" s="15"/>
    </row>
    <row r="186" spans="1:14" ht="54" customHeight="1" x14ac:dyDescent="0.2">
      <c r="A186" s="96"/>
      <c r="B186" s="88"/>
      <c r="C186" s="24"/>
      <c r="D186" s="9" t="s">
        <v>1</v>
      </c>
      <c r="E186" s="20">
        <v>0</v>
      </c>
      <c r="F186" s="90">
        <f t="shared" si="72"/>
        <v>0</v>
      </c>
      <c r="G186" s="90">
        <v>0</v>
      </c>
      <c r="H186" s="90">
        <v>0</v>
      </c>
      <c r="I186" s="90">
        <v>0</v>
      </c>
      <c r="J186" s="90">
        <v>0</v>
      </c>
      <c r="K186" s="90">
        <v>0</v>
      </c>
      <c r="L186" s="117"/>
      <c r="M186" s="15"/>
    </row>
    <row r="187" spans="1:14" ht="54.75" customHeight="1" x14ac:dyDescent="0.2">
      <c r="A187" s="96"/>
      <c r="B187" s="88"/>
      <c r="C187" s="24"/>
      <c r="D187" s="9" t="s">
        <v>7</v>
      </c>
      <c r="E187" s="20">
        <v>0</v>
      </c>
      <c r="F187" s="90">
        <f t="shared" si="72"/>
        <v>0</v>
      </c>
      <c r="G187" s="90">
        <v>0</v>
      </c>
      <c r="H187" s="90">
        <v>0</v>
      </c>
      <c r="I187" s="90">
        <v>0</v>
      </c>
      <c r="J187" s="90">
        <v>0</v>
      </c>
      <c r="K187" s="90">
        <v>0</v>
      </c>
      <c r="L187" s="117"/>
      <c r="M187" s="15"/>
    </row>
    <row r="188" spans="1:14" ht="47.25" customHeight="1" x14ac:dyDescent="0.2">
      <c r="A188" s="96"/>
      <c r="B188" s="88"/>
      <c r="C188" s="24"/>
      <c r="D188" s="9" t="s">
        <v>16</v>
      </c>
      <c r="E188" s="20">
        <v>0</v>
      </c>
      <c r="F188" s="90">
        <f t="shared" si="72"/>
        <v>24400</v>
      </c>
      <c r="G188" s="90">
        <v>24400</v>
      </c>
      <c r="H188" s="90">
        <v>0</v>
      </c>
      <c r="I188" s="90">
        <v>0</v>
      </c>
      <c r="J188" s="90">
        <v>0</v>
      </c>
      <c r="K188" s="90">
        <v>0</v>
      </c>
      <c r="L188" s="117"/>
      <c r="M188" s="15"/>
      <c r="N188" s="137"/>
    </row>
    <row r="189" spans="1:14" ht="34.5" customHeight="1" x14ac:dyDescent="0.2">
      <c r="A189" s="97"/>
      <c r="B189" s="89"/>
      <c r="C189" s="16"/>
      <c r="D189" s="9" t="s">
        <v>26</v>
      </c>
      <c r="E189" s="20">
        <v>0</v>
      </c>
      <c r="F189" s="90">
        <f t="shared" si="72"/>
        <v>0</v>
      </c>
      <c r="G189" s="90">
        <v>0</v>
      </c>
      <c r="H189" s="90">
        <v>0</v>
      </c>
      <c r="I189" s="90">
        <v>0</v>
      </c>
      <c r="J189" s="90">
        <v>0</v>
      </c>
      <c r="K189" s="90">
        <v>0</v>
      </c>
      <c r="L189" s="117"/>
      <c r="M189" s="15"/>
    </row>
    <row r="190" spans="1:14" ht="15" customHeight="1" x14ac:dyDescent="0.2">
      <c r="A190" s="95" t="s">
        <v>226</v>
      </c>
      <c r="B190" s="84" t="s">
        <v>301</v>
      </c>
      <c r="C190" s="14">
        <v>2020</v>
      </c>
      <c r="D190" s="9" t="s">
        <v>2</v>
      </c>
      <c r="E190" s="20">
        <f>SUM(E191:E194)</f>
        <v>0</v>
      </c>
      <c r="F190" s="90">
        <f t="shared" ref="F190:F204" si="74">SUM(G190:K190)</f>
        <v>590.95000000000005</v>
      </c>
      <c r="G190" s="90">
        <f t="shared" ref="G190:K190" si="75">SUM(G191:G194)</f>
        <v>590.95000000000005</v>
      </c>
      <c r="H190" s="90">
        <f t="shared" si="75"/>
        <v>0</v>
      </c>
      <c r="I190" s="90">
        <f t="shared" si="75"/>
        <v>0</v>
      </c>
      <c r="J190" s="90">
        <f t="shared" si="75"/>
        <v>0</v>
      </c>
      <c r="K190" s="90">
        <f t="shared" si="75"/>
        <v>0</v>
      </c>
      <c r="L190" s="117"/>
      <c r="M190" s="15"/>
    </row>
    <row r="191" spans="1:14" ht="54" customHeight="1" x14ac:dyDescent="0.2">
      <c r="A191" s="96"/>
      <c r="B191" s="88"/>
      <c r="C191" s="24"/>
      <c r="D191" s="9" t="s">
        <v>1</v>
      </c>
      <c r="E191" s="20">
        <v>0</v>
      </c>
      <c r="F191" s="90">
        <f t="shared" si="74"/>
        <v>0</v>
      </c>
      <c r="G191" s="90">
        <v>0</v>
      </c>
      <c r="H191" s="90">
        <v>0</v>
      </c>
      <c r="I191" s="90">
        <v>0</v>
      </c>
      <c r="J191" s="90">
        <v>0</v>
      </c>
      <c r="K191" s="90">
        <v>0</v>
      </c>
      <c r="L191" s="117"/>
      <c r="M191" s="15"/>
    </row>
    <row r="192" spans="1:14" ht="45" x14ac:dyDescent="0.2">
      <c r="A192" s="96"/>
      <c r="B192" s="88"/>
      <c r="C192" s="24"/>
      <c r="D192" s="9" t="s">
        <v>7</v>
      </c>
      <c r="E192" s="20">
        <v>0</v>
      </c>
      <c r="F192" s="90">
        <f t="shared" si="74"/>
        <v>0</v>
      </c>
      <c r="G192" s="90">
        <v>0</v>
      </c>
      <c r="H192" s="90">
        <v>0</v>
      </c>
      <c r="I192" s="90">
        <v>0</v>
      </c>
      <c r="J192" s="90">
        <v>0</v>
      </c>
      <c r="K192" s="90">
        <v>0</v>
      </c>
      <c r="L192" s="117"/>
      <c r="M192" s="15"/>
    </row>
    <row r="193" spans="1:14" ht="47.25" customHeight="1" x14ac:dyDescent="0.2">
      <c r="A193" s="96"/>
      <c r="B193" s="88"/>
      <c r="C193" s="24"/>
      <c r="D193" s="9" t="s">
        <v>16</v>
      </c>
      <c r="E193" s="20">
        <v>0</v>
      </c>
      <c r="F193" s="90">
        <f t="shared" si="74"/>
        <v>590.95000000000005</v>
      </c>
      <c r="G193" s="90">
        <v>590.95000000000005</v>
      </c>
      <c r="H193" s="90">
        <v>0</v>
      </c>
      <c r="I193" s="90">
        <v>0</v>
      </c>
      <c r="J193" s="90">
        <v>0</v>
      </c>
      <c r="K193" s="90">
        <v>0</v>
      </c>
      <c r="L193" s="117"/>
      <c r="M193" s="15"/>
      <c r="N193" s="137"/>
    </row>
    <row r="194" spans="1:14" ht="34.5" customHeight="1" x14ac:dyDescent="0.2">
      <c r="A194" s="97"/>
      <c r="B194" s="89"/>
      <c r="C194" s="16"/>
      <c r="D194" s="9" t="s">
        <v>26</v>
      </c>
      <c r="E194" s="20">
        <v>0</v>
      </c>
      <c r="F194" s="90">
        <f t="shared" si="74"/>
        <v>0</v>
      </c>
      <c r="G194" s="90">
        <v>0</v>
      </c>
      <c r="H194" s="90">
        <v>0</v>
      </c>
      <c r="I194" s="90">
        <v>0</v>
      </c>
      <c r="J194" s="90">
        <v>0</v>
      </c>
      <c r="K194" s="90">
        <v>0</v>
      </c>
      <c r="L194" s="117"/>
      <c r="M194" s="15"/>
    </row>
    <row r="195" spans="1:14" ht="15" customHeight="1" x14ac:dyDescent="0.2">
      <c r="A195" s="95" t="s">
        <v>277</v>
      </c>
      <c r="B195" s="84" t="s">
        <v>302</v>
      </c>
      <c r="C195" s="14">
        <v>2020</v>
      </c>
      <c r="D195" s="9" t="s">
        <v>2</v>
      </c>
      <c r="E195" s="20">
        <f>SUM(E196:E199)</f>
        <v>0</v>
      </c>
      <c r="F195" s="90">
        <f t="shared" si="74"/>
        <v>170</v>
      </c>
      <c r="G195" s="90">
        <f t="shared" ref="G195:K195" si="76">SUM(G196:G199)</f>
        <v>0</v>
      </c>
      <c r="H195" s="90">
        <f t="shared" si="76"/>
        <v>170</v>
      </c>
      <c r="I195" s="90">
        <f t="shared" si="76"/>
        <v>0</v>
      </c>
      <c r="J195" s="90">
        <f t="shared" si="76"/>
        <v>0</v>
      </c>
      <c r="K195" s="90">
        <f t="shared" si="76"/>
        <v>0</v>
      </c>
      <c r="L195" s="117"/>
      <c r="M195" s="15"/>
    </row>
    <row r="196" spans="1:14" ht="54" customHeight="1" x14ac:dyDescent="0.2">
      <c r="A196" s="96"/>
      <c r="B196" s="88"/>
      <c r="C196" s="24"/>
      <c r="D196" s="9" t="s">
        <v>1</v>
      </c>
      <c r="E196" s="20">
        <v>0</v>
      </c>
      <c r="F196" s="90">
        <f t="shared" si="74"/>
        <v>0</v>
      </c>
      <c r="G196" s="90">
        <v>0</v>
      </c>
      <c r="H196" s="90">
        <v>0</v>
      </c>
      <c r="I196" s="90">
        <v>0</v>
      </c>
      <c r="J196" s="90">
        <v>0</v>
      </c>
      <c r="K196" s="90">
        <v>0</v>
      </c>
      <c r="L196" s="117"/>
      <c r="M196" s="15"/>
    </row>
    <row r="197" spans="1:14" ht="39" customHeight="1" x14ac:dyDescent="0.2">
      <c r="A197" s="96"/>
      <c r="B197" s="88"/>
      <c r="C197" s="24"/>
      <c r="D197" s="9" t="s">
        <v>7</v>
      </c>
      <c r="E197" s="20">
        <v>0</v>
      </c>
      <c r="F197" s="90">
        <f t="shared" si="74"/>
        <v>0</v>
      </c>
      <c r="G197" s="90">
        <v>0</v>
      </c>
      <c r="H197" s="90">
        <v>0</v>
      </c>
      <c r="I197" s="90">
        <v>0</v>
      </c>
      <c r="J197" s="90">
        <v>0</v>
      </c>
      <c r="K197" s="90">
        <v>0</v>
      </c>
      <c r="L197" s="117"/>
      <c r="M197" s="15"/>
    </row>
    <row r="198" spans="1:14" ht="47.25" customHeight="1" x14ac:dyDescent="0.2">
      <c r="A198" s="96"/>
      <c r="B198" s="88"/>
      <c r="C198" s="24"/>
      <c r="D198" s="9" t="s">
        <v>16</v>
      </c>
      <c r="E198" s="20">
        <v>0</v>
      </c>
      <c r="F198" s="90">
        <f t="shared" si="74"/>
        <v>170</v>
      </c>
      <c r="G198" s="90">
        <v>0</v>
      </c>
      <c r="H198" s="90">
        <v>170</v>
      </c>
      <c r="I198" s="90">
        <v>0</v>
      </c>
      <c r="J198" s="90">
        <v>0</v>
      </c>
      <c r="K198" s="90">
        <v>0</v>
      </c>
      <c r="L198" s="117"/>
      <c r="M198" s="15"/>
    </row>
    <row r="199" spans="1:14" ht="34.5" customHeight="1" x14ac:dyDescent="0.2">
      <c r="A199" s="97"/>
      <c r="B199" s="89"/>
      <c r="C199" s="16"/>
      <c r="D199" s="9" t="s">
        <v>26</v>
      </c>
      <c r="E199" s="20">
        <v>0</v>
      </c>
      <c r="F199" s="90">
        <f t="shared" si="74"/>
        <v>0</v>
      </c>
      <c r="G199" s="90">
        <v>0</v>
      </c>
      <c r="H199" s="90">
        <v>0</v>
      </c>
      <c r="I199" s="90">
        <v>0</v>
      </c>
      <c r="J199" s="90">
        <v>0</v>
      </c>
      <c r="K199" s="90">
        <v>0</v>
      </c>
      <c r="L199" s="117"/>
      <c r="M199" s="15"/>
    </row>
    <row r="200" spans="1:14" ht="15" customHeight="1" x14ac:dyDescent="0.2">
      <c r="A200" s="95" t="s">
        <v>278</v>
      </c>
      <c r="B200" s="84" t="s">
        <v>303</v>
      </c>
      <c r="C200" s="14">
        <v>2020</v>
      </c>
      <c r="D200" s="9" t="s">
        <v>2</v>
      </c>
      <c r="E200" s="20">
        <f>SUM(E201:E204)</f>
        <v>0</v>
      </c>
      <c r="F200" s="90">
        <f t="shared" si="74"/>
        <v>427</v>
      </c>
      <c r="G200" s="90">
        <f t="shared" ref="G200:K200" si="77">SUM(G201:G204)</f>
        <v>0</v>
      </c>
      <c r="H200" s="90">
        <f t="shared" si="77"/>
        <v>427</v>
      </c>
      <c r="I200" s="90">
        <f t="shared" si="77"/>
        <v>0</v>
      </c>
      <c r="J200" s="90">
        <f t="shared" si="77"/>
        <v>0</v>
      </c>
      <c r="K200" s="90">
        <f t="shared" si="77"/>
        <v>0</v>
      </c>
      <c r="L200" s="117"/>
      <c r="M200" s="15"/>
    </row>
    <row r="201" spans="1:14" ht="54" customHeight="1" x14ac:dyDescent="0.2">
      <c r="A201" s="96"/>
      <c r="B201" s="88"/>
      <c r="C201" s="24"/>
      <c r="D201" s="9" t="s">
        <v>1</v>
      </c>
      <c r="E201" s="20">
        <v>0</v>
      </c>
      <c r="F201" s="90">
        <f t="shared" si="74"/>
        <v>0</v>
      </c>
      <c r="G201" s="90">
        <v>0</v>
      </c>
      <c r="H201" s="90">
        <v>0</v>
      </c>
      <c r="I201" s="90">
        <v>0</v>
      </c>
      <c r="J201" s="90">
        <v>0</v>
      </c>
      <c r="K201" s="90">
        <v>0</v>
      </c>
      <c r="L201" s="117"/>
      <c r="M201" s="15"/>
    </row>
    <row r="202" spans="1:14" ht="39" customHeight="1" x14ac:dyDescent="0.2">
      <c r="A202" s="96"/>
      <c r="B202" s="88"/>
      <c r="C202" s="24"/>
      <c r="D202" s="9" t="s">
        <v>7</v>
      </c>
      <c r="E202" s="20">
        <v>0</v>
      </c>
      <c r="F202" s="90">
        <f t="shared" si="74"/>
        <v>0</v>
      </c>
      <c r="G202" s="90">
        <v>0</v>
      </c>
      <c r="H202" s="90">
        <v>0</v>
      </c>
      <c r="I202" s="90">
        <v>0</v>
      </c>
      <c r="J202" s="90">
        <v>0</v>
      </c>
      <c r="K202" s="90">
        <v>0</v>
      </c>
      <c r="L202" s="117"/>
      <c r="M202" s="15"/>
    </row>
    <row r="203" spans="1:14" ht="47.25" customHeight="1" x14ac:dyDescent="0.2">
      <c r="A203" s="96"/>
      <c r="B203" s="88"/>
      <c r="C203" s="24"/>
      <c r="D203" s="9" t="s">
        <v>16</v>
      </c>
      <c r="E203" s="20">
        <v>0</v>
      </c>
      <c r="F203" s="90">
        <f t="shared" si="74"/>
        <v>427</v>
      </c>
      <c r="G203" s="90">
        <v>0</v>
      </c>
      <c r="H203" s="90">
        <v>427</v>
      </c>
      <c r="I203" s="90">
        <v>0</v>
      </c>
      <c r="J203" s="90">
        <v>0</v>
      </c>
      <c r="K203" s="90">
        <v>0</v>
      </c>
      <c r="L203" s="117"/>
      <c r="M203" s="15"/>
      <c r="N203" s="137"/>
    </row>
    <row r="204" spans="1:14" ht="34.5" customHeight="1" x14ac:dyDescent="0.2">
      <c r="A204" s="97"/>
      <c r="B204" s="89"/>
      <c r="C204" s="16"/>
      <c r="D204" s="9" t="s">
        <v>26</v>
      </c>
      <c r="E204" s="20">
        <v>0</v>
      </c>
      <c r="F204" s="90">
        <f t="shared" si="74"/>
        <v>0</v>
      </c>
      <c r="G204" s="90">
        <v>0</v>
      </c>
      <c r="H204" s="90">
        <v>0</v>
      </c>
      <c r="I204" s="90">
        <v>0</v>
      </c>
      <c r="J204" s="90">
        <v>0</v>
      </c>
      <c r="K204" s="90">
        <v>0</v>
      </c>
      <c r="L204" s="117"/>
      <c r="M204" s="15"/>
    </row>
    <row r="205" spans="1:14" ht="15" customHeight="1" x14ac:dyDescent="0.2">
      <c r="A205" s="95" t="s">
        <v>279</v>
      </c>
      <c r="B205" s="84" t="s">
        <v>304</v>
      </c>
      <c r="C205" s="14">
        <v>2020</v>
      </c>
      <c r="D205" s="9" t="s">
        <v>2</v>
      </c>
      <c r="E205" s="20">
        <f>SUM(E206:E209)</f>
        <v>0</v>
      </c>
      <c r="F205" s="90">
        <f t="shared" ref="F205:F209" si="78">SUM(G205:K205)</f>
        <v>2000</v>
      </c>
      <c r="G205" s="90">
        <f t="shared" ref="G205:K205" si="79">SUM(G206:G209)</f>
        <v>0</v>
      </c>
      <c r="H205" s="90">
        <f t="shared" si="79"/>
        <v>2000</v>
      </c>
      <c r="I205" s="90">
        <f t="shared" si="79"/>
        <v>0</v>
      </c>
      <c r="J205" s="90">
        <f t="shared" si="79"/>
        <v>0</v>
      </c>
      <c r="K205" s="90">
        <f t="shared" si="79"/>
        <v>0</v>
      </c>
      <c r="L205" s="117"/>
      <c r="M205" s="15"/>
    </row>
    <row r="206" spans="1:14" ht="54" customHeight="1" x14ac:dyDescent="0.2">
      <c r="A206" s="96"/>
      <c r="B206" s="88"/>
      <c r="C206" s="24"/>
      <c r="D206" s="9" t="s">
        <v>1</v>
      </c>
      <c r="E206" s="20">
        <v>0</v>
      </c>
      <c r="F206" s="90">
        <f t="shared" si="78"/>
        <v>0</v>
      </c>
      <c r="G206" s="90">
        <v>0</v>
      </c>
      <c r="H206" s="90">
        <v>0</v>
      </c>
      <c r="I206" s="90">
        <v>0</v>
      </c>
      <c r="J206" s="90">
        <v>0</v>
      </c>
      <c r="K206" s="90">
        <v>0</v>
      </c>
      <c r="L206" s="117"/>
      <c r="M206" s="15"/>
    </row>
    <row r="207" spans="1:14" ht="39" customHeight="1" x14ac:dyDescent="0.2">
      <c r="A207" s="96"/>
      <c r="B207" s="88"/>
      <c r="C207" s="24"/>
      <c r="D207" s="9" t="s">
        <v>7</v>
      </c>
      <c r="E207" s="20">
        <v>0</v>
      </c>
      <c r="F207" s="90">
        <f t="shared" si="78"/>
        <v>0</v>
      </c>
      <c r="G207" s="90">
        <v>0</v>
      </c>
      <c r="H207" s="90">
        <v>0</v>
      </c>
      <c r="I207" s="90">
        <v>0</v>
      </c>
      <c r="J207" s="90">
        <v>0</v>
      </c>
      <c r="K207" s="90">
        <v>0</v>
      </c>
      <c r="L207" s="117"/>
      <c r="M207" s="15"/>
    </row>
    <row r="208" spans="1:14" ht="47.25" customHeight="1" x14ac:dyDescent="0.2">
      <c r="A208" s="96"/>
      <c r="B208" s="88"/>
      <c r="C208" s="24"/>
      <c r="D208" s="9" t="s">
        <v>16</v>
      </c>
      <c r="E208" s="20">
        <v>0</v>
      </c>
      <c r="F208" s="90">
        <f t="shared" si="78"/>
        <v>2000</v>
      </c>
      <c r="G208" s="90">
        <v>0</v>
      </c>
      <c r="H208" s="90">
        <v>2000</v>
      </c>
      <c r="I208" s="90">
        <v>0</v>
      </c>
      <c r="J208" s="90">
        <v>0</v>
      </c>
      <c r="K208" s="90">
        <v>0</v>
      </c>
      <c r="L208" s="117"/>
      <c r="M208" s="15"/>
      <c r="N208" s="137"/>
    </row>
    <row r="209" spans="1:15" ht="34.5" customHeight="1" x14ac:dyDescent="0.2">
      <c r="A209" s="97"/>
      <c r="B209" s="89"/>
      <c r="C209" s="16"/>
      <c r="D209" s="9" t="s">
        <v>26</v>
      </c>
      <c r="E209" s="20">
        <v>0</v>
      </c>
      <c r="F209" s="90">
        <f t="shared" si="78"/>
        <v>0</v>
      </c>
      <c r="G209" s="90">
        <v>0</v>
      </c>
      <c r="H209" s="90">
        <v>0</v>
      </c>
      <c r="I209" s="90">
        <v>0</v>
      </c>
      <c r="J209" s="90">
        <v>0</v>
      </c>
      <c r="K209" s="90">
        <v>0</v>
      </c>
      <c r="L209" s="117"/>
      <c r="M209" s="15"/>
    </row>
    <row r="210" spans="1:15" ht="15" customHeight="1" x14ac:dyDescent="0.2">
      <c r="A210" s="148"/>
      <c r="B210" s="149" t="s">
        <v>145</v>
      </c>
      <c r="C210" s="150"/>
      <c r="D210" s="81" t="s">
        <v>2</v>
      </c>
      <c r="E210" s="127">
        <f>SUM(E211:E214)</f>
        <v>0</v>
      </c>
      <c r="F210" s="127">
        <f t="shared" si="70"/>
        <v>1790188.0499999998</v>
      </c>
      <c r="G210" s="127">
        <f t="shared" ref="G210:K214" si="80">G130</f>
        <v>481469.85000000003</v>
      </c>
      <c r="H210" s="127">
        <f t="shared" si="80"/>
        <v>439637.4</v>
      </c>
      <c r="I210" s="127">
        <f t="shared" si="80"/>
        <v>434540.4</v>
      </c>
      <c r="J210" s="127">
        <f t="shared" si="80"/>
        <v>434540.4</v>
      </c>
      <c r="K210" s="127">
        <f t="shared" si="80"/>
        <v>0</v>
      </c>
      <c r="L210" s="151"/>
      <c r="M210" s="152"/>
    </row>
    <row r="211" spans="1:15" ht="45" x14ac:dyDescent="0.2">
      <c r="A211" s="153"/>
      <c r="B211" s="154"/>
      <c r="C211" s="155"/>
      <c r="D211" s="81" t="s">
        <v>1</v>
      </c>
      <c r="E211" s="127">
        <v>0</v>
      </c>
      <c r="F211" s="127">
        <f t="shared" si="70"/>
        <v>0</v>
      </c>
      <c r="G211" s="127">
        <f t="shared" si="80"/>
        <v>0</v>
      </c>
      <c r="H211" s="127">
        <f t="shared" si="80"/>
        <v>0</v>
      </c>
      <c r="I211" s="127">
        <f t="shared" si="80"/>
        <v>0</v>
      </c>
      <c r="J211" s="127">
        <f t="shared" si="80"/>
        <v>0</v>
      </c>
      <c r="K211" s="127">
        <f t="shared" si="80"/>
        <v>0</v>
      </c>
      <c r="L211" s="156"/>
      <c r="M211" s="157"/>
    </row>
    <row r="212" spans="1:15" ht="45.75" customHeight="1" x14ac:dyDescent="0.2">
      <c r="A212" s="153"/>
      <c r="B212" s="154"/>
      <c r="C212" s="155"/>
      <c r="D212" s="81" t="s">
        <v>7</v>
      </c>
      <c r="E212" s="127">
        <v>0</v>
      </c>
      <c r="F212" s="127">
        <f t="shared" si="70"/>
        <v>0</v>
      </c>
      <c r="G212" s="127">
        <f t="shared" si="80"/>
        <v>0</v>
      </c>
      <c r="H212" s="127">
        <f t="shared" si="80"/>
        <v>0</v>
      </c>
      <c r="I212" s="127">
        <f t="shared" si="80"/>
        <v>0</v>
      </c>
      <c r="J212" s="127">
        <f t="shared" si="80"/>
        <v>0</v>
      </c>
      <c r="K212" s="127">
        <f t="shared" si="80"/>
        <v>0</v>
      </c>
      <c r="L212" s="158"/>
      <c r="M212" s="159"/>
    </row>
    <row r="213" spans="1:15" ht="49.5" customHeight="1" x14ac:dyDescent="0.2">
      <c r="A213" s="153"/>
      <c r="B213" s="154"/>
      <c r="C213" s="155"/>
      <c r="D213" s="81" t="s">
        <v>16</v>
      </c>
      <c r="E213" s="127">
        <v>0</v>
      </c>
      <c r="F213" s="127">
        <f t="shared" si="70"/>
        <v>1790188.0499999998</v>
      </c>
      <c r="G213" s="127">
        <f t="shared" si="80"/>
        <v>481469.85000000003</v>
      </c>
      <c r="H213" s="127">
        <f t="shared" si="80"/>
        <v>439637.4</v>
      </c>
      <c r="I213" s="127">
        <f t="shared" si="80"/>
        <v>434540.4</v>
      </c>
      <c r="J213" s="127">
        <f t="shared" si="80"/>
        <v>434540.4</v>
      </c>
      <c r="K213" s="127">
        <f t="shared" si="80"/>
        <v>0</v>
      </c>
      <c r="L213" s="160"/>
      <c r="M213" s="126"/>
    </row>
    <row r="214" spans="1:15" ht="15" x14ac:dyDescent="0.2">
      <c r="A214" s="161"/>
      <c r="B214" s="162"/>
      <c r="C214" s="163"/>
      <c r="D214" s="81" t="s">
        <v>30</v>
      </c>
      <c r="E214" s="127">
        <v>0</v>
      </c>
      <c r="F214" s="127">
        <f t="shared" si="70"/>
        <v>0</v>
      </c>
      <c r="G214" s="127">
        <f t="shared" si="80"/>
        <v>0</v>
      </c>
      <c r="H214" s="127">
        <f t="shared" si="80"/>
        <v>0</v>
      </c>
      <c r="I214" s="127">
        <f t="shared" si="80"/>
        <v>0</v>
      </c>
      <c r="J214" s="127">
        <f t="shared" si="80"/>
        <v>0</v>
      </c>
      <c r="K214" s="127">
        <f t="shared" si="80"/>
        <v>0</v>
      </c>
      <c r="L214" s="160"/>
      <c r="M214" s="126"/>
    </row>
    <row r="215" spans="1:15" ht="15" customHeight="1" x14ac:dyDescent="0.2">
      <c r="A215" s="76" t="s">
        <v>312</v>
      </c>
      <c r="B215" s="77"/>
      <c r="C215" s="77"/>
      <c r="D215" s="77"/>
      <c r="E215" s="77"/>
      <c r="F215" s="77"/>
      <c r="G215" s="77"/>
      <c r="H215" s="77"/>
      <c r="I215" s="77"/>
      <c r="J215" s="77"/>
      <c r="K215" s="77"/>
      <c r="L215" s="77"/>
      <c r="M215" s="78"/>
    </row>
    <row r="216" spans="1:15" ht="25.5" customHeight="1" x14ac:dyDescent="0.2">
      <c r="A216" s="124" t="s">
        <v>6</v>
      </c>
      <c r="B216" s="125" t="s">
        <v>255</v>
      </c>
      <c r="C216" s="126" t="s">
        <v>136</v>
      </c>
      <c r="D216" s="81" t="s">
        <v>2</v>
      </c>
      <c r="E216" s="127">
        <f>E221</f>
        <v>0</v>
      </c>
      <c r="F216" s="128">
        <f>SUM(G216:K216)</f>
        <v>26388.61</v>
      </c>
      <c r="G216" s="129">
        <f t="shared" ref="G216:K216" si="81">SUM(G217:G220)</f>
        <v>2306.1099999999997</v>
      </c>
      <c r="H216" s="129">
        <f t="shared" si="81"/>
        <v>24082.5</v>
      </c>
      <c r="I216" s="129">
        <f t="shared" si="81"/>
        <v>0</v>
      </c>
      <c r="J216" s="129">
        <f t="shared" si="81"/>
        <v>0</v>
      </c>
      <c r="K216" s="129">
        <f t="shared" si="81"/>
        <v>0</v>
      </c>
      <c r="L216" s="117" t="s">
        <v>33</v>
      </c>
      <c r="M216" s="164" t="s">
        <v>314</v>
      </c>
    </row>
    <row r="217" spans="1:15" ht="47.25" customHeight="1" x14ac:dyDescent="0.2">
      <c r="A217" s="124"/>
      <c r="B217" s="125"/>
      <c r="C217" s="126"/>
      <c r="D217" s="81" t="s">
        <v>1</v>
      </c>
      <c r="E217" s="127">
        <f>E222</f>
        <v>0</v>
      </c>
      <c r="F217" s="129">
        <f t="shared" ref="F217:K217" si="82">F222</f>
        <v>0</v>
      </c>
      <c r="G217" s="129">
        <f t="shared" si="82"/>
        <v>0</v>
      </c>
      <c r="H217" s="129">
        <f t="shared" si="82"/>
        <v>0</v>
      </c>
      <c r="I217" s="129">
        <f t="shared" si="82"/>
        <v>0</v>
      </c>
      <c r="J217" s="129">
        <f t="shared" si="82"/>
        <v>0</v>
      </c>
      <c r="K217" s="129">
        <f t="shared" si="82"/>
        <v>0</v>
      </c>
      <c r="L217" s="117"/>
      <c r="M217" s="165"/>
    </row>
    <row r="218" spans="1:15" ht="60" x14ac:dyDescent="0.2">
      <c r="A218" s="124"/>
      <c r="B218" s="125"/>
      <c r="C218" s="126"/>
      <c r="D218" s="81" t="s">
        <v>7</v>
      </c>
      <c r="E218" s="127">
        <f t="shared" ref="E218" si="83">E223</f>
        <v>0</v>
      </c>
      <c r="F218" s="129">
        <f t="shared" ref="E218:K220" si="84">F223</f>
        <v>16278.04</v>
      </c>
      <c r="G218" s="129">
        <f>G223</f>
        <v>696.67</v>
      </c>
      <c r="H218" s="129">
        <f t="shared" si="84"/>
        <v>15581.37</v>
      </c>
      <c r="I218" s="129">
        <f t="shared" si="84"/>
        <v>0</v>
      </c>
      <c r="J218" s="129">
        <f t="shared" si="84"/>
        <v>0</v>
      </c>
      <c r="K218" s="129">
        <f t="shared" si="84"/>
        <v>0</v>
      </c>
      <c r="L218" s="117"/>
      <c r="M218" s="165"/>
    </row>
    <row r="219" spans="1:15" ht="60" x14ac:dyDescent="0.2">
      <c r="A219" s="124"/>
      <c r="B219" s="125"/>
      <c r="C219" s="126"/>
      <c r="D219" s="81" t="s">
        <v>16</v>
      </c>
      <c r="E219" s="127">
        <f t="shared" ref="E219" si="85">E224</f>
        <v>0</v>
      </c>
      <c r="F219" s="129">
        <f t="shared" si="84"/>
        <v>8899.869999999999</v>
      </c>
      <c r="G219" s="129">
        <f>G224</f>
        <v>398.74</v>
      </c>
      <c r="H219" s="129">
        <f t="shared" si="84"/>
        <v>8501.1299999999992</v>
      </c>
      <c r="I219" s="129">
        <f t="shared" si="84"/>
        <v>0</v>
      </c>
      <c r="J219" s="129">
        <f t="shared" si="84"/>
        <v>0</v>
      </c>
      <c r="K219" s="129">
        <f t="shared" si="84"/>
        <v>0</v>
      </c>
      <c r="L219" s="117"/>
      <c r="M219" s="165"/>
    </row>
    <row r="220" spans="1:15" ht="15" x14ac:dyDescent="0.2">
      <c r="A220" s="124"/>
      <c r="B220" s="125"/>
      <c r="C220" s="126"/>
      <c r="D220" s="81" t="s">
        <v>30</v>
      </c>
      <c r="E220" s="127">
        <f t="shared" si="84"/>
        <v>0</v>
      </c>
      <c r="F220" s="129">
        <f t="shared" si="84"/>
        <v>1210.7</v>
      </c>
      <c r="G220" s="129">
        <f t="shared" si="84"/>
        <v>1210.7</v>
      </c>
      <c r="H220" s="129">
        <f t="shared" si="84"/>
        <v>0</v>
      </c>
      <c r="I220" s="129">
        <f t="shared" si="84"/>
        <v>0</v>
      </c>
      <c r="J220" s="129">
        <f t="shared" si="84"/>
        <v>0</v>
      </c>
      <c r="K220" s="129">
        <f t="shared" si="84"/>
        <v>0</v>
      </c>
      <c r="L220" s="117"/>
      <c r="M220" s="166"/>
    </row>
    <row r="221" spans="1:15" ht="15" x14ac:dyDescent="0.2">
      <c r="A221" s="167" t="s">
        <v>12</v>
      </c>
      <c r="B221" s="100" t="s">
        <v>256</v>
      </c>
      <c r="C221" s="14"/>
      <c r="D221" s="9" t="s">
        <v>2</v>
      </c>
      <c r="E221" s="20">
        <f>SUM(E222:E225)</f>
        <v>0</v>
      </c>
      <c r="F221" s="90">
        <f t="shared" ref="F221:F225" si="86">SUM(G221:K221)</f>
        <v>26388.61</v>
      </c>
      <c r="G221" s="90">
        <f t="shared" ref="G221:K221" si="87">SUM(G222:G225)</f>
        <v>2306.1099999999997</v>
      </c>
      <c r="H221" s="90">
        <f t="shared" si="87"/>
        <v>24082.5</v>
      </c>
      <c r="I221" s="90">
        <f t="shared" si="87"/>
        <v>0</v>
      </c>
      <c r="J221" s="90">
        <f t="shared" si="87"/>
        <v>0</v>
      </c>
      <c r="K221" s="90">
        <f t="shared" si="87"/>
        <v>0</v>
      </c>
      <c r="L221" s="133"/>
      <c r="M221" s="101"/>
    </row>
    <row r="222" spans="1:15" ht="45" x14ac:dyDescent="0.2">
      <c r="A222" s="167"/>
      <c r="B222" s="100"/>
      <c r="C222" s="24"/>
      <c r="D222" s="9" t="s">
        <v>1</v>
      </c>
      <c r="E222" s="20">
        <v>0</v>
      </c>
      <c r="F222" s="90">
        <f t="shared" si="86"/>
        <v>0</v>
      </c>
      <c r="G222" s="136">
        <v>0</v>
      </c>
      <c r="H222" s="136">
        <v>0</v>
      </c>
      <c r="I222" s="136">
        <v>0</v>
      </c>
      <c r="J222" s="136">
        <v>0</v>
      </c>
      <c r="K222" s="136">
        <v>0</v>
      </c>
      <c r="L222" s="134"/>
      <c r="M222" s="168"/>
    </row>
    <row r="223" spans="1:15" ht="45" x14ac:dyDescent="0.2">
      <c r="A223" s="167"/>
      <c r="B223" s="100"/>
      <c r="C223" s="24"/>
      <c r="D223" s="9" t="s">
        <v>7</v>
      </c>
      <c r="E223" s="20">
        <v>0</v>
      </c>
      <c r="F223" s="90">
        <f t="shared" si="86"/>
        <v>16278.04</v>
      </c>
      <c r="G223" s="136">
        <v>696.67</v>
      </c>
      <c r="H223" s="136">
        <v>15581.37</v>
      </c>
      <c r="I223" s="136">
        <v>0</v>
      </c>
      <c r="J223" s="136">
        <v>0</v>
      </c>
      <c r="K223" s="136">
        <v>0</v>
      </c>
      <c r="L223" s="134"/>
      <c r="M223" s="168"/>
      <c r="N223" s="99"/>
      <c r="O223" s="99"/>
    </row>
    <row r="224" spans="1:15" ht="45" x14ac:dyDescent="0.2">
      <c r="A224" s="167"/>
      <c r="B224" s="100"/>
      <c r="C224" s="24"/>
      <c r="D224" s="9" t="s">
        <v>16</v>
      </c>
      <c r="E224" s="20">
        <v>0</v>
      </c>
      <c r="F224" s="90">
        <f t="shared" si="86"/>
        <v>8899.869999999999</v>
      </c>
      <c r="G224" s="136">
        <v>398.74</v>
      </c>
      <c r="H224" s="136">
        <v>8501.1299999999992</v>
      </c>
      <c r="I224" s="136">
        <v>0</v>
      </c>
      <c r="J224" s="136">
        <v>0</v>
      </c>
      <c r="K224" s="136">
        <v>0</v>
      </c>
      <c r="L224" s="134"/>
      <c r="M224" s="168"/>
      <c r="O224" s="99"/>
    </row>
    <row r="225" spans="1:15" ht="30" x14ac:dyDescent="0.2">
      <c r="A225" s="167"/>
      <c r="B225" s="100"/>
      <c r="C225" s="16"/>
      <c r="D225" s="9" t="s">
        <v>26</v>
      </c>
      <c r="E225" s="20">
        <v>0</v>
      </c>
      <c r="F225" s="90">
        <f t="shared" si="86"/>
        <v>1210.7</v>
      </c>
      <c r="G225" s="136">
        <v>1210.7</v>
      </c>
      <c r="H225" s="136">
        <v>0</v>
      </c>
      <c r="I225" s="136">
        <v>0</v>
      </c>
      <c r="J225" s="136">
        <v>0</v>
      </c>
      <c r="K225" s="136">
        <v>0</v>
      </c>
      <c r="L225" s="135"/>
      <c r="M225" s="169"/>
    </row>
    <row r="226" spans="1:15" ht="18.75" customHeight="1" x14ac:dyDescent="0.2">
      <c r="A226" s="152" t="s">
        <v>10</v>
      </c>
      <c r="B226" s="139" t="s">
        <v>257</v>
      </c>
      <c r="C226" s="152" t="s">
        <v>136</v>
      </c>
      <c r="D226" s="81" t="s">
        <v>2</v>
      </c>
      <c r="E226" s="170">
        <f>SUM(E227:E230)</f>
        <v>375594.91</v>
      </c>
      <c r="F226" s="128">
        <f>SUM(G226:K226)</f>
        <v>20926.21</v>
      </c>
      <c r="G226" s="129">
        <f t="shared" ref="G226:K226" si="88">SUM(G227:G230)</f>
        <v>5926.21</v>
      </c>
      <c r="H226" s="171">
        <f t="shared" si="88"/>
        <v>5000</v>
      </c>
      <c r="I226" s="171">
        <f t="shared" si="88"/>
        <v>5000</v>
      </c>
      <c r="J226" s="171">
        <f t="shared" si="88"/>
        <v>5000</v>
      </c>
      <c r="K226" s="171">
        <f t="shared" si="88"/>
        <v>0</v>
      </c>
      <c r="L226" s="133" t="s">
        <v>33</v>
      </c>
      <c r="M226" s="164" t="s">
        <v>313</v>
      </c>
    </row>
    <row r="227" spans="1:15" ht="45" x14ac:dyDescent="0.2">
      <c r="A227" s="157"/>
      <c r="B227" s="143"/>
      <c r="C227" s="157"/>
      <c r="D227" s="81" t="s">
        <v>1</v>
      </c>
      <c r="E227" s="170">
        <f>E232+E242+E247</f>
        <v>0</v>
      </c>
      <c r="F227" s="128">
        <f>SUM(G227:K227)</f>
        <v>0</v>
      </c>
      <c r="G227" s="129">
        <f>G232+G237+G242+G247</f>
        <v>0</v>
      </c>
      <c r="H227" s="129">
        <f t="shared" ref="H227:K230" si="89">-H232+H242+H247</f>
        <v>0</v>
      </c>
      <c r="I227" s="129">
        <f t="shared" si="89"/>
        <v>0</v>
      </c>
      <c r="J227" s="129">
        <f t="shared" si="89"/>
        <v>0</v>
      </c>
      <c r="K227" s="129">
        <f t="shared" si="89"/>
        <v>0</v>
      </c>
      <c r="L227" s="134"/>
      <c r="M227" s="165"/>
    </row>
    <row r="228" spans="1:15" ht="60" x14ac:dyDescent="0.2">
      <c r="A228" s="157"/>
      <c r="B228" s="143"/>
      <c r="C228" s="157"/>
      <c r="D228" s="81" t="s">
        <v>7</v>
      </c>
      <c r="E228" s="170">
        <f>E233+E243+E248</f>
        <v>61359.81</v>
      </c>
      <c r="F228" s="128">
        <f>SUM(G228:K228)</f>
        <v>935.68</v>
      </c>
      <c r="G228" s="129">
        <f t="shared" ref="G228:G230" si="90">G233+G238+G243+G248</f>
        <v>935.68</v>
      </c>
      <c r="H228" s="129">
        <f t="shared" si="89"/>
        <v>0</v>
      </c>
      <c r="I228" s="129">
        <f t="shared" si="89"/>
        <v>0</v>
      </c>
      <c r="J228" s="129">
        <f t="shared" si="89"/>
        <v>0</v>
      </c>
      <c r="K228" s="129">
        <f t="shared" si="89"/>
        <v>0</v>
      </c>
      <c r="L228" s="134"/>
      <c r="M228" s="165"/>
    </row>
    <row r="229" spans="1:15" ht="60" x14ac:dyDescent="0.2">
      <c r="A229" s="157"/>
      <c r="B229" s="143"/>
      <c r="C229" s="157"/>
      <c r="D229" s="81" t="s">
        <v>16</v>
      </c>
      <c r="E229" s="170">
        <f>E234+E244+E249</f>
        <v>67278.3</v>
      </c>
      <c r="F229" s="128">
        <f>SUM(G229:K229)</f>
        <v>19990.53</v>
      </c>
      <c r="G229" s="129">
        <f t="shared" si="90"/>
        <v>4990.53</v>
      </c>
      <c r="H229" s="129">
        <f t="shared" si="89"/>
        <v>5000</v>
      </c>
      <c r="I229" s="129">
        <f t="shared" si="89"/>
        <v>5000</v>
      </c>
      <c r="J229" s="129">
        <f t="shared" si="89"/>
        <v>5000</v>
      </c>
      <c r="K229" s="129">
        <f t="shared" si="89"/>
        <v>0</v>
      </c>
      <c r="L229" s="134"/>
      <c r="M229" s="165"/>
      <c r="O229" s="137"/>
    </row>
    <row r="230" spans="1:15" ht="30" x14ac:dyDescent="0.2">
      <c r="A230" s="159"/>
      <c r="B230" s="146"/>
      <c r="C230" s="159"/>
      <c r="D230" s="81" t="s">
        <v>26</v>
      </c>
      <c r="E230" s="170">
        <f>E235+E245+E250</f>
        <v>246956.79999999999</v>
      </c>
      <c r="F230" s="128">
        <f>SUM(G230:K230)</f>
        <v>0</v>
      </c>
      <c r="G230" s="129">
        <f t="shared" si="90"/>
        <v>0</v>
      </c>
      <c r="H230" s="129">
        <f t="shared" si="89"/>
        <v>0</v>
      </c>
      <c r="I230" s="129">
        <f t="shared" si="89"/>
        <v>0</v>
      </c>
      <c r="J230" s="129">
        <f t="shared" si="89"/>
        <v>0</v>
      </c>
      <c r="K230" s="129">
        <f t="shared" si="89"/>
        <v>0</v>
      </c>
      <c r="L230" s="135"/>
      <c r="M230" s="166"/>
    </row>
    <row r="231" spans="1:15" ht="15" x14ac:dyDescent="0.2">
      <c r="A231" s="167" t="s">
        <v>13</v>
      </c>
      <c r="B231" s="100" t="s">
        <v>258</v>
      </c>
      <c r="C231" s="14"/>
      <c r="D231" s="9" t="s">
        <v>2</v>
      </c>
      <c r="E231" s="20">
        <f>SUM(E232:E235)</f>
        <v>99176.41</v>
      </c>
      <c r="F231" s="90">
        <f t="shared" ref="F231:F245" si="91">SUM(G231:K231)</f>
        <v>0</v>
      </c>
      <c r="G231" s="90">
        <f t="shared" ref="G231:K231" si="92">SUM(G232:G235)</f>
        <v>0</v>
      </c>
      <c r="H231" s="90">
        <f t="shared" si="92"/>
        <v>0</v>
      </c>
      <c r="I231" s="90">
        <f t="shared" si="92"/>
        <v>0</v>
      </c>
      <c r="J231" s="90">
        <f t="shared" si="92"/>
        <v>0</v>
      </c>
      <c r="K231" s="90">
        <f t="shared" si="92"/>
        <v>0</v>
      </c>
      <c r="L231" s="133"/>
      <c r="M231" s="101"/>
    </row>
    <row r="232" spans="1:15" ht="45" x14ac:dyDescent="0.2">
      <c r="A232" s="167"/>
      <c r="B232" s="100"/>
      <c r="C232" s="24"/>
      <c r="D232" s="9" t="s">
        <v>1</v>
      </c>
      <c r="E232" s="20">
        <v>0</v>
      </c>
      <c r="F232" s="90">
        <f t="shared" si="91"/>
        <v>0</v>
      </c>
      <c r="G232" s="90">
        <v>0</v>
      </c>
      <c r="H232" s="136">
        <v>0</v>
      </c>
      <c r="I232" s="136">
        <v>0</v>
      </c>
      <c r="J232" s="136">
        <v>0</v>
      </c>
      <c r="K232" s="136">
        <v>0</v>
      </c>
      <c r="L232" s="134"/>
      <c r="M232" s="168"/>
    </row>
    <row r="233" spans="1:15" ht="45" x14ac:dyDescent="0.2">
      <c r="A233" s="167"/>
      <c r="B233" s="100"/>
      <c r="C233" s="24"/>
      <c r="D233" s="9" t="s">
        <v>7</v>
      </c>
      <c r="E233" s="91">
        <v>61359.81</v>
      </c>
      <c r="F233" s="90">
        <f t="shared" si="91"/>
        <v>0</v>
      </c>
      <c r="G233" s="90">
        <v>0</v>
      </c>
      <c r="H233" s="136">
        <v>0</v>
      </c>
      <c r="I233" s="136">
        <v>0</v>
      </c>
      <c r="J233" s="136">
        <v>0</v>
      </c>
      <c r="K233" s="136">
        <v>0</v>
      </c>
      <c r="L233" s="134"/>
      <c r="M233" s="168"/>
    </row>
    <row r="234" spans="1:15" ht="45" x14ac:dyDescent="0.2">
      <c r="A234" s="167"/>
      <c r="B234" s="100"/>
      <c r="C234" s="24"/>
      <c r="D234" s="9" t="s">
        <v>16</v>
      </c>
      <c r="E234" s="91">
        <v>37816.6</v>
      </c>
      <c r="F234" s="90">
        <f t="shared" si="91"/>
        <v>0</v>
      </c>
      <c r="G234" s="90">
        <v>0</v>
      </c>
      <c r="H234" s="136">
        <v>0</v>
      </c>
      <c r="I234" s="136">
        <v>0</v>
      </c>
      <c r="J234" s="136">
        <v>0</v>
      </c>
      <c r="K234" s="136">
        <v>0</v>
      </c>
      <c r="L234" s="134"/>
      <c r="M234" s="168"/>
    </row>
    <row r="235" spans="1:15" ht="30" x14ac:dyDescent="0.2">
      <c r="A235" s="167"/>
      <c r="B235" s="100"/>
      <c r="C235" s="16"/>
      <c r="D235" s="9" t="s">
        <v>26</v>
      </c>
      <c r="E235" s="20">
        <v>0</v>
      </c>
      <c r="F235" s="90">
        <v>0</v>
      </c>
      <c r="G235" s="90">
        <v>0</v>
      </c>
      <c r="H235" s="90">
        <v>0</v>
      </c>
      <c r="I235" s="90">
        <v>0</v>
      </c>
      <c r="J235" s="90">
        <v>0</v>
      </c>
      <c r="K235" s="136">
        <v>0</v>
      </c>
      <c r="L235" s="135"/>
      <c r="M235" s="169"/>
    </row>
    <row r="236" spans="1:15" ht="15" customHeight="1" x14ac:dyDescent="0.2">
      <c r="A236" s="95" t="s">
        <v>25</v>
      </c>
      <c r="B236" s="101" t="s">
        <v>259</v>
      </c>
      <c r="C236" s="14"/>
      <c r="D236" s="9" t="s">
        <v>2</v>
      </c>
      <c r="E236" s="20">
        <f>SUM(E237:E240)</f>
        <v>246956.79999999999</v>
      </c>
      <c r="F236" s="90">
        <f t="shared" ref="F236:F240" si="93">SUM(G236:K236)</f>
        <v>1471.21</v>
      </c>
      <c r="G236" s="90">
        <f t="shared" ref="G236:K236" si="94">SUM(G237:G240)</f>
        <v>1471.21</v>
      </c>
      <c r="H236" s="90">
        <f t="shared" si="94"/>
        <v>0</v>
      </c>
      <c r="I236" s="90">
        <f t="shared" si="94"/>
        <v>0</v>
      </c>
      <c r="J236" s="90">
        <f t="shared" si="94"/>
        <v>0</v>
      </c>
      <c r="K236" s="90">
        <f t="shared" si="94"/>
        <v>0</v>
      </c>
      <c r="L236" s="133"/>
      <c r="M236" s="101"/>
    </row>
    <row r="237" spans="1:15" ht="40.5" x14ac:dyDescent="0.2">
      <c r="A237" s="96"/>
      <c r="B237" s="102"/>
      <c r="C237" s="24"/>
      <c r="D237" s="172" t="s">
        <v>1</v>
      </c>
      <c r="E237" s="20">
        <v>0</v>
      </c>
      <c r="F237" s="90">
        <f t="shared" si="93"/>
        <v>0</v>
      </c>
      <c r="G237" s="90">
        <v>0</v>
      </c>
      <c r="H237" s="136">
        <v>0</v>
      </c>
      <c r="I237" s="136">
        <v>0</v>
      </c>
      <c r="J237" s="136">
        <v>0</v>
      </c>
      <c r="K237" s="136">
        <v>0</v>
      </c>
      <c r="L237" s="134"/>
      <c r="M237" s="102"/>
    </row>
    <row r="238" spans="1:15" ht="27" x14ac:dyDescent="0.2">
      <c r="A238" s="96"/>
      <c r="B238" s="102"/>
      <c r="C238" s="24"/>
      <c r="D238" s="172" t="s">
        <v>7</v>
      </c>
      <c r="E238" s="20">
        <v>0</v>
      </c>
      <c r="F238" s="90">
        <f t="shared" si="93"/>
        <v>935.68</v>
      </c>
      <c r="G238" s="90">
        <v>935.68</v>
      </c>
      <c r="H238" s="136">
        <v>0</v>
      </c>
      <c r="I238" s="136">
        <v>0</v>
      </c>
      <c r="J238" s="136">
        <v>0</v>
      </c>
      <c r="K238" s="136">
        <v>0</v>
      </c>
      <c r="L238" s="134"/>
      <c r="M238" s="102"/>
    </row>
    <row r="239" spans="1:15" ht="45" x14ac:dyDescent="0.2">
      <c r="A239" s="96"/>
      <c r="B239" s="102"/>
      <c r="C239" s="24"/>
      <c r="D239" s="9" t="s">
        <v>16</v>
      </c>
      <c r="E239" s="20">
        <v>0</v>
      </c>
      <c r="F239" s="90">
        <f t="shared" si="93"/>
        <v>535.53</v>
      </c>
      <c r="G239" s="90">
        <v>535.53</v>
      </c>
      <c r="H239" s="136">
        <v>0</v>
      </c>
      <c r="I239" s="136">
        <v>0</v>
      </c>
      <c r="J239" s="136">
        <v>0</v>
      </c>
      <c r="K239" s="136">
        <v>0</v>
      </c>
      <c r="L239" s="134"/>
      <c r="M239" s="102"/>
    </row>
    <row r="240" spans="1:15" ht="30" x14ac:dyDescent="0.2">
      <c r="A240" s="97"/>
      <c r="B240" s="103"/>
      <c r="C240" s="16"/>
      <c r="D240" s="9" t="s">
        <v>26</v>
      </c>
      <c r="E240" s="20">
        <v>246956.79999999999</v>
      </c>
      <c r="F240" s="90">
        <f t="shared" si="93"/>
        <v>0</v>
      </c>
      <c r="G240" s="90">
        <v>0</v>
      </c>
      <c r="H240" s="136">
        <v>0</v>
      </c>
      <c r="I240" s="136">
        <v>0</v>
      </c>
      <c r="J240" s="136">
        <v>0</v>
      </c>
      <c r="K240" s="136">
        <v>0</v>
      </c>
      <c r="L240" s="135"/>
      <c r="M240" s="103"/>
    </row>
    <row r="241" spans="1:13" ht="15" customHeight="1" x14ac:dyDescent="0.2">
      <c r="A241" s="95" t="s">
        <v>28</v>
      </c>
      <c r="B241" s="101" t="s">
        <v>297</v>
      </c>
      <c r="C241" s="14"/>
      <c r="D241" s="9" t="s">
        <v>2</v>
      </c>
      <c r="E241" s="20">
        <f>SUM(E242:E245)</f>
        <v>246956.79999999999</v>
      </c>
      <c r="F241" s="90">
        <f t="shared" si="91"/>
        <v>19455</v>
      </c>
      <c r="G241" s="90">
        <f t="shared" ref="G241:K241" si="95">SUM(G242:G245)</f>
        <v>4455</v>
      </c>
      <c r="H241" s="90">
        <f t="shared" si="95"/>
        <v>5000</v>
      </c>
      <c r="I241" s="90">
        <f t="shared" si="95"/>
        <v>5000</v>
      </c>
      <c r="J241" s="90">
        <f t="shared" si="95"/>
        <v>5000</v>
      </c>
      <c r="K241" s="90">
        <f t="shared" si="95"/>
        <v>0</v>
      </c>
      <c r="L241" s="133"/>
      <c r="M241" s="101"/>
    </row>
    <row r="242" spans="1:13" ht="40.5" x14ac:dyDescent="0.2">
      <c r="A242" s="96"/>
      <c r="B242" s="102"/>
      <c r="C242" s="24"/>
      <c r="D242" s="172" t="s">
        <v>1</v>
      </c>
      <c r="E242" s="20">
        <v>0</v>
      </c>
      <c r="F242" s="90">
        <f t="shared" si="91"/>
        <v>0</v>
      </c>
      <c r="G242" s="90">
        <v>0</v>
      </c>
      <c r="H242" s="136">
        <v>0</v>
      </c>
      <c r="I242" s="136">
        <v>0</v>
      </c>
      <c r="J242" s="136">
        <v>0</v>
      </c>
      <c r="K242" s="136">
        <v>0</v>
      </c>
      <c r="L242" s="134"/>
      <c r="M242" s="102"/>
    </row>
    <row r="243" spans="1:13" ht="27" x14ac:dyDescent="0.2">
      <c r="A243" s="96"/>
      <c r="B243" s="102"/>
      <c r="C243" s="24"/>
      <c r="D243" s="172" t="s">
        <v>7</v>
      </c>
      <c r="E243" s="20">
        <v>0</v>
      </c>
      <c r="F243" s="90">
        <f t="shared" si="91"/>
        <v>0</v>
      </c>
      <c r="G243" s="90">
        <v>0</v>
      </c>
      <c r="H243" s="136">
        <v>0</v>
      </c>
      <c r="I243" s="136">
        <v>0</v>
      </c>
      <c r="J243" s="136">
        <v>0</v>
      </c>
      <c r="K243" s="136">
        <v>0</v>
      </c>
      <c r="L243" s="134"/>
      <c r="M243" s="102"/>
    </row>
    <row r="244" spans="1:13" ht="45" x14ac:dyDescent="0.2">
      <c r="A244" s="96"/>
      <c r="B244" s="102"/>
      <c r="C244" s="24"/>
      <c r="D244" s="9" t="s">
        <v>16</v>
      </c>
      <c r="E244" s="20">
        <v>0</v>
      </c>
      <c r="F244" s="90">
        <f t="shared" si="91"/>
        <v>19455</v>
      </c>
      <c r="G244" s="90">
        <v>4455</v>
      </c>
      <c r="H244" s="136">
        <v>5000</v>
      </c>
      <c r="I244" s="136">
        <v>5000</v>
      </c>
      <c r="J244" s="136">
        <v>5000</v>
      </c>
      <c r="K244" s="136">
        <v>0</v>
      </c>
      <c r="L244" s="134"/>
      <c r="M244" s="102"/>
    </row>
    <row r="245" spans="1:13" ht="30" x14ac:dyDescent="0.2">
      <c r="A245" s="97"/>
      <c r="B245" s="103"/>
      <c r="C245" s="16"/>
      <c r="D245" s="9" t="s">
        <v>26</v>
      </c>
      <c r="E245" s="20">
        <v>246956.79999999999</v>
      </c>
      <c r="F245" s="90">
        <f t="shared" si="91"/>
        <v>0</v>
      </c>
      <c r="G245" s="90">
        <v>0</v>
      </c>
      <c r="H245" s="136">
        <v>0</v>
      </c>
      <c r="I245" s="136">
        <v>0</v>
      </c>
      <c r="J245" s="136">
        <v>0</v>
      </c>
      <c r="K245" s="136">
        <v>0</v>
      </c>
      <c r="L245" s="135"/>
      <c r="M245" s="103"/>
    </row>
    <row r="246" spans="1:13" ht="15" x14ac:dyDescent="0.2">
      <c r="A246" s="167" t="s">
        <v>175</v>
      </c>
      <c r="B246" s="100" t="s">
        <v>298</v>
      </c>
      <c r="C246" s="14"/>
      <c r="D246" s="9" t="s">
        <v>2</v>
      </c>
      <c r="E246" s="20">
        <f>SUM(E247:E250)</f>
        <v>29461.7</v>
      </c>
      <c r="F246" s="90">
        <f t="shared" ref="F246:F250" si="96">SUM(G246:K246)</f>
        <v>0</v>
      </c>
      <c r="G246" s="90">
        <f t="shared" ref="G246:K246" si="97">SUM(G247:G250)</f>
        <v>0</v>
      </c>
      <c r="H246" s="90">
        <f t="shared" si="97"/>
        <v>0</v>
      </c>
      <c r="I246" s="90">
        <f t="shared" si="97"/>
        <v>0</v>
      </c>
      <c r="J246" s="90">
        <f t="shared" si="97"/>
        <v>0</v>
      </c>
      <c r="K246" s="90">
        <f t="shared" si="97"/>
        <v>0</v>
      </c>
      <c r="L246" s="133"/>
      <c r="M246" s="101"/>
    </row>
    <row r="247" spans="1:13" ht="45" x14ac:dyDescent="0.2">
      <c r="A247" s="167"/>
      <c r="B247" s="100"/>
      <c r="C247" s="24"/>
      <c r="D247" s="9" t="s">
        <v>1</v>
      </c>
      <c r="E247" s="20">
        <v>0</v>
      </c>
      <c r="F247" s="90">
        <f t="shared" si="96"/>
        <v>0</v>
      </c>
      <c r="G247" s="90">
        <v>0</v>
      </c>
      <c r="H247" s="136">
        <v>0</v>
      </c>
      <c r="I247" s="136">
        <v>0</v>
      </c>
      <c r="J247" s="136">
        <v>0</v>
      </c>
      <c r="K247" s="136">
        <v>0</v>
      </c>
      <c r="L247" s="134"/>
      <c r="M247" s="168"/>
    </row>
    <row r="248" spans="1:13" ht="45" x14ac:dyDescent="0.2">
      <c r="A248" s="167"/>
      <c r="B248" s="100"/>
      <c r="C248" s="24"/>
      <c r="D248" s="9" t="s">
        <v>7</v>
      </c>
      <c r="E248" s="20">
        <v>0</v>
      </c>
      <c r="F248" s="90">
        <f t="shared" si="96"/>
        <v>0</v>
      </c>
      <c r="G248" s="90">
        <v>0</v>
      </c>
      <c r="H248" s="136">
        <v>0</v>
      </c>
      <c r="I248" s="136">
        <v>0</v>
      </c>
      <c r="J248" s="136">
        <v>0</v>
      </c>
      <c r="K248" s="136">
        <v>0</v>
      </c>
      <c r="L248" s="134"/>
      <c r="M248" s="168"/>
    </row>
    <row r="249" spans="1:13" ht="45" x14ac:dyDescent="0.2">
      <c r="A249" s="167"/>
      <c r="B249" s="100"/>
      <c r="C249" s="24"/>
      <c r="D249" s="9" t="s">
        <v>16</v>
      </c>
      <c r="E249" s="91">
        <v>29461.7</v>
      </c>
      <c r="F249" s="90">
        <f t="shared" si="96"/>
        <v>0</v>
      </c>
      <c r="G249" s="90">
        <v>0</v>
      </c>
      <c r="H249" s="136">
        <v>0</v>
      </c>
      <c r="I249" s="136">
        <v>0</v>
      </c>
      <c r="J249" s="136">
        <v>0</v>
      </c>
      <c r="K249" s="136">
        <v>0</v>
      </c>
      <c r="L249" s="134"/>
      <c r="M249" s="168"/>
    </row>
    <row r="250" spans="1:13" ht="30" x14ac:dyDescent="0.2">
      <c r="A250" s="167"/>
      <c r="B250" s="100"/>
      <c r="C250" s="16"/>
      <c r="D250" s="9" t="s">
        <v>26</v>
      </c>
      <c r="E250" s="20">
        <v>0</v>
      </c>
      <c r="F250" s="90">
        <f t="shared" si="96"/>
        <v>0</v>
      </c>
      <c r="G250" s="90">
        <v>0</v>
      </c>
      <c r="H250" s="136">
        <v>0</v>
      </c>
      <c r="I250" s="136">
        <v>0</v>
      </c>
      <c r="J250" s="136">
        <v>0</v>
      </c>
      <c r="K250" s="136">
        <v>0</v>
      </c>
      <c r="L250" s="135"/>
      <c r="M250" s="169"/>
    </row>
    <row r="251" spans="1:13" ht="15" customHeight="1" x14ac:dyDescent="0.2">
      <c r="A251" s="124"/>
      <c r="B251" s="173" t="s">
        <v>146</v>
      </c>
      <c r="C251" s="173"/>
      <c r="D251" s="174" t="s">
        <v>2</v>
      </c>
      <c r="E251" s="127">
        <v>0</v>
      </c>
      <c r="F251" s="128">
        <f t="shared" ref="F251:F260" si="98">SUM(G251:K251)</f>
        <v>47314.82</v>
      </c>
      <c r="G251" s="129">
        <f t="shared" ref="G251:K255" si="99">G226+G216</f>
        <v>8232.32</v>
      </c>
      <c r="H251" s="129">
        <f t="shared" si="99"/>
        <v>29082.5</v>
      </c>
      <c r="I251" s="129">
        <f t="shared" si="99"/>
        <v>5000</v>
      </c>
      <c r="J251" s="129">
        <f t="shared" si="99"/>
        <v>5000</v>
      </c>
      <c r="K251" s="129">
        <f t="shared" si="99"/>
        <v>0</v>
      </c>
      <c r="L251" s="160"/>
      <c r="M251" s="13"/>
    </row>
    <row r="252" spans="1:13" ht="42.75" x14ac:dyDescent="0.2">
      <c r="A252" s="124"/>
      <c r="B252" s="173"/>
      <c r="C252" s="173"/>
      <c r="D252" s="174" t="s">
        <v>1</v>
      </c>
      <c r="E252" s="127">
        <v>0</v>
      </c>
      <c r="F252" s="128">
        <f t="shared" si="98"/>
        <v>0</v>
      </c>
      <c r="G252" s="129">
        <f t="shared" si="99"/>
        <v>0</v>
      </c>
      <c r="H252" s="129">
        <f t="shared" si="99"/>
        <v>0</v>
      </c>
      <c r="I252" s="129">
        <f t="shared" si="99"/>
        <v>0</v>
      </c>
      <c r="J252" s="129">
        <f t="shared" si="99"/>
        <v>0</v>
      </c>
      <c r="K252" s="129">
        <f t="shared" si="99"/>
        <v>0</v>
      </c>
      <c r="L252" s="160"/>
      <c r="M252" s="13"/>
    </row>
    <row r="253" spans="1:13" ht="57" x14ac:dyDescent="0.2">
      <c r="A253" s="124"/>
      <c r="B253" s="173"/>
      <c r="C253" s="173"/>
      <c r="D253" s="174" t="s">
        <v>7</v>
      </c>
      <c r="E253" s="127">
        <v>0</v>
      </c>
      <c r="F253" s="128">
        <f t="shared" si="98"/>
        <v>17213.72</v>
      </c>
      <c r="G253" s="129">
        <f t="shared" si="99"/>
        <v>1632.35</v>
      </c>
      <c r="H253" s="129">
        <f t="shared" si="99"/>
        <v>15581.37</v>
      </c>
      <c r="I253" s="129">
        <f t="shared" si="99"/>
        <v>0</v>
      </c>
      <c r="J253" s="129">
        <f t="shared" si="99"/>
        <v>0</v>
      </c>
      <c r="K253" s="129">
        <f t="shared" si="99"/>
        <v>0</v>
      </c>
      <c r="L253" s="160"/>
      <c r="M253" s="13"/>
    </row>
    <row r="254" spans="1:13" ht="55.5" customHeight="1" x14ac:dyDescent="0.2">
      <c r="A254" s="124"/>
      <c r="B254" s="173"/>
      <c r="C254" s="173"/>
      <c r="D254" s="174" t="s">
        <v>16</v>
      </c>
      <c r="E254" s="127">
        <v>0</v>
      </c>
      <c r="F254" s="128">
        <f t="shared" si="98"/>
        <v>28890.399999999998</v>
      </c>
      <c r="G254" s="129">
        <f t="shared" si="99"/>
        <v>5389.2699999999995</v>
      </c>
      <c r="H254" s="129">
        <f t="shared" si="99"/>
        <v>13501.13</v>
      </c>
      <c r="I254" s="129">
        <f t="shared" si="99"/>
        <v>5000</v>
      </c>
      <c r="J254" s="129">
        <f t="shared" si="99"/>
        <v>5000</v>
      </c>
      <c r="K254" s="129">
        <f t="shared" si="99"/>
        <v>0</v>
      </c>
      <c r="L254" s="160"/>
      <c r="M254" s="13"/>
    </row>
    <row r="255" spans="1:13" ht="15" x14ac:dyDescent="0.2">
      <c r="A255" s="124"/>
      <c r="B255" s="173"/>
      <c r="C255" s="173"/>
      <c r="D255" s="174" t="s">
        <v>30</v>
      </c>
      <c r="E255" s="127">
        <v>0</v>
      </c>
      <c r="F255" s="128">
        <f t="shared" si="98"/>
        <v>1210.7</v>
      </c>
      <c r="G255" s="129">
        <f t="shared" si="99"/>
        <v>1210.7</v>
      </c>
      <c r="H255" s="129">
        <f t="shared" si="99"/>
        <v>0</v>
      </c>
      <c r="I255" s="129">
        <f t="shared" si="99"/>
        <v>0</v>
      </c>
      <c r="J255" s="129">
        <f t="shared" si="99"/>
        <v>0</v>
      </c>
      <c r="K255" s="129">
        <f t="shared" si="99"/>
        <v>0</v>
      </c>
      <c r="L255" s="160"/>
      <c r="M255" s="13"/>
    </row>
    <row r="256" spans="1:13" ht="15" customHeight="1" x14ac:dyDescent="0.2">
      <c r="A256" s="124"/>
      <c r="B256" s="173" t="s">
        <v>32</v>
      </c>
      <c r="C256" s="173"/>
      <c r="D256" s="174" t="s">
        <v>2</v>
      </c>
      <c r="E256" s="127">
        <v>0</v>
      </c>
      <c r="F256" s="140">
        <f t="shared" si="98"/>
        <v>2298495.1160000004</v>
      </c>
      <c r="G256" s="127">
        <f t="shared" ref="G256:K257" si="100">G251+G210+G124</f>
        <v>710461.70600000001</v>
      </c>
      <c r="H256" s="127">
        <f t="shared" si="100"/>
        <v>535546.92000000004</v>
      </c>
      <c r="I256" s="127">
        <f t="shared" si="100"/>
        <v>502329.47000000003</v>
      </c>
      <c r="J256" s="127">
        <f t="shared" si="100"/>
        <v>550157.02</v>
      </c>
      <c r="K256" s="127">
        <f t="shared" si="100"/>
        <v>0</v>
      </c>
      <c r="L256" s="160"/>
      <c r="M256" s="13"/>
    </row>
    <row r="257" spans="1:13" ht="42.75" x14ac:dyDescent="0.2">
      <c r="A257" s="124"/>
      <c r="B257" s="173"/>
      <c r="C257" s="173"/>
      <c r="D257" s="174" t="s">
        <v>1</v>
      </c>
      <c r="E257" s="127">
        <v>0</v>
      </c>
      <c r="F257" s="140">
        <f t="shared" si="98"/>
        <v>60558.01</v>
      </c>
      <c r="G257" s="127">
        <f t="shared" si="100"/>
        <v>60558.01</v>
      </c>
      <c r="H257" s="127">
        <f t="shared" si="100"/>
        <v>0</v>
      </c>
      <c r="I257" s="127">
        <f t="shared" si="100"/>
        <v>0</v>
      </c>
      <c r="J257" s="127">
        <f t="shared" si="100"/>
        <v>0</v>
      </c>
      <c r="K257" s="127">
        <f t="shared" si="100"/>
        <v>0</v>
      </c>
      <c r="L257" s="160"/>
      <c r="M257" s="13"/>
    </row>
    <row r="258" spans="1:13" ht="57" x14ac:dyDescent="0.2">
      <c r="A258" s="124"/>
      <c r="B258" s="173"/>
      <c r="C258" s="173"/>
      <c r="D258" s="174" t="s">
        <v>7</v>
      </c>
      <c r="E258" s="127">
        <v>0</v>
      </c>
      <c r="F258" s="140">
        <f t="shared" si="98"/>
        <v>253694.48000000004</v>
      </c>
      <c r="G258" s="127">
        <f>G253+G212+G126</f>
        <v>86334.010000000009</v>
      </c>
      <c r="H258" s="127">
        <f t="shared" ref="H258:H259" si="101">H253+H212+H126</f>
        <v>57347.22</v>
      </c>
      <c r="I258" s="127">
        <f t="shared" ref="I258:I259" si="102">I253+I212+I126</f>
        <v>41679.300000000003</v>
      </c>
      <c r="J258" s="127">
        <f t="shared" ref="J258:K260" si="103">J253+J212+J126</f>
        <v>68333.95</v>
      </c>
      <c r="K258" s="127">
        <f t="shared" si="103"/>
        <v>0</v>
      </c>
      <c r="L258" s="160"/>
      <c r="M258" s="13"/>
    </row>
    <row r="259" spans="1:13" ht="58.5" customHeight="1" x14ac:dyDescent="0.2">
      <c r="A259" s="124"/>
      <c r="B259" s="173"/>
      <c r="C259" s="173"/>
      <c r="D259" s="174" t="s">
        <v>16</v>
      </c>
      <c r="E259" s="127">
        <v>0</v>
      </c>
      <c r="F259" s="140">
        <f t="shared" si="98"/>
        <v>1983031.9260000002</v>
      </c>
      <c r="G259" s="127">
        <f>G254+G213+G127</f>
        <v>562358.98600000003</v>
      </c>
      <c r="H259" s="127">
        <f t="shared" si="101"/>
        <v>478199.7</v>
      </c>
      <c r="I259" s="127">
        <f t="shared" si="102"/>
        <v>460650.17000000004</v>
      </c>
      <c r="J259" s="127">
        <f t="shared" si="103"/>
        <v>481823.07</v>
      </c>
      <c r="K259" s="127">
        <f t="shared" si="103"/>
        <v>0</v>
      </c>
      <c r="L259" s="160"/>
      <c r="M259" s="13"/>
    </row>
    <row r="260" spans="1:13" ht="26.25" customHeight="1" x14ac:dyDescent="0.2">
      <c r="A260" s="124"/>
      <c r="B260" s="173"/>
      <c r="C260" s="173"/>
      <c r="D260" s="174" t="s">
        <v>30</v>
      </c>
      <c r="E260" s="127">
        <v>0</v>
      </c>
      <c r="F260" s="140">
        <f t="shared" si="98"/>
        <v>1210.7</v>
      </c>
      <c r="G260" s="127">
        <f>G255+G214+G128</f>
        <v>1210.7</v>
      </c>
      <c r="H260" s="127">
        <f>H255+H214+H128</f>
        <v>0</v>
      </c>
      <c r="I260" s="127">
        <f>I255+I214+I128</f>
        <v>0</v>
      </c>
      <c r="J260" s="127">
        <f t="shared" si="103"/>
        <v>0</v>
      </c>
      <c r="K260" s="127">
        <f t="shared" si="103"/>
        <v>0</v>
      </c>
      <c r="L260" s="160"/>
      <c r="M260" s="13"/>
    </row>
  </sheetData>
  <mergeCells count="327">
    <mergeCell ref="A44:A48"/>
    <mergeCell ref="B44:B48"/>
    <mergeCell ref="C44:C48"/>
    <mergeCell ref="L44:L46"/>
    <mergeCell ref="M44:M46"/>
    <mergeCell ref="L47:L48"/>
    <mergeCell ref="M47:M48"/>
    <mergeCell ref="A54:A58"/>
    <mergeCell ref="B54:B58"/>
    <mergeCell ref="C54:C58"/>
    <mergeCell ref="L54:L56"/>
    <mergeCell ref="M54:M56"/>
    <mergeCell ref="L57:L58"/>
    <mergeCell ref="M57:M58"/>
    <mergeCell ref="M173:M174"/>
    <mergeCell ref="A170:A174"/>
    <mergeCell ref="B170:B174"/>
    <mergeCell ref="C170:C174"/>
    <mergeCell ref="L170:L172"/>
    <mergeCell ref="M170:M172"/>
    <mergeCell ref="M127:M128"/>
    <mergeCell ref="B130:B134"/>
    <mergeCell ref="A64:A68"/>
    <mergeCell ref="M72:M73"/>
    <mergeCell ref="B64:B68"/>
    <mergeCell ref="C64:C68"/>
    <mergeCell ref="C69:C73"/>
    <mergeCell ref="L69:L71"/>
    <mergeCell ref="L64:L66"/>
    <mergeCell ref="M64:M68"/>
    <mergeCell ref="L109:L111"/>
    <mergeCell ref="A84:A88"/>
    <mergeCell ref="B84:B88"/>
    <mergeCell ref="C84:C88"/>
    <mergeCell ref="A109:A113"/>
    <mergeCell ref="B94:B98"/>
    <mergeCell ref="A119:A123"/>
    <mergeCell ref="B119:B123"/>
    <mergeCell ref="A190:A194"/>
    <mergeCell ref="B190:B194"/>
    <mergeCell ref="C190:C194"/>
    <mergeCell ref="L190:L192"/>
    <mergeCell ref="M190:M192"/>
    <mergeCell ref="L193:L194"/>
    <mergeCell ref="M193:M194"/>
    <mergeCell ref="L127:L128"/>
    <mergeCell ref="A135:A139"/>
    <mergeCell ref="C145:C149"/>
    <mergeCell ref="L145:L147"/>
    <mergeCell ref="M145:M147"/>
    <mergeCell ref="L135:L139"/>
    <mergeCell ref="M135:M139"/>
    <mergeCell ref="B135:B139"/>
    <mergeCell ref="L173:L174"/>
    <mergeCell ref="A165:A169"/>
    <mergeCell ref="A124:A128"/>
    <mergeCell ref="A130:A134"/>
    <mergeCell ref="A155:A159"/>
    <mergeCell ref="B155:B159"/>
    <mergeCell ref="C155:C159"/>
    <mergeCell ref="C135:C139"/>
    <mergeCell ref="A150:A154"/>
    <mergeCell ref="M34:M36"/>
    <mergeCell ref="L37:L38"/>
    <mergeCell ref="M37:M38"/>
    <mergeCell ref="L165:L167"/>
    <mergeCell ref="M165:M167"/>
    <mergeCell ref="L130:L134"/>
    <mergeCell ref="M114:M116"/>
    <mergeCell ref="M117:M118"/>
    <mergeCell ref="M112:M113"/>
    <mergeCell ref="M97:M98"/>
    <mergeCell ref="L155:L157"/>
    <mergeCell ref="M155:M157"/>
    <mergeCell ref="M109:M111"/>
    <mergeCell ref="L158:L159"/>
    <mergeCell ref="M158:M159"/>
    <mergeCell ref="L89:L91"/>
    <mergeCell ref="M89:M91"/>
    <mergeCell ref="A129:M129"/>
    <mergeCell ref="B104:B108"/>
    <mergeCell ref="M94:M96"/>
    <mergeCell ref="L97:L98"/>
    <mergeCell ref="C130:C134"/>
    <mergeCell ref="L148:L149"/>
    <mergeCell ref="M148:M149"/>
    <mergeCell ref="C180:C184"/>
    <mergeCell ref="L183:L184"/>
    <mergeCell ref="M183:M184"/>
    <mergeCell ref="A175:A179"/>
    <mergeCell ref="B175:B179"/>
    <mergeCell ref="C175:C179"/>
    <mergeCell ref="L175:L177"/>
    <mergeCell ref="M175:M177"/>
    <mergeCell ref="L178:L179"/>
    <mergeCell ref="M178:M179"/>
    <mergeCell ref="L180:L182"/>
    <mergeCell ref="M180:M182"/>
    <mergeCell ref="C29:C33"/>
    <mergeCell ref="L29:L31"/>
    <mergeCell ref="L32:L33"/>
    <mergeCell ref="L67:L68"/>
    <mergeCell ref="A74:A78"/>
    <mergeCell ref="B124:C128"/>
    <mergeCell ref="L124:L126"/>
    <mergeCell ref="M124:M126"/>
    <mergeCell ref="M52:M53"/>
    <mergeCell ref="M69:M71"/>
    <mergeCell ref="L72:L73"/>
    <mergeCell ref="L84:L86"/>
    <mergeCell ref="M84:M86"/>
    <mergeCell ref="L87:L88"/>
    <mergeCell ref="L77:L78"/>
    <mergeCell ref="M87:M88"/>
    <mergeCell ref="L82:L83"/>
    <mergeCell ref="M119:M121"/>
    <mergeCell ref="L122:L123"/>
    <mergeCell ref="M122:M123"/>
    <mergeCell ref="A59:A63"/>
    <mergeCell ref="C59:C63"/>
    <mergeCell ref="L59:L63"/>
    <mergeCell ref="M59:M63"/>
    <mergeCell ref="M241:M245"/>
    <mergeCell ref="B216:B220"/>
    <mergeCell ref="A34:A38"/>
    <mergeCell ref="B34:B38"/>
    <mergeCell ref="C34:C38"/>
    <mergeCell ref="L34:L36"/>
    <mergeCell ref="C104:C108"/>
    <mergeCell ref="L104:L106"/>
    <mergeCell ref="M104:M106"/>
    <mergeCell ref="L107:L108"/>
    <mergeCell ref="A99:A103"/>
    <mergeCell ref="B99:B103"/>
    <mergeCell ref="C99:C103"/>
    <mergeCell ref="L99:L101"/>
    <mergeCell ref="M99:M101"/>
    <mergeCell ref="L102:L103"/>
    <mergeCell ref="M102:M103"/>
    <mergeCell ref="M107:M108"/>
    <mergeCell ref="A49:A53"/>
    <mergeCell ref="B49:B53"/>
    <mergeCell ref="C49:C53"/>
    <mergeCell ref="L49:L51"/>
    <mergeCell ref="M49:M51"/>
    <mergeCell ref="L52:L53"/>
    <mergeCell ref="M256:M260"/>
    <mergeCell ref="L256:L260"/>
    <mergeCell ref="B231:B235"/>
    <mergeCell ref="C231:C235"/>
    <mergeCell ref="A256:A260"/>
    <mergeCell ref="B256:C260"/>
    <mergeCell ref="A251:A255"/>
    <mergeCell ref="B251:C255"/>
    <mergeCell ref="A216:A220"/>
    <mergeCell ref="C216:C220"/>
    <mergeCell ref="L251:L255"/>
    <mergeCell ref="M251:M255"/>
    <mergeCell ref="C221:C225"/>
    <mergeCell ref="M221:M225"/>
    <mergeCell ref="L221:L225"/>
    <mergeCell ref="C226:C228"/>
    <mergeCell ref="C229:C230"/>
    <mergeCell ref="L226:L230"/>
    <mergeCell ref="A241:A245"/>
    <mergeCell ref="B241:B245"/>
    <mergeCell ref="C241:C245"/>
    <mergeCell ref="L241:L245"/>
    <mergeCell ref="B226:B230"/>
    <mergeCell ref="L216:L220"/>
    <mergeCell ref="A246:A250"/>
    <mergeCell ref="B246:B250"/>
    <mergeCell ref="C246:C250"/>
    <mergeCell ref="L246:L250"/>
    <mergeCell ref="M246:M250"/>
    <mergeCell ref="A226:A230"/>
    <mergeCell ref="A231:A235"/>
    <mergeCell ref="M231:M235"/>
    <mergeCell ref="A160:A164"/>
    <mergeCell ref="B160:B164"/>
    <mergeCell ref="C160:C164"/>
    <mergeCell ref="L160:L162"/>
    <mergeCell ref="M160:M162"/>
    <mergeCell ref="L163:L164"/>
    <mergeCell ref="M163:M164"/>
    <mergeCell ref="A215:M215"/>
    <mergeCell ref="L210:L212"/>
    <mergeCell ref="L213:L214"/>
    <mergeCell ref="L231:L235"/>
    <mergeCell ref="A221:A225"/>
    <mergeCell ref="B221:B225"/>
    <mergeCell ref="M226:M230"/>
    <mergeCell ref="M216:M220"/>
    <mergeCell ref="M210:M212"/>
    <mergeCell ref="A210:A214"/>
    <mergeCell ref="B210:C214"/>
    <mergeCell ref="M213:M214"/>
    <mergeCell ref="L24:L26"/>
    <mergeCell ref="M24:M26"/>
    <mergeCell ref="L27:L28"/>
    <mergeCell ref="M27:M28"/>
    <mergeCell ref="A89:A93"/>
    <mergeCell ref="B89:B93"/>
    <mergeCell ref="C89:C93"/>
    <mergeCell ref="M140:M144"/>
    <mergeCell ref="A145:A149"/>
    <mergeCell ref="B145:B149"/>
    <mergeCell ref="L92:L93"/>
    <mergeCell ref="M92:M93"/>
    <mergeCell ref="M130:M134"/>
    <mergeCell ref="A140:A144"/>
    <mergeCell ref="B140:B144"/>
    <mergeCell ref="C140:C144"/>
    <mergeCell ref="L140:L144"/>
    <mergeCell ref="B150:B154"/>
    <mergeCell ref="C150:C154"/>
    <mergeCell ref="L150:L154"/>
    <mergeCell ref="M150:M154"/>
    <mergeCell ref="M19:M23"/>
    <mergeCell ref="L19:L23"/>
    <mergeCell ref="A24:A28"/>
    <mergeCell ref="B24:B28"/>
    <mergeCell ref="C24:C28"/>
    <mergeCell ref="A19:A23"/>
    <mergeCell ref="B19:B23"/>
    <mergeCell ref="C19:C23"/>
    <mergeCell ref="L74:L76"/>
    <mergeCell ref="M74:M76"/>
    <mergeCell ref="B59:B63"/>
    <mergeCell ref="M29:M31"/>
    <mergeCell ref="M32:M33"/>
    <mergeCell ref="A69:A73"/>
    <mergeCell ref="B69:B73"/>
    <mergeCell ref="L39:L41"/>
    <mergeCell ref="M39:M41"/>
    <mergeCell ref="A39:A43"/>
    <mergeCell ref="B39:B43"/>
    <mergeCell ref="C39:C43"/>
    <mergeCell ref="L42:L43"/>
    <mergeCell ref="M42:M43"/>
    <mergeCell ref="A29:A33"/>
    <mergeCell ref="B29:B33"/>
    <mergeCell ref="C119:C123"/>
    <mergeCell ref="L119:L121"/>
    <mergeCell ref="A114:A118"/>
    <mergeCell ref="B114:B118"/>
    <mergeCell ref="C114:C118"/>
    <mergeCell ref="L114:L116"/>
    <mergeCell ref="L112:L113"/>
    <mergeCell ref="L117:L118"/>
    <mergeCell ref="A94:A98"/>
    <mergeCell ref="C94:C98"/>
    <mergeCell ref="L94:L96"/>
    <mergeCell ref="B109:B113"/>
    <mergeCell ref="C109:C113"/>
    <mergeCell ref="A104:A108"/>
    <mergeCell ref="H1:L1"/>
    <mergeCell ref="J2:L2"/>
    <mergeCell ref="F3:L3"/>
    <mergeCell ref="F4:L4"/>
    <mergeCell ref="F6:L6"/>
    <mergeCell ref="C5:L5"/>
    <mergeCell ref="A13:M13"/>
    <mergeCell ref="A14:A18"/>
    <mergeCell ref="B14:B18"/>
    <mergeCell ref="C14:C18"/>
    <mergeCell ref="L14:L18"/>
    <mergeCell ref="M14:M18"/>
    <mergeCell ref="A7:M7"/>
    <mergeCell ref="A10:A11"/>
    <mergeCell ref="B10:B11"/>
    <mergeCell ref="E10:E11"/>
    <mergeCell ref="M10:M11"/>
    <mergeCell ref="G10:K10"/>
    <mergeCell ref="F10:F11"/>
    <mergeCell ref="C10:C11"/>
    <mergeCell ref="D10:D11"/>
    <mergeCell ref="L10:L11"/>
    <mergeCell ref="E8:I8"/>
    <mergeCell ref="A236:A240"/>
    <mergeCell ref="B236:B240"/>
    <mergeCell ref="C236:C240"/>
    <mergeCell ref="L236:L240"/>
    <mergeCell ref="M236:M240"/>
    <mergeCell ref="B74:B78"/>
    <mergeCell ref="C74:C78"/>
    <mergeCell ref="M77:M78"/>
    <mergeCell ref="A79:A83"/>
    <mergeCell ref="B79:B83"/>
    <mergeCell ref="C79:C83"/>
    <mergeCell ref="L79:L81"/>
    <mergeCell ref="M79:M81"/>
    <mergeCell ref="M82:M83"/>
    <mergeCell ref="A185:A189"/>
    <mergeCell ref="B185:B189"/>
    <mergeCell ref="C185:C189"/>
    <mergeCell ref="L185:L187"/>
    <mergeCell ref="M185:M187"/>
    <mergeCell ref="L188:L189"/>
    <mergeCell ref="M188:M189"/>
    <mergeCell ref="C165:C169"/>
    <mergeCell ref="L168:L169"/>
    <mergeCell ref="M168:M169"/>
    <mergeCell ref="B165:B169"/>
    <mergeCell ref="A205:A209"/>
    <mergeCell ref="B205:B209"/>
    <mergeCell ref="C205:C209"/>
    <mergeCell ref="L205:L207"/>
    <mergeCell ref="M205:M207"/>
    <mergeCell ref="L208:L209"/>
    <mergeCell ref="M208:M209"/>
    <mergeCell ref="A195:A199"/>
    <mergeCell ref="B195:B199"/>
    <mergeCell ref="C195:C199"/>
    <mergeCell ref="L195:L197"/>
    <mergeCell ref="M195:M197"/>
    <mergeCell ref="L198:L199"/>
    <mergeCell ref="M198:M199"/>
    <mergeCell ref="A200:A204"/>
    <mergeCell ref="B200:B204"/>
    <mergeCell ref="C200:C204"/>
    <mergeCell ref="L200:L202"/>
    <mergeCell ref="M200:M202"/>
    <mergeCell ref="L203:L204"/>
    <mergeCell ref="M203:M204"/>
    <mergeCell ref="A180:A184"/>
    <mergeCell ref="B180:B184"/>
  </mergeCells>
  <phoneticPr fontId="0" type="noConversion"/>
  <pageMargins left="0.15748031496062992" right="0.15748031496062992" top="0.19" bottom="0.17" header="0.15748031496062992" footer="0.17"/>
  <pageSetup paperSize="9" scale="60" fitToHeight="0" orientation="landscape" r:id="rId1"/>
  <headerFooter alignWithMargins="0"/>
  <rowBreaks count="10" manualBreakCount="10">
    <brk id="28" max="12" man="1"/>
    <brk id="53" max="12" man="1"/>
    <brk id="73" max="12" man="1"/>
    <brk id="96" max="12" man="1"/>
    <brk id="118" max="12" man="1"/>
    <brk id="144" max="12" man="1"/>
    <brk id="169" max="12" man="1"/>
    <brk id="192" max="12" man="1"/>
    <brk id="214" max="12" man="1"/>
    <brk id="24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80" zoomScaleNormal="80" workbookViewId="0">
      <selection activeCell="D3" sqref="D3:O3"/>
    </sheetView>
  </sheetViews>
  <sheetFormatPr defaultColWidth="9.140625" defaultRowHeight="15" x14ac:dyDescent="0.25"/>
  <cols>
    <col min="1" max="1" width="0.28515625" style="26" customWidth="1"/>
    <col min="2" max="2" width="4" style="26" customWidth="1"/>
    <col min="3" max="14" width="9.140625" style="26"/>
    <col min="15" max="15" width="11.5703125" style="26" customWidth="1"/>
    <col min="16" max="16384" width="9.140625" style="26"/>
  </cols>
  <sheetData>
    <row r="1" spans="1:15" s="1" customFormat="1" ht="15.75" x14ac:dyDescent="0.25">
      <c r="D1" s="176"/>
      <c r="E1" s="176"/>
      <c r="F1" s="176"/>
      <c r="G1" s="176"/>
      <c r="H1" s="176"/>
      <c r="I1" s="176"/>
      <c r="J1" s="176"/>
      <c r="K1" s="176"/>
      <c r="L1" s="176"/>
      <c r="M1" s="176"/>
      <c r="N1" s="176"/>
      <c r="O1" s="176"/>
    </row>
    <row r="2" spans="1:15" s="1" customFormat="1" ht="15.75" x14ac:dyDescent="0.25">
      <c r="D2" s="176"/>
      <c r="E2" s="176"/>
      <c r="F2" s="176"/>
      <c r="G2" s="176"/>
      <c r="H2" s="176"/>
      <c r="I2" s="176"/>
      <c r="J2" s="176"/>
      <c r="K2" s="176"/>
      <c r="L2" s="176"/>
      <c r="M2" s="176"/>
      <c r="N2" s="176"/>
      <c r="O2" s="176"/>
    </row>
    <row r="3" spans="1:15" s="1" customFormat="1" ht="15.75" x14ac:dyDescent="0.25">
      <c r="A3" s="27"/>
      <c r="C3" s="104"/>
      <c r="D3" s="6" t="s">
        <v>189</v>
      </c>
      <c r="E3" s="6"/>
      <c r="F3" s="6"/>
      <c r="G3" s="6"/>
      <c r="H3" s="6"/>
      <c r="I3" s="6"/>
      <c r="J3" s="6"/>
      <c r="K3" s="6"/>
      <c r="L3" s="6"/>
      <c r="M3" s="6"/>
      <c r="N3" s="6"/>
      <c r="O3" s="6"/>
    </row>
    <row r="4" spans="1:15" s="1" customFormat="1" ht="15.75" x14ac:dyDescent="0.25">
      <c r="A4" s="27"/>
      <c r="C4" s="104"/>
      <c r="D4" s="6" t="s">
        <v>147</v>
      </c>
      <c r="E4" s="6"/>
      <c r="F4" s="6"/>
      <c r="G4" s="6"/>
      <c r="H4" s="6"/>
      <c r="I4" s="6"/>
      <c r="J4" s="6"/>
      <c r="K4" s="6"/>
      <c r="L4" s="6"/>
      <c r="M4" s="6"/>
      <c r="N4" s="6"/>
      <c r="O4" s="6"/>
    </row>
    <row r="5" spans="1:15" s="1" customFormat="1" ht="15" customHeight="1" x14ac:dyDescent="0.25">
      <c r="A5" s="27"/>
      <c r="C5" s="104"/>
      <c r="D5" s="6" t="s">
        <v>29</v>
      </c>
      <c r="E5" s="6"/>
      <c r="F5" s="6"/>
      <c r="G5" s="6"/>
      <c r="H5" s="6"/>
      <c r="I5" s="6"/>
      <c r="J5" s="6"/>
      <c r="K5" s="6"/>
      <c r="L5" s="6"/>
      <c r="M5" s="6"/>
      <c r="N5" s="6"/>
      <c r="O5" s="6"/>
    </row>
    <row r="6" spans="1:15" s="1" customFormat="1" ht="18" customHeight="1" x14ac:dyDescent="0.25">
      <c r="A6" s="27"/>
      <c r="C6" s="104"/>
      <c r="D6" s="2" t="s">
        <v>306</v>
      </c>
      <c r="E6" s="2"/>
      <c r="F6" s="2"/>
      <c r="G6" s="2"/>
      <c r="H6" s="2"/>
      <c r="I6" s="2"/>
      <c r="J6" s="2"/>
      <c r="K6" s="2"/>
      <c r="L6" s="2"/>
      <c r="M6" s="2"/>
      <c r="N6" s="2"/>
      <c r="O6" s="2"/>
    </row>
    <row r="7" spans="1:15" s="1" customFormat="1" ht="18" customHeight="1" x14ac:dyDescent="0.25">
      <c r="A7" s="27"/>
      <c r="C7" s="104"/>
      <c r="D7" s="177"/>
      <c r="E7" s="177"/>
      <c r="F7" s="177"/>
      <c r="G7" s="177"/>
      <c r="H7" s="178"/>
      <c r="I7" s="177"/>
      <c r="J7" s="177"/>
      <c r="K7" s="177"/>
      <c r="L7" s="179"/>
      <c r="M7" s="179"/>
      <c r="N7" s="179"/>
    </row>
    <row r="8" spans="1:15" x14ac:dyDescent="0.25">
      <c r="B8" s="180" t="s">
        <v>54</v>
      </c>
      <c r="C8" s="180"/>
      <c r="D8" s="181"/>
      <c r="E8" s="182"/>
    </row>
    <row r="11" spans="1:15" x14ac:dyDescent="0.25">
      <c r="B11" s="183" t="s">
        <v>51</v>
      </c>
      <c r="C11" s="26" t="s">
        <v>235</v>
      </c>
    </row>
    <row r="12" spans="1:15" ht="24" customHeight="1" x14ac:dyDescent="0.25">
      <c r="B12" s="183" t="s">
        <v>10</v>
      </c>
      <c r="C12" s="26" t="s">
        <v>53</v>
      </c>
    </row>
    <row r="13" spans="1:15" ht="25.5" customHeight="1" x14ac:dyDescent="0.25">
      <c r="B13" s="183" t="s">
        <v>31</v>
      </c>
      <c r="C13" s="26" t="s">
        <v>55</v>
      </c>
    </row>
    <row r="14" spans="1:15" ht="19.5" customHeight="1" x14ac:dyDescent="0.25">
      <c r="B14" s="183" t="s">
        <v>46</v>
      </c>
      <c r="C14" s="26" t="s">
        <v>56</v>
      </c>
    </row>
    <row r="15" spans="1:15" ht="22.5" customHeight="1" x14ac:dyDescent="0.25">
      <c r="B15" s="183" t="s">
        <v>62</v>
      </c>
      <c r="C15" s="26" t="s">
        <v>57</v>
      </c>
    </row>
    <row r="16" spans="1:15" ht="20.25" customHeight="1" x14ac:dyDescent="0.25">
      <c r="B16" s="183" t="s">
        <v>63</v>
      </c>
      <c r="C16" s="26" t="s">
        <v>58</v>
      </c>
    </row>
    <row r="17" spans="2:15" ht="21.75" customHeight="1" x14ac:dyDescent="0.25">
      <c r="B17" s="183" t="s">
        <v>64</v>
      </c>
      <c r="C17" s="26" t="s">
        <v>59</v>
      </c>
    </row>
    <row r="18" spans="2:15" ht="21.75" customHeight="1" x14ac:dyDescent="0.25">
      <c r="B18" s="183" t="s">
        <v>65</v>
      </c>
      <c r="C18" s="26" t="s">
        <v>78</v>
      </c>
    </row>
    <row r="19" spans="2:15" ht="19.5" customHeight="1" x14ac:dyDescent="0.25">
      <c r="B19" s="183" t="s">
        <v>66</v>
      </c>
      <c r="C19" s="26" t="s">
        <v>60</v>
      </c>
    </row>
    <row r="20" spans="2:15" ht="21.75" customHeight="1" x14ac:dyDescent="0.25">
      <c r="B20" s="183" t="s">
        <v>67</v>
      </c>
      <c r="C20" s="26" t="s">
        <v>61</v>
      </c>
    </row>
    <row r="21" spans="2:15" ht="22.5" customHeight="1" x14ac:dyDescent="0.25">
      <c r="B21" s="183" t="s">
        <v>70</v>
      </c>
      <c r="C21" s="26" t="s">
        <v>68</v>
      </c>
    </row>
    <row r="22" spans="2:15" x14ac:dyDescent="0.25">
      <c r="B22" s="183"/>
      <c r="C22" s="26" t="s">
        <v>69</v>
      </c>
    </row>
    <row r="23" spans="2:15" ht="29.25" customHeight="1" x14ac:dyDescent="0.25">
      <c r="B23" s="184" t="s">
        <v>71</v>
      </c>
      <c r="C23" s="185" t="s">
        <v>72</v>
      </c>
      <c r="D23" s="185"/>
      <c r="E23" s="185"/>
      <c r="F23" s="185"/>
      <c r="G23" s="185"/>
      <c r="H23" s="185"/>
      <c r="I23" s="185"/>
      <c r="J23" s="185"/>
      <c r="K23" s="185"/>
      <c r="L23" s="185"/>
      <c r="M23" s="185"/>
      <c r="N23" s="185"/>
      <c r="O23" s="185"/>
    </row>
    <row r="24" spans="2:15" ht="15" customHeight="1" x14ac:dyDescent="0.25">
      <c r="C24" s="185"/>
      <c r="D24" s="185"/>
      <c r="E24" s="185"/>
      <c r="F24" s="185"/>
      <c r="G24" s="185"/>
      <c r="H24" s="185"/>
      <c r="I24" s="185"/>
      <c r="J24" s="185"/>
      <c r="K24" s="185"/>
      <c r="L24" s="185"/>
      <c r="M24" s="185"/>
      <c r="N24" s="185"/>
      <c r="O24" s="185"/>
    </row>
    <row r="25" spans="2:15" x14ac:dyDescent="0.25">
      <c r="C25" s="185"/>
      <c r="D25" s="185"/>
      <c r="E25" s="185"/>
      <c r="F25" s="185"/>
      <c r="G25" s="185"/>
      <c r="H25" s="185"/>
      <c r="I25" s="185"/>
      <c r="J25" s="185"/>
      <c r="K25" s="185"/>
      <c r="L25" s="185"/>
      <c r="M25" s="185"/>
      <c r="N25" s="185"/>
      <c r="O25" s="185"/>
    </row>
    <row r="26" spans="2:15" x14ac:dyDescent="0.25">
      <c r="C26" s="185"/>
      <c r="D26" s="185"/>
      <c r="E26" s="185"/>
      <c r="F26" s="185"/>
      <c r="G26" s="185"/>
      <c r="H26" s="185"/>
      <c r="I26" s="185"/>
      <c r="J26" s="185"/>
      <c r="K26" s="185"/>
      <c r="L26" s="185"/>
      <c r="M26" s="185"/>
      <c r="N26" s="185"/>
      <c r="O26" s="185"/>
    </row>
    <row r="27" spans="2:15" ht="19.5" customHeight="1" x14ac:dyDescent="0.25">
      <c r="C27" s="185"/>
      <c r="D27" s="185"/>
      <c r="E27" s="185"/>
      <c r="F27" s="185"/>
      <c r="G27" s="185"/>
      <c r="H27" s="185"/>
      <c r="I27" s="185"/>
      <c r="J27" s="185"/>
      <c r="K27" s="185"/>
      <c r="L27" s="185"/>
      <c r="M27" s="185"/>
      <c r="N27" s="185"/>
      <c r="O27" s="185"/>
    </row>
    <row r="28" spans="2:15" x14ac:dyDescent="0.25">
      <c r="C28" s="185"/>
      <c r="D28" s="185"/>
      <c r="E28" s="185"/>
      <c r="F28" s="185"/>
      <c r="G28" s="185"/>
      <c r="H28" s="185"/>
      <c r="I28" s="185"/>
      <c r="J28" s="185"/>
      <c r="K28" s="185"/>
      <c r="L28" s="185"/>
      <c r="M28" s="185"/>
      <c r="N28" s="185"/>
      <c r="O28" s="185"/>
    </row>
    <row r="29" spans="2:15" ht="15" customHeight="1" x14ac:dyDescent="0.25">
      <c r="C29" s="185"/>
      <c r="D29" s="185"/>
      <c r="E29" s="185"/>
      <c r="F29" s="185"/>
      <c r="G29" s="185"/>
      <c r="H29" s="185"/>
      <c r="I29" s="185"/>
      <c r="J29" s="185"/>
      <c r="K29" s="185"/>
      <c r="L29" s="185"/>
      <c r="M29" s="185"/>
      <c r="N29" s="185"/>
      <c r="O29" s="185"/>
    </row>
    <row r="30" spans="2:15" ht="23.25" customHeight="1" x14ac:dyDescent="0.25">
      <c r="B30" s="183" t="s">
        <v>73</v>
      </c>
      <c r="C30" s="26" t="s">
        <v>74</v>
      </c>
    </row>
    <row r="31" spans="2:15" x14ac:dyDescent="0.25">
      <c r="C31" s="26" t="s">
        <v>237</v>
      </c>
    </row>
    <row r="32" spans="2:15" x14ac:dyDescent="0.25">
      <c r="C32" s="26" t="s">
        <v>238</v>
      </c>
    </row>
    <row r="33" spans="2:14" x14ac:dyDescent="0.25">
      <c r="C33" s="26" t="s">
        <v>239</v>
      </c>
    </row>
    <row r="34" spans="2:14" ht="15.75" x14ac:dyDescent="0.25">
      <c r="B34" s="26" t="s">
        <v>234</v>
      </c>
      <c r="C34" s="1" t="s">
        <v>232</v>
      </c>
    </row>
    <row r="35" spans="2:14" x14ac:dyDescent="0.25">
      <c r="C35" s="26" t="s">
        <v>233</v>
      </c>
    </row>
    <row r="36" spans="2:14" ht="15.75" x14ac:dyDescent="0.25">
      <c r="C36" s="1" t="s">
        <v>236</v>
      </c>
    </row>
    <row r="37" spans="2:14" ht="15" customHeight="1" x14ac:dyDescent="0.25">
      <c r="B37" s="186" t="s">
        <v>129</v>
      </c>
      <c r="C37" s="186"/>
      <c r="D37" s="186"/>
      <c r="E37" s="186"/>
      <c r="F37" s="186"/>
      <c r="G37" s="186"/>
      <c r="H37" s="186"/>
      <c r="I37" s="186"/>
      <c r="J37" s="186"/>
      <c r="K37" s="186"/>
      <c r="L37" s="186"/>
      <c r="M37" s="186"/>
      <c r="N37" s="186"/>
    </row>
    <row r="39" spans="2:14" x14ac:dyDescent="0.25">
      <c r="B39" s="26" t="s">
        <v>51</v>
      </c>
      <c r="C39" s="26" t="s">
        <v>190</v>
      </c>
    </row>
    <row r="41" spans="2:14" ht="15" customHeight="1" x14ac:dyDescent="0.25">
      <c r="B41" s="186" t="s">
        <v>137</v>
      </c>
      <c r="C41" s="186"/>
      <c r="D41" s="186"/>
      <c r="E41" s="186"/>
      <c r="F41" s="186"/>
      <c r="G41" s="186"/>
      <c r="H41" s="186"/>
      <c r="I41" s="186"/>
      <c r="J41" s="186"/>
      <c r="K41" s="186"/>
      <c r="L41" s="186"/>
      <c r="M41" s="186"/>
      <c r="N41" s="186"/>
    </row>
    <row r="42" spans="2:14" ht="15" customHeight="1" x14ac:dyDescent="0.25">
      <c r="B42" s="187" t="s">
        <v>6</v>
      </c>
      <c r="C42" s="26" t="s">
        <v>89</v>
      </c>
      <c r="K42" s="188"/>
      <c r="L42" s="188"/>
      <c r="M42" s="188"/>
      <c r="N42" s="188"/>
    </row>
    <row r="44" spans="2:14" x14ac:dyDescent="0.25">
      <c r="B44" s="186" t="s">
        <v>191</v>
      </c>
      <c r="C44" s="186"/>
      <c r="D44" s="186"/>
      <c r="E44" s="186"/>
      <c r="F44" s="186"/>
      <c r="G44" s="186"/>
      <c r="H44" s="186"/>
      <c r="I44" s="186"/>
      <c r="J44" s="186"/>
      <c r="K44" s="186"/>
      <c r="L44" s="186"/>
      <c r="M44" s="186"/>
      <c r="N44" s="186"/>
    </row>
    <row r="45" spans="2:14" x14ac:dyDescent="0.25">
      <c r="B45" s="26" t="s">
        <v>51</v>
      </c>
      <c r="C45" s="189" t="s">
        <v>319</v>
      </c>
      <c r="D45" s="189"/>
      <c r="E45" s="189"/>
      <c r="F45" s="189"/>
      <c r="G45" s="189"/>
      <c r="H45" s="189"/>
      <c r="I45" s="189"/>
      <c r="J45" s="189"/>
    </row>
    <row r="47" spans="2:14" x14ac:dyDescent="0.25">
      <c r="B47" s="186" t="s">
        <v>275</v>
      </c>
      <c r="C47" s="186"/>
      <c r="D47" s="186"/>
      <c r="E47" s="186"/>
      <c r="F47" s="186"/>
      <c r="G47" s="186"/>
      <c r="H47" s="186"/>
      <c r="I47" s="186"/>
      <c r="J47" s="186"/>
      <c r="K47" s="186"/>
      <c r="L47" s="186"/>
      <c r="M47" s="186"/>
      <c r="N47" s="186"/>
    </row>
    <row r="48" spans="2:14" x14ac:dyDescent="0.25">
      <c r="B48" s="26" t="s">
        <v>51</v>
      </c>
      <c r="C48" s="26" t="s">
        <v>80</v>
      </c>
    </row>
    <row r="50" spans="2:14" ht="37.5" customHeight="1" x14ac:dyDescent="0.25">
      <c r="B50" s="186" t="s">
        <v>131</v>
      </c>
      <c r="C50" s="186"/>
      <c r="D50" s="186"/>
      <c r="E50" s="186"/>
      <c r="F50" s="186"/>
      <c r="G50" s="186"/>
      <c r="H50" s="186"/>
      <c r="I50" s="186"/>
      <c r="J50" s="186"/>
      <c r="K50" s="186"/>
      <c r="L50" s="186"/>
      <c r="M50" s="186"/>
      <c r="N50" s="186"/>
    </row>
    <row r="52" spans="2:14" x14ac:dyDescent="0.25">
      <c r="B52" s="26" t="s">
        <v>51</v>
      </c>
      <c r="C52" s="26" t="s">
        <v>89</v>
      </c>
    </row>
    <row r="53" spans="2:14" x14ac:dyDescent="0.25">
      <c r="B53" s="26" t="s">
        <v>126</v>
      </c>
      <c r="C53" s="26" t="s">
        <v>90</v>
      </c>
    </row>
    <row r="54" spans="2:14" x14ac:dyDescent="0.25">
      <c r="B54" s="26" t="s">
        <v>128</v>
      </c>
      <c r="C54" s="26" t="s">
        <v>91</v>
      </c>
    </row>
    <row r="55" spans="2:14" x14ac:dyDescent="0.25">
      <c r="B55" s="26" t="s">
        <v>130</v>
      </c>
      <c r="C55" s="26" t="s">
        <v>92</v>
      </c>
    </row>
    <row r="58" spans="2:14" ht="15.75" x14ac:dyDescent="0.25">
      <c r="C58" s="190"/>
      <c r="D58" s="190"/>
    </row>
    <row r="59" spans="2:14" ht="15.75" x14ac:dyDescent="0.25">
      <c r="C59" s="190"/>
      <c r="D59" s="3"/>
    </row>
    <row r="60" spans="2:14" ht="15.75" x14ac:dyDescent="0.25">
      <c r="C60" s="190"/>
      <c r="D60" s="3"/>
    </row>
    <row r="61" spans="2:14" ht="15.75" x14ac:dyDescent="0.25">
      <c r="C61" s="190"/>
      <c r="D61" s="3"/>
    </row>
    <row r="62" spans="2:14" ht="15.75" x14ac:dyDescent="0.25">
      <c r="C62" s="190"/>
      <c r="D62" s="3"/>
    </row>
    <row r="63" spans="2:14" ht="15.75" x14ac:dyDescent="0.25">
      <c r="C63" s="190"/>
      <c r="D63" s="3"/>
    </row>
    <row r="64" spans="2:14" ht="15.75" x14ac:dyDescent="0.25">
      <c r="C64" s="190"/>
      <c r="D64" s="3"/>
    </row>
    <row r="65" spans="3:4" ht="15.75" x14ac:dyDescent="0.25">
      <c r="C65" s="190"/>
      <c r="D65" s="3"/>
    </row>
    <row r="66" spans="3:4" ht="15.75" x14ac:dyDescent="0.25">
      <c r="C66" s="190"/>
      <c r="D66" s="3"/>
    </row>
    <row r="67" spans="3:4" ht="15.75" x14ac:dyDescent="0.25">
      <c r="C67" s="190"/>
      <c r="D67" s="3"/>
    </row>
    <row r="68" spans="3:4" ht="15.75" x14ac:dyDescent="0.25">
      <c r="C68" s="190"/>
      <c r="D68" s="3"/>
    </row>
    <row r="69" spans="3:4" ht="15.75" x14ac:dyDescent="0.25">
      <c r="C69" s="190"/>
      <c r="D69" s="3"/>
    </row>
    <row r="70" spans="3:4" ht="15.75" x14ac:dyDescent="0.25">
      <c r="C70" s="190"/>
      <c r="D70" s="3"/>
    </row>
    <row r="71" spans="3:4" ht="15.75" x14ac:dyDescent="0.25">
      <c r="C71" s="190"/>
      <c r="D71" s="3"/>
    </row>
  </sheetData>
  <mergeCells count="13">
    <mergeCell ref="B41:N41"/>
    <mergeCell ref="B50:N50"/>
    <mergeCell ref="B44:N44"/>
    <mergeCell ref="C45:J45"/>
    <mergeCell ref="D1:O1"/>
    <mergeCell ref="D2:O2"/>
    <mergeCell ref="D3:O3"/>
    <mergeCell ref="D4:O4"/>
    <mergeCell ref="D5:O5"/>
    <mergeCell ref="D6:O6"/>
    <mergeCell ref="C23:O29"/>
    <mergeCell ref="B37:N37"/>
    <mergeCell ref="B47:N47"/>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F23" sqref="F23"/>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x14ac:dyDescent="0.25">
      <c r="D1" s="191"/>
      <c r="E1" s="191"/>
      <c r="F1" s="191"/>
      <c r="G1" s="191"/>
    </row>
    <row r="2" spans="1:14" x14ac:dyDescent="0.25">
      <c r="D2" s="191"/>
      <c r="E2" s="191"/>
      <c r="F2" s="191"/>
      <c r="G2" s="191"/>
    </row>
    <row r="3" spans="1:14" x14ac:dyDescent="0.25">
      <c r="A3" s="27"/>
      <c r="C3" s="104"/>
      <c r="D3" s="192" t="s">
        <v>187</v>
      </c>
      <c r="E3" s="192"/>
      <c r="F3" s="192"/>
      <c r="G3" s="192"/>
      <c r="H3" s="178"/>
      <c r="I3" s="193"/>
      <c r="J3" s="193"/>
      <c r="K3" s="193"/>
      <c r="L3" s="179"/>
      <c r="M3" s="179"/>
      <c r="N3" s="179"/>
    </row>
    <row r="4" spans="1:14" x14ac:dyDescent="0.25">
      <c r="A4" s="27"/>
      <c r="C4" s="104"/>
      <c r="D4" s="192" t="s">
        <v>147</v>
      </c>
      <c r="E4" s="192"/>
      <c r="F4" s="192"/>
      <c r="G4" s="192"/>
      <c r="H4" s="178"/>
      <c r="I4" s="193"/>
      <c r="J4" s="193"/>
      <c r="K4" s="193"/>
      <c r="L4" s="179"/>
      <c r="M4" s="179"/>
      <c r="N4" s="179"/>
    </row>
    <row r="5" spans="1:14" ht="15" customHeight="1" x14ac:dyDescent="0.25">
      <c r="A5" s="27"/>
      <c r="C5" s="104"/>
      <c r="D5" s="192" t="s">
        <v>29</v>
      </c>
      <c r="E5" s="192"/>
      <c r="F5" s="192"/>
      <c r="G5" s="192"/>
      <c r="H5" s="178"/>
      <c r="I5" s="193"/>
      <c r="J5" s="193"/>
      <c r="K5" s="193"/>
      <c r="L5" s="179"/>
      <c r="M5" s="179"/>
      <c r="N5" s="179"/>
    </row>
    <row r="6" spans="1:14" ht="18" customHeight="1" x14ac:dyDescent="0.25">
      <c r="A6" s="27"/>
      <c r="C6" s="104"/>
      <c r="D6" s="194" t="s">
        <v>306</v>
      </c>
      <c r="E6" s="194"/>
      <c r="F6" s="194"/>
      <c r="G6" s="194"/>
      <c r="H6" s="178"/>
      <c r="I6" s="177"/>
      <c r="J6" s="177"/>
      <c r="K6" s="177"/>
      <c r="L6" s="179"/>
      <c r="M6" s="179"/>
      <c r="N6" s="179"/>
    </row>
    <row r="8" spans="1:14" x14ac:dyDescent="0.25">
      <c r="B8" s="195" t="s">
        <v>79</v>
      </c>
      <c r="C8" s="195"/>
      <c r="D8" s="196"/>
      <c r="E8" s="197"/>
      <c r="F8" s="2"/>
      <c r="G8" s="2"/>
      <c r="H8" s="2"/>
      <c r="I8" s="2"/>
      <c r="J8" s="2"/>
      <c r="K8" s="2"/>
      <c r="L8" s="2"/>
      <c r="M8" s="2"/>
    </row>
    <row r="9" spans="1:14" x14ac:dyDescent="0.25">
      <c r="F9" s="2"/>
      <c r="G9" s="2"/>
      <c r="H9" s="2"/>
      <c r="I9" s="2"/>
      <c r="J9" s="2"/>
      <c r="K9" s="2"/>
      <c r="L9" s="2"/>
      <c r="M9" s="2"/>
    </row>
    <row r="10" spans="1:14" x14ac:dyDescent="0.25">
      <c r="B10" s="28" t="s">
        <v>51</v>
      </c>
      <c r="C10" s="1" t="s">
        <v>52</v>
      </c>
      <c r="F10" s="6"/>
      <c r="G10" s="6"/>
      <c r="H10" s="6"/>
      <c r="I10" s="6"/>
      <c r="J10" s="6"/>
      <c r="K10" s="6"/>
      <c r="L10" s="6"/>
      <c r="M10" s="6"/>
    </row>
    <row r="11" spans="1:14" x14ac:dyDescent="0.25">
      <c r="B11" s="28" t="s">
        <v>10</v>
      </c>
      <c r="C11" s="1" t="s">
        <v>75</v>
      </c>
      <c r="F11" s="2"/>
      <c r="G11" s="2"/>
      <c r="H11" s="2"/>
      <c r="I11" s="2"/>
      <c r="J11" s="2"/>
      <c r="K11" s="2"/>
      <c r="L11" s="2"/>
      <c r="M11" s="2"/>
    </row>
    <row r="12" spans="1:14" ht="19.5" customHeight="1" x14ac:dyDescent="0.25">
      <c r="B12" s="28" t="s">
        <v>31</v>
      </c>
      <c r="C12" s="1" t="s">
        <v>56</v>
      </c>
      <c r="F12" s="6"/>
      <c r="G12" s="6"/>
      <c r="H12" s="6"/>
      <c r="I12" s="6"/>
      <c r="J12" s="6"/>
      <c r="K12" s="6"/>
      <c r="L12" s="6"/>
      <c r="M12" s="6"/>
    </row>
    <row r="13" spans="1:14" x14ac:dyDescent="0.25">
      <c r="B13" s="28" t="s">
        <v>46</v>
      </c>
      <c r="C13" s="1" t="s">
        <v>57</v>
      </c>
      <c r="F13" s="6"/>
      <c r="G13" s="6"/>
      <c r="H13" s="6"/>
      <c r="I13" s="6"/>
      <c r="J13" s="6"/>
      <c r="K13" s="6"/>
      <c r="L13" s="6"/>
      <c r="M13" s="6"/>
    </row>
    <row r="14" spans="1:14" x14ac:dyDescent="0.25">
      <c r="B14" s="28" t="s">
        <v>62</v>
      </c>
      <c r="C14" s="1" t="s">
        <v>58</v>
      </c>
      <c r="F14" s="6"/>
      <c r="G14" s="6"/>
      <c r="H14" s="6"/>
      <c r="I14" s="6"/>
      <c r="J14" s="6"/>
      <c r="K14" s="6"/>
      <c r="L14" s="6"/>
      <c r="M14" s="6"/>
    </row>
    <row r="15" spans="1:14" x14ac:dyDescent="0.25">
      <c r="B15" s="28" t="s">
        <v>63</v>
      </c>
      <c r="C15" s="1" t="s">
        <v>59</v>
      </c>
      <c r="F15" s="2"/>
      <c r="G15" s="2"/>
      <c r="H15" s="2"/>
      <c r="I15" s="2"/>
      <c r="J15" s="2"/>
      <c r="K15" s="2"/>
      <c r="L15" s="2"/>
      <c r="M15" s="2"/>
    </row>
    <row r="16" spans="1:14" x14ac:dyDescent="0.25">
      <c r="B16" s="28" t="s">
        <v>64</v>
      </c>
      <c r="C16" s="1" t="s">
        <v>78</v>
      </c>
    </row>
    <row r="17" spans="2:4" x14ac:dyDescent="0.25">
      <c r="B17" s="28" t="s">
        <v>65</v>
      </c>
      <c r="C17" s="1" t="s">
        <v>60</v>
      </c>
    </row>
    <row r="18" spans="2:4" x14ac:dyDescent="0.25">
      <c r="B18" s="28" t="s">
        <v>66</v>
      </c>
      <c r="C18" s="1" t="s">
        <v>76</v>
      </c>
    </row>
    <row r="19" spans="2:4" x14ac:dyDescent="0.25">
      <c r="B19" s="28" t="s">
        <v>67</v>
      </c>
      <c r="C19" s="1" t="s">
        <v>77</v>
      </c>
    </row>
    <row r="21" spans="2:4" ht="42" customHeight="1" x14ac:dyDescent="0.25">
      <c r="B21" s="198" t="s">
        <v>217</v>
      </c>
      <c r="C21" s="198"/>
      <c r="D21" s="198"/>
    </row>
    <row r="23" spans="2:4" ht="57" customHeight="1" x14ac:dyDescent="0.25">
      <c r="B23" s="199" t="s">
        <v>213</v>
      </c>
      <c r="C23" s="199" t="s">
        <v>170</v>
      </c>
      <c r="D23" s="199" t="s">
        <v>188</v>
      </c>
    </row>
    <row r="24" spans="2:4" x14ac:dyDescent="0.25">
      <c r="B24" s="200">
        <v>237</v>
      </c>
      <c r="C24" s="80">
        <v>1</v>
      </c>
      <c r="D24" s="201" t="s">
        <v>214</v>
      </c>
    </row>
    <row r="25" spans="2:4" x14ac:dyDescent="0.25">
      <c r="B25" s="200">
        <v>248</v>
      </c>
      <c r="C25" s="80">
        <v>2</v>
      </c>
      <c r="D25" s="201" t="s">
        <v>215</v>
      </c>
    </row>
    <row r="26" spans="2:4" x14ac:dyDescent="0.25">
      <c r="B26" s="200">
        <v>250</v>
      </c>
      <c r="C26" s="80">
        <v>3</v>
      </c>
      <c r="D26" s="201" t="s">
        <v>216</v>
      </c>
    </row>
  </sheetData>
  <mergeCells count="15">
    <mergeCell ref="B21:D21"/>
    <mergeCell ref="F13:M13"/>
    <mergeCell ref="F14:M14"/>
    <mergeCell ref="F15:M15"/>
    <mergeCell ref="D1:G1"/>
    <mergeCell ref="D2:G2"/>
    <mergeCell ref="D3:G3"/>
    <mergeCell ref="D4:G4"/>
    <mergeCell ref="D5:G5"/>
    <mergeCell ref="D6:G6"/>
    <mergeCell ref="F8:M8"/>
    <mergeCell ref="F9:M9"/>
    <mergeCell ref="F10:M10"/>
    <mergeCell ref="F11:M11"/>
    <mergeCell ref="F12:M12"/>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activeCell="F29" sqref="F29"/>
    </sheetView>
  </sheetViews>
  <sheetFormatPr defaultRowHeight="12.75" x14ac:dyDescent="0.2"/>
  <cols>
    <col min="1" max="1" width="0.85546875" style="3" customWidth="1"/>
    <col min="2" max="2" width="6.7109375" style="3" customWidth="1"/>
    <col min="3" max="4" width="26.28515625" style="3" customWidth="1"/>
    <col min="5" max="5" width="26.42578125" style="3" customWidth="1"/>
    <col min="6" max="6" width="20.140625" style="3" customWidth="1"/>
    <col min="7" max="7" width="16.7109375" style="3" customWidth="1"/>
    <col min="8" max="16384" width="9.140625" style="3"/>
  </cols>
  <sheetData>
    <row r="1" spans="1:14" s="1" customFormat="1" ht="15.75" x14ac:dyDescent="0.25">
      <c r="D1" s="191"/>
      <c r="E1" s="191"/>
      <c r="F1" s="191"/>
      <c r="G1" s="191"/>
    </row>
    <row r="2" spans="1:14" s="1" customFormat="1" ht="15.75" x14ac:dyDescent="0.25">
      <c r="D2" s="191"/>
      <c r="E2" s="191"/>
      <c r="F2" s="191"/>
      <c r="G2" s="191"/>
    </row>
    <row r="3" spans="1:14" s="1" customFormat="1" ht="15.75" x14ac:dyDescent="0.25">
      <c r="A3" s="27"/>
      <c r="C3" s="104"/>
      <c r="D3" s="192" t="s">
        <v>212</v>
      </c>
      <c r="E3" s="192"/>
      <c r="F3" s="192"/>
      <c r="G3" s="192"/>
      <c r="H3" s="178"/>
      <c r="I3" s="193"/>
      <c r="J3" s="193"/>
      <c r="K3" s="193"/>
      <c r="L3" s="179"/>
      <c r="M3" s="179"/>
      <c r="N3" s="179"/>
    </row>
    <row r="4" spans="1:14" s="1" customFormat="1" ht="15.75" x14ac:dyDescent="0.25">
      <c r="A4" s="27"/>
      <c r="C4" s="104"/>
      <c r="D4" s="192" t="s">
        <v>147</v>
      </c>
      <c r="E4" s="192"/>
      <c r="F4" s="192"/>
      <c r="G4" s="192"/>
      <c r="H4" s="178"/>
      <c r="I4" s="193"/>
      <c r="J4" s="193"/>
      <c r="K4" s="193"/>
      <c r="L4" s="179"/>
      <c r="M4" s="179"/>
      <c r="N4" s="179"/>
    </row>
    <row r="5" spans="1:14" s="1" customFormat="1" ht="15" customHeight="1" x14ac:dyDescent="0.25">
      <c r="A5" s="27"/>
      <c r="C5" s="104"/>
      <c r="D5" s="192" t="s">
        <v>29</v>
      </c>
      <c r="E5" s="192"/>
      <c r="F5" s="192"/>
      <c r="G5" s="192"/>
      <c r="H5" s="178"/>
      <c r="I5" s="193"/>
      <c r="J5" s="193"/>
      <c r="K5" s="193"/>
      <c r="L5" s="179"/>
      <c r="M5" s="179"/>
      <c r="N5" s="179"/>
    </row>
    <row r="6" spans="1:14" s="1" customFormat="1" ht="18" customHeight="1" x14ac:dyDescent="0.25">
      <c r="A6" s="27"/>
      <c r="C6" s="104"/>
      <c r="D6" s="194" t="s">
        <v>306</v>
      </c>
      <c r="E6" s="194"/>
      <c r="F6" s="194"/>
      <c r="G6" s="194"/>
      <c r="H6" s="178"/>
      <c r="I6" s="177"/>
      <c r="J6" s="177"/>
      <c r="K6" s="177"/>
      <c r="L6" s="179"/>
      <c r="M6" s="179"/>
      <c r="N6" s="179"/>
    </row>
    <row r="7" spans="1:14" s="203" customFormat="1" ht="50.25" customHeight="1" x14ac:dyDescent="0.2">
      <c r="A7" s="202"/>
      <c r="B7" s="34" t="s">
        <v>127</v>
      </c>
      <c r="C7" s="34"/>
      <c r="D7" s="34"/>
      <c r="E7" s="34"/>
      <c r="F7" s="34"/>
      <c r="G7" s="34"/>
    </row>
    <row r="8" spans="1:14" s="203" customFormat="1" ht="15" x14ac:dyDescent="0.2"/>
    <row r="9" spans="1:14" s="203" customFormat="1" ht="51" x14ac:dyDescent="0.2">
      <c r="B9" s="204" t="s">
        <v>320</v>
      </c>
      <c r="C9" s="204" t="s">
        <v>321</v>
      </c>
      <c r="D9" s="204" t="s">
        <v>322</v>
      </c>
      <c r="E9" s="204" t="s">
        <v>323</v>
      </c>
      <c r="F9" s="204" t="s">
        <v>324</v>
      </c>
      <c r="G9" s="204" t="s">
        <v>325</v>
      </c>
    </row>
    <row r="10" spans="1:14" s="203" customFormat="1" ht="15" x14ac:dyDescent="0.2">
      <c r="B10" s="205">
        <v>1</v>
      </c>
      <c r="C10" s="205" t="s">
        <v>96</v>
      </c>
      <c r="D10" s="205" t="s">
        <v>93</v>
      </c>
      <c r="E10" s="205" t="s">
        <v>94</v>
      </c>
      <c r="F10" s="205" t="s">
        <v>95</v>
      </c>
      <c r="G10" s="206">
        <v>44248</v>
      </c>
    </row>
    <row r="11" spans="1:14" s="203" customFormat="1" ht="25.5" x14ac:dyDescent="0.2">
      <c r="B11" s="205">
        <v>2</v>
      </c>
      <c r="C11" s="205" t="s">
        <v>98</v>
      </c>
      <c r="D11" s="205" t="s">
        <v>93</v>
      </c>
      <c r="E11" s="205" t="s">
        <v>99</v>
      </c>
      <c r="F11" s="205" t="s">
        <v>95</v>
      </c>
      <c r="G11" s="206">
        <v>44360</v>
      </c>
    </row>
    <row r="12" spans="1:14" s="203" customFormat="1" ht="25.5" x14ac:dyDescent="0.2">
      <c r="B12" s="205">
        <f t="shared" ref="B12:B42" si="0">B11+1</f>
        <v>3</v>
      </c>
      <c r="C12" s="205" t="s">
        <v>100</v>
      </c>
      <c r="D12" s="205" t="s">
        <v>93</v>
      </c>
      <c r="E12" s="205" t="s">
        <v>101</v>
      </c>
      <c r="F12" s="205" t="s">
        <v>95</v>
      </c>
      <c r="G12" s="206">
        <v>44654</v>
      </c>
    </row>
    <row r="13" spans="1:14" s="203" customFormat="1" ht="25.5" x14ac:dyDescent="0.2">
      <c r="B13" s="205">
        <f t="shared" si="0"/>
        <v>4</v>
      </c>
      <c r="C13" s="205" t="s">
        <v>102</v>
      </c>
      <c r="D13" s="205" t="s">
        <v>93</v>
      </c>
      <c r="E13" s="205" t="s">
        <v>103</v>
      </c>
      <c r="F13" s="205" t="s">
        <v>95</v>
      </c>
      <c r="G13" s="206">
        <v>44872</v>
      </c>
    </row>
    <row r="14" spans="1:14" s="203" customFormat="1" ht="15" x14ac:dyDescent="0.2">
      <c r="B14" s="205">
        <f t="shared" si="0"/>
        <v>5</v>
      </c>
      <c r="C14" s="205" t="s">
        <v>104</v>
      </c>
      <c r="D14" s="205" t="s">
        <v>93</v>
      </c>
      <c r="E14" s="205" t="s">
        <v>105</v>
      </c>
      <c r="F14" s="205" t="s">
        <v>95</v>
      </c>
      <c r="G14" s="206">
        <v>44435</v>
      </c>
    </row>
    <row r="15" spans="1:14" s="203" customFormat="1" ht="15" x14ac:dyDescent="0.2">
      <c r="B15" s="205">
        <f t="shared" si="0"/>
        <v>6</v>
      </c>
      <c r="C15" s="205" t="s">
        <v>106</v>
      </c>
      <c r="D15" s="205" t="s">
        <v>93</v>
      </c>
      <c r="E15" s="205" t="s">
        <v>107</v>
      </c>
      <c r="F15" s="205" t="s">
        <v>95</v>
      </c>
      <c r="G15" s="206">
        <v>45654</v>
      </c>
    </row>
    <row r="16" spans="1:14" s="203" customFormat="1" ht="15" x14ac:dyDescent="0.2">
      <c r="B16" s="205">
        <f t="shared" si="0"/>
        <v>7</v>
      </c>
      <c r="C16" s="205" t="s">
        <v>106</v>
      </c>
      <c r="D16" s="205" t="s">
        <v>93</v>
      </c>
      <c r="E16" s="205" t="s">
        <v>107</v>
      </c>
      <c r="F16" s="205" t="s">
        <v>95</v>
      </c>
      <c r="G16" s="206">
        <v>45655</v>
      </c>
    </row>
    <row r="17" spans="2:7" s="203" customFormat="1" ht="15" x14ac:dyDescent="0.2">
      <c r="B17" s="205">
        <f t="shared" si="0"/>
        <v>8</v>
      </c>
      <c r="C17" s="205" t="s">
        <v>106</v>
      </c>
      <c r="D17" s="205" t="s">
        <v>93</v>
      </c>
      <c r="E17" s="205" t="s">
        <v>107</v>
      </c>
      <c r="F17" s="205" t="s">
        <v>95</v>
      </c>
      <c r="G17" s="206">
        <v>45656</v>
      </c>
    </row>
    <row r="18" spans="2:7" s="203" customFormat="1" ht="15" x14ac:dyDescent="0.2">
      <c r="B18" s="205">
        <f t="shared" si="0"/>
        <v>9</v>
      </c>
      <c r="C18" s="205" t="s">
        <v>106</v>
      </c>
      <c r="D18" s="205" t="s">
        <v>93</v>
      </c>
      <c r="E18" s="205" t="s">
        <v>107</v>
      </c>
      <c r="F18" s="205" t="s">
        <v>95</v>
      </c>
      <c r="G18" s="206">
        <v>45657</v>
      </c>
    </row>
    <row r="19" spans="2:7" s="203" customFormat="1" ht="15" x14ac:dyDescent="0.2">
      <c r="B19" s="205">
        <f t="shared" si="0"/>
        <v>10</v>
      </c>
      <c r="C19" s="205" t="s">
        <v>106</v>
      </c>
      <c r="D19" s="205" t="s">
        <v>93</v>
      </c>
      <c r="E19" s="205" t="s">
        <v>107</v>
      </c>
      <c r="F19" s="205" t="s">
        <v>95</v>
      </c>
      <c r="G19" s="206">
        <v>45658</v>
      </c>
    </row>
    <row r="20" spans="2:7" s="203" customFormat="1" ht="15" x14ac:dyDescent="0.2">
      <c r="B20" s="205">
        <f t="shared" si="0"/>
        <v>11</v>
      </c>
      <c r="C20" s="205" t="s">
        <v>106</v>
      </c>
      <c r="D20" s="205" t="s">
        <v>93</v>
      </c>
      <c r="E20" s="205" t="s">
        <v>107</v>
      </c>
      <c r="F20" s="205" t="s">
        <v>95</v>
      </c>
      <c r="G20" s="206">
        <v>45659</v>
      </c>
    </row>
    <row r="21" spans="2:7" s="203" customFormat="1" ht="15" x14ac:dyDescent="0.2">
      <c r="B21" s="205">
        <f t="shared" si="0"/>
        <v>12</v>
      </c>
      <c r="C21" s="205" t="s">
        <v>106</v>
      </c>
      <c r="D21" s="205" t="s">
        <v>93</v>
      </c>
      <c r="E21" s="205" t="s">
        <v>107</v>
      </c>
      <c r="F21" s="205" t="s">
        <v>95</v>
      </c>
      <c r="G21" s="206">
        <v>45660</v>
      </c>
    </row>
    <row r="22" spans="2:7" s="203" customFormat="1" ht="15" x14ac:dyDescent="0.2">
      <c r="B22" s="205">
        <f t="shared" si="0"/>
        <v>13</v>
      </c>
      <c r="C22" s="205" t="s">
        <v>106</v>
      </c>
      <c r="D22" s="205" t="s">
        <v>93</v>
      </c>
      <c r="E22" s="205" t="s">
        <v>107</v>
      </c>
      <c r="F22" s="205" t="s">
        <v>95</v>
      </c>
      <c r="G22" s="206">
        <v>45661</v>
      </c>
    </row>
    <row r="23" spans="2:7" s="203" customFormat="1" ht="15" x14ac:dyDescent="0.2">
      <c r="B23" s="205">
        <f t="shared" si="0"/>
        <v>14</v>
      </c>
      <c r="C23" s="205" t="s">
        <v>106</v>
      </c>
      <c r="D23" s="205" t="s">
        <v>93</v>
      </c>
      <c r="E23" s="205" t="s">
        <v>107</v>
      </c>
      <c r="F23" s="205" t="s">
        <v>95</v>
      </c>
      <c r="G23" s="206">
        <v>45662</v>
      </c>
    </row>
    <row r="24" spans="2:7" s="203" customFormat="1" ht="15" x14ac:dyDescent="0.2">
      <c r="B24" s="205">
        <f t="shared" si="0"/>
        <v>15</v>
      </c>
      <c r="C24" s="205" t="s">
        <v>106</v>
      </c>
      <c r="D24" s="205" t="s">
        <v>93</v>
      </c>
      <c r="E24" s="205" t="s">
        <v>107</v>
      </c>
      <c r="F24" s="205" t="s">
        <v>95</v>
      </c>
      <c r="G24" s="206">
        <v>45663</v>
      </c>
    </row>
    <row r="25" spans="2:7" s="203" customFormat="1" ht="15" x14ac:dyDescent="0.2">
      <c r="B25" s="205">
        <f t="shared" si="0"/>
        <v>16</v>
      </c>
      <c r="C25" s="205" t="s">
        <v>106</v>
      </c>
      <c r="D25" s="205" t="s">
        <v>93</v>
      </c>
      <c r="E25" s="205" t="s">
        <v>107</v>
      </c>
      <c r="F25" s="205" t="s">
        <v>95</v>
      </c>
      <c r="G25" s="206">
        <v>45664</v>
      </c>
    </row>
    <row r="26" spans="2:7" s="203" customFormat="1" ht="15" x14ac:dyDescent="0.2">
      <c r="B26" s="205">
        <f t="shared" si="0"/>
        <v>17</v>
      </c>
      <c r="C26" s="205" t="s">
        <v>106</v>
      </c>
      <c r="D26" s="205" t="s">
        <v>93</v>
      </c>
      <c r="E26" s="205" t="s">
        <v>107</v>
      </c>
      <c r="F26" s="205" t="s">
        <v>95</v>
      </c>
      <c r="G26" s="206">
        <v>45665</v>
      </c>
    </row>
    <row r="27" spans="2:7" s="203" customFormat="1" ht="15" x14ac:dyDescent="0.2">
      <c r="B27" s="205">
        <f t="shared" si="0"/>
        <v>18</v>
      </c>
      <c r="C27" s="205" t="s">
        <v>106</v>
      </c>
      <c r="D27" s="205" t="s">
        <v>93</v>
      </c>
      <c r="E27" s="205" t="s">
        <v>107</v>
      </c>
      <c r="F27" s="205" t="s">
        <v>95</v>
      </c>
      <c r="G27" s="206">
        <v>45666</v>
      </c>
    </row>
    <row r="28" spans="2:7" s="203" customFormat="1" ht="15" x14ac:dyDescent="0.2">
      <c r="B28" s="205">
        <f t="shared" si="0"/>
        <v>19</v>
      </c>
      <c r="C28" s="205" t="s">
        <v>106</v>
      </c>
      <c r="D28" s="205" t="s">
        <v>93</v>
      </c>
      <c r="E28" s="205" t="s">
        <v>107</v>
      </c>
      <c r="F28" s="205" t="s">
        <v>95</v>
      </c>
      <c r="G28" s="206">
        <v>45667</v>
      </c>
    </row>
    <row r="29" spans="2:7" s="203" customFormat="1" ht="25.5" x14ac:dyDescent="0.2">
      <c r="B29" s="205">
        <f t="shared" si="0"/>
        <v>20</v>
      </c>
      <c r="C29" s="205" t="s">
        <v>108</v>
      </c>
      <c r="D29" s="205" t="s">
        <v>93</v>
      </c>
      <c r="E29" s="205" t="s">
        <v>109</v>
      </c>
      <c r="F29" s="205" t="s">
        <v>95</v>
      </c>
      <c r="G29" s="206">
        <v>44553</v>
      </c>
    </row>
    <row r="30" spans="2:7" s="203" customFormat="1" ht="25.5" x14ac:dyDescent="0.2">
      <c r="B30" s="205">
        <f t="shared" si="0"/>
        <v>21</v>
      </c>
      <c r="C30" s="205" t="s">
        <v>110</v>
      </c>
      <c r="D30" s="205" t="s">
        <v>93</v>
      </c>
      <c r="E30" s="205" t="s">
        <v>111</v>
      </c>
      <c r="F30" s="205" t="s">
        <v>95</v>
      </c>
      <c r="G30" s="206">
        <v>44430</v>
      </c>
    </row>
    <row r="31" spans="2:7" s="203" customFormat="1" ht="25.5" x14ac:dyDescent="0.2">
      <c r="B31" s="205">
        <f t="shared" si="0"/>
        <v>22</v>
      </c>
      <c r="C31" s="205" t="s">
        <v>112</v>
      </c>
      <c r="D31" s="205" t="s">
        <v>93</v>
      </c>
      <c r="E31" s="205" t="s">
        <v>113</v>
      </c>
      <c r="F31" s="205" t="s">
        <v>95</v>
      </c>
      <c r="G31" s="206">
        <v>44399</v>
      </c>
    </row>
    <row r="32" spans="2:7" s="203" customFormat="1" ht="25.5" x14ac:dyDescent="0.2">
      <c r="B32" s="205">
        <f t="shared" si="0"/>
        <v>23</v>
      </c>
      <c r="C32" s="205" t="s">
        <v>114</v>
      </c>
      <c r="D32" s="205" t="s">
        <v>93</v>
      </c>
      <c r="E32" s="205" t="s">
        <v>115</v>
      </c>
      <c r="F32" s="205" t="s">
        <v>95</v>
      </c>
      <c r="G32" s="206">
        <v>44374</v>
      </c>
    </row>
    <row r="33" spans="2:7" s="203" customFormat="1" ht="25.5" x14ac:dyDescent="0.2">
      <c r="B33" s="205">
        <f t="shared" si="0"/>
        <v>24</v>
      </c>
      <c r="C33" s="205" t="s">
        <v>117</v>
      </c>
      <c r="D33" s="205" t="s">
        <v>93</v>
      </c>
      <c r="E33" s="205" t="s">
        <v>118</v>
      </c>
      <c r="F33" s="205" t="s">
        <v>95</v>
      </c>
      <c r="G33" s="206">
        <v>44344</v>
      </c>
    </row>
    <row r="34" spans="2:7" s="203" customFormat="1" ht="25.5" x14ac:dyDescent="0.2">
      <c r="B34" s="205">
        <f t="shared" si="0"/>
        <v>25</v>
      </c>
      <c r="C34" s="205" t="s">
        <v>119</v>
      </c>
      <c r="D34" s="205" t="s">
        <v>93</v>
      </c>
      <c r="E34" s="205" t="s">
        <v>120</v>
      </c>
      <c r="F34" s="205" t="s">
        <v>95</v>
      </c>
      <c r="G34" s="206">
        <v>44280</v>
      </c>
    </row>
    <row r="35" spans="2:7" s="203" customFormat="1" ht="25.5" x14ac:dyDescent="0.2">
      <c r="B35" s="205">
        <f t="shared" si="0"/>
        <v>26</v>
      </c>
      <c r="C35" s="205" t="s">
        <v>121</v>
      </c>
      <c r="D35" s="205" t="s">
        <v>93</v>
      </c>
      <c r="E35" s="205" t="s">
        <v>122</v>
      </c>
      <c r="F35" s="205" t="s">
        <v>95</v>
      </c>
      <c r="G35" s="206">
        <v>44242</v>
      </c>
    </row>
    <row r="36" spans="2:7" s="203" customFormat="1" ht="15" x14ac:dyDescent="0.2">
      <c r="B36" s="205">
        <f t="shared" si="0"/>
        <v>27</v>
      </c>
      <c r="C36" s="205" t="s">
        <v>123</v>
      </c>
      <c r="D36" s="205" t="s">
        <v>93</v>
      </c>
      <c r="E36" s="205" t="s">
        <v>116</v>
      </c>
      <c r="F36" s="205" t="s">
        <v>95</v>
      </c>
      <c r="G36" s="206">
        <v>44239</v>
      </c>
    </row>
    <row r="37" spans="2:7" s="203" customFormat="1" ht="15" x14ac:dyDescent="0.2">
      <c r="B37" s="205">
        <f t="shared" si="0"/>
        <v>28</v>
      </c>
      <c r="C37" s="205" t="s">
        <v>124</v>
      </c>
      <c r="D37" s="205" t="s">
        <v>93</v>
      </c>
      <c r="E37" s="205" t="s">
        <v>97</v>
      </c>
      <c r="F37" s="205" t="s">
        <v>95</v>
      </c>
      <c r="G37" s="206">
        <v>44214</v>
      </c>
    </row>
    <row r="38" spans="2:7" s="203" customFormat="1" ht="15" x14ac:dyDescent="0.2">
      <c r="B38" s="205">
        <f t="shared" si="0"/>
        <v>29</v>
      </c>
      <c r="C38" s="205" t="s">
        <v>123</v>
      </c>
      <c r="D38" s="205" t="s">
        <v>93</v>
      </c>
      <c r="E38" s="205" t="s">
        <v>116</v>
      </c>
      <c r="F38" s="205" t="s">
        <v>95</v>
      </c>
      <c r="G38" s="206">
        <v>44211</v>
      </c>
    </row>
    <row r="39" spans="2:7" s="203" customFormat="1" ht="25.5" x14ac:dyDescent="0.2">
      <c r="B39" s="205">
        <f t="shared" si="0"/>
        <v>30</v>
      </c>
      <c r="C39" s="205" t="s">
        <v>125</v>
      </c>
      <c r="D39" s="205" t="s">
        <v>93</v>
      </c>
      <c r="E39" s="205" t="s">
        <v>107</v>
      </c>
      <c r="F39" s="205" t="s">
        <v>95</v>
      </c>
      <c r="G39" s="206">
        <v>44206</v>
      </c>
    </row>
    <row r="40" spans="2:7" ht="38.25" x14ac:dyDescent="0.2">
      <c r="B40" s="205">
        <f t="shared" si="0"/>
        <v>31</v>
      </c>
      <c r="C40" s="205" t="s">
        <v>210</v>
      </c>
      <c r="D40" s="205" t="s">
        <v>93</v>
      </c>
      <c r="E40" s="205" t="s">
        <v>209</v>
      </c>
      <c r="F40" s="205" t="s">
        <v>95</v>
      </c>
      <c r="G40" s="206">
        <v>44196</v>
      </c>
    </row>
    <row r="41" spans="2:7" ht="25.5" x14ac:dyDescent="0.2">
      <c r="B41" s="205">
        <f t="shared" si="0"/>
        <v>32</v>
      </c>
      <c r="C41" s="205" t="s">
        <v>100</v>
      </c>
      <c r="D41" s="205" t="s">
        <v>93</v>
      </c>
      <c r="E41" s="207" t="s">
        <v>240</v>
      </c>
      <c r="F41" s="205" t="s">
        <v>95</v>
      </c>
      <c r="G41" s="206">
        <v>44561</v>
      </c>
    </row>
    <row r="42" spans="2:7" ht="38.25" x14ac:dyDescent="0.2">
      <c r="B42" s="205">
        <f t="shared" si="0"/>
        <v>33</v>
      </c>
      <c r="C42" s="207" t="s">
        <v>100</v>
      </c>
      <c r="D42" s="207" t="s">
        <v>93</v>
      </c>
      <c r="E42" s="208" t="s">
        <v>241</v>
      </c>
      <c r="F42" s="207" t="s">
        <v>95</v>
      </c>
      <c r="G42" s="206">
        <v>44561</v>
      </c>
    </row>
    <row r="43" spans="2:7" x14ac:dyDescent="0.2">
      <c r="G43" s="209" t="s">
        <v>242</v>
      </c>
    </row>
  </sheetData>
  <mergeCells count="7">
    <mergeCell ref="B7:G7"/>
    <mergeCell ref="D1:G1"/>
    <mergeCell ref="D2:G2"/>
    <mergeCell ref="D3:G3"/>
    <mergeCell ref="D4:G4"/>
    <mergeCell ref="D5:G5"/>
    <mergeCell ref="D6:G6"/>
  </mergeCells>
  <pageMargins left="0.15748031496062992" right="0.15748031496062992" top="0.23" bottom="0.21" header="0.17" footer="0.17"/>
  <pageSetup paperSize="9" scale="80" orientation="portrait" r:id="rId1"/>
  <ignoredErrors>
    <ignoredError sqref="B31:B42"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2021-01-20T13:09:59Z</cp:lastPrinted>
  <dcterms:created xsi:type="dcterms:W3CDTF">1996-10-08T23:32:33Z</dcterms:created>
  <dcterms:modified xsi:type="dcterms:W3CDTF">2021-01-28T06:28:26Z</dcterms:modified>
</cp:coreProperties>
</file>