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defaultThemeVersion="124226"/>
  <bookViews>
    <workbookView xWindow="0" yWindow="180" windowWidth="20490" windowHeight="6975" activeTab="6"/>
  </bookViews>
  <sheets>
    <sheet name="Приложение 1" sheetId="27" r:id="rId1"/>
    <sheet name="Приложение 2" sheetId="6" r:id="rId2"/>
    <sheet name="Приложение 3" sheetId="23" r:id="rId3"/>
    <sheet name="Приложение 4" sheetId="2" r:id="rId4"/>
    <sheet name="Приложение №5" sheetId="25" r:id="rId5"/>
    <sheet name="Приложение №6" sheetId="26" r:id="rId6"/>
    <sheet name="Приложение №7" sheetId="28" r:id="rId7"/>
  </sheets>
  <definedNames>
    <definedName name="_xlnm._FilterDatabase" localSheetId="3" hidden="1">'Приложение 4'!#REF!</definedName>
    <definedName name="_xlnm.Print_Area" localSheetId="3">'Приложение 4'!$A$1:$M$125</definedName>
  </definedNames>
  <calcPr calcId="145621" refMode="R1C1"/>
</workbook>
</file>

<file path=xl/calcChain.xml><?xml version="1.0" encoding="utf-8"?>
<calcChain xmlns="http://schemas.openxmlformats.org/spreadsheetml/2006/main">
  <c r="E42" i="23" l="1"/>
  <c r="E41" i="23"/>
  <c r="E40" i="23"/>
  <c r="E39" i="23"/>
  <c r="J38" i="23"/>
  <c r="I38" i="23"/>
  <c r="H38" i="23"/>
  <c r="E38" i="23" s="1"/>
  <c r="G38" i="23"/>
  <c r="F38" i="23"/>
  <c r="E37" i="23"/>
  <c r="E36" i="23"/>
  <c r="E35" i="23"/>
  <c r="E34" i="23"/>
  <c r="J33" i="23"/>
  <c r="I33" i="23"/>
  <c r="H33" i="23"/>
  <c r="G33" i="23"/>
  <c r="F33" i="23"/>
  <c r="E32" i="23"/>
  <c r="E31" i="23"/>
  <c r="E30" i="23"/>
  <c r="E29" i="23"/>
  <c r="J28" i="23"/>
  <c r="I28" i="23"/>
  <c r="H28" i="23"/>
  <c r="G28" i="23"/>
  <c r="F28" i="23"/>
  <c r="E27" i="23"/>
  <c r="E26" i="23"/>
  <c r="E25" i="23"/>
  <c r="E24" i="23"/>
  <c r="J23" i="23"/>
  <c r="I23" i="23"/>
  <c r="H23" i="23"/>
  <c r="G23" i="23"/>
  <c r="F23" i="23"/>
  <c r="E22" i="23"/>
  <c r="E21" i="23"/>
  <c r="E20" i="23"/>
  <c r="E19" i="23"/>
  <c r="J18" i="23"/>
  <c r="I18" i="23"/>
  <c r="H18" i="23"/>
  <c r="E18" i="23" s="1"/>
  <c r="G18" i="23"/>
  <c r="F18" i="23"/>
  <c r="E17" i="23"/>
  <c r="E16" i="23"/>
  <c r="E15" i="23"/>
  <c r="E14" i="23"/>
  <c r="J13" i="23"/>
  <c r="I13" i="23"/>
  <c r="H13" i="23"/>
  <c r="G13" i="23"/>
  <c r="F13" i="23"/>
  <c r="G15" i="2"/>
  <c r="H15" i="2"/>
  <c r="I16" i="2"/>
  <c r="I15" i="2"/>
  <c r="E13" i="23" l="1"/>
  <c r="E33" i="23"/>
  <c r="E28" i="23"/>
  <c r="E23" i="23"/>
  <c r="E87" i="23"/>
  <c r="E86" i="23"/>
  <c r="E85" i="23"/>
  <c r="E84" i="23"/>
  <c r="J83" i="23"/>
  <c r="I83" i="23"/>
  <c r="H83" i="23"/>
  <c r="G83" i="23"/>
  <c r="F83" i="23"/>
  <c r="E81" i="23"/>
  <c r="E80" i="23"/>
  <c r="E79" i="23"/>
  <c r="J78" i="23"/>
  <c r="I78" i="23"/>
  <c r="H78" i="23"/>
  <c r="G78" i="23"/>
  <c r="F78" i="23"/>
  <c r="E77" i="23"/>
  <c r="E76" i="23"/>
  <c r="E75" i="23"/>
  <c r="E74" i="23"/>
  <c r="J73" i="23"/>
  <c r="I73" i="23"/>
  <c r="H73" i="23"/>
  <c r="G73" i="23"/>
  <c r="F73" i="23"/>
  <c r="E71" i="23"/>
  <c r="E70" i="23"/>
  <c r="E69" i="23"/>
  <c r="E68" i="23"/>
  <c r="J67" i="23"/>
  <c r="I67" i="23"/>
  <c r="H67" i="23"/>
  <c r="G67" i="23"/>
  <c r="F67" i="23"/>
  <c r="E64" i="23"/>
  <c r="E63" i="23"/>
  <c r="E62" i="23"/>
  <c r="E61" i="23"/>
  <c r="J60" i="23"/>
  <c r="I60" i="23"/>
  <c r="H60" i="23"/>
  <c r="G60" i="23"/>
  <c r="F60" i="23"/>
  <c r="E59" i="23"/>
  <c r="E58" i="23"/>
  <c r="E57" i="23"/>
  <c r="E56" i="23"/>
  <c r="J55" i="23"/>
  <c r="I55" i="23"/>
  <c r="H55" i="23"/>
  <c r="G55" i="23"/>
  <c r="F55" i="23"/>
  <c r="E54" i="23"/>
  <c r="E53" i="23"/>
  <c r="E52" i="23"/>
  <c r="E51" i="23"/>
  <c r="J50" i="23"/>
  <c r="I50" i="23"/>
  <c r="H50" i="23"/>
  <c r="G50" i="23"/>
  <c r="F50" i="23"/>
  <c r="E49" i="23"/>
  <c r="E48" i="23"/>
  <c r="E47" i="23"/>
  <c r="E46" i="23"/>
  <c r="J45" i="23"/>
  <c r="I45" i="23"/>
  <c r="H45" i="23"/>
  <c r="G45" i="23"/>
  <c r="F45" i="23"/>
  <c r="E78" i="23" l="1"/>
  <c r="E83" i="23"/>
  <c r="E67" i="23"/>
  <c r="E73" i="23"/>
  <c r="E60" i="23"/>
  <c r="E55" i="23"/>
  <c r="E50" i="23"/>
  <c r="E45" i="23"/>
  <c r="H16" i="2"/>
  <c r="E15" i="27" s="1"/>
  <c r="J16" i="2"/>
  <c r="G16" i="2"/>
  <c r="D15" i="27" s="1"/>
  <c r="F47" i="2"/>
  <c r="F46" i="2"/>
  <c r="F45" i="2"/>
  <c r="F44" i="2"/>
  <c r="K43" i="2"/>
  <c r="J43" i="2"/>
  <c r="I43" i="2"/>
  <c r="H43" i="2"/>
  <c r="G43" i="2"/>
  <c r="E43" i="2"/>
  <c r="K96" i="2"/>
  <c r="J96" i="2"/>
  <c r="I96" i="2"/>
  <c r="H96" i="2"/>
  <c r="G96" i="2"/>
  <c r="K97" i="2"/>
  <c r="J97" i="2"/>
  <c r="I97" i="2"/>
  <c r="H97" i="2"/>
  <c r="G97" i="2"/>
  <c r="K98" i="2"/>
  <c r="J98" i="2"/>
  <c r="I98" i="2"/>
  <c r="H98" i="2"/>
  <c r="G98" i="2"/>
  <c r="H99" i="2"/>
  <c r="I99" i="2"/>
  <c r="J99" i="2"/>
  <c r="K99" i="2"/>
  <c r="G99" i="2"/>
  <c r="E110" i="2"/>
  <c r="G110" i="2"/>
  <c r="H110" i="2"/>
  <c r="I110" i="2"/>
  <c r="J110" i="2"/>
  <c r="K110" i="2"/>
  <c r="F111" i="2"/>
  <c r="F112" i="2"/>
  <c r="F113" i="2"/>
  <c r="F114" i="2"/>
  <c r="K87" i="2"/>
  <c r="J87" i="2"/>
  <c r="I87" i="2"/>
  <c r="H87" i="2"/>
  <c r="G87" i="2"/>
  <c r="K88" i="2"/>
  <c r="J88" i="2"/>
  <c r="I88" i="2"/>
  <c r="H88" i="2"/>
  <c r="G88" i="2"/>
  <c r="K14" i="2"/>
  <c r="J14" i="2"/>
  <c r="I14" i="2"/>
  <c r="H14" i="2"/>
  <c r="G14" i="2"/>
  <c r="K15" i="2"/>
  <c r="J15" i="2"/>
  <c r="K16" i="2"/>
  <c r="J17" i="2"/>
  <c r="K17" i="2"/>
  <c r="F42" i="2"/>
  <c r="F41" i="2"/>
  <c r="F40" i="2"/>
  <c r="F39" i="2"/>
  <c r="K38" i="2"/>
  <c r="J38" i="2"/>
  <c r="I38" i="2"/>
  <c r="H38" i="2"/>
  <c r="G38" i="2"/>
  <c r="E38" i="2"/>
  <c r="H58" i="2"/>
  <c r="H83" i="2" s="1"/>
  <c r="I58" i="2"/>
  <c r="I83" i="2" s="1"/>
  <c r="J58" i="2"/>
  <c r="J83" i="2" s="1"/>
  <c r="K58" i="2"/>
  <c r="K83" i="2" s="1"/>
  <c r="H55" i="2"/>
  <c r="H80" i="2" s="1"/>
  <c r="I55" i="2"/>
  <c r="I80" i="2" s="1"/>
  <c r="J55" i="2"/>
  <c r="J80" i="2" s="1"/>
  <c r="K55" i="2"/>
  <c r="K80" i="2" s="1"/>
  <c r="H56" i="2"/>
  <c r="H81" i="2" s="1"/>
  <c r="I56" i="2"/>
  <c r="I81" i="2" s="1"/>
  <c r="J56" i="2"/>
  <c r="J81" i="2" s="1"/>
  <c r="K56" i="2"/>
  <c r="K81" i="2" s="1"/>
  <c r="H57" i="2"/>
  <c r="H82" i="2" s="1"/>
  <c r="I57" i="2"/>
  <c r="I82" i="2" s="1"/>
  <c r="J57" i="2"/>
  <c r="J82" i="2" s="1"/>
  <c r="K57" i="2"/>
  <c r="K82" i="2" s="1"/>
  <c r="G56" i="2"/>
  <c r="G81" i="2" s="1"/>
  <c r="G57" i="2"/>
  <c r="G82" i="2" s="1"/>
  <c r="G55" i="2"/>
  <c r="G80" i="2" s="1"/>
  <c r="G58" i="2"/>
  <c r="G83" i="2" s="1"/>
  <c r="F78" i="2"/>
  <c r="F77" i="2"/>
  <c r="F76" i="2"/>
  <c r="F75" i="2"/>
  <c r="K74" i="2"/>
  <c r="J74" i="2"/>
  <c r="I74" i="2"/>
  <c r="H74" i="2"/>
  <c r="G74" i="2"/>
  <c r="E74" i="2"/>
  <c r="F73" i="2"/>
  <c r="F72" i="2"/>
  <c r="F71" i="2"/>
  <c r="F70" i="2"/>
  <c r="K69" i="2"/>
  <c r="J69" i="2"/>
  <c r="I69" i="2"/>
  <c r="H69" i="2"/>
  <c r="G69" i="2"/>
  <c r="E69" i="2"/>
  <c r="H49" i="2" l="1"/>
  <c r="E13" i="27"/>
  <c r="J50" i="2"/>
  <c r="G14" i="27"/>
  <c r="I49" i="2"/>
  <c r="F13" i="27"/>
  <c r="K52" i="2"/>
  <c r="H16" i="27"/>
  <c r="K50" i="2"/>
  <c r="H14" i="27"/>
  <c r="J49" i="2"/>
  <c r="G13" i="27"/>
  <c r="I17" i="2"/>
  <c r="J52" i="2"/>
  <c r="G16" i="27"/>
  <c r="G49" i="2"/>
  <c r="D13" i="27"/>
  <c r="K49" i="2"/>
  <c r="H13" i="27"/>
  <c r="F43" i="2"/>
  <c r="J51" i="2"/>
  <c r="G15" i="27"/>
  <c r="K51" i="2"/>
  <c r="H15" i="27"/>
  <c r="I50" i="2"/>
  <c r="F14" i="27"/>
  <c r="H50" i="2"/>
  <c r="E14" i="27"/>
  <c r="G50" i="2"/>
  <c r="D14" i="27"/>
  <c r="F15" i="2"/>
  <c r="I51" i="2"/>
  <c r="F15" i="27"/>
  <c r="I52" i="2"/>
  <c r="H118" i="2"/>
  <c r="E36" i="27" s="1"/>
  <c r="G117" i="2"/>
  <c r="K117" i="2"/>
  <c r="I118" i="2"/>
  <c r="H117" i="2"/>
  <c r="E35" i="27" s="1"/>
  <c r="J118" i="2"/>
  <c r="I117" i="2"/>
  <c r="G118" i="2"/>
  <c r="D36" i="27" s="1"/>
  <c r="K118" i="2"/>
  <c r="J117" i="2"/>
  <c r="F110" i="2"/>
  <c r="F38" i="2"/>
  <c r="F74" i="2"/>
  <c r="F69" i="2"/>
  <c r="G18" i="2"/>
  <c r="H18" i="2"/>
  <c r="I18" i="2"/>
  <c r="J18" i="2"/>
  <c r="K18" i="2"/>
  <c r="F19" i="2"/>
  <c r="F14" i="2" s="1"/>
  <c r="F49" i="2" s="1"/>
  <c r="F20" i="2"/>
  <c r="F21" i="2"/>
  <c r="F22" i="2"/>
  <c r="G23" i="2"/>
  <c r="H23" i="2"/>
  <c r="I23" i="2"/>
  <c r="J23" i="2"/>
  <c r="K23" i="2"/>
  <c r="F24" i="2"/>
  <c r="F25" i="2"/>
  <c r="F26" i="2"/>
  <c r="F27" i="2"/>
  <c r="G28" i="2"/>
  <c r="H28" i="2"/>
  <c r="I28" i="2"/>
  <c r="J28" i="2"/>
  <c r="K28" i="2"/>
  <c r="F29" i="2"/>
  <c r="F30" i="2"/>
  <c r="F31" i="2"/>
  <c r="F32" i="2"/>
  <c r="G33" i="2"/>
  <c r="H33" i="2"/>
  <c r="I33" i="2"/>
  <c r="J33" i="2"/>
  <c r="K33" i="2"/>
  <c r="F34" i="2"/>
  <c r="F35" i="2"/>
  <c r="F36" i="2"/>
  <c r="F37" i="2"/>
  <c r="G59" i="2"/>
  <c r="H59" i="2"/>
  <c r="I59" i="2"/>
  <c r="J59" i="2"/>
  <c r="K59" i="2"/>
  <c r="F60" i="2"/>
  <c r="F61" i="2"/>
  <c r="F62" i="2"/>
  <c r="F63" i="2"/>
  <c r="G64" i="2"/>
  <c r="H64" i="2"/>
  <c r="I64" i="2"/>
  <c r="J64" i="2"/>
  <c r="K64" i="2"/>
  <c r="F65" i="2"/>
  <c r="F66" i="2"/>
  <c r="F67" i="2"/>
  <c r="F68" i="2"/>
  <c r="G86" i="2"/>
  <c r="G116" i="2" s="1"/>
  <c r="H86" i="2"/>
  <c r="H116" i="2" s="1"/>
  <c r="I86" i="2"/>
  <c r="I116" i="2" s="1"/>
  <c r="J86" i="2"/>
  <c r="J116" i="2" s="1"/>
  <c r="K86" i="2"/>
  <c r="K116" i="2" s="1"/>
  <c r="G89" i="2"/>
  <c r="G119" i="2" s="1"/>
  <c r="D37" i="27" s="1"/>
  <c r="H89" i="2"/>
  <c r="H119" i="2" s="1"/>
  <c r="I89" i="2"/>
  <c r="I119" i="2" s="1"/>
  <c r="J89" i="2"/>
  <c r="J119" i="2" s="1"/>
  <c r="K89" i="2"/>
  <c r="K119" i="2" s="1"/>
  <c r="G90" i="2"/>
  <c r="H90" i="2"/>
  <c r="I90" i="2"/>
  <c r="J90" i="2"/>
  <c r="K90" i="2"/>
  <c r="F91" i="2"/>
  <c r="F86" i="2" s="1"/>
  <c r="F92" i="2"/>
  <c r="F87" i="2" s="1"/>
  <c r="F93" i="2"/>
  <c r="F88" i="2" s="1"/>
  <c r="F94" i="2"/>
  <c r="F89" i="2" s="1"/>
  <c r="G100" i="2"/>
  <c r="H100" i="2"/>
  <c r="I100" i="2"/>
  <c r="J100" i="2"/>
  <c r="K100" i="2"/>
  <c r="F101" i="2"/>
  <c r="F102" i="2"/>
  <c r="F103" i="2"/>
  <c r="F104" i="2"/>
  <c r="G105" i="2"/>
  <c r="H105" i="2"/>
  <c r="I105" i="2"/>
  <c r="J105" i="2"/>
  <c r="K105" i="2"/>
  <c r="F106" i="2"/>
  <c r="F107" i="2"/>
  <c r="F108" i="2"/>
  <c r="E64" i="2"/>
  <c r="E59" i="2"/>
  <c r="K124" i="2" l="1"/>
  <c r="H37" i="27"/>
  <c r="H121" i="2"/>
  <c r="E34" i="27"/>
  <c r="I124" i="2"/>
  <c r="F37" i="27"/>
  <c r="J121" i="2"/>
  <c r="G34" i="27"/>
  <c r="I123" i="2"/>
  <c r="F36" i="27"/>
  <c r="E37" i="27"/>
  <c r="I121" i="2"/>
  <c r="F34" i="27"/>
  <c r="I122" i="2"/>
  <c r="F35" i="27"/>
  <c r="K122" i="2"/>
  <c r="H35" i="27"/>
  <c r="J122" i="2"/>
  <c r="G35" i="27"/>
  <c r="J123" i="2"/>
  <c r="G36" i="27"/>
  <c r="G122" i="2"/>
  <c r="D35" i="27"/>
  <c r="J124" i="2"/>
  <c r="G37" i="27"/>
  <c r="K121" i="2"/>
  <c r="H34" i="27"/>
  <c r="G121" i="2"/>
  <c r="D34" i="27"/>
  <c r="K123" i="2"/>
  <c r="H36" i="27"/>
  <c r="H17" i="2"/>
  <c r="F16" i="27"/>
  <c r="H122" i="2"/>
  <c r="F50" i="2"/>
  <c r="H51" i="2"/>
  <c r="H123" i="2" s="1"/>
  <c r="F58" i="2"/>
  <c r="F83" i="2" s="1"/>
  <c r="F18" i="2"/>
  <c r="F105" i="2"/>
  <c r="F97" i="2"/>
  <c r="J95" i="2"/>
  <c r="H85" i="2"/>
  <c r="F99" i="2"/>
  <c r="H95" i="2"/>
  <c r="J85" i="2"/>
  <c r="J13" i="2"/>
  <c r="F100" i="2"/>
  <c r="K95" i="2"/>
  <c r="F96" i="2"/>
  <c r="I85" i="2"/>
  <c r="F64" i="2"/>
  <c r="I13" i="2"/>
  <c r="F28" i="2"/>
  <c r="F98" i="2"/>
  <c r="I95" i="2"/>
  <c r="F90" i="2"/>
  <c r="K85" i="2"/>
  <c r="G85" i="2"/>
  <c r="K13" i="2"/>
  <c r="H13" i="2"/>
  <c r="F33" i="2"/>
  <c r="F23" i="2"/>
  <c r="F59" i="2"/>
  <c r="G95" i="2"/>
  <c r="F56" i="2"/>
  <c r="F81" i="2" s="1"/>
  <c r="F57" i="2"/>
  <c r="F82" i="2" s="1"/>
  <c r="K48" i="2" l="1"/>
  <c r="H12" i="27"/>
  <c r="J48" i="2"/>
  <c r="G12" i="27"/>
  <c r="E16" i="27"/>
  <c r="G17" i="2"/>
  <c r="H52" i="2"/>
  <c r="H124" i="2" s="1"/>
  <c r="I48" i="2"/>
  <c r="F12" i="27"/>
  <c r="H48" i="2"/>
  <c r="E12" i="27"/>
  <c r="F16" i="2"/>
  <c r="F51" i="2" s="1"/>
  <c r="G51" i="2"/>
  <c r="G123" i="2" s="1"/>
  <c r="G13" i="2"/>
  <c r="G115" i="2"/>
  <c r="D33" i="27" s="1"/>
  <c r="J115" i="2"/>
  <c r="G33" i="27" s="1"/>
  <c r="K115" i="2"/>
  <c r="H33" i="27" s="1"/>
  <c r="H115" i="2"/>
  <c r="E33" i="27" s="1"/>
  <c r="I115" i="2"/>
  <c r="F33" i="27" s="1"/>
  <c r="F116" i="2"/>
  <c r="F118" i="2"/>
  <c r="F119" i="2"/>
  <c r="F95" i="2"/>
  <c r="F85" i="2"/>
  <c r="F122" i="2"/>
  <c r="F117" i="2"/>
  <c r="I54" i="2"/>
  <c r="I79" i="2" s="1"/>
  <c r="K54" i="2"/>
  <c r="K79" i="2" s="1"/>
  <c r="J54" i="2"/>
  <c r="J79" i="2" s="1"/>
  <c r="H54" i="2"/>
  <c r="H79" i="2" s="1"/>
  <c r="D16" i="27" l="1"/>
  <c r="F17" i="2"/>
  <c r="G52" i="2"/>
  <c r="G124" i="2" s="1"/>
  <c r="F124" i="2" s="1"/>
  <c r="G48" i="2"/>
  <c r="D12" i="27"/>
  <c r="J120" i="2"/>
  <c r="K120" i="2"/>
  <c r="I120" i="2"/>
  <c r="H120" i="2"/>
  <c r="F115" i="2"/>
  <c r="F123" i="2"/>
  <c r="F121" i="2"/>
  <c r="F55" i="2"/>
  <c r="F80" i="2" s="1"/>
  <c r="G54" i="2"/>
  <c r="F52" i="2" l="1"/>
  <c r="F13" i="2"/>
  <c r="F48" i="2" s="1"/>
  <c r="F54" i="2"/>
  <c r="F79" i="2" s="1"/>
  <c r="G79" i="2"/>
  <c r="G120" i="2" s="1"/>
  <c r="F120" i="2" s="1"/>
  <c r="E33" i="2" l="1"/>
  <c r="E23" i="2"/>
  <c r="E28" i="2"/>
  <c r="E18" i="2"/>
  <c r="E17" i="2"/>
  <c r="E16" i="2"/>
  <c r="E15" i="2"/>
  <c r="E14" i="2"/>
  <c r="E13" i="2" l="1"/>
  <c r="B24" i="26"/>
  <c r="B25" i="26" s="1"/>
  <c r="B26" i="26" s="1"/>
  <c r="B27" i="26" s="1"/>
  <c r="B28" i="26" s="1"/>
  <c r="B29" i="26" s="1"/>
  <c r="B30" i="26" s="1"/>
  <c r="B31" i="26" s="1"/>
  <c r="B32" i="26" s="1"/>
  <c r="B33" i="26" s="1"/>
  <c r="B34" i="26" s="1"/>
  <c r="B35" i="26" s="1"/>
  <c r="B36" i="26" s="1"/>
  <c r="E87" i="2" l="1"/>
  <c r="E88" i="2"/>
  <c r="E89" i="2"/>
  <c r="E86" i="2"/>
  <c r="E105" i="2"/>
  <c r="E100" i="2"/>
  <c r="E97" i="2"/>
  <c r="E96" i="2"/>
  <c r="E90" i="2"/>
  <c r="E25" i="27" l="1"/>
  <c r="E24" i="27"/>
  <c r="G24" i="27"/>
  <c r="D24" i="27"/>
  <c r="E85" i="2"/>
  <c r="D25" i="27"/>
  <c r="G25" i="27"/>
  <c r="E23" i="27"/>
  <c r="G23" i="27"/>
  <c r="H24" i="27"/>
  <c r="F25" i="27"/>
  <c r="F23" i="27"/>
  <c r="H25" i="27"/>
  <c r="F24" i="27"/>
  <c r="H23" i="27"/>
  <c r="D26" i="27"/>
  <c r="I26" i="27" s="1"/>
  <c r="D23" i="27"/>
  <c r="I14" i="27"/>
  <c r="E95" i="2"/>
  <c r="I16" i="27" l="1"/>
  <c r="I37" i="27"/>
  <c r="I15" i="27"/>
  <c r="I13" i="27"/>
  <c r="I25" i="27"/>
  <c r="I24" i="27"/>
  <c r="I34" i="27"/>
  <c r="I36" i="27"/>
  <c r="I35" i="27"/>
  <c r="I23" i="27"/>
  <c r="E22" i="27"/>
  <c r="E79" i="2"/>
  <c r="F22" i="27"/>
  <c r="H22" i="27"/>
  <c r="G22" i="27"/>
  <c r="D22" i="27"/>
  <c r="I33" i="27" l="1"/>
  <c r="I22" i="27"/>
  <c r="I12" i="27" l="1"/>
</calcChain>
</file>

<file path=xl/sharedStrings.xml><?xml version="1.0" encoding="utf-8"?>
<sst xmlns="http://schemas.openxmlformats.org/spreadsheetml/2006/main" count="945" uniqueCount="365">
  <si>
    <t>Всего</t>
  </si>
  <si>
    <t>Средства федерального бюджета</t>
  </si>
  <si>
    <t>Итого</t>
  </si>
  <si>
    <t>Источник финансирования</t>
  </si>
  <si>
    <t>№ п/п</t>
  </si>
  <si>
    <t>Планируемое значение показателя по годам реализации</t>
  </si>
  <si>
    <t>1.</t>
  </si>
  <si>
    <t>Средства бюджета Московской области</t>
  </si>
  <si>
    <t>Источники финансирования</t>
  </si>
  <si>
    <t>Объем финансирования по годам, (тыс. руб.)</t>
  </si>
  <si>
    <t>2.</t>
  </si>
  <si>
    <t xml:space="preserve">Ответственный за         
выполнение мероприятия подпрограммы        </t>
  </si>
  <si>
    <t>1.1.</t>
  </si>
  <si>
    <t>2.1.</t>
  </si>
  <si>
    <t>Единица измерения</t>
  </si>
  <si>
    <t>Результаты выполнения мероприятия подпрограммы</t>
  </si>
  <si>
    <t xml:space="preserve">Средства бюджета городского округа Домодедово   </t>
  </si>
  <si>
    <t>Планируемые результаты реализации муниципальной программы</t>
  </si>
  <si>
    <t>Базовое значение на начало реализации подпрограммы</t>
  </si>
  <si>
    <t>Номер основного мероприятия в перечне  мероприятий подпрограммы</t>
  </si>
  <si>
    <t>Х</t>
  </si>
  <si>
    <t>Мероприятия подпрограммы</t>
  </si>
  <si>
    <t>Сроки исполнения мероприятия</t>
  </si>
  <si>
    <t xml:space="preserve">Всего,              (тыс. руб.)        </t>
  </si>
  <si>
    <t>1.2.</t>
  </si>
  <si>
    <t>2.2.</t>
  </si>
  <si>
    <t>Внебюджетные средства</t>
  </si>
  <si>
    <t>Тип показателя</t>
  </si>
  <si>
    <t>1.3.</t>
  </si>
  <si>
    <t>2.3.</t>
  </si>
  <si>
    <t xml:space="preserve">к муниципальной программе </t>
  </si>
  <si>
    <t xml:space="preserve">«Формирование современной комфортной городской среды </t>
  </si>
  <si>
    <t>утвержденной постановлением Администрации городского округа Домодедово</t>
  </si>
  <si>
    <t xml:space="preserve">Другие источники         </t>
  </si>
  <si>
    <t xml:space="preserve">Субсидии бюджетам муниципальных образований Московской области на благоустройство общественных территорий 
</t>
  </si>
  <si>
    <t>3.</t>
  </si>
  <si>
    <t xml:space="preserve">Субсидии бюджетам муниципальных образований Московской области на ремонт подъездов в многоквартирных </t>
  </si>
  <si>
    <t xml:space="preserve">Имущественный взнос в Фонд капитального ремонта общего имущества многоквартирных домов на обеспечение  деятельности 
</t>
  </si>
  <si>
    <t xml:space="preserve">Проведение капитального ремонта многоквартирных домах на территории Московской области 
</t>
  </si>
  <si>
    <t>Капитальный ремонт фасадов многоквартирных домов (государственная поддержка Фонду капитального ремонта общего имущества многоквартирных домов)</t>
  </si>
  <si>
    <t>Итого по программе:</t>
  </si>
  <si>
    <t>Управление ЖКХ</t>
  </si>
  <si>
    <t>Общий объем финансовых ресурсов необходимых для реализации мероприятия, в том числе по годам</t>
  </si>
  <si>
    <t xml:space="preserve">Расчет необходимых финансовых ресурсов на реализацию мероприятия </t>
  </si>
  <si>
    <t>Эксплуатационные расходы, возникающие в результате реализации мероприятия</t>
  </si>
  <si>
    <t>Наименование мероприятия подпрограммы</t>
  </si>
  <si>
    <t>Сводные сметные расчеты</t>
  </si>
  <si>
    <t>Обращение Губернатора Московской области</t>
  </si>
  <si>
    <t>единица</t>
  </si>
  <si>
    <t>процент</t>
  </si>
  <si>
    <t>Объем финансирования мероприятия в году, предшествующему году начала реализации муниципальной программы                               (тыс. руб.)</t>
  </si>
  <si>
    <t>%</t>
  </si>
  <si>
    <t>Отраслевой</t>
  </si>
  <si>
    <t>1</t>
  </si>
  <si>
    <t>%/единица</t>
  </si>
  <si>
    <t>4.</t>
  </si>
  <si>
    <t>1.4.</t>
  </si>
  <si>
    <t>2019. (было 1), объекты: площадь перед Почтамптом, Площадь перед ДК МИР</t>
  </si>
  <si>
    <t>в соответствии с Постановлением №725/36 от 09.10.2018</t>
  </si>
  <si>
    <t>новый показатель</t>
  </si>
  <si>
    <t>старый показатель</t>
  </si>
  <si>
    <t xml:space="preserve">1. </t>
  </si>
  <si>
    <t>Инженерно-геодезические и инженерно-геологические работы</t>
  </si>
  <si>
    <t>Разработка проектно-сметной документации и ее экспертизы (по решению Правительства МО)</t>
  </si>
  <si>
    <t>Перечень видов работ по благоустройству общественных территорий (пространств) в рамках предоставления субсидии:</t>
  </si>
  <si>
    <t>Установка ограждений (в том числе декоративных) заборов</t>
  </si>
  <si>
    <t>Закупка и установка МАФ, детского и спортивного оборудования</t>
  </si>
  <si>
    <t>Озеленение</t>
  </si>
  <si>
    <t>Мощение и укладка иных покрытий; укладка асфальта</t>
  </si>
  <si>
    <t>Устройство дорожек, в том числе велосипедных</t>
  </si>
  <si>
    <t>Установка информационных стендов и знаков</t>
  </si>
  <si>
    <t>Изготовление и установка стел</t>
  </si>
  <si>
    <t>5.</t>
  </si>
  <si>
    <t>6.</t>
  </si>
  <si>
    <t>7.</t>
  </si>
  <si>
    <t>8.</t>
  </si>
  <si>
    <t>9.</t>
  </si>
  <si>
    <t>10.</t>
  </si>
  <si>
    <t xml:space="preserve">Изготовление , установка или восстановление произведений монументально-декоративного искусства; замена инженерных коммуникаций </t>
  </si>
  <si>
    <t>(при необходимости) для проведения работ по благоустройству в рамках реализации утвержденной архитектурно-планировочной концепции</t>
  </si>
  <si>
    <t>11.</t>
  </si>
  <si>
    <t xml:space="preserve">12. </t>
  </si>
  <si>
    <t xml:space="preserve">Приобретение и установка программно-технических комплексов видеонаблюдения, соответствующих общим техническим требованиям к программно-техническим комплексам видеонаблюдения системы технологического обеспечения региональной общественной безопасности и оперативного управления "Безопасный регион", утвержденным распоряжением Министерства государственного управления, информационных технологий и связи Московской области от 11.09.2017 №10-116/РВ (в случае если установка указанных комплексов предусмотрена архитектурно-планировочными концепциями благоустройства общественных территорий (пространств) муниципальных образований Московской области, имеющими положительное заключение художественного совета Главного управления архитектуры и градостроительства Московской области и утвержденными главой городского округа Домодедово </t>
  </si>
  <si>
    <t>13.</t>
  </si>
  <si>
    <t>Ремонт дорог, ремонт автомобильных дорог, уширение дорог и устройство тротуаров</t>
  </si>
  <si>
    <t>Установка ограждений (в том числе декоративных), заборов</t>
  </si>
  <si>
    <t>Установка контейнерных площадок</t>
  </si>
  <si>
    <t>Установка детских игровых площадок</t>
  </si>
  <si>
    <t>Установка источников света, иллюминации, освещение, включая архитектурно-художественное</t>
  </si>
  <si>
    <t>Перечень видов работ по благоустройству дворовых территорий:</t>
  </si>
  <si>
    <t>Привокзальная площадь и улица Корнеева</t>
  </si>
  <si>
    <t xml:space="preserve">Реализация программ формирования современной городской среды в части приобретения коммунальной техники </t>
  </si>
  <si>
    <t>Субсидии из бюджета Московской области бюджетам муниципальных образований
Московской области на изготовление и установка стелл (проектно-изыскательные работы)</t>
  </si>
  <si>
    <t xml:space="preserve">Заказчик муниципальный подпрограммы </t>
  </si>
  <si>
    <t>Управление ЖКХ Администрации городского округа Домодедово Московской области</t>
  </si>
  <si>
    <t>Источник финансирования подпрограммы по годам реализации и главным распорядителям бюджетных средств, в том числе по годам:</t>
  </si>
  <si>
    <t>Главный распорядитель бюджетных средств</t>
  </si>
  <si>
    <t>Расходы  (тыс. руб.)</t>
  </si>
  <si>
    <t>Администрация городского округа Домодедово</t>
  </si>
  <si>
    <t>Всего:
в том числе</t>
  </si>
  <si>
    <t>Средства бюджета городского округа Домодедово</t>
  </si>
  <si>
    <t>Благоустройство общественных территоий, с. Растуново</t>
  </si>
  <si>
    <t>Благоустройство общественных территоий, с. Вельяминово</t>
  </si>
  <si>
    <t>Благоустройство общественных территоий, д. Степыгино</t>
  </si>
  <si>
    <t>Благоустройство общественных территоий, г.Домодедово, парк ГПЗ Константиново</t>
  </si>
  <si>
    <t>Благоустройство общественных территоий, д. Мансурово</t>
  </si>
  <si>
    <t>ООО "Склад-терминал"</t>
  </si>
  <si>
    <t>Незавершенное строительство</t>
  </si>
  <si>
    <t>г. Домодедово</t>
  </si>
  <si>
    <t>В рамках проекта</t>
  </si>
  <si>
    <t>ГКУ МО "ДДС"</t>
  </si>
  <si>
    <t>ООО "Строй-Ресурс"</t>
  </si>
  <si>
    <t>г. Домодедово, с. Ям, ул. Путейская</t>
  </si>
  <si>
    <t>ООО "Татнефть-АЗС-Запад"</t>
  </si>
  <si>
    <t>г.о. Домодедово, 36 км Ново-каширского шоссе</t>
  </si>
  <si>
    <t>ЗАО "Центр специальных инжерных сооружений научно-исследовательского института радиоэлектронной техники"</t>
  </si>
  <si>
    <t>г.о. Домодедово, с.Растуново, вл. "Восход"</t>
  </si>
  <si>
    <t>ООО "БЛУ ХАУС"</t>
  </si>
  <si>
    <t>г.Домодедово</t>
  </si>
  <si>
    <t>ООО "Принт Колор"</t>
  </si>
  <si>
    <t>г. Домодедово, мкр.Северный</t>
  </si>
  <si>
    <t>ООО "Локация Логистик"</t>
  </si>
  <si>
    <t>г. Домодедово, мкр.Белые Столбы,вл. "Локация-Логистик"</t>
  </si>
  <si>
    <t>Фролова Мария Валерьевна</t>
  </si>
  <si>
    <t>г. Домодедово, мкр. Западный, ул. Заречная</t>
  </si>
  <si>
    <t>ООО ПКФ "Гюнай"</t>
  </si>
  <si>
    <t>г. Домодедово, ул. Текстильщиков, уч.37</t>
  </si>
  <si>
    <t>Слупская Наталья Владимировна</t>
  </si>
  <si>
    <t>г.Домодедово, д. Юсупово, ул. Прилесная, уч.33</t>
  </si>
  <si>
    <t>МКУ г.о. Домодедово "Управление Капитального строительства"</t>
  </si>
  <si>
    <t>г.Домодедово, ул. Советская, д.32</t>
  </si>
  <si>
    <t>ООО "Забава Сервис"</t>
  </si>
  <si>
    <t>г.о.Домодедово, д. Шишкино</t>
  </si>
  <si>
    <t>ООО "Поле Чудес"</t>
  </si>
  <si>
    <t>г.Домодедово, ул. кирова, д. 29</t>
  </si>
  <si>
    <t>ГУ МВД РФ по Московской области</t>
  </si>
  <si>
    <t>г.Домодедово, ул. советская, д.24</t>
  </si>
  <si>
    <t>ООО "Ашан"</t>
  </si>
  <si>
    <t>г.о.Домодедово, мкр.Белые Столбы</t>
  </si>
  <si>
    <t>ПАО "ФКС Единой энергетической системы"</t>
  </si>
  <si>
    <t>г.о. Домодедово, вл. Подстанции "Пахра"</t>
  </si>
  <si>
    <t>ООО "Аренда-Групп"</t>
  </si>
  <si>
    <t>г.Домодедово, Дон 67+000</t>
  </si>
  <si>
    <t>ООО "Константиново"</t>
  </si>
  <si>
    <t>г.о.Домодедово, с. Константиново, уч.612</t>
  </si>
  <si>
    <t>МУП "Теплосеть"</t>
  </si>
  <si>
    <t>г.о.Домодедово, пос. Станция Повадино</t>
  </si>
  <si>
    <t>ООО "Град Домодедово"</t>
  </si>
  <si>
    <t>г.о.Домодедово, с.Домодедово</t>
  </si>
  <si>
    <t>ООО "Трио-Инвест"</t>
  </si>
  <si>
    <t>г.о. Домодедово, территория "Менеджмент-Ям"</t>
  </si>
  <si>
    <t>Гасумян Александр Юрьевич</t>
  </si>
  <si>
    <t>г.о. Домодедово, с. Растуново, ул. Вишневая, уч.7</t>
  </si>
  <si>
    <t>ООО "Спектр"</t>
  </si>
  <si>
    <t>г.Домодедово, каширское шоссе</t>
  </si>
  <si>
    <t>ООО "Лендлоджик"</t>
  </si>
  <si>
    <t>г.о. Домодедово, д.Юсупово</t>
  </si>
  <si>
    <t>ООО "Склады 104"</t>
  </si>
  <si>
    <t>г. Домодедово, территория владений "Складв 104"</t>
  </si>
  <si>
    <t>ООО "Техносервис"</t>
  </si>
  <si>
    <t>г. Домодедово(вблизи г.Домодедово)</t>
  </si>
  <si>
    <t>ООО "Диамант Плюс"</t>
  </si>
  <si>
    <t>г.о.Домодедово, с.Растуново,ул.Заря</t>
  </si>
  <si>
    <t>г.Домодедово, мкр.Западный, ул.Константиновская фаюрика</t>
  </si>
  <si>
    <t>г.о.Домодедово, с.Растуново,ул.Заря,52</t>
  </si>
  <si>
    <t>ИП Иванова Мария Сергеевна</t>
  </si>
  <si>
    <t>г.Домодедово, мкр.Северный, ул. Индустриальная,уч.3Ж</t>
  </si>
  <si>
    <t>Николашина Елена Викторовна</t>
  </si>
  <si>
    <t>г.Домодедово, д.Павловское</t>
  </si>
  <si>
    <t>ООО "Агроресурс"</t>
  </si>
  <si>
    <t>г.Домодедово, территория "Агроресурс-2"</t>
  </si>
  <si>
    <t>ООО "Сибила"</t>
  </si>
  <si>
    <t>г.Домодедово, мкр.Центральный, вл."342 Механический завод"</t>
  </si>
  <si>
    <t>ООО "Технопарк"</t>
  </si>
  <si>
    <t>г.о.Домодедово,мкр.Востряково,ул.заборье,уч.2В</t>
  </si>
  <si>
    <t>АО "Совместное предприятие "Евразия М4"</t>
  </si>
  <si>
    <t>Михайлов Юрий Валерьевич</t>
  </si>
  <si>
    <t>г.о.Домодедово, с.Растуново</t>
  </si>
  <si>
    <t>г.о.Домодедово, с.Растуново,ул.Заря,52, склад №2</t>
  </si>
  <si>
    <t>г.о.Домодедово, с.Растуново,ул.Заря,52, склад №3</t>
  </si>
  <si>
    <t>Абукерова Фаина Абейдулаевна</t>
  </si>
  <si>
    <t>г.о.Домодедово,с.Растуново, з/у 156</t>
  </si>
  <si>
    <t>Козулин Сергей Александрович</t>
  </si>
  <si>
    <t>г.о.Домодедово,мкр.Белые столбы, вл."КСА"</t>
  </si>
  <si>
    <t>г.о.Домодедово, с.Растуново,ул.Заря,52а</t>
  </si>
  <si>
    <t>АО "Капитал Б"</t>
  </si>
  <si>
    <t>г.Домодедово, с.Домодедово</t>
  </si>
  <si>
    <t>ООО "СтокЛоджистикТрейд"</t>
  </si>
  <si>
    <t>г.Домодедово, ул. Промышленная</t>
  </si>
  <si>
    <t>ООО "СТО АВТО Домодедово"</t>
  </si>
  <si>
    <t>г.Домодедово, ул.Огнеупорный завод, стр.5</t>
  </si>
  <si>
    <t>АО "Автотранспортное предприятие №21"</t>
  </si>
  <si>
    <t>г.Домодедово. ул.Станционная</t>
  </si>
  <si>
    <t>Злобина Марина Николаевна</t>
  </si>
  <si>
    <t>г.о.Домодедово, с.Вельяминово</t>
  </si>
  <si>
    <t>г.о.Домодедово, ГПЗ Константиново, Объездная дорога</t>
  </si>
  <si>
    <t>ООО "Ласерта Альянс"</t>
  </si>
  <si>
    <t>г.о.Домодедово</t>
  </si>
  <si>
    <t>ООО "Казак"</t>
  </si>
  <si>
    <t>г.Домодедово, ул.Солнечная,уч.72Б</t>
  </si>
  <si>
    <t>ООО "Оникс"</t>
  </si>
  <si>
    <t>ООО СП "Феникс-Петролиум"</t>
  </si>
  <si>
    <t>г.о.Домодедово,мкрБелые Столбы</t>
  </si>
  <si>
    <t>ООО "РСУ-14С"</t>
  </si>
  <si>
    <t>ООО "Ремзона"</t>
  </si>
  <si>
    <t>г.Домодедово, мкр.Авиационный</t>
  </si>
  <si>
    <t>Шамсутдинова Гульсине Небиулловна</t>
  </si>
  <si>
    <t>г.о.Домодедово,с.Ям,ул.Путейская</t>
  </si>
  <si>
    <r>
      <rPr>
        <b/>
        <sz val="10"/>
        <rFont val="Times New Roman"/>
        <family val="1"/>
        <charset val="204"/>
      </rPr>
      <t>№ пп</t>
    </r>
  </si>
  <si>
    <r>
      <rPr>
        <b/>
        <sz val="10"/>
        <rFont val="Times New Roman"/>
        <family val="1"/>
        <charset val="204"/>
      </rPr>
      <t>Наименование Юр. лица</t>
    </r>
  </si>
  <si>
    <r>
      <rPr>
        <b/>
        <sz val="10"/>
        <rFont val="Times New Roman"/>
        <family val="1"/>
        <charset val="204"/>
      </rPr>
      <t>Вид объекта (нежилое строение, незавершенное строительство, объект торговли)</t>
    </r>
  </si>
  <si>
    <r>
      <rPr>
        <b/>
        <sz val="10"/>
        <rFont val="Times New Roman"/>
        <family val="1"/>
        <charset val="204"/>
      </rPr>
      <t>Адрес объекта</t>
    </r>
  </si>
  <si>
    <r>
      <rPr>
        <b/>
        <sz val="10"/>
        <rFont val="Times New Roman"/>
        <family val="1"/>
        <charset val="204"/>
      </rPr>
      <t>Мероприятие по благоустройству</t>
    </r>
  </si>
  <si>
    <t>№</t>
  </si>
  <si>
    <t>Наименование дворовой территории</t>
  </si>
  <si>
    <t>ул. Лунная, д. 9 корп1, 13, 11, 9 корп2</t>
  </si>
  <si>
    <t>Перечень дворовых территорий, подлежащих благоустройству в 2020 г.</t>
  </si>
  <si>
    <t>По итогам голосования на интернет-портале «Добродел»</t>
  </si>
  <si>
    <t>ул. Дружбы, д. 7</t>
  </si>
  <si>
    <t>ул. 25 лет Октября, д. 12, 14, 14/1 ул. Рабочая, д. 44, 44/1</t>
  </si>
  <si>
    <t>с. Ям, ул. Морская, д. 5, 7, 9, 10, 11, 12, ул. Связистов, д. 6</t>
  </si>
  <si>
    <t>Подольский проезд, д.14, Кутузовский проезд, д.17, 17 корп. 1, 19</t>
  </si>
  <si>
    <t>с. Растуново, ул. Заря дома №2,3,14</t>
  </si>
  <si>
    <t>д. Чурилково, д. 7б, 7в</t>
  </si>
  <si>
    <t xml:space="preserve"> с. Красный Путь, ул. Школьная, д.67, 68, 69</t>
  </si>
  <si>
    <t>с. Растуново, ул. Заря № 4,5,15</t>
  </si>
  <si>
    <t xml:space="preserve"> ул. Лунная, д. 5 корп1, 7, 9</t>
  </si>
  <si>
    <t xml:space="preserve"> ул. Королева, д. 3</t>
  </si>
  <si>
    <t>п. Добрыниха, дома № 1, 2, 3 ,4, 5</t>
  </si>
  <si>
    <t>ул. Жуковского, д. 11, 13</t>
  </si>
  <si>
    <t>Кутузовский проезд, д.16, 20 корп. 1</t>
  </si>
  <si>
    <t xml:space="preserve">д. Кутузово, ул. Школьная, д.5 </t>
  </si>
  <si>
    <t>По итогам голосования на интернет-портале «Добродел» в октябре 2018 года, где планировались работы в 2019 году, но работы не были проведены</t>
  </si>
  <si>
    <t>ул. Академика Туполева, д.13, ул. Жуковского, д.1, 3</t>
  </si>
  <si>
    <t xml:space="preserve"> ул. Жуковского, д. 5, 7, 9</t>
  </si>
  <si>
    <t>ул. Каширское шоссе, д.91 корп. 1</t>
  </si>
  <si>
    <t>ул. Каширское шоссе, д.65, 67</t>
  </si>
  <si>
    <t>ул. Северная, д. 4</t>
  </si>
  <si>
    <t xml:space="preserve"> ул. Каширское шоссе, д.34</t>
  </si>
  <si>
    <t>ул. 1-я Коммунистическая, д. 39</t>
  </si>
  <si>
    <t>ул. Рабочая, д. 56, 58, ул. Дружбы, д. 9</t>
  </si>
  <si>
    <t>Адреса, включенные в план по результатам внесенных изменений в перечень дворовых территорий, где планировались работы в 2019 году, но работы  не были проведены.</t>
  </si>
  <si>
    <t xml:space="preserve"> ул. Ильюшина, д. 11/1, 11/2</t>
  </si>
  <si>
    <t>ул. Ленинская, д.2, 4, ул. Рабочая, д.1 корп. 21, 3, 7</t>
  </si>
  <si>
    <t>тер. Санаторий Москвич, 1, 5</t>
  </si>
  <si>
    <t>ул. Ильюшина, д. 14, 16/17</t>
  </si>
  <si>
    <t>д. Благое, д.26</t>
  </si>
  <si>
    <t>с. Лобаново, ул. Знаменская, д. 1, 1а</t>
  </si>
  <si>
    <t>д. Кутузово, ул. Школьная, д.6</t>
  </si>
  <si>
    <t>д. Косино, дома № 1,2</t>
  </si>
  <si>
    <t>ул. Речная, д.16, ул. Гагарина, д.48</t>
  </si>
  <si>
    <t>ул. 1-я Коммунистическая, д. 34, 36, 38, 40</t>
  </si>
  <si>
    <t>пос. сан."Подмосковье", д.8</t>
  </si>
  <si>
    <t>По обращению граждан:</t>
  </si>
  <si>
    <t xml:space="preserve">д. Гальчино, б-р 60 - летия СССР, д. 13,15 </t>
  </si>
  <si>
    <t xml:space="preserve">ГПЗ Константиново, Домодедовское шоссе, д.  2  </t>
  </si>
  <si>
    <t>ул. Академика Туполева, д.6а, 8</t>
  </si>
  <si>
    <t xml:space="preserve"> ул. Каширское шоссе, д.99, 99а, 101 </t>
  </si>
  <si>
    <t>мкр. Барыбино, ул. Южная, д. 10, 11, 12, 13</t>
  </si>
  <si>
    <t xml:space="preserve"> ГПЗ Константиново, Домодедовское шоссе, д. 5, 6   </t>
  </si>
  <si>
    <t>ул. Северная, д.6</t>
  </si>
  <si>
    <t xml:space="preserve">2. </t>
  </si>
  <si>
    <t>Благоустройство перед зданием ГДКиС "Мир" по адресу: Московская область, г. Домодедово, Каширское шоссе, д.100а</t>
  </si>
  <si>
    <t>Адресный перечень объектов незавершенного строительства и земельных участков, находящихся в собственности (пользовании) юридических лиц и индивидуальных предпринимателей, на которых необходимо выполнение работ по благоустройству за счет средств указанных лиц</t>
  </si>
  <si>
    <t xml:space="preserve">3. </t>
  </si>
  <si>
    <t xml:space="preserve">4. </t>
  </si>
  <si>
    <t>Перечень общественных территорий, подлежащих благоустройству в 2020 г.</t>
  </si>
  <si>
    <t xml:space="preserve">5. </t>
  </si>
  <si>
    <t>Перечень общественных территорий на территории городского округа Домодедово, включенных в пятилетний план благоустройтва Московской области</t>
  </si>
  <si>
    <t>Указ 204</t>
  </si>
  <si>
    <t>Отраслевой показатель</t>
  </si>
  <si>
    <t>Соглашение с ФОИВ</t>
  </si>
  <si>
    <t>Макро</t>
  </si>
  <si>
    <t>Приложение № 2</t>
  </si>
  <si>
    <t>Приложение № 4</t>
  </si>
  <si>
    <t>2020-2024</t>
  </si>
  <si>
    <t>Реализация программ формирования современной городской среды в части благоустройства общественных территорий</t>
  </si>
  <si>
    <t>Устройство и капитальный ремонт электросетевого хозяйства, систем наружного освещения в рамках реализации проекта "Светлый город"</t>
  </si>
  <si>
    <t>Реализация программ формирования современной городской среды в части ремонта дворовых территорий (асфальт)</t>
  </si>
  <si>
    <t>Содержание, ремонт и восстановление уличного освещения</t>
  </si>
  <si>
    <t>Создание новых и (или) благоустройство существующих парков культуры и отдыха, расположенных на землях лесного фонда за счет средств местного бюджета</t>
  </si>
  <si>
    <t>Перечень общественных территорий, подлежащих благоустройству в 2021 г.</t>
  </si>
  <si>
    <t xml:space="preserve">Приложение №5 к муниципальной программе </t>
  </si>
  <si>
    <t xml:space="preserve">Приложение №6 к муниципальной программе </t>
  </si>
  <si>
    <r>
      <t>Планируемый г</t>
    </r>
    <r>
      <rPr>
        <b/>
        <sz val="10"/>
        <rFont val="Times New Roman"/>
        <family val="1"/>
        <charset val="204"/>
      </rPr>
      <t>од реализации</t>
    </r>
  </si>
  <si>
    <t>Приложение № 7</t>
  </si>
  <si>
    <t>Приложение № 1</t>
  </si>
  <si>
    <t>Подпрограмма  I «Комфортная городская среда"</t>
  </si>
  <si>
    <t xml:space="preserve">«Формирование современной комфортной городской среды » </t>
  </si>
  <si>
    <t xml:space="preserve">«Формирование современной комфортной городской среды" </t>
  </si>
  <si>
    <t xml:space="preserve">«Формирование современной комфортной городской среды» </t>
  </si>
  <si>
    <t>Подпрограмма  I «Комфортная городская среда»</t>
  </si>
  <si>
    <t>Приложение № 3</t>
  </si>
  <si>
    <t xml:space="preserve">Подпрограмма II «Благоустройство территорий»           </t>
  </si>
  <si>
    <t xml:space="preserve">Подпрограмма II "Благоустройство территорий"           </t>
  </si>
  <si>
    <t>Итого по подпрограмме I:</t>
  </si>
  <si>
    <t>Итого по подпрограмме II:</t>
  </si>
  <si>
    <t>Подпрограмма III «Создание условий для обеспечения комфортного проживания жителей в многоквартирных домах»</t>
  </si>
  <si>
    <t>Итого по подпрограмме III:</t>
  </si>
  <si>
    <t>"Формирование современной комфортной городской среды"</t>
  </si>
  <si>
    <t xml:space="preserve">Подпрограмма III «Создание условий для обеспечения комфортного проживания жителей в многоквартирных домах»    </t>
  </si>
  <si>
    <t xml:space="preserve">       2020 год</t>
  </si>
  <si>
    <t xml:space="preserve">       2021 год</t>
  </si>
  <si>
    <t xml:space="preserve">       2022 год</t>
  </si>
  <si>
    <t xml:space="preserve">       2023 год</t>
  </si>
  <si>
    <t xml:space="preserve">       2024 год</t>
  </si>
  <si>
    <t>Паспорт муниципальной подпрограммы I</t>
  </si>
  <si>
    <t>«Комфортная городская среда»</t>
  </si>
  <si>
    <t>Паспорт муниципальной подпрограммы II</t>
  </si>
  <si>
    <t>Паспорт муниципальной подпрограммы III</t>
  </si>
  <si>
    <t>«Создание условий для обеспечения комфортного проживания жителей в многоквартирных домах»</t>
  </si>
  <si>
    <t>Основное мероприятие F2</t>
  </si>
  <si>
    <t>Основное мероприятие 1</t>
  </si>
  <si>
    <t xml:space="preserve">Основное мероприятие 1 </t>
  </si>
  <si>
    <t>Основное мероприятие 2</t>
  </si>
  <si>
    <t>Целевой показатель 1. Количество благоустроенных общественных территорий (в разрезе видов территорий), в том числе: -зоны отдыха, пешеходные зоны, набережные; -скверы; -площади; - парки</t>
  </si>
  <si>
    <t>Целевой показатель 2. Количество разработанных концепций благоустройства общественных территорий</t>
  </si>
  <si>
    <t>Целевой показатель 3. Количество разработанных проектов благоустройства общественных территорий</t>
  </si>
  <si>
    <t xml:space="preserve">Целевой показатель 4. Количество установленных детских игровых площадок
</t>
  </si>
  <si>
    <t>Целевой показатель 5. Обеспеченность обустроенными дворовыми территориями</t>
  </si>
  <si>
    <t>Целевой показатель 6. Количество объектов электросетевого хозяйства, систем наружного и архитектурно-художественного освещения на которых реализованы мероприятия по устройству и капитальному ремонту</t>
  </si>
  <si>
    <t>Целевой показатель 7.  Доля граждан, принявших участие в решении вопросов развития городской среды от общего количества граждан в возрасте до 14 лет</t>
  </si>
  <si>
    <t>Целевой показатель 8.  Доля реализованных комплексных проектов благоустройства общественных территорий в общем количестве реализованных в течение планового года проектов благоустройства общественных территорий</t>
  </si>
  <si>
    <t>Целевой показатель 9. Реализованы проекты победителей Всероссийсукого конкурса лучших проектов создания комфортной городской среды в малых городах и исторических поселениях, не менее единицы</t>
  </si>
  <si>
    <t>Целевой показатель 10. Соотвествие нормативу обеспеченности парками культуры и отдыха</t>
  </si>
  <si>
    <t>Целевой показатель 2.Доля светильников наружного освещения, управление которыми осуществляется с использованием автоматизированных систем управления наружным освещением</t>
  </si>
  <si>
    <t>Целевой показатель 1. «Светлый город» – доля освещённых улиц, проездов, набережных в границах населенных пунктов городских округов и муниципальных районов (городских и сельских поселений) Московской области с уровнем освещённости, соответствующим нормативным значениям</t>
  </si>
  <si>
    <t>Целевой показатель 1. Количество отремонтированных подъездов МКД</t>
  </si>
  <si>
    <t xml:space="preserve">Целевой показатель 2. Количество МКД, в которых проведен капитальный ремонт в рамках региональной программы
     </t>
  </si>
  <si>
    <t>Основное мероприятие 1 «Обеспечение комфортной среды проживания на территории муниципального образования»</t>
  </si>
  <si>
    <t>Основное мероприятие 1«Приведение в надлежащее состояние подъездов в многоквартирных домах»</t>
  </si>
  <si>
    <t>Основное мероприятие 2 «Создание благоприятных условий для проживания граждан в многоквартирных домах, расположенных на территории Московской области»</t>
  </si>
  <si>
    <t>Основное мероприятие 1 «Приведение в надлежащее состояние подъездов в многоквартирных домах»</t>
  </si>
  <si>
    <t xml:space="preserve">Перечень мероприятий муниципальной программы </t>
  </si>
  <si>
    <t xml:space="preserve">1.5. </t>
  </si>
  <si>
    <t xml:space="preserve">1.6. </t>
  </si>
  <si>
    <t>Мероприятие 1. Реализация программ формирования современной городской среды в части благоустройства общественных территорий</t>
  </si>
  <si>
    <t>Мероприятие 2. Субсидии из бюджета Московской области бюджетам муниципальных образований
Московской области на изготовление и установка стелл (проектно-изыскательные работы)</t>
  </si>
  <si>
    <t xml:space="preserve">Мероприятие 3. Реализация программ формирования современной городской среды в части приобретения коммунальной техники </t>
  </si>
  <si>
    <t>Мероприятие 4. Устройство и капитальный ремонт электросетевого хозяйства, систем наружного освещения в рамках реализации проекта "Светлый город"</t>
  </si>
  <si>
    <t>Мероприятие 5. Реализация программ формирования современной городской среды в части ремонта дворовых территорий (асфальт)</t>
  </si>
  <si>
    <t>Мероприятие 6. Создание новых и (или) благоустройство существующих парков культуры и отдыха, расположенных на землях лесного фонда за счет средств местного бюджета</t>
  </si>
  <si>
    <t xml:space="preserve">Мероприятие 1. Субсидии бюджетам муниципальных образований Московской области на благоустройство общественных территорий 
</t>
  </si>
  <si>
    <t>Мероприятие 4. Содержание, ремонт и восстановление уличного освещения</t>
  </si>
  <si>
    <t>Мероприятие 1. Субсидии бюджетам муниципальных образований Московской области на ремонт подъездов в многоквартирных домах</t>
  </si>
  <si>
    <t xml:space="preserve">Мероприятие 1. Имущественный взнос в Фонд капитального ремонта общего имущества многоквартирных домов на обеспечение  деятельности 
</t>
  </si>
  <si>
    <t xml:space="preserve">Мероприятие 2. Проведение капитального ремонта многоквартирных домах на территории Московской области 
</t>
  </si>
  <si>
    <t>Мероприятие 3. Капитальный ремонт фасадов многоквартирных домов (государственная поддержка Фонду капитального ремонта общего имущества многоквартирных домов)</t>
  </si>
  <si>
    <t>Количество благоустроенных общественных территорий (в разрезе видов территорий), в том числе: -зоны отдыха, пешеходные зоны, набережные; -скверы; -площади; - парки, к 2024г. - ежегодно по 1 объекту;  Количество разработанных концепций благоустройства общественных территорий к 2024г. - ежегодно по 1 объекту; Количество разработанных проектов благоустройства общественных территорий к 2024г. - ежегодно по 1 объекту; Количество установленных детских игровых площадок - в 2024 - 0 шт.;  Обеспеченность обустроенными дворовыми территориями - в 2024 - ; Количество объектов электросетевого хозяйства, систем наружного и архитектурно-художественного освещения на которых реализованы мероприятия по устройству и капитальному ремонту - 2024г. - 2 ед.; Доля граждан, принявших участие в решении вопросов развития городской среды от общего количества граждан в возрасте до 14 лет - в 2024 - 30%; Доля реализованных комплексных проектов благоустройства общественных территорий в общем количестве реализованных в течение планового года проектов благоустройства общественных территорий в 2024г. - 1 ед.; Реализованы проекты победителей Всероссийсукого конкурса лучших проектов создания комфортной городской среды в малых городах и исторических поселениях - в 2024г. - 0%; Соотвествие нормативу обеспеченности парками культуры и отдыха в 2024 - ;Увеличение числа парков культуры и отдыха в 2024г. - 119%.</t>
  </si>
  <si>
    <t>«Светлый город» – доля освещённых улиц, проездов, набережных в границах населенных пунктов городских округов и муниципальных районов (городских и сельских поселений) Московской области с уровнем освещённости, соответствующим нормативным значениям в 2024г. - 100%; Доля светильников наружного освещения, управление которыми осуществляется с использованием автоматизированных систем управления наружным освещением - в 2024г. - 100%</t>
  </si>
  <si>
    <t>Количество МКД, в которых проведен капитальный ремонт в рамках региональной программы в 2024г. - 226 шт.</t>
  </si>
  <si>
    <t xml:space="preserve">Количество отремонтированных подъездов МКД - в 2024 - 545 шт.
</t>
  </si>
  <si>
    <t>Обоснование объема финансовых ресурсов, необходимых для реализации муниципальной программы
«Формирование современной комфортной городской среды»</t>
  </si>
  <si>
    <t>№п/п</t>
  </si>
  <si>
    <t xml:space="preserve">Планируемые результаты реализации муниципальной  программы </t>
  </si>
  <si>
    <t>Целевой показатель 11. Увеличение числа посетителей парков культуры и отдыха</t>
  </si>
  <si>
    <t>10 / 41</t>
  </si>
  <si>
    <t xml:space="preserve">«Благоустройство территорий»           </t>
  </si>
  <si>
    <t>Основное мероприятие F2. Федеральный проект "Формирование комфортной городской среды"</t>
  </si>
  <si>
    <t>Мероприятие 3. Содержание внутриквартальных дорог</t>
  </si>
  <si>
    <t>Мероприятие 2. Реконструкция ограждения по ул. Центральная ГПЗ Константиново и ул. Лесная мкрн. Северный</t>
  </si>
  <si>
    <t>Содержание внутриквартальных дорог</t>
  </si>
  <si>
    <t>Реконструкция ограждения по ул. Центральная ГПЗ Константиново и ул. Лесная мкрн. Северный</t>
  </si>
  <si>
    <t>5/21</t>
  </si>
  <si>
    <t>от 31.10.2019 № 2298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</si>
</sst>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\ _₽"/>
    <numFmt numFmtId="165" formatCode="#,##0.0"/>
  </numFmts>
  <fonts count="28" x14ac:knownFonts="1">
    <font>
      <sz val="10"/>
      <name val="Arial"/>
    </font>
    <font>
      <sz val="11"/>
      <name val="Times New Roman"/>
      <family val="1"/>
      <charset val="204"/>
    </font>
    <font>
      <sz val="8"/>
      <name val="Arial"/>
      <family val="2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i/>
      <sz val="11"/>
      <name val="Times New Roman"/>
      <family val="1"/>
      <charset val="204"/>
    </font>
    <font>
      <b/>
      <i/>
      <sz val="12"/>
      <color indexed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.5"/>
      <name val="Times New Roman"/>
      <family val="1"/>
      <charset val="204"/>
    </font>
    <font>
      <b/>
      <i/>
      <sz val="10.5"/>
      <name val="Times New Roman"/>
      <family val="1"/>
      <charset val="204"/>
    </font>
    <font>
      <sz val="9"/>
      <name val="Arial"/>
      <family val="2"/>
      <charset val="204"/>
    </font>
    <font>
      <b/>
      <i/>
      <sz val="11"/>
      <color rgb="FF1C12E4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7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CCCCCC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>
      <protection locked="0"/>
    </xf>
  </cellStyleXfs>
  <cellXfs count="233">
    <xf numFmtId="0" fontId="0" fillId="0" borderId="0" xfId="0"/>
    <xf numFmtId="0" fontId="3" fillId="0" borderId="0" xfId="0" applyFont="1"/>
    <xf numFmtId="0" fontId="14" fillId="0" borderId="1" xfId="0" applyFont="1" applyFill="1" applyBorder="1" applyAlignment="1">
      <alignment vertical="top" wrapText="1"/>
    </xf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10" fillId="0" borderId="0" xfId="0" applyFont="1" applyFill="1"/>
    <xf numFmtId="2" fontId="1" fillId="0" borderId="1" xfId="0" applyNumberFormat="1" applyFont="1" applyFill="1" applyBorder="1" applyAlignment="1">
      <alignment horizontal="right" vertical="center"/>
    </xf>
    <xf numFmtId="4" fontId="1" fillId="0" borderId="1" xfId="0" applyNumberFormat="1" applyFont="1" applyFill="1" applyBorder="1" applyAlignment="1">
      <alignment horizontal="right" vertical="top" wrapText="1"/>
    </xf>
    <xf numFmtId="4" fontId="1" fillId="0" borderId="1" xfId="0" applyNumberFormat="1" applyFont="1" applyFill="1" applyBorder="1" applyAlignment="1">
      <alignment vertical="top" wrapText="1"/>
    </xf>
    <xf numFmtId="4" fontId="8" fillId="0" borderId="0" xfId="0" applyNumberFormat="1" applyFont="1" applyFill="1" applyAlignment="1"/>
    <xf numFmtId="4" fontId="8" fillId="0" borderId="0" xfId="0" applyNumberFormat="1" applyFont="1" applyFill="1" applyAlignment="1">
      <alignment horizontal="left"/>
    </xf>
    <xf numFmtId="4" fontId="1" fillId="0" borderId="0" xfId="0" applyNumberFormat="1" applyFont="1" applyFill="1" applyBorder="1" applyAlignment="1">
      <alignment vertical="center" wrapText="1"/>
    </xf>
    <xf numFmtId="4" fontId="9" fillId="0" borderId="0" xfId="0" applyNumberFormat="1" applyFont="1" applyFill="1"/>
    <xf numFmtId="0" fontId="9" fillId="0" borderId="0" xfId="0" applyFont="1" applyFill="1"/>
    <xf numFmtId="0" fontId="9" fillId="0" borderId="0" xfId="0" applyFont="1" applyFill="1" applyAlignment="1">
      <alignment horizontal="right"/>
    </xf>
    <xf numFmtId="0" fontId="9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top" wrapText="1"/>
    </xf>
    <xf numFmtId="4" fontId="0" fillId="0" borderId="0" xfId="0" applyNumberFormat="1" applyFill="1"/>
    <xf numFmtId="0" fontId="0" fillId="0" borderId="0" xfId="0" applyFill="1" applyAlignment="1">
      <alignment horizontal="center" vertical="center" wrapText="1"/>
    </xf>
    <xf numFmtId="4" fontId="0" fillId="0" borderId="0" xfId="0" applyNumberFormat="1" applyFill="1" applyAlignment="1">
      <alignment horizontal="center" vertical="center" wrapText="1"/>
    </xf>
    <xf numFmtId="4" fontId="11" fillId="0" borderId="1" xfId="0" applyNumberFormat="1" applyFont="1" applyFill="1" applyBorder="1" applyAlignment="1">
      <alignment vertical="top" wrapText="1"/>
    </xf>
    <xf numFmtId="4" fontId="11" fillId="0" borderId="1" xfId="0" applyNumberFormat="1" applyFont="1" applyFill="1" applyBorder="1" applyAlignment="1">
      <alignment horizontal="right" vertical="top" wrapText="1"/>
    </xf>
    <xf numFmtId="0" fontId="15" fillId="0" borderId="1" xfId="0" applyFont="1" applyFill="1" applyBorder="1" applyAlignment="1">
      <alignment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0" fontId="5" fillId="0" borderId="0" xfId="0" applyFont="1"/>
    <xf numFmtId="4" fontId="1" fillId="0" borderId="0" xfId="0" applyNumberFormat="1" applyFont="1" applyFill="1"/>
    <xf numFmtId="4" fontId="1" fillId="0" borderId="0" xfId="0" applyNumberFormat="1" applyFont="1" applyFill="1" applyAlignment="1">
      <alignment horizontal="right"/>
    </xf>
    <xf numFmtId="0" fontId="20" fillId="0" borderId="0" xfId="0" applyFont="1" applyFill="1"/>
    <xf numFmtId="49" fontId="1" fillId="0" borderId="0" xfId="0" applyNumberFormat="1" applyFont="1" applyFill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/>
    <xf numFmtId="0" fontId="4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49" fontId="3" fillId="0" borderId="0" xfId="0" applyNumberFormat="1" applyFont="1" applyFill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4" fontId="3" fillId="0" borderId="0" xfId="0" applyNumberFormat="1" applyFont="1" applyFill="1"/>
    <xf numFmtId="4" fontId="3" fillId="0" borderId="0" xfId="0" applyNumberFormat="1" applyFont="1" applyFill="1" applyAlignment="1">
      <alignment horizontal="right"/>
    </xf>
    <xf numFmtId="4" fontId="13" fillId="0" borderId="0" xfId="0" applyNumberFormat="1" applyFont="1" applyFill="1" applyAlignment="1"/>
    <xf numFmtId="4" fontId="13" fillId="0" borderId="0" xfId="0" applyNumberFormat="1" applyFont="1" applyFill="1" applyAlignment="1">
      <alignment horizontal="left"/>
    </xf>
    <xf numFmtId="0" fontId="3" fillId="0" borderId="0" xfId="0" applyFont="1" applyAlignment="1">
      <alignment horizontal="right"/>
    </xf>
    <xf numFmtId="0" fontId="3" fillId="0" borderId="1" xfId="0" applyFont="1" applyFill="1" applyBorder="1" applyAlignment="1">
      <alignment horizontal="center" vertical="top" wrapText="1"/>
    </xf>
    <xf numFmtId="0" fontId="10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 vertical="center" wrapText="1"/>
    </xf>
    <xf numFmtId="0" fontId="16" fillId="0" borderId="0" xfId="0" applyFont="1" applyFill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8" fillId="0" borderId="0" xfId="0" applyFont="1" applyFill="1" applyAlignment="1">
      <alignment wrapText="1"/>
    </xf>
    <xf numFmtId="0" fontId="22" fillId="0" borderId="14" xfId="0" applyFont="1" applyFill="1" applyBorder="1" applyAlignment="1">
      <alignment vertical="center" wrapText="1"/>
    </xf>
    <xf numFmtId="0" fontId="23" fillId="0" borderId="0" xfId="0" applyFont="1" applyFill="1" applyBorder="1" applyAlignment="1">
      <alignment horizontal="left" vertical="center"/>
    </xf>
    <xf numFmtId="0" fontId="24" fillId="0" borderId="15" xfId="0" applyFont="1" applyFill="1" applyBorder="1" applyAlignment="1">
      <alignment horizontal="center" vertical="center" wrapText="1"/>
    </xf>
    <xf numFmtId="0" fontId="26" fillId="0" borderId="15" xfId="0" applyFont="1" applyFill="1" applyBorder="1" applyAlignment="1">
      <alignment horizontal="center" vertical="center" wrapText="1"/>
    </xf>
    <xf numFmtId="14" fontId="26" fillId="0" borderId="15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left" wrapText="1"/>
    </xf>
    <xf numFmtId="0" fontId="21" fillId="0" borderId="0" xfId="0" applyFont="1" applyFill="1" applyAlignment="1">
      <alignment horizontal="left" wrapText="1"/>
    </xf>
    <xf numFmtId="0" fontId="5" fillId="0" borderId="1" xfId="0" applyFont="1" applyBorder="1" applyAlignment="1">
      <alignment horizontal="center"/>
    </xf>
    <xf numFmtId="0" fontId="1" fillId="0" borderId="0" xfId="0" applyFont="1" applyAlignment="1">
      <alignment horizontal="justify" vertical="center"/>
    </xf>
    <xf numFmtId="0" fontId="6" fillId="0" borderId="1" xfId="0" applyFont="1" applyBorder="1" applyAlignment="1">
      <alignment horizontal="center"/>
    </xf>
    <xf numFmtId="0" fontId="0" fillId="0" borderId="0" xfId="0" applyFill="1" applyAlignment="1">
      <alignment horizontal="left"/>
    </xf>
    <xf numFmtId="4" fontId="0" fillId="0" borderId="0" xfId="0" applyNumberFormat="1" applyFill="1" applyAlignment="1">
      <alignment horizontal="left"/>
    </xf>
    <xf numFmtId="0" fontId="9" fillId="0" borderId="0" xfId="0" applyFont="1" applyFill="1" applyAlignment="1">
      <alignment horizontal="left"/>
    </xf>
    <xf numFmtId="4" fontId="9" fillId="0" borderId="0" xfId="0" applyNumberFormat="1" applyFont="1" applyFill="1" applyAlignment="1">
      <alignment horizontal="left"/>
    </xf>
    <xf numFmtId="0" fontId="9" fillId="0" borderId="0" xfId="0" applyFont="1" applyFill="1" applyBorder="1" applyAlignment="1">
      <alignment horizontal="left"/>
    </xf>
    <xf numFmtId="0" fontId="1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vertical="top" wrapText="1"/>
    </xf>
    <xf numFmtId="4" fontId="11" fillId="0" borderId="1" xfId="0" applyNumberFormat="1" applyFont="1" applyFill="1" applyBorder="1" applyAlignment="1">
      <alignment horizontal="center" vertical="top" wrapText="1"/>
    </xf>
    <xf numFmtId="0" fontId="8" fillId="0" borderId="0" xfId="0" applyFont="1" applyFill="1" applyAlignment="1">
      <alignment horizontal="left" wrapText="1"/>
    </xf>
    <xf numFmtId="165" fontId="11" fillId="0" borderId="1" xfId="0" applyNumberFormat="1" applyFont="1" applyFill="1" applyBorder="1" applyAlignment="1">
      <alignment vertical="top" wrapText="1"/>
    </xf>
    <xf numFmtId="165" fontId="11" fillId="0" borderId="1" xfId="0" applyNumberFormat="1" applyFont="1" applyFill="1" applyBorder="1" applyAlignment="1">
      <alignment horizontal="center" vertical="top" wrapText="1"/>
    </xf>
    <xf numFmtId="4" fontId="21" fillId="0" borderId="0" xfId="0" applyNumberFormat="1" applyFont="1" applyFill="1" applyAlignment="1"/>
    <xf numFmtId="0" fontId="21" fillId="0" borderId="0" xfId="0" applyFont="1" applyFill="1" applyAlignment="1">
      <alignment wrapText="1"/>
    </xf>
    <xf numFmtId="0" fontId="1" fillId="0" borderId="1" xfId="0" applyFont="1" applyFill="1" applyBorder="1" applyAlignment="1">
      <alignment vertical="top" wrapText="1"/>
    </xf>
    <xf numFmtId="4" fontId="11" fillId="0" borderId="1" xfId="0" applyNumberFormat="1" applyFont="1" applyFill="1" applyBorder="1" applyAlignment="1">
      <alignment horizontal="center" vertical="top" wrapText="1"/>
    </xf>
    <xf numFmtId="1" fontId="1" fillId="0" borderId="1" xfId="0" applyNumberFormat="1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9" fillId="0" borderId="0" xfId="0" applyFont="1"/>
    <xf numFmtId="164" fontId="1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4" fontId="1" fillId="0" borderId="1" xfId="0" applyNumberFormat="1" applyFont="1" applyBorder="1" applyAlignment="1">
      <alignment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left" vertical="center"/>
    </xf>
    <xf numFmtId="0" fontId="9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3" fillId="0" borderId="7" xfId="0" applyFont="1" applyFill="1" applyBorder="1" applyAlignment="1">
      <alignment vertical="top" wrapText="1"/>
    </xf>
    <xf numFmtId="0" fontId="3" fillId="0" borderId="2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" fontId="10" fillId="0" borderId="0" xfId="0" applyNumberFormat="1" applyFont="1" applyFill="1"/>
    <xf numFmtId="0" fontId="3" fillId="0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/>
    </xf>
    <xf numFmtId="0" fontId="1" fillId="0" borderId="6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4" fillId="0" borderId="16" xfId="0" applyFont="1" applyBorder="1" applyAlignment="1">
      <alignment horizontal="center" wrapText="1"/>
    </xf>
    <xf numFmtId="4" fontId="8" fillId="0" borderId="0" xfId="0" applyNumberFormat="1" applyFont="1" applyFill="1" applyAlignment="1">
      <alignment horizontal="left"/>
    </xf>
    <xf numFmtId="0" fontId="8" fillId="0" borderId="0" xfId="0" applyFont="1" applyFill="1" applyAlignment="1">
      <alignment horizontal="left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top" wrapText="1"/>
    </xf>
    <xf numFmtId="0" fontId="18" fillId="0" borderId="7" xfId="0" applyFont="1" applyFill="1" applyBorder="1" applyAlignment="1">
      <alignment horizontal="center" vertical="top" wrapText="1"/>
    </xf>
    <xf numFmtId="0" fontId="18" fillId="0" borderId="6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" fontId="8" fillId="0" borderId="0" xfId="0" applyNumberFormat="1" applyFont="1" applyFill="1" applyAlignment="1">
      <alignment horizontal="right"/>
    </xf>
    <xf numFmtId="0" fontId="8" fillId="0" borderId="0" xfId="0" applyFont="1" applyFill="1" applyAlignment="1">
      <alignment horizontal="right" wrapText="1"/>
    </xf>
    <xf numFmtId="0" fontId="19" fillId="0" borderId="6" xfId="0" applyFont="1" applyFill="1" applyBorder="1" applyAlignment="1">
      <alignment horizontal="center" vertical="top" wrapText="1"/>
    </xf>
    <xf numFmtId="0" fontId="19" fillId="0" borderId="2" xfId="0" applyFont="1" applyFill="1" applyBorder="1" applyAlignment="1">
      <alignment horizontal="center" vertical="top" wrapText="1"/>
    </xf>
    <xf numFmtId="0" fontId="19" fillId="0" borderId="7" xfId="0" applyFont="1" applyFill="1" applyBorder="1" applyAlignment="1">
      <alignment horizontal="center" vertical="top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16" fontId="11" fillId="0" borderId="5" xfId="0" applyNumberFormat="1" applyFont="1" applyFill="1" applyBorder="1" applyAlignment="1">
      <alignment horizontal="center" vertical="top" wrapText="1"/>
    </xf>
    <xf numFmtId="16" fontId="11" fillId="0" borderId="4" xfId="0" applyNumberFormat="1" applyFont="1" applyFill="1" applyBorder="1" applyAlignment="1">
      <alignment horizontal="center" vertical="top" wrapText="1"/>
    </xf>
    <xf numFmtId="16" fontId="11" fillId="0" borderId="3" xfId="0" applyNumberFormat="1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49" fontId="11" fillId="0" borderId="5" xfId="0" applyNumberFormat="1" applyFont="1" applyFill="1" applyBorder="1" applyAlignment="1">
      <alignment horizontal="center" vertical="top" wrapText="1"/>
    </xf>
    <xf numFmtId="49" fontId="11" fillId="0" borderId="4" xfId="0" applyNumberFormat="1" applyFont="1" applyFill="1" applyBorder="1" applyAlignment="1">
      <alignment horizontal="center" vertical="top" wrapText="1"/>
    </xf>
    <xf numFmtId="49" fontId="11" fillId="0" borderId="3" xfId="0" applyNumberFormat="1" applyFont="1" applyFill="1" applyBorder="1" applyAlignment="1">
      <alignment horizontal="center" vertical="top" wrapText="1"/>
    </xf>
    <xf numFmtId="4" fontId="1" fillId="0" borderId="5" xfId="0" applyNumberFormat="1" applyFont="1" applyFill="1" applyBorder="1" applyAlignment="1">
      <alignment horizontal="center" vertical="top" wrapText="1"/>
    </xf>
    <xf numFmtId="4" fontId="1" fillId="0" borderId="4" xfId="0" applyNumberFormat="1" applyFont="1" applyFill="1" applyBorder="1" applyAlignment="1">
      <alignment horizontal="center" vertical="top" wrapText="1"/>
    </xf>
    <xf numFmtId="4" fontId="1" fillId="0" borderId="3" xfId="0" applyNumberFormat="1" applyFont="1" applyFill="1" applyBorder="1" applyAlignment="1">
      <alignment horizontal="center" vertical="top" wrapText="1"/>
    </xf>
    <xf numFmtId="164" fontId="20" fillId="0" borderId="5" xfId="0" applyNumberFormat="1" applyFont="1" applyFill="1" applyBorder="1" applyAlignment="1">
      <alignment horizontal="left" vertical="top" wrapText="1"/>
    </xf>
    <xf numFmtId="164" fontId="20" fillId="0" borderId="4" xfId="0" applyNumberFormat="1" applyFont="1" applyFill="1" applyBorder="1" applyAlignment="1">
      <alignment horizontal="left" vertical="top" wrapText="1"/>
    </xf>
    <xf numFmtId="164" fontId="20" fillId="0" borderId="3" xfId="0" applyNumberFormat="1" applyFont="1" applyFill="1" applyBorder="1" applyAlignment="1">
      <alignment horizontal="left" vertical="top" wrapText="1"/>
    </xf>
    <xf numFmtId="16" fontId="1" fillId="0" borderId="5" xfId="0" applyNumberFormat="1" applyFont="1" applyFill="1" applyBorder="1" applyAlignment="1">
      <alignment horizontal="center" vertical="top" wrapText="1"/>
    </xf>
    <xf numFmtId="16" fontId="1" fillId="0" borderId="4" xfId="0" applyNumberFormat="1" applyFont="1" applyFill="1" applyBorder="1" applyAlignment="1">
      <alignment horizontal="center" vertical="top" wrapText="1"/>
    </xf>
    <xf numFmtId="16" fontId="1" fillId="0" borderId="3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center" vertical="top" wrapText="1"/>
    </xf>
    <xf numFmtId="4" fontId="11" fillId="0" borderId="1" xfId="0" applyNumberFormat="1" applyFont="1" applyFill="1" applyBorder="1" applyAlignment="1">
      <alignment horizontal="center" vertical="top" wrapText="1"/>
    </xf>
    <xf numFmtId="16" fontId="1" fillId="0" borderId="1" xfId="0" applyNumberFormat="1" applyFont="1" applyFill="1" applyBorder="1" applyAlignment="1">
      <alignment horizontal="center" vertical="top" wrapText="1"/>
    </xf>
    <xf numFmtId="0" fontId="0" fillId="0" borderId="4" xfId="0" applyFill="1" applyBorder="1" applyAlignment="1">
      <alignment vertical="top" wrapText="1"/>
    </xf>
    <xf numFmtId="0" fontId="0" fillId="0" borderId="3" xfId="0" applyFill="1" applyBorder="1" applyAlignment="1">
      <alignment vertical="top" wrapText="1"/>
    </xf>
    <xf numFmtId="49" fontId="11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right" vertical="top" wrapText="1"/>
    </xf>
    <xf numFmtId="0" fontId="11" fillId="0" borderId="4" xfId="0" applyFont="1" applyFill="1" applyBorder="1" applyAlignment="1">
      <alignment horizontal="center" vertical="top" wrapText="1"/>
    </xf>
    <xf numFmtId="0" fontId="11" fillId="0" borderId="3" xfId="0" applyFont="1" applyFill="1" applyBorder="1" applyAlignment="1">
      <alignment horizontal="center" vertical="top" wrapText="1"/>
    </xf>
    <xf numFmtId="0" fontId="11" fillId="0" borderId="5" xfId="0" applyFont="1" applyFill="1" applyBorder="1" applyAlignment="1">
      <alignment horizontal="center" vertical="top" wrapText="1"/>
    </xf>
    <xf numFmtId="0" fontId="20" fillId="0" borderId="5" xfId="0" applyFont="1" applyFill="1" applyBorder="1" applyAlignment="1">
      <alignment horizontal="left" vertical="top" wrapText="1"/>
    </xf>
    <xf numFmtId="0" fontId="20" fillId="0" borderId="4" xfId="0" applyFont="1" applyFill="1" applyBorder="1" applyAlignment="1">
      <alignment horizontal="left" vertical="top" wrapText="1"/>
    </xf>
    <xf numFmtId="0" fontId="20" fillId="0" borderId="3" xfId="0" applyFont="1" applyFill="1" applyBorder="1" applyAlignment="1">
      <alignment horizontal="left" vertical="top" wrapText="1"/>
    </xf>
    <xf numFmtId="0" fontId="11" fillId="0" borderId="5" xfId="0" applyFont="1" applyFill="1" applyBorder="1" applyAlignment="1">
      <alignment horizontal="left" vertical="top" wrapText="1"/>
    </xf>
    <xf numFmtId="0" fontId="11" fillId="0" borderId="4" xfId="0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top" wrapText="1"/>
    </xf>
    <xf numFmtId="4" fontId="6" fillId="0" borderId="1" xfId="0" applyNumberFormat="1" applyFont="1" applyFill="1" applyBorder="1" applyAlignment="1">
      <alignment horizontal="center" vertical="top" wrapText="1"/>
    </xf>
    <xf numFmtId="4" fontId="1" fillId="0" borderId="6" xfId="0" applyNumberFormat="1" applyFont="1" applyFill="1" applyBorder="1" applyAlignment="1">
      <alignment horizontal="center" vertical="top" wrapText="1"/>
    </xf>
    <xf numFmtId="4" fontId="1" fillId="0" borderId="2" xfId="0" applyNumberFormat="1" applyFont="1" applyFill="1" applyBorder="1" applyAlignment="1">
      <alignment horizontal="center" vertical="top" wrapText="1"/>
    </xf>
    <xf numFmtId="4" fontId="1" fillId="0" borderId="7" xfId="0" applyNumberFormat="1" applyFont="1" applyFill="1" applyBorder="1" applyAlignment="1">
      <alignment horizontal="center" vertical="top" wrapText="1"/>
    </xf>
    <xf numFmtId="0" fontId="27" fillId="0" borderId="5" xfId="0" applyFont="1" applyFill="1" applyBorder="1" applyAlignment="1">
      <alignment horizontal="left" vertical="top" wrapText="1"/>
    </xf>
    <xf numFmtId="0" fontId="27" fillId="0" borderId="4" xfId="0" applyFont="1" applyFill="1" applyBorder="1" applyAlignment="1">
      <alignment horizontal="left" vertical="top" wrapText="1"/>
    </xf>
    <xf numFmtId="0" fontId="27" fillId="0" borderId="3" xfId="0" applyFont="1" applyFill="1" applyBorder="1" applyAlignment="1">
      <alignment horizontal="left" vertical="top" wrapText="1"/>
    </xf>
    <xf numFmtId="2" fontId="4" fillId="0" borderId="0" xfId="0" applyNumberFormat="1" applyFont="1" applyAlignment="1">
      <alignment horizontal="left" wrapText="1"/>
    </xf>
    <xf numFmtId="0" fontId="1" fillId="0" borderId="0" xfId="0" applyFont="1" applyAlignment="1">
      <alignment horizontal="left" vertical="center" wrapText="1"/>
    </xf>
    <xf numFmtId="4" fontId="21" fillId="0" borderId="0" xfId="0" applyNumberFormat="1" applyFont="1" applyFill="1" applyAlignment="1">
      <alignment horizontal="right"/>
    </xf>
    <xf numFmtId="0" fontId="21" fillId="0" borderId="0" xfId="0" applyFont="1" applyFill="1" applyAlignment="1">
      <alignment horizontal="right" wrapText="1"/>
    </xf>
    <xf numFmtId="0" fontId="5" fillId="0" borderId="1" xfId="0" applyFont="1" applyBorder="1" applyAlignment="1">
      <alignment horizontal="center"/>
    </xf>
    <xf numFmtId="0" fontId="6" fillId="0" borderId="6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6" fillId="0" borderId="7" xfId="0" applyFont="1" applyBorder="1" applyAlignment="1">
      <alignment horizontal="left" wrapText="1"/>
    </xf>
    <xf numFmtId="0" fontId="3" fillId="0" borderId="6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22" fillId="0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selection activeCell="K12" sqref="K12"/>
    </sheetView>
  </sheetViews>
  <sheetFormatPr defaultRowHeight="15.75" x14ac:dyDescent="0.25"/>
  <cols>
    <col min="1" max="1" width="45.85546875" style="1" customWidth="1"/>
    <col min="2" max="2" width="29.28515625" style="1" customWidth="1"/>
    <col min="3" max="3" width="20.42578125" style="1" customWidth="1"/>
    <col min="4" max="4" width="15" style="1" customWidth="1"/>
    <col min="5" max="6" width="15.42578125" style="1" customWidth="1"/>
    <col min="7" max="8" width="14.28515625" style="1" customWidth="1"/>
    <col min="9" max="9" width="15.28515625" style="1" customWidth="1"/>
    <col min="255" max="255" width="43" customWidth="1"/>
    <col min="256" max="256" width="15.140625" customWidth="1"/>
    <col min="257" max="257" width="20.42578125" customWidth="1"/>
    <col min="258" max="265" width="18.140625" customWidth="1"/>
    <col min="511" max="511" width="43" customWidth="1"/>
    <col min="512" max="512" width="15.140625" customWidth="1"/>
    <col min="513" max="513" width="20.42578125" customWidth="1"/>
    <col min="514" max="521" width="18.140625" customWidth="1"/>
    <col min="767" max="767" width="43" customWidth="1"/>
    <col min="768" max="768" width="15.140625" customWidth="1"/>
    <col min="769" max="769" width="20.42578125" customWidth="1"/>
    <col min="770" max="777" width="18.140625" customWidth="1"/>
    <col min="1023" max="1023" width="43" customWidth="1"/>
    <col min="1024" max="1024" width="15.140625" customWidth="1"/>
    <col min="1025" max="1025" width="20.42578125" customWidth="1"/>
    <col min="1026" max="1033" width="18.140625" customWidth="1"/>
    <col min="1279" max="1279" width="43" customWidth="1"/>
    <col min="1280" max="1280" width="15.140625" customWidth="1"/>
    <col min="1281" max="1281" width="20.42578125" customWidth="1"/>
    <col min="1282" max="1289" width="18.140625" customWidth="1"/>
    <col min="1535" max="1535" width="43" customWidth="1"/>
    <col min="1536" max="1536" width="15.140625" customWidth="1"/>
    <col min="1537" max="1537" width="20.42578125" customWidth="1"/>
    <col min="1538" max="1545" width="18.140625" customWidth="1"/>
    <col min="1791" max="1791" width="43" customWidth="1"/>
    <col min="1792" max="1792" width="15.140625" customWidth="1"/>
    <col min="1793" max="1793" width="20.42578125" customWidth="1"/>
    <col min="1794" max="1801" width="18.140625" customWidth="1"/>
    <col min="2047" max="2047" width="43" customWidth="1"/>
    <col min="2048" max="2048" width="15.140625" customWidth="1"/>
    <col min="2049" max="2049" width="20.42578125" customWidth="1"/>
    <col min="2050" max="2057" width="18.140625" customWidth="1"/>
    <col min="2303" max="2303" width="43" customWidth="1"/>
    <col min="2304" max="2304" width="15.140625" customWidth="1"/>
    <col min="2305" max="2305" width="20.42578125" customWidth="1"/>
    <col min="2306" max="2313" width="18.140625" customWidth="1"/>
    <col min="2559" max="2559" width="43" customWidth="1"/>
    <col min="2560" max="2560" width="15.140625" customWidth="1"/>
    <col min="2561" max="2561" width="20.42578125" customWidth="1"/>
    <col min="2562" max="2569" width="18.140625" customWidth="1"/>
    <col min="2815" max="2815" width="43" customWidth="1"/>
    <col min="2816" max="2816" width="15.140625" customWidth="1"/>
    <col min="2817" max="2817" width="20.42578125" customWidth="1"/>
    <col min="2818" max="2825" width="18.140625" customWidth="1"/>
    <col min="3071" max="3071" width="43" customWidth="1"/>
    <col min="3072" max="3072" width="15.140625" customWidth="1"/>
    <col min="3073" max="3073" width="20.42578125" customWidth="1"/>
    <col min="3074" max="3081" width="18.140625" customWidth="1"/>
    <col min="3327" max="3327" width="43" customWidth="1"/>
    <col min="3328" max="3328" width="15.140625" customWidth="1"/>
    <col min="3329" max="3329" width="20.42578125" customWidth="1"/>
    <col min="3330" max="3337" width="18.140625" customWidth="1"/>
    <col min="3583" max="3583" width="43" customWidth="1"/>
    <col min="3584" max="3584" width="15.140625" customWidth="1"/>
    <col min="3585" max="3585" width="20.42578125" customWidth="1"/>
    <col min="3586" max="3593" width="18.140625" customWidth="1"/>
    <col min="3839" max="3839" width="43" customWidth="1"/>
    <col min="3840" max="3840" width="15.140625" customWidth="1"/>
    <col min="3841" max="3841" width="20.42578125" customWidth="1"/>
    <col min="3842" max="3849" width="18.140625" customWidth="1"/>
    <col min="4095" max="4095" width="43" customWidth="1"/>
    <col min="4096" max="4096" width="15.140625" customWidth="1"/>
    <col min="4097" max="4097" width="20.42578125" customWidth="1"/>
    <col min="4098" max="4105" width="18.140625" customWidth="1"/>
    <col min="4351" max="4351" width="43" customWidth="1"/>
    <col min="4352" max="4352" width="15.140625" customWidth="1"/>
    <col min="4353" max="4353" width="20.42578125" customWidth="1"/>
    <col min="4354" max="4361" width="18.140625" customWidth="1"/>
    <col min="4607" max="4607" width="43" customWidth="1"/>
    <col min="4608" max="4608" width="15.140625" customWidth="1"/>
    <col min="4609" max="4609" width="20.42578125" customWidth="1"/>
    <col min="4610" max="4617" width="18.140625" customWidth="1"/>
    <col min="4863" max="4863" width="43" customWidth="1"/>
    <col min="4864" max="4864" width="15.140625" customWidth="1"/>
    <col min="4865" max="4865" width="20.42578125" customWidth="1"/>
    <col min="4866" max="4873" width="18.140625" customWidth="1"/>
    <col min="5119" max="5119" width="43" customWidth="1"/>
    <col min="5120" max="5120" width="15.140625" customWidth="1"/>
    <col min="5121" max="5121" width="20.42578125" customWidth="1"/>
    <col min="5122" max="5129" width="18.140625" customWidth="1"/>
    <col min="5375" max="5375" width="43" customWidth="1"/>
    <col min="5376" max="5376" width="15.140625" customWidth="1"/>
    <col min="5377" max="5377" width="20.42578125" customWidth="1"/>
    <col min="5378" max="5385" width="18.140625" customWidth="1"/>
    <col min="5631" max="5631" width="43" customWidth="1"/>
    <col min="5632" max="5632" width="15.140625" customWidth="1"/>
    <col min="5633" max="5633" width="20.42578125" customWidth="1"/>
    <col min="5634" max="5641" width="18.140625" customWidth="1"/>
    <col min="5887" max="5887" width="43" customWidth="1"/>
    <col min="5888" max="5888" width="15.140625" customWidth="1"/>
    <col min="5889" max="5889" width="20.42578125" customWidth="1"/>
    <col min="5890" max="5897" width="18.140625" customWidth="1"/>
    <col min="6143" max="6143" width="43" customWidth="1"/>
    <col min="6144" max="6144" width="15.140625" customWidth="1"/>
    <col min="6145" max="6145" width="20.42578125" customWidth="1"/>
    <col min="6146" max="6153" width="18.140625" customWidth="1"/>
    <col min="6399" max="6399" width="43" customWidth="1"/>
    <col min="6400" max="6400" width="15.140625" customWidth="1"/>
    <col min="6401" max="6401" width="20.42578125" customWidth="1"/>
    <col min="6402" max="6409" width="18.140625" customWidth="1"/>
    <col min="6655" max="6655" width="43" customWidth="1"/>
    <col min="6656" max="6656" width="15.140625" customWidth="1"/>
    <col min="6657" max="6657" width="20.42578125" customWidth="1"/>
    <col min="6658" max="6665" width="18.140625" customWidth="1"/>
    <col min="6911" max="6911" width="43" customWidth="1"/>
    <col min="6912" max="6912" width="15.140625" customWidth="1"/>
    <col min="6913" max="6913" width="20.42578125" customWidth="1"/>
    <col min="6914" max="6921" width="18.140625" customWidth="1"/>
    <col min="7167" max="7167" width="43" customWidth="1"/>
    <col min="7168" max="7168" width="15.140625" customWidth="1"/>
    <col min="7169" max="7169" width="20.42578125" customWidth="1"/>
    <col min="7170" max="7177" width="18.140625" customWidth="1"/>
    <col min="7423" max="7423" width="43" customWidth="1"/>
    <col min="7424" max="7424" width="15.140625" customWidth="1"/>
    <col min="7425" max="7425" width="20.42578125" customWidth="1"/>
    <col min="7426" max="7433" width="18.140625" customWidth="1"/>
    <col min="7679" max="7679" width="43" customWidth="1"/>
    <col min="7680" max="7680" width="15.140625" customWidth="1"/>
    <col min="7681" max="7681" width="20.42578125" customWidth="1"/>
    <col min="7682" max="7689" width="18.140625" customWidth="1"/>
    <col min="7935" max="7935" width="43" customWidth="1"/>
    <col min="7936" max="7936" width="15.140625" customWidth="1"/>
    <col min="7937" max="7937" width="20.42578125" customWidth="1"/>
    <col min="7938" max="7945" width="18.140625" customWidth="1"/>
    <col min="8191" max="8191" width="43" customWidth="1"/>
    <col min="8192" max="8192" width="15.140625" customWidth="1"/>
    <col min="8193" max="8193" width="20.42578125" customWidth="1"/>
    <col min="8194" max="8201" width="18.140625" customWidth="1"/>
    <col min="8447" max="8447" width="43" customWidth="1"/>
    <col min="8448" max="8448" width="15.140625" customWidth="1"/>
    <col min="8449" max="8449" width="20.42578125" customWidth="1"/>
    <col min="8450" max="8457" width="18.140625" customWidth="1"/>
    <col min="8703" max="8703" width="43" customWidth="1"/>
    <col min="8704" max="8704" width="15.140625" customWidth="1"/>
    <col min="8705" max="8705" width="20.42578125" customWidth="1"/>
    <col min="8706" max="8713" width="18.140625" customWidth="1"/>
    <col min="8959" max="8959" width="43" customWidth="1"/>
    <col min="8960" max="8960" width="15.140625" customWidth="1"/>
    <col min="8961" max="8961" width="20.42578125" customWidth="1"/>
    <col min="8962" max="8969" width="18.140625" customWidth="1"/>
    <col min="9215" max="9215" width="43" customWidth="1"/>
    <col min="9216" max="9216" width="15.140625" customWidth="1"/>
    <col min="9217" max="9217" width="20.42578125" customWidth="1"/>
    <col min="9218" max="9225" width="18.140625" customWidth="1"/>
    <col min="9471" max="9471" width="43" customWidth="1"/>
    <col min="9472" max="9472" width="15.140625" customWidth="1"/>
    <col min="9473" max="9473" width="20.42578125" customWidth="1"/>
    <col min="9474" max="9481" width="18.140625" customWidth="1"/>
    <col min="9727" max="9727" width="43" customWidth="1"/>
    <col min="9728" max="9728" width="15.140625" customWidth="1"/>
    <col min="9729" max="9729" width="20.42578125" customWidth="1"/>
    <col min="9730" max="9737" width="18.140625" customWidth="1"/>
    <col min="9983" max="9983" width="43" customWidth="1"/>
    <col min="9984" max="9984" width="15.140625" customWidth="1"/>
    <col min="9985" max="9985" width="20.42578125" customWidth="1"/>
    <col min="9986" max="9993" width="18.140625" customWidth="1"/>
    <col min="10239" max="10239" width="43" customWidth="1"/>
    <col min="10240" max="10240" width="15.140625" customWidth="1"/>
    <col min="10241" max="10241" width="20.42578125" customWidth="1"/>
    <col min="10242" max="10249" width="18.140625" customWidth="1"/>
    <col min="10495" max="10495" width="43" customWidth="1"/>
    <col min="10496" max="10496" width="15.140625" customWidth="1"/>
    <col min="10497" max="10497" width="20.42578125" customWidth="1"/>
    <col min="10498" max="10505" width="18.140625" customWidth="1"/>
    <col min="10751" max="10751" width="43" customWidth="1"/>
    <col min="10752" max="10752" width="15.140625" customWidth="1"/>
    <col min="10753" max="10753" width="20.42578125" customWidth="1"/>
    <col min="10754" max="10761" width="18.140625" customWidth="1"/>
    <col min="11007" max="11007" width="43" customWidth="1"/>
    <col min="11008" max="11008" width="15.140625" customWidth="1"/>
    <col min="11009" max="11009" width="20.42578125" customWidth="1"/>
    <col min="11010" max="11017" width="18.140625" customWidth="1"/>
    <col min="11263" max="11263" width="43" customWidth="1"/>
    <col min="11264" max="11264" width="15.140625" customWidth="1"/>
    <col min="11265" max="11265" width="20.42578125" customWidth="1"/>
    <col min="11266" max="11273" width="18.140625" customWidth="1"/>
    <col min="11519" max="11519" width="43" customWidth="1"/>
    <col min="11520" max="11520" width="15.140625" customWidth="1"/>
    <col min="11521" max="11521" width="20.42578125" customWidth="1"/>
    <col min="11522" max="11529" width="18.140625" customWidth="1"/>
    <col min="11775" max="11775" width="43" customWidth="1"/>
    <col min="11776" max="11776" width="15.140625" customWidth="1"/>
    <col min="11777" max="11777" width="20.42578125" customWidth="1"/>
    <col min="11778" max="11785" width="18.140625" customWidth="1"/>
    <col min="12031" max="12031" width="43" customWidth="1"/>
    <col min="12032" max="12032" width="15.140625" customWidth="1"/>
    <col min="12033" max="12033" width="20.42578125" customWidth="1"/>
    <col min="12034" max="12041" width="18.140625" customWidth="1"/>
    <col min="12287" max="12287" width="43" customWidth="1"/>
    <col min="12288" max="12288" width="15.140625" customWidth="1"/>
    <col min="12289" max="12289" width="20.42578125" customWidth="1"/>
    <col min="12290" max="12297" width="18.140625" customWidth="1"/>
    <col min="12543" max="12543" width="43" customWidth="1"/>
    <col min="12544" max="12544" width="15.140625" customWidth="1"/>
    <col min="12545" max="12545" width="20.42578125" customWidth="1"/>
    <col min="12546" max="12553" width="18.140625" customWidth="1"/>
    <col min="12799" max="12799" width="43" customWidth="1"/>
    <col min="12800" max="12800" width="15.140625" customWidth="1"/>
    <col min="12801" max="12801" width="20.42578125" customWidth="1"/>
    <col min="12802" max="12809" width="18.140625" customWidth="1"/>
    <col min="13055" max="13055" width="43" customWidth="1"/>
    <col min="13056" max="13056" width="15.140625" customWidth="1"/>
    <col min="13057" max="13057" width="20.42578125" customWidth="1"/>
    <col min="13058" max="13065" width="18.140625" customWidth="1"/>
    <col min="13311" max="13311" width="43" customWidth="1"/>
    <col min="13312" max="13312" width="15.140625" customWidth="1"/>
    <col min="13313" max="13313" width="20.42578125" customWidth="1"/>
    <col min="13314" max="13321" width="18.140625" customWidth="1"/>
    <col min="13567" max="13567" width="43" customWidth="1"/>
    <col min="13568" max="13568" width="15.140625" customWidth="1"/>
    <col min="13569" max="13569" width="20.42578125" customWidth="1"/>
    <col min="13570" max="13577" width="18.140625" customWidth="1"/>
    <col min="13823" max="13823" width="43" customWidth="1"/>
    <col min="13824" max="13824" width="15.140625" customWidth="1"/>
    <col min="13825" max="13825" width="20.42578125" customWidth="1"/>
    <col min="13826" max="13833" width="18.140625" customWidth="1"/>
    <col min="14079" max="14079" width="43" customWidth="1"/>
    <col min="14080" max="14080" width="15.140625" customWidth="1"/>
    <col min="14081" max="14081" width="20.42578125" customWidth="1"/>
    <col min="14082" max="14089" width="18.140625" customWidth="1"/>
    <col min="14335" max="14335" width="43" customWidth="1"/>
    <col min="14336" max="14336" width="15.140625" customWidth="1"/>
    <col min="14337" max="14337" width="20.42578125" customWidth="1"/>
    <col min="14338" max="14345" width="18.140625" customWidth="1"/>
    <col min="14591" max="14591" width="43" customWidth="1"/>
    <col min="14592" max="14592" width="15.140625" customWidth="1"/>
    <col min="14593" max="14593" width="20.42578125" customWidth="1"/>
    <col min="14594" max="14601" width="18.140625" customWidth="1"/>
    <col min="14847" max="14847" width="43" customWidth="1"/>
    <col min="14848" max="14848" width="15.140625" customWidth="1"/>
    <col min="14849" max="14849" width="20.42578125" customWidth="1"/>
    <col min="14850" max="14857" width="18.140625" customWidth="1"/>
    <col min="15103" max="15103" width="43" customWidth="1"/>
    <col min="15104" max="15104" width="15.140625" customWidth="1"/>
    <col min="15105" max="15105" width="20.42578125" customWidth="1"/>
    <col min="15106" max="15113" width="18.140625" customWidth="1"/>
    <col min="15359" max="15359" width="43" customWidth="1"/>
    <col min="15360" max="15360" width="15.140625" customWidth="1"/>
    <col min="15361" max="15361" width="20.42578125" customWidth="1"/>
    <col min="15362" max="15369" width="18.140625" customWidth="1"/>
    <col min="15615" max="15615" width="43" customWidth="1"/>
    <col min="15616" max="15616" width="15.140625" customWidth="1"/>
    <col min="15617" max="15617" width="20.42578125" customWidth="1"/>
    <col min="15618" max="15625" width="18.140625" customWidth="1"/>
    <col min="15871" max="15871" width="43" customWidth="1"/>
    <col min="15872" max="15872" width="15.140625" customWidth="1"/>
    <col min="15873" max="15873" width="20.42578125" customWidth="1"/>
    <col min="15874" max="15881" width="18.140625" customWidth="1"/>
    <col min="16127" max="16127" width="43" customWidth="1"/>
    <col min="16128" max="16128" width="15.140625" customWidth="1"/>
    <col min="16129" max="16129" width="20.42578125" customWidth="1"/>
    <col min="16130" max="16137" width="18.140625" customWidth="1"/>
  </cols>
  <sheetData>
    <row r="1" spans="1:10" s="13" customFormat="1" ht="14.25" customHeight="1" x14ac:dyDescent="0.25">
      <c r="D1" s="14"/>
      <c r="E1" s="126" t="s">
        <v>286</v>
      </c>
      <c r="F1" s="126"/>
      <c r="G1" s="126"/>
      <c r="H1" s="126"/>
      <c r="I1" s="126"/>
      <c r="J1" s="126"/>
    </row>
    <row r="2" spans="1:10" s="13" customFormat="1" ht="15" customHeight="1" x14ac:dyDescent="0.25">
      <c r="D2" s="14"/>
      <c r="E2" s="127" t="s">
        <v>30</v>
      </c>
      <c r="F2" s="127"/>
      <c r="G2" s="127"/>
      <c r="H2" s="127"/>
      <c r="I2" s="127"/>
      <c r="J2" s="127"/>
    </row>
    <row r="3" spans="1:10" s="13" customFormat="1" ht="15" x14ac:dyDescent="0.25">
      <c r="D3" s="14"/>
      <c r="E3" s="126" t="s">
        <v>290</v>
      </c>
      <c r="F3" s="126"/>
      <c r="G3" s="126"/>
      <c r="H3" s="126"/>
      <c r="I3" s="126"/>
      <c r="J3" s="126"/>
    </row>
    <row r="4" spans="1:10" s="13" customFormat="1" ht="14.1" customHeight="1" x14ac:dyDescent="0.25">
      <c r="D4" s="14"/>
      <c r="E4" s="126" t="s">
        <v>32</v>
      </c>
      <c r="F4" s="126"/>
      <c r="G4" s="126"/>
      <c r="H4" s="126"/>
      <c r="I4" s="126"/>
      <c r="J4" s="126"/>
    </row>
    <row r="5" spans="1:10" s="13" customFormat="1" ht="15" customHeight="1" x14ac:dyDescent="0.25">
      <c r="D5" s="14"/>
      <c r="E5" s="127" t="s">
        <v>364</v>
      </c>
      <c r="F5" s="127"/>
      <c r="G5" s="127"/>
      <c r="H5" s="127"/>
      <c r="I5" s="127"/>
      <c r="J5" s="82"/>
    </row>
    <row r="6" spans="1:10" x14ac:dyDescent="0.25">
      <c r="A6" s="128" t="s">
        <v>306</v>
      </c>
      <c r="B6" s="128"/>
      <c r="C6" s="128"/>
      <c r="D6" s="129"/>
      <c r="E6" s="129"/>
      <c r="F6" s="129"/>
      <c r="G6" s="129"/>
      <c r="H6" s="129"/>
      <c r="I6" s="129"/>
    </row>
    <row r="7" spans="1:10" x14ac:dyDescent="0.25">
      <c r="A7" s="128" t="s">
        <v>307</v>
      </c>
      <c r="B7" s="128"/>
      <c r="C7" s="128"/>
      <c r="D7" s="128"/>
      <c r="E7" s="128"/>
      <c r="F7" s="128"/>
      <c r="G7" s="128"/>
      <c r="H7" s="128"/>
      <c r="I7" s="128"/>
    </row>
    <row r="8" spans="1:10" x14ac:dyDescent="0.25">
      <c r="A8" s="60"/>
      <c r="B8" s="60"/>
      <c r="C8" s="60"/>
      <c r="D8" s="61"/>
      <c r="E8" s="61"/>
      <c r="F8" s="61"/>
      <c r="G8" s="61"/>
      <c r="H8" s="61"/>
      <c r="I8" s="61"/>
    </row>
    <row r="9" spans="1:10" s="92" customFormat="1" ht="15" x14ac:dyDescent="0.2">
      <c r="A9" s="91" t="s">
        <v>93</v>
      </c>
      <c r="B9" s="121" t="s">
        <v>94</v>
      </c>
      <c r="C9" s="122"/>
      <c r="D9" s="122"/>
      <c r="E9" s="122"/>
      <c r="F9" s="122"/>
      <c r="G9" s="122"/>
      <c r="H9" s="122"/>
      <c r="I9" s="123"/>
    </row>
    <row r="10" spans="1:10" s="92" customFormat="1" ht="15.75" customHeight="1" x14ac:dyDescent="0.2">
      <c r="A10" s="124" t="s">
        <v>95</v>
      </c>
      <c r="B10" s="115" t="s">
        <v>96</v>
      </c>
      <c r="C10" s="115" t="s">
        <v>3</v>
      </c>
      <c r="D10" s="118" t="s">
        <v>97</v>
      </c>
      <c r="E10" s="118"/>
      <c r="F10" s="118"/>
      <c r="G10" s="118"/>
      <c r="H10" s="118"/>
      <c r="I10" s="118"/>
    </row>
    <row r="11" spans="1:10" s="92" customFormat="1" ht="15" x14ac:dyDescent="0.2">
      <c r="A11" s="124"/>
      <c r="B11" s="117"/>
      <c r="C11" s="117"/>
      <c r="D11" s="93" t="s">
        <v>301</v>
      </c>
      <c r="E11" s="93" t="s">
        <v>302</v>
      </c>
      <c r="F11" s="93" t="s">
        <v>303</v>
      </c>
      <c r="G11" s="93" t="s">
        <v>304</v>
      </c>
      <c r="H11" s="93" t="s">
        <v>305</v>
      </c>
      <c r="I11" s="94" t="s">
        <v>2</v>
      </c>
    </row>
    <row r="12" spans="1:10" s="92" customFormat="1" ht="30" x14ac:dyDescent="0.2">
      <c r="A12" s="118"/>
      <c r="B12" s="118" t="s">
        <v>98</v>
      </c>
      <c r="C12" s="95" t="s">
        <v>99</v>
      </c>
      <c r="D12" s="96">
        <f>'Приложение 4'!G13</f>
        <v>204019.20000000001</v>
      </c>
      <c r="E12" s="96">
        <f>'Приложение 4'!H13</f>
        <v>54847.92</v>
      </c>
      <c r="F12" s="96">
        <f>'Приложение 4'!I13</f>
        <v>90428.98</v>
      </c>
      <c r="G12" s="96">
        <f>'Приложение 4'!J13</f>
        <v>0</v>
      </c>
      <c r="H12" s="96">
        <f>'Приложение 4'!K13</f>
        <v>0</v>
      </c>
      <c r="I12" s="96">
        <f>SUM(D12:H12)</f>
        <v>349296.1</v>
      </c>
    </row>
    <row r="13" spans="1:10" s="92" customFormat="1" ht="45" x14ac:dyDescent="0.2">
      <c r="A13" s="118"/>
      <c r="B13" s="118"/>
      <c r="C13" s="91" t="s">
        <v>1</v>
      </c>
      <c r="D13" s="96">
        <f>'Приложение 4'!G14</f>
        <v>0</v>
      </c>
      <c r="E13" s="96">
        <f>'Приложение 4'!H14</f>
        <v>0</v>
      </c>
      <c r="F13" s="96">
        <f>'Приложение 4'!I14</f>
        <v>0</v>
      </c>
      <c r="G13" s="96">
        <f>'Приложение 4'!J14</f>
        <v>0</v>
      </c>
      <c r="H13" s="96">
        <f>'Приложение 4'!K14</f>
        <v>0</v>
      </c>
      <c r="I13" s="96">
        <f>SUM(D13:H13)</f>
        <v>0</v>
      </c>
    </row>
    <row r="14" spans="1:10" s="92" customFormat="1" ht="30" x14ac:dyDescent="0.2">
      <c r="A14" s="118"/>
      <c r="B14" s="118"/>
      <c r="C14" s="91" t="s">
        <v>7</v>
      </c>
      <c r="D14" s="96">
        <f>'Приложение 4'!G15</f>
        <v>131021.73</v>
      </c>
      <c r="E14" s="96">
        <f>'Приложение 4'!H15</f>
        <v>31703.279999999999</v>
      </c>
      <c r="F14" s="96">
        <f>'Приложение 4'!I15</f>
        <v>73811.37</v>
      </c>
      <c r="G14" s="96">
        <f>'Приложение 4'!J15</f>
        <v>0</v>
      </c>
      <c r="H14" s="96">
        <f>'Приложение 4'!K15</f>
        <v>0</v>
      </c>
      <c r="I14" s="96">
        <f>SUM(D14:H14)</f>
        <v>236536.38</v>
      </c>
    </row>
    <row r="15" spans="1:10" s="92" customFormat="1" ht="45" x14ac:dyDescent="0.2">
      <c r="A15" s="118"/>
      <c r="B15" s="118"/>
      <c r="C15" s="91" t="s">
        <v>100</v>
      </c>
      <c r="D15" s="96">
        <f>'Приложение 4'!G16</f>
        <v>72997.47</v>
      </c>
      <c r="E15" s="96">
        <f>'Приложение 4'!H16</f>
        <v>23144.639999999999</v>
      </c>
      <c r="F15" s="96">
        <f>'Приложение 4'!I16</f>
        <v>16617.61</v>
      </c>
      <c r="G15" s="96">
        <f>'Приложение 4'!J16</f>
        <v>0</v>
      </c>
      <c r="H15" s="96">
        <f>'Приложение 4'!K16</f>
        <v>0</v>
      </c>
      <c r="I15" s="96">
        <f>SUM(D15:H15)</f>
        <v>112759.72</v>
      </c>
    </row>
    <row r="16" spans="1:10" s="92" customFormat="1" ht="30" x14ac:dyDescent="0.2">
      <c r="A16" s="118"/>
      <c r="B16" s="118"/>
      <c r="C16" s="87" t="s">
        <v>26</v>
      </c>
      <c r="D16" s="96">
        <f>'Приложение 4'!G17</f>
        <v>0</v>
      </c>
      <c r="E16" s="96">
        <f>'Приложение 4'!H17</f>
        <v>0</v>
      </c>
      <c r="F16" s="96">
        <f>'Приложение 4'!I17</f>
        <v>0</v>
      </c>
      <c r="G16" s="96">
        <f>'Приложение 4'!J17</f>
        <v>0</v>
      </c>
      <c r="H16" s="96">
        <f>'Приложение 4'!K17</f>
        <v>0</v>
      </c>
      <c r="I16" s="96">
        <f>SUM(D16:H16)</f>
        <v>0</v>
      </c>
    </row>
    <row r="17" spans="1:9" s="92" customFormat="1" ht="15.75" customHeight="1" x14ac:dyDescent="0.2">
      <c r="A17" s="119" t="s">
        <v>308</v>
      </c>
      <c r="B17" s="119"/>
      <c r="C17" s="119"/>
      <c r="D17" s="119"/>
      <c r="E17" s="119"/>
      <c r="F17" s="119"/>
      <c r="G17" s="119"/>
      <c r="H17" s="119"/>
      <c r="I17" s="119"/>
    </row>
    <row r="18" spans="1:9" s="92" customFormat="1" ht="15.75" customHeight="1" x14ac:dyDescent="0.2">
      <c r="A18" s="125" t="s">
        <v>357</v>
      </c>
      <c r="B18" s="125"/>
      <c r="C18" s="125"/>
      <c r="D18" s="125"/>
      <c r="E18" s="125"/>
      <c r="F18" s="125"/>
      <c r="G18" s="125"/>
      <c r="H18" s="125"/>
      <c r="I18" s="125"/>
    </row>
    <row r="19" spans="1:9" s="92" customFormat="1" ht="15" x14ac:dyDescent="0.2">
      <c r="A19" s="91" t="s">
        <v>93</v>
      </c>
      <c r="B19" s="124" t="s">
        <v>94</v>
      </c>
      <c r="C19" s="124"/>
      <c r="D19" s="124"/>
      <c r="E19" s="124"/>
      <c r="F19" s="124"/>
      <c r="G19" s="124"/>
      <c r="H19" s="124"/>
      <c r="I19" s="124"/>
    </row>
    <row r="20" spans="1:9" s="92" customFormat="1" ht="15.75" customHeight="1" x14ac:dyDescent="0.2">
      <c r="A20" s="124" t="s">
        <v>95</v>
      </c>
      <c r="B20" s="115" t="s">
        <v>96</v>
      </c>
      <c r="C20" s="115" t="s">
        <v>3</v>
      </c>
      <c r="D20" s="118" t="s">
        <v>97</v>
      </c>
      <c r="E20" s="118"/>
      <c r="F20" s="118"/>
      <c r="G20" s="118"/>
      <c r="H20" s="118"/>
      <c r="I20" s="118"/>
    </row>
    <row r="21" spans="1:9" s="92" customFormat="1" ht="15" x14ac:dyDescent="0.2">
      <c r="A21" s="124"/>
      <c r="B21" s="117"/>
      <c r="C21" s="117"/>
      <c r="D21" s="93" t="s">
        <v>301</v>
      </c>
      <c r="E21" s="93" t="s">
        <v>302</v>
      </c>
      <c r="F21" s="93" t="s">
        <v>303</v>
      </c>
      <c r="G21" s="93" t="s">
        <v>304</v>
      </c>
      <c r="H21" s="93" t="s">
        <v>305</v>
      </c>
      <c r="I21" s="94" t="s">
        <v>2</v>
      </c>
    </row>
    <row r="22" spans="1:9" s="92" customFormat="1" ht="30" x14ac:dyDescent="0.2">
      <c r="A22" s="118"/>
      <c r="B22" s="115" t="s">
        <v>98</v>
      </c>
      <c r="C22" s="97" t="s">
        <v>99</v>
      </c>
      <c r="D22" s="96">
        <f>'Приложение 4'!G79</f>
        <v>452263</v>
      </c>
      <c r="E22" s="96">
        <f>'Приложение 4'!H79</f>
        <v>444500</v>
      </c>
      <c r="F22" s="96">
        <f>'Приложение 4'!I79</f>
        <v>444500</v>
      </c>
      <c r="G22" s="96">
        <f>'Приложение 4'!J79</f>
        <v>0</v>
      </c>
      <c r="H22" s="96">
        <f>'Приложение 4'!K79</f>
        <v>0</v>
      </c>
      <c r="I22" s="96">
        <f>SUM(D22:H22)</f>
        <v>1341263</v>
      </c>
    </row>
    <row r="23" spans="1:9" s="92" customFormat="1" ht="45" x14ac:dyDescent="0.2">
      <c r="A23" s="118"/>
      <c r="B23" s="116"/>
      <c r="C23" s="91" t="s">
        <v>1</v>
      </c>
      <c r="D23" s="96">
        <f>'Приложение 4'!G80</f>
        <v>0</v>
      </c>
      <c r="E23" s="96">
        <f>'Приложение 4'!H80</f>
        <v>0</v>
      </c>
      <c r="F23" s="96">
        <f>'Приложение 4'!I80</f>
        <v>0</v>
      </c>
      <c r="G23" s="96">
        <f>'Приложение 4'!J80</f>
        <v>0</v>
      </c>
      <c r="H23" s="96">
        <f>'Приложение 4'!K80</f>
        <v>0</v>
      </c>
      <c r="I23" s="96">
        <f>SUM(D23:H23)</f>
        <v>0</v>
      </c>
    </row>
    <row r="24" spans="1:9" s="92" customFormat="1" ht="30" x14ac:dyDescent="0.2">
      <c r="A24" s="118"/>
      <c r="B24" s="116"/>
      <c r="C24" s="91" t="s">
        <v>7</v>
      </c>
      <c r="D24" s="96">
        <f>'Приложение 4'!G81</f>
        <v>0</v>
      </c>
      <c r="E24" s="96">
        <f>'Приложение 4'!H81</f>
        <v>0</v>
      </c>
      <c r="F24" s="96">
        <f>'Приложение 4'!I81</f>
        <v>0</v>
      </c>
      <c r="G24" s="96">
        <f>'Приложение 4'!J81</f>
        <v>0</v>
      </c>
      <c r="H24" s="96">
        <f>'Приложение 4'!K81</f>
        <v>0</v>
      </c>
      <c r="I24" s="96">
        <f>SUM(D24:H24)</f>
        <v>0</v>
      </c>
    </row>
    <row r="25" spans="1:9" s="92" customFormat="1" ht="45" x14ac:dyDescent="0.2">
      <c r="A25" s="118"/>
      <c r="B25" s="116"/>
      <c r="C25" s="91" t="s">
        <v>100</v>
      </c>
      <c r="D25" s="96">
        <f>'Приложение 4'!G82</f>
        <v>452263</v>
      </c>
      <c r="E25" s="96">
        <f>'Приложение 4'!H82</f>
        <v>444500</v>
      </c>
      <c r="F25" s="96">
        <f>'Приложение 4'!I82</f>
        <v>444500</v>
      </c>
      <c r="G25" s="96">
        <f>'Приложение 4'!J82</f>
        <v>0</v>
      </c>
      <c r="H25" s="96">
        <f>'Приложение 4'!K82</f>
        <v>0</v>
      </c>
      <c r="I25" s="96">
        <f>SUM(D25:H25)</f>
        <v>1341263</v>
      </c>
    </row>
    <row r="26" spans="1:9" s="92" customFormat="1" ht="30" x14ac:dyDescent="0.2">
      <c r="A26" s="118"/>
      <c r="B26" s="117"/>
      <c r="C26" s="87" t="s">
        <v>26</v>
      </c>
      <c r="D26" s="96">
        <f>'Приложение 4'!G83</f>
        <v>0</v>
      </c>
      <c r="E26" s="96">
        <v>0</v>
      </c>
      <c r="F26" s="96">
        <v>0</v>
      </c>
      <c r="G26" s="96">
        <v>0</v>
      </c>
      <c r="H26" s="96">
        <v>0</v>
      </c>
      <c r="I26" s="96">
        <f>SUM(D26:H26)</f>
        <v>0</v>
      </c>
    </row>
    <row r="27" spans="1:9" s="92" customFormat="1" ht="14.25" x14ac:dyDescent="0.2">
      <c r="A27" s="119" t="s">
        <v>309</v>
      </c>
      <c r="B27" s="119"/>
      <c r="C27" s="119"/>
      <c r="D27" s="120"/>
      <c r="E27" s="120"/>
      <c r="F27" s="120"/>
      <c r="G27" s="120"/>
      <c r="H27" s="120"/>
      <c r="I27" s="120"/>
    </row>
    <row r="28" spans="1:9" s="92" customFormat="1" ht="14.25" x14ac:dyDescent="0.2">
      <c r="A28" s="119" t="s">
        <v>310</v>
      </c>
      <c r="B28" s="119"/>
      <c r="C28" s="119"/>
      <c r="D28" s="119"/>
      <c r="E28" s="119"/>
      <c r="F28" s="119"/>
      <c r="G28" s="119"/>
      <c r="H28" s="119"/>
      <c r="I28" s="119"/>
    </row>
    <row r="29" spans="1:9" s="92" customFormat="1" ht="15" x14ac:dyDescent="0.25">
      <c r="A29" s="98"/>
      <c r="B29" s="98"/>
      <c r="C29" s="98"/>
      <c r="D29" s="99"/>
      <c r="E29" s="99"/>
      <c r="F29" s="99"/>
      <c r="G29" s="99"/>
      <c r="H29" s="99"/>
      <c r="I29" s="99"/>
    </row>
    <row r="30" spans="1:9" s="92" customFormat="1" ht="15" x14ac:dyDescent="0.2">
      <c r="A30" s="91" t="s">
        <v>93</v>
      </c>
      <c r="B30" s="121" t="s">
        <v>94</v>
      </c>
      <c r="C30" s="122"/>
      <c r="D30" s="122"/>
      <c r="E30" s="122"/>
      <c r="F30" s="122"/>
      <c r="G30" s="122"/>
      <c r="H30" s="122"/>
      <c r="I30" s="123"/>
    </row>
    <row r="31" spans="1:9" s="92" customFormat="1" ht="15" x14ac:dyDescent="0.2">
      <c r="A31" s="115" t="s">
        <v>95</v>
      </c>
      <c r="B31" s="115" t="s">
        <v>96</v>
      </c>
      <c r="C31" s="115" t="s">
        <v>3</v>
      </c>
      <c r="D31" s="118" t="s">
        <v>97</v>
      </c>
      <c r="E31" s="118"/>
      <c r="F31" s="118"/>
      <c r="G31" s="118"/>
      <c r="H31" s="118"/>
      <c r="I31" s="118"/>
    </row>
    <row r="32" spans="1:9" s="92" customFormat="1" ht="15" x14ac:dyDescent="0.2">
      <c r="A32" s="116"/>
      <c r="B32" s="117"/>
      <c r="C32" s="117"/>
      <c r="D32" s="93" t="s">
        <v>301</v>
      </c>
      <c r="E32" s="93" t="s">
        <v>302</v>
      </c>
      <c r="F32" s="93" t="s">
        <v>303</v>
      </c>
      <c r="G32" s="93" t="s">
        <v>304</v>
      </c>
      <c r="H32" s="93" t="s">
        <v>305</v>
      </c>
      <c r="I32" s="94" t="s">
        <v>2</v>
      </c>
    </row>
    <row r="33" spans="1:9" s="92" customFormat="1" ht="30" x14ac:dyDescent="0.2">
      <c r="A33" s="116"/>
      <c r="B33" s="115" t="s">
        <v>98</v>
      </c>
      <c r="C33" s="97" t="s">
        <v>99</v>
      </c>
      <c r="D33" s="96">
        <f>'Приложение 4'!G115</f>
        <v>25596</v>
      </c>
      <c r="E33" s="96">
        <f>'Приложение 4'!H115</f>
        <v>15222</v>
      </c>
      <c r="F33" s="96">
        <f>'Приложение 4'!I115</f>
        <v>5000</v>
      </c>
      <c r="G33" s="96">
        <f>'Приложение 4'!J115</f>
        <v>0</v>
      </c>
      <c r="H33" s="96">
        <f>'Приложение 4'!K115</f>
        <v>0</v>
      </c>
      <c r="I33" s="96">
        <f>SUM(D33:H33)</f>
        <v>45818</v>
      </c>
    </row>
    <row r="34" spans="1:9" s="92" customFormat="1" ht="45" x14ac:dyDescent="0.2">
      <c r="A34" s="116"/>
      <c r="B34" s="116"/>
      <c r="C34" s="91" t="s">
        <v>1</v>
      </c>
      <c r="D34" s="96">
        <f>'Приложение 4'!G116</f>
        <v>0</v>
      </c>
      <c r="E34" s="96">
        <f>'Приложение 4'!H116</f>
        <v>0</v>
      </c>
      <c r="F34" s="96">
        <f>'Приложение 4'!I116</f>
        <v>0</v>
      </c>
      <c r="G34" s="96">
        <f>'Приложение 4'!J116</f>
        <v>0</v>
      </c>
      <c r="H34" s="96">
        <f>'Приложение 4'!K116</f>
        <v>0</v>
      </c>
      <c r="I34" s="96">
        <f>SUM(D34:H34)</f>
        <v>0</v>
      </c>
    </row>
    <row r="35" spans="1:9" s="92" customFormat="1" ht="30" x14ac:dyDescent="0.2">
      <c r="A35" s="116"/>
      <c r="B35" s="116"/>
      <c r="C35" s="91" t="s">
        <v>7</v>
      </c>
      <c r="D35" s="96">
        <f>'Приложение 4'!G117</f>
        <v>13099.06</v>
      </c>
      <c r="E35" s="96">
        <f>'Приложение 4'!H117</f>
        <v>6501.19</v>
      </c>
      <c r="F35" s="96">
        <f>'Приложение 4'!I117</f>
        <v>0</v>
      </c>
      <c r="G35" s="96">
        <f>'Приложение 4'!J117</f>
        <v>0</v>
      </c>
      <c r="H35" s="96">
        <f>'Приложение 4'!K117</f>
        <v>0</v>
      </c>
      <c r="I35" s="96">
        <f>SUM(D35:H35)</f>
        <v>19600.25</v>
      </c>
    </row>
    <row r="36" spans="1:9" s="92" customFormat="1" ht="45" x14ac:dyDescent="0.2">
      <c r="A36" s="116"/>
      <c r="B36" s="116"/>
      <c r="C36" s="91" t="s">
        <v>100</v>
      </c>
      <c r="D36" s="96">
        <f>'Приложение 4'!G118</f>
        <v>12496.939999999999</v>
      </c>
      <c r="E36" s="96">
        <f>'Приложение 4'!H118</f>
        <v>8720.81</v>
      </c>
      <c r="F36" s="96">
        <f>'Приложение 4'!I118</f>
        <v>5000</v>
      </c>
      <c r="G36" s="96">
        <f>'Приложение 4'!J118</f>
        <v>0</v>
      </c>
      <c r="H36" s="96">
        <f>'Приложение 4'!K118</f>
        <v>0</v>
      </c>
      <c r="I36" s="96">
        <f>SUM(D36:H36)</f>
        <v>26217.75</v>
      </c>
    </row>
    <row r="37" spans="1:9" s="92" customFormat="1" ht="30" x14ac:dyDescent="0.2">
      <c r="A37" s="117"/>
      <c r="B37" s="117"/>
      <c r="C37" s="87" t="s">
        <v>26</v>
      </c>
      <c r="D37" s="96">
        <f>'Приложение 4'!G119</f>
        <v>0</v>
      </c>
      <c r="E37" s="96">
        <f>'Приложение 4'!H119</f>
        <v>0</v>
      </c>
      <c r="F37" s="96">
        <f>'Приложение 4'!I119</f>
        <v>0</v>
      </c>
      <c r="G37" s="96">
        <f>'Приложение 4'!J119</f>
        <v>0</v>
      </c>
      <c r="H37" s="96">
        <f>'Приложение 4'!K119</f>
        <v>0</v>
      </c>
      <c r="I37" s="96">
        <f>SUM(D37:H37)</f>
        <v>0</v>
      </c>
    </row>
    <row r="38" spans="1:9" s="92" customFormat="1" ht="15" x14ac:dyDescent="0.25">
      <c r="A38" s="35"/>
      <c r="B38" s="35"/>
      <c r="C38" s="35"/>
      <c r="D38" s="35"/>
      <c r="E38" s="35"/>
      <c r="F38" s="35"/>
      <c r="G38" s="35"/>
      <c r="H38" s="35"/>
      <c r="I38" s="35"/>
    </row>
  </sheetData>
  <mergeCells count="31">
    <mergeCell ref="E1:J1"/>
    <mergeCell ref="E2:J2"/>
    <mergeCell ref="E3:J3"/>
    <mergeCell ref="A6:I6"/>
    <mergeCell ref="A7:I7"/>
    <mergeCell ref="D20:I20"/>
    <mergeCell ref="A17:I17"/>
    <mergeCell ref="A18:I18"/>
    <mergeCell ref="E4:J4"/>
    <mergeCell ref="E5:I5"/>
    <mergeCell ref="A27:I27"/>
    <mergeCell ref="A28:I28"/>
    <mergeCell ref="B30:I30"/>
    <mergeCell ref="B9:I9"/>
    <mergeCell ref="A10:A11"/>
    <mergeCell ref="B10:B11"/>
    <mergeCell ref="C10:C11"/>
    <mergeCell ref="D10:I10"/>
    <mergeCell ref="A22:A26"/>
    <mergeCell ref="B22:B26"/>
    <mergeCell ref="A12:A16"/>
    <mergeCell ref="B12:B16"/>
    <mergeCell ref="B19:I19"/>
    <mergeCell ref="A20:A21"/>
    <mergeCell ref="B20:B21"/>
    <mergeCell ref="C20:C21"/>
    <mergeCell ref="A31:A37"/>
    <mergeCell ref="B31:B32"/>
    <mergeCell ref="C31:C32"/>
    <mergeCell ref="D31:I31"/>
    <mergeCell ref="B33:B37"/>
  </mergeCells>
  <pageMargins left="0.15748031496062992" right="0.15748031496062992" top="0.27" bottom="0.23622047244094491" header="0.15748031496062992" footer="0.15748031496062992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zoomScale="90" zoomScaleNormal="90" workbookViewId="0">
      <selection activeCell="A8" sqref="A8:M8"/>
    </sheetView>
  </sheetViews>
  <sheetFormatPr defaultRowHeight="15.75" x14ac:dyDescent="0.25"/>
  <cols>
    <col min="1" max="1" width="9.140625" style="111"/>
    <col min="2" max="2" width="48.85546875" style="40" customWidth="1"/>
    <col min="3" max="3" width="14.28515625" style="40" customWidth="1"/>
    <col min="4" max="4" width="12" style="40" customWidth="1"/>
    <col min="5" max="5" width="14" style="40" customWidth="1"/>
    <col min="6" max="7" width="12.5703125" style="40" customWidth="1"/>
    <col min="8" max="8" width="12" style="40" customWidth="1"/>
    <col min="9" max="10" width="11.85546875" style="40" customWidth="1"/>
    <col min="11" max="11" width="26" style="40" customWidth="1"/>
    <col min="12" max="12" width="1.85546875" style="48" hidden="1" customWidth="1"/>
    <col min="13" max="16384" width="9.140625" style="5"/>
  </cols>
  <sheetData>
    <row r="1" spans="1:14" s="74" customFormat="1" ht="14.25" customHeight="1" x14ac:dyDescent="0.25">
      <c r="A1" s="109"/>
      <c r="E1" s="75"/>
      <c r="F1" s="127"/>
      <c r="G1" s="127"/>
      <c r="H1" s="127"/>
      <c r="I1" s="127"/>
      <c r="J1" s="127"/>
      <c r="K1" s="127"/>
      <c r="L1" s="127"/>
      <c r="M1" s="127"/>
    </row>
    <row r="2" spans="1:14" s="76" customFormat="1" ht="15" x14ac:dyDescent="0.25">
      <c r="A2" s="110"/>
      <c r="E2" s="77"/>
      <c r="F2" s="126" t="s">
        <v>273</v>
      </c>
      <c r="G2" s="126"/>
      <c r="H2" s="126"/>
      <c r="I2" s="126"/>
      <c r="J2" s="126"/>
      <c r="K2" s="126"/>
      <c r="L2" s="126"/>
      <c r="M2" s="126"/>
    </row>
    <row r="3" spans="1:14" s="76" customFormat="1" ht="15" customHeight="1" x14ac:dyDescent="0.25">
      <c r="A3" s="110"/>
      <c r="E3" s="77"/>
      <c r="F3" s="127" t="s">
        <v>30</v>
      </c>
      <c r="G3" s="127"/>
      <c r="H3" s="127"/>
      <c r="I3" s="127"/>
      <c r="J3" s="127"/>
      <c r="K3" s="127"/>
      <c r="L3" s="127"/>
      <c r="M3" s="127"/>
    </row>
    <row r="4" spans="1:14" s="76" customFormat="1" ht="15" x14ac:dyDescent="0.25">
      <c r="A4" s="110"/>
      <c r="E4" s="77"/>
      <c r="F4" s="126" t="s">
        <v>288</v>
      </c>
      <c r="G4" s="126"/>
      <c r="H4" s="126"/>
      <c r="I4" s="126"/>
      <c r="J4" s="126"/>
      <c r="K4" s="126"/>
      <c r="L4" s="126"/>
      <c r="M4" s="126"/>
    </row>
    <row r="5" spans="1:14" s="76" customFormat="1" ht="15" x14ac:dyDescent="0.25">
      <c r="A5" s="110"/>
      <c r="E5" s="77"/>
      <c r="F5" s="127" t="s">
        <v>32</v>
      </c>
      <c r="G5" s="127"/>
      <c r="H5" s="127"/>
      <c r="I5" s="127"/>
      <c r="J5" s="127"/>
      <c r="K5" s="127"/>
      <c r="L5" s="127"/>
      <c r="M5" s="127"/>
    </row>
    <row r="6" spans="1:14" s="76" customFormat="1" ht="14.1" customHeight="1" x14ac:dyDescent="0.25">
      <c r="A6" s="110"/>
      <c r="E6" s="77"/>
      <c r="F6" s="126" t="s">
        <v>364</v>
      </c>
      <c r="G6" s="126"/>
      <c r="H6" s="126"/>
      <c r="I6" s="126"/>
      <c r="J6" s="126"/>
      <c r="K6" s="126"/>
      <c r="L6" s="126"/>
      <c r="M6" s="126"/>
    </row>
    <row r="7" spans="1:14" s="50" customFormat="1" x14ac:dyDescent="0.2">
      <c r="A7" s="131" t="s">
        <v>354</v>
      </c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49"/>
    </row>
    <row r="8" spans="1:14" s="50" customFormat="1" x14ac:dyDescent="0.2">
      <c r="A8" s="131" t="s">
        <v>290</v>
      </c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49"/>
    </row>
    <row r="9" spans="1:14" x14ac:dyDescent="0.25">
      <c r="B9" s="51"/>
      <c r="C9" s="51"/>
      <c r="D9" s="51"/>
      <c r="E9" s="51"/>
      <c r="F9" s="51"/>
      <c r="G9" s="51"/>
      <c r="H9" s="51"/>
      <c r="I9" s="51"/>
      <c r="J9" s="51"/>
      <c r="K9" s="51"/>
    </row>
    <row r="10" spans="1:14" ht="24.75" customHeight="1" x14ac:dyDescent="0.2">
      <c r="A10" s="130" t="s">
        <v>353</v>
      </c>
      <c r="B10" s="136" t="s">
        <v>17</v>
      </c>
      <c r="C10" s="135" t="s">
        <v>27</v>
      </c>
      <c r="D10" s="136" t="s">
        <v>14</v>
      </c>
      <c r="E10" s="136" t="s">
        <v>18</v>
      </c>
      <c r="F10" s="137" t="s">
        <v>5</v>
      </c>
      <c r="G10" s="138"/>
      <c r="H10" s="138"/>
      <c r="I10" s="138"/>
      <c r="J10" s="138"/>
      <c r="K10" s="135"/>
    </row>
    <row r="11" spans="1:14" ht="69" customHeight="1" x14ac:dyDescent="0.2">
      <c r="A11" s="130"/>
      <c r="B11" s="136"/>
      <c r="C11" s="135"/>
      <c r="D11" s="136"/>
      <c r="E11" s="136"/>
      <c r="F11" s="89">
        <v>2020</v>
      </c>
      <c r="G11" s="89">
        <v>2021</v>
      </c>
      <c r="H11" s="89">
        <v>2022</v>
      </c>
      <c r="I11" s="89">
        <v>2023</v>
      </c>
      <c r="J11" s="89">
        <v>2024</v>
      </c>
      <c r="K11" s="47" t="s">
        <v>19</v>
      </c>
    </row>
    <row r="12" spans="1:14" x14ac:dyDescent="0.2">
      <c r="A12" s="112"/>
      <c r="B12" s="47">
        <v>2</v>
      </c>
      <c r="C12" s="47">
        <v>3</v>
      </c>
      <c r="D12" s="47">
        <v>4</v>
      </c>
      <c r="E12" s="47">
        <v>5</v>
      </c>
      <c r="F12" s="47">
        <v>6</v>
      </c>
      <c r="G12" s="47">
        <v>7</v>
      </c>
      <c r="H12" s="47">
        <v>8</v>
      </c>
      <c r="I12" s="56">
        <v>9</v>
      </c>
      <c r="J12" s="56">
        <v>10</v>
      </c>
      <c r="K12" s="47">
        <v>11</v>
      </c>
    </row>
    <row r="13" spans="1:14" ht="18" customHeight="1" x14ac:dyDescent="0.2">
      <c r="A13" s="112"/>
      <c r="B13" s="134" t="s">
        <v>291</v>
      </c>
      <c r="C13" s="132"/>
      <c r="D13" s="132"/>
      <c r="E13" s="132"/>
      <c r="F13" s="132"/>
      <c r="G13" s="132"/>
      <c r="H13" s="132"/>
      <c r="I13" s="132"/>
      <c r="J13" s="133"/>
      <c r="K13" s="4" t="s">
        <v>20</v>
      </c>
    </row>
    <row r="14" spans="1:14" ht="88.5" customHeight="1" x14ac:dyDescent="0.2">
      <c r="A14" s="112">
        <v>1</v>
      </c>
      <c r="B14" s="106" t="s">
        <v>315</v>
      </c>
      <c r="C14" s="4" t="s">
        <v>269</v>
      </c>
      <c r="D14" s="4" t="s">
        <v>48</v>
      </c>
      <c r="E14" s="25" t="s">
        <v>53</v>
      </c>
      <c r="F14" s="25" t="s">
        <v>53</v>
      </c>
      <c r="G14" s="25" t="s">
        <v>53</v>
      </c>
      <c r="H14" s="25" t="s">
        <v>53</v>
      </c>
      <c r="I14" s="25" t="s">
        <v>53</v>
      </c>
      <c r="J14" s="25" t="s">
        <v>53</v>
      </c>
      <c r="K14" s="4" t="s">
        <v>311</v>
      </c>
      <c r="L14" s="53" t="s">
        <v>57</v>
      </c>
    </row>
    <row r="15" spans="1:14" ht="70.5" customHeight="1" x14ac:dyDescent="0.2">
      <c r="A15" s="112">
        <v>2</v>
      </c>
      <c r="B15" s="106" t="s">
        <v>316</v>
      </c>
      <c r="C15" s="4" t="s">
        <v>269</v>
      </c>
      <c r="D15" s="4" t="s">
        <v>48</v>
      </c>
      <c r="E15" s="25" t="s">
        <v>53</v>
      </c>
      <c r="F15" s="25" t="s">
        <v>53</v>
      </c>
      <c r="G15" s="25" t="s">
        <v>53</v>
      </c>
      <c r="H15" s="25" t="s">
        <v>53</v>
      </c>
      <c r="I15" s="25" t="s">
        <v>53</v>
      </c>
      <c r="J15" s="25" t="s">
        <v>53</v>
      </c>
      <c r="K15" s="4" t="s">
        <v>311</v>
      </c>
      <c r="L15" s="53"/>
    </row>
    <row r="16" spans="1:14" ht="70.5" customHeight="1" x14ac:dyDescent="0.2">
      <c r="A16" s="112">
        <v>3</v>
      </c>
      <c r="B16" s="107" t="s">
        <v>317</v>
      </c>
      <c r="C16" s="4" t="s">
        <v>269</v>
      </c>
      <c r="D16" s="4" t="s">
        <v>48</v>
      </c>
      <c r="E16" s="4">
        <v>2</v>
      </c>
      <c r="F16" s="4">
        <v>6</v>
      </c>
      <c r="G16" s="4">
        <v>1</v>
      </c>
      <c r="H16" s="4">
        <v>1</v>
      </c>
      <c r="I16" s="4">
        <v>1</v>
      </c>
      <c r="J16" s="4">
        <v>1</v>
      </c>
      <c r="K16" s="4" t="s">
        <v>311</v>
      </c>
      <c r="L16" s="53"/>
    </row>
    <row r="17" spans="1:17" ht="70.5" customHeight="1" x14ac:dyDescent="0.2">
      <c r="A17" s="112">
        <v>4</v>
      </c>
      <c r="B17" s="106" t="s">
        <v>318</v>
      </c>
      <c r="C17" s="4" t="s">
        <v>47</v>
      </c>
      <c r="D17" s="4" t="s">
        <v>48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">
        <v>0</v>
      </c>
      <c r="K17" s="4" t="s">
        <v>311</v>
      </c>
      <c r="L17" s="53"/>
    </row>
    <row r="18" spans="1:17" ht="70.5" customHeight="1" x14ac:dyDescent="0.2">
      <c r="A18" s="112">
        <v>5</v>
      </c>
      <c r="B18" s="106" t="s">
        <v>319</v>
      </c>
      <c r="C18" s="4" t="s">
        <v>47</v>
      </c>
      <c r="D18" s="4" t="s">
        <v>54</v>
      </c>
      <c r="E18" s="25" t="s">
        <v>363</v>
      </c>
      <c r="F18" s="25" t="s">
        <v>356</v>
      </c>
      <c r="G18" s="25" t="s">
        <v>356</v>
      </c>
      <c r="H18" s="25" t="s">
        <v>356</v>
      </c>
      <c r="I18" s="25" t="s">
        <v>356</v>
      </c>
      <c r="J18" s="25" t="s">
        <v>356</v>
      </c>
      <c r="K18" s="4" t="s">
        <v>311</v>
      </c>
      <c r="L18" s="53"/>
    </row>
    <row r="19" spans="1:17" ht="78.75" x14ac:dyDescent="0.2">
      <c r="A19" s="112">
        <v>6</v>
      </c>
      <c r="B19" s="106" t="s">
        <v>320</v>
      </c>
      <c r="C19" s="4" t="s">
        <v>270</v>
      </c>
      <c r="D19" s="4" t="s">
        <v>48</v>
      </c>
      <c r="E19" s="4">
        <v>2</v>
      </c>
      <c r="F19" s="4">
        <v>2</v>
      </c>
      <c r="G19" s="4">
        <v>2</v>
      </c>
      <c r="H19" s="4">
        <v>2</v>
      </c>
      <c r="I19" s="4">
        <v>2</v>
      </c>
      <c r="J19" s="4">
        <v>2</v>
      </c>
      <c r="K19" s="4" t="s">
        <v>311</v>
      </c>
      <c r="L19" s="53"/>
      <c r="Q19" s="113"/>
    </row>
    <row r="20" spans="1:17" ht="70.5" customHeight="1" x14ac:dyDescent="0.2">
      <c r="A20" s="112">
        <v>7</v>
      </c>
      <c r="B20" s="106" t="s">
        <v>321</v>
      </c>
      <c r="C20" s="4" t="s">
        <v>269</v>
      </c>
      <c r="D20" s="4" t="s">
        <v>51</v>
      </c>
      <c r="E20" s="4">
        <v>6</v>
      </c>
      <c r="F20" s="4">
        <v>12</v>
      </c>
      <c r="G20" s="4">
        <v>15</v>
      </c>
      <c r="H20" s="4">
        <v>20</v>
      </c>
      <c r="I20" s="4">
        <v>25</v>
      </c>
      <c r="J20" s="4">
        <v>30</v>
      </c>
      <c r="K20" s="4" t="s">
        <v>311</v>
      </c>
      <c r="L20" s="53"/>
    </row>
    <row r="21" spans="1:17" ht="94.5" x14ac:dyDescent="0.2">
      <c r="A21" s="112">
        <v>8</v>
      </c>
      <c r="B21" s="106" t="s">
        <v>322</v>
      </c>
      <c r="C21" s="4" t="s">
        <v>271</v>
      </c>
      <c r="D21" s="4" t="s">
        <v>48</v>
      </c>
      <c r="E21" s="4">
        <v>1</v>
      </c>
      <c r="F21" s="4">
        <v>1</v>
      </c>
      <c r="G21" s="4">
        <v>1</v>
      </c>
      <c r="H21" s="4">
        <v>1</v>
      </c>
      <c r="I21" s="4">
        <v>1</v>
      </c>
      <c r="J21" s="4">
        <v>1</v>
      </c>
      <c r="K21" s="4" t="s">
        <v>311</v>
      </c>
      <c r="L21" s="53"/>
    </row>
    <row r="22" spans="1:17" ht="78.75" x14ac:dyDescent="0.2">
      <c r="A22" s="112">
        <v>9</v>
      </c>
      <c r="B22" s="106" t="s">
        <v>323</v>
      </c>
      <c r="C22" s="4" t="s">
        <v>271</v>
      </c>
      <c r="D22" s="4" t="s">
        <v>48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 t="s">
        <v>311</v>
      </c>
      <c r="L22" s="53"/>
    </row>
    <row r="23" spans="1:17" ht="70.5" customHeight="1" x14ac:dyDescent="0.2">
      <c r="A23" s="112">
        <v>10</v>
      </c>
      <c r="B23" s="106" t="s">
        <v>324</v>
      </c>
      <c r="C23" s="4" t="s">
        <v>272</v>
      </c>
      <c r="D23" s="4" t="s">
        <v>51</v>
      </c>
      <c r="E23" s="114">
        <v>25</v>
      </c>
      <c r="F23" s="108">
        <v>20</v>
      </c>
      <c r="G23" s="108">
        <v>20</v>
      </c>
      <c r="H23" s="108">
        <v>40</v>
      </c>
      <c r="I23" s="108">
        <v>80</v>
      </c>
      <c r="J23" s="108">
        <v>100</v>
      </c>
      <c r="K23" s="4" t="s">
        <v>311</v>
      </c>
      <c r="L23" s="53"/>
    </row>
    <row r="24" spans="1:17" ht="70.5" customHeight="1" x14ac:dyDescent="0.2">
      <c r="A24" s="112">
        <v>11</v>
      </c>
      <c r="B24" s="106" t="s">
        <v>355</v>
      </c>
      <c r="C24" s="4" t="s">
        <v>47</v>
      </c>
      <c r="D24" s="4" t="s">
        <v>51</v>
      </c>
      <c r="E24" s="4">
        <v>115</v>
      </c>
      <c r="F24" s="4">
        <v>107</v>
      </c>
      <c r="G24" s="4">
        <v>110</v>
      </c>
      <c r="H24" s="4">
        <v>113</v>
      </c>
      <c r="I24" s="4">
        <v>116</v>
      </c>
      <c r="J24" s="4">
        <v>119</v>
      </c>
      <c r="K24" s="4" t="s">
        <v>311</v>
      </c>
      <c r="L24" s="53"/>
    </row>
    <row r="25" spans="1:17" ht="18" customHeight="1" x14ac:dyDescent="0.2">
      <c r="A25" s="112"/>
      <c r="B25" s="132" t="s">
        <v>293</v>
      </c>
      <c r="C25" s="132"/>
      <c r="D25" s="132"/>
      <c r="E25" s="132"/>
      <c r="F25" s="132"/>
      <c r="G25" s="132"/>
      <c r="H25" s="132"/>
      <c r="I25" s="132"/>
      <c r="J25" s="133"/>
      <c r="K25" s="4" t="s">
        <v>20</v>
      </c>
    </row>
    <row r="26" spans="1:17" ht="113.25" customHeight="1" x14ac:dyDescent="0.2">
      <c r="A26" s="112">
        <v>1</v>
      </c>
      <c r="B26" s="107" t="s">
        <v>326</v>
      </c>
      <c r="C26" s="4" t="s">
        <v>52</v>
      </c>
      <c r="D26" s="26" t="s">
        <v>49</v>
      </c>
      <c r="E26" s="4">
        <v>95.89</v>
      </c>
      <c r="F26" s="4">
        <v>100</v>
      </c>
      <c r="G26" s="4">
        <v>100</v>
      </c>
      <c r="H26" s="4">
        <v>100</v>
      </c>
      <c r="I26" s="4">
        <v>100</v>
      </c>
      <c r="J26" s="4">
        <v>100</v>
      </c>
      <c r="K26" s="4" t="s">
        <v>312</v>
      </c>
      <c r="L26" s="54" t="s">
        <v>59</v>
      </c>
    </row>
    <row r="27" spans="1:17" ht="81" customHeight="1" x14ac:dyDescent="0.2">
      <c r="A27" s="112">
        <v>2</v>
      </c>
      <c r="B27" s="106" t="s">
        <v>325</v>
      </c>
      <c r="C27" s="4" t="s">
        <v>52</v>
      </c>
      <c r="D27" s="4" t="s">
        <v>49</v>
      </c>
      <c r="E27" s="4">
        <v>0</v>
      </c>
      <c r="F27" s="4">
        <v>60</v>
      </c>
      <c r="G27" s="4">
        <v>100</v>
      </c>
      <c r="H27" s="4">
        <v>100</v>
      </c>
      <c r="I27" s="4">
        <v>100</v>
      </c>
      <c r="J27" s="4">
        <v>100</v>
      </c>
      <c r="K27" s="4" t="s">
        <v>312</v>
      </c>
      <c r="L27" s="54" t="s">
        <v>59</v>
      </c>
    </row>
    <row r="28" spans="1:17" ht="21" customHeight="1" x14ac:dyDescent="0.2">
      <c r="A28" s="112"/>
      <c r="B28" s="132" t="s">
        <v>300</v>
      </c>
      <c r="C28" s="132"/>
      <c r="D28" s="132"/>
      <c r="E28" s="132"/>
      <c r="F28" s="132"/>
      <c r="G28" s="132"/>
      <c r="H28" s="132"/>
      <c r="I28" s="132"/>
      <c r="J28" s="133"/>
      <c r="K28" s="4" t="s">
        <v>20</v>
      </c>
    </row>
    <row r="29" spans="1:17" ht="74.25" customHeight="1" x14ac:dyDescent="0.2">
      <c r="A29" s="112">
        <v>1</v>
      </c>
      <c r="B29" s="52" t="s">
        <v>327</v>
      </c>
      <c r="C29" s="4" t="s">
        <v>47</v>
      </c>
      <c r="D29" s="4" t="s">
        <v>48</v>
      </c>
      <c r="E29" s="4">
        <v>471</v>
      </c>
      <c r="F29" s="55">
        <v>74</v>
      </c>
      <c r="G29" s="55">
        <v>0</v>
      </c>
      <c r="H29" s="55">
        <v>0</v>
      </c>
      <c r="I29" s="55">
        <v>0</v>
      </c>
      <c r="J29" s="55">
        <v>0</v>
      </c>
      <c r="K29" s="4" t="s">
        <v>313</v>
      </c>
      <c r="L29" s="53" t="s">
        <v>58</v>
      </c>
    </row>
    <row r="30" spans="1:17" ht="63.75" customHeight="1" x14ac:dyDescent="0.2">
      <c r="A30" s="112">
        <v>2</v>
      </c>
      <c r="B30" s="106" t="s">
        <v>328</v>
      </c>
      <c r="C30" s="4" t="s">
        <v>47</v>
      </c>
      <c r="D30" s="4" t="s">
        <v>48</v>
      </c>
      <c r="E30" s="55">
        <v>28</v>
      </c>
      <c r="F30" s="55">
        <v>35</v>
      </c>
      <c r="G30" s="55">
        <v>36</v>
      </c>
      <c r="H30" s="55">
        <v>36</v>
      </c>
      <c r="I30" s="55">
        <v>42</v>
      </c>
      <c r="J30" s="55">
        <v>49</v>
      </c>
      <c r="K30" s="4" t="s">
        <v>314</v>
      </c>
      <c r="L30" s="53" t="s">
        <v>60</v>
      </c>
    </row>
  </sheetData>
  <mergeCells count="17">
    <mergeCell ref="A10:A11"/>
    <mergeCell ref="A7:M7"/>
    <mergeCell ref="A8:M8"/>
    <mergeCell ref="B25:J25"/>
    <mergeCell ref="B28:J28"/>
    <mergeCell ref="B13:J13"/>
    <mergeCell ref="C10:C11"/>
    <mergeCell ref="D10:D11"/>
    <mergeCell ref="B10:B11"/>
    <mergeCell ref="E10:E11"/>
    <mergeCell ref="F10:K10"/>
    <mergeCell ref="F5:M5"/>
    <mergeCell ref="F6:M6"/>
    <mergeCell ref="F1:M1"/>
    <mergeCell ref="F2:M2"/>
    <mergeCell ref="F3:M3"/>
    <mergeCell ref="F4:M4"/>
  </mergeCells>
  <phoneticPr fontId="2" type="noConversion"/>
  <pageMargins left="0.17" right="0.17" top="0.2" bottom="0.17" header="0.17" footer="0.17"/>
  <pageSetup paperSize="9"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7"/>
  <sheetViews>
    <sheetView view="pageBreakPreview" zoomScale="80" zoomScaleNormal="90" zoomScaleSheetLayoutView="80" workbookViewId="0">
      <selection activeCell="B7" sqref="B7:K7"/>
    </sheetView>
  </sheetViews>
  <sheetFormatPr defaultRowHeight="12.75" x14ac:dyDescent="0.2"/>
  <cols>
    <col min="1" max="1" width="9.140625" style="103"/>
    <col min="2" max="2" width="30.42578125" style="3" customWidth="1"/>
    <col min="3" max="3" width="22.85546875" style="3" customWidth="1"/>
    <col min="4" max="4" width="22.42578125" style="3" customWidth="1"/>
    <col min="5" max="5" width="16" style="3" customWidth="1"/>
    <col min="6" max="7" width="14.28515625" style="18" customWidth="1"/>
    <col min="8" max="10" width="14.28515625" style="3" customWidth="1"/>
    <col min="11" max="11" width="19.28515625" style="3" customWidth="1"/>
    <col min="12" max="16384" width="9.140625" style="3"/>
  </cols>
  <sheetData>
    <row r="1" spans="1:13" s="76" customFormat="1" ht="15" x14ac:dyDescent="0.25">
      <c r="A1" s="101"/>
      <c r="F1" s="77"/>
      <c r="G1" s="126" t="s">
        <v>292</v>
      </c>
      <c r="H1" s="126"/>
      <c r="I1" s="126"/>
      <c r="J1" s="126"/>
      <c r="K1" s="126"/>
      <c r="L1" s="126"/>
      <c r="M1" s="78"/>
    </row>
    <row r="2" spans="1:13" s="76" customFormat="1" ht="15" customHeight="1" x14ac:dyDescent="0.25">
      <c r="A2" s="101"/>
      <c r="F2" s="77"/>
      <c r="G2" s="127" t="s">
        <v>30</v>
      </c>
      <c r="H2" s="127"/>
      <c r="I2" s="127"/>
      <c r="J2" s="127"/>
      <c r="K2" s="127"/>
      <c r="L2" s="127"/>
    </row>
    <row r="3" spans="1:13" s="76" customFormat="1" ht="15" x14ac:dyDescent="0.25">
      <c r="A3" s="101"/>
      <c r="F3" s="77"/>
      <c r="G3" s="126" t="s">
        <v>31</v>
      </c>
      <c r="H3" s="126"/>
      <c r="I3" s="126"/>
      <c r="J3" s="126"/>
      <c r="K3" s="126"/>
      <c r="L3" s="126"/>
    </row>
    <row r="4" spans="1:13" s="76" customFormat="1" ht="14.1" customHeight="1" x14ac:dyDescent="0.25">
      <c r="A4" s="101"/>
      <c r="F4" s="77"/>
      <c r="G4" s="126" t="s">
        <v>32</v>
      </c>
      <c r="H4" s="126"/>
      <c r="I4" s="126"/>
      <c r="J4" s="126"/>
      <c r="K4" s="126"/>
      <c r="L4" s="126"/>
    </row>
    <row r="5" spans="1:13" s="76" customFormat="1" ht="15" customHeight="1" x14ac:dyDescent="0.25">
      <c r="A5" s="101"/>
      <c r="F5" s="77"/>
      <c r="G5" s="127" t="s">
        <v>364</v>
      </c>
      <c r="H5" s="127"/>
      <c r="I5" s="127"/>
      <c r="J5" s="127"/>
      <c r="K5" s="127"/>
      <c r="L5" s="62"/>
    </row>
    <row r="6" spans="1:13" s="13" customFormat="1" ht="15" customHeight="1" x14ac:dyDescent="0.25">
      <c r="A6" s="102"/>
      <c r="E6" s="14"/>
      <c r="F6" s="12"/>
      <c r="G6" s="69"/>
      <c r="H6" s="69"/>
      <c r="I6" s="69"/>
      <c r="J6" s="69"/>
      <c r="K6" s="69"/>
    </row>
    <row r="7" spans="1:13" ht="45" customHeight="1" x14ac:dyDescent="0.2">
      <c r="B7" s="131" t="s">
        <v>352</v>
      </c>
      <c r="C7" s="131"/>
      <c r="D7" s="131"/>
      <c r="E7" s="131"/>
      <c r="F7" s="131"/>
      <c r="G7" s="131"/>
      <c r="H7" s="131"/>
      <c r="I7" s="131"/>
      <c r="J7" s="131"/>
      <c r="K7" s="131"/>
    </row>
    <row r="8" spans="1:13" ht="15.75" x14ac:dyDescent="0.2">
      <c r="B8" s="16"/>
      <c r="C8" s="16"/>
      <c r="D8" s="16"/>
      <c r="E8" s="16"/>
      <c r="F8" s="27"/>
      <c r="G8" s="27"/>
      <c r="H8" s="16"/>
      <c r="I8" s="16"/>
      <c r="J8" s="16"/>
      <c r="K8" s="16"/>
    </row>
    <row r="9" spans="1:13" ht="31.5" customHeight="1" x14ac:dyDescent="0.2">
      <c r="A9" s="146" t="s">
        <v>4</v>
      </c>
      <c r="B9" s="146" t="s">
        <v>45</v>
      </c>
      <c r="C9" s="146" t="s">
        <v>3</v>
      </c>
      <c r="D9" s="146" t="s">
        <v>43</v>
      </c>
      <c r="E9" s="149" t="s">
        <v>42</v>
      </c>
      <c r="F9" s="150"/>
      <c r="G9" s="150"/>
      <c r="H9" s="150"/>
      <c r="I9" s="150"/>
      <c r="J9" s="151"/>
      <c r="K9" s="146" t="s">
        <v>44</v>
      </c>
    </row>
    <row r="10" spans="1:13" ht="38.25" customHeight="1" x14ac:dyDescent="0.2">
      <c r="A10" s="147"/>
      <c r="B10" s="147"/>
      <c r="C10" s="147"/>
      <c r="D10" s="147"/>
      <c r="E10" s="57" t="s">
        <v>0</v>
      </c>
      <c r="F10" s="90">
        <v>2020</v>
      </c>
      <c r="G10" s="90">
        <v>2021</v>
      </c>
      <c r="H10" s="90">
        <v>2022</v>
      </c>
      <c r="I10" s="90">
        <v>2023</v>
      </c>
      <c r="J10" s="90">
        <v>2024</v>
      </c>
      <c r="K10" s="147"/>
    </row>
    <row r="11" spans="1:13" ht="15.75" customHeight="1" x14ac:dyDescent="0.2">
      <c r="A11" s="104"/>
      <c r="B11" s="143" t="s">
        <v>291</v>
      </c>
      <c r="C11" s="144"/>
      <c r="D11" s="144"/>
      <c r="E11" s="144"/>
      <c r="F11" s="144"/>
      <c r="G11" s="144"/>
      <c r="H11" s="144"/>
      <c r="I11" s="144"/>
      <c r="J11" s="144"/>
      <c r="K11" s="145"/>
    </row>
    <row r="12" spans="1:13" ht="59.25" customHeight="1" x14ac:dyDescent="0.2">
      <c r="A12" s="104"/>
      <c r="B12" s="17" t="s">
        <v>358</v>
      </c>
      <c r="C12" s="58"/>
      <c r="D12" s="58"/>
      <c r="E12" s="58"/>
      <c r="F12" s="8"/>
      <c r="G12" s="8"/>
      <c r="H12" s="58"/>
      <c r="I12" s="58"/>
      <c r="J12" s="58"/>
      <c r="K12" s="58"/>
    </row>
    <row r="13" spans="1:13" ht="15" customHeight="1" x14ac:dyDescent="0.2">
      <c r="A13" s="156">
        <v>1</v>
      </c>
      <c r="B13" s="148" t="s">
        <v>276</v>
      </c>
      <c r="C13" s="58" t="s">
        <v>2</v>
      </c>
      <c r="D13" s="142" t="s">
        <v>46</v>
      </c>
      <c r="E13" s="8">
        <f t="shared" ref="E13:E42" si="0">SUM(F13:J13)</f>
        <v>189228.24</v>
      </c>
      <c r="F13" s="8">
        <f t="shared" ref="F13:J13" si="1">SUM(F14:F17)</f>
        <v>128243.23999999999</v>
      </c>
      <c r="G13" s="8">
        <f t="shared" si="1"/>
        <v>0</v>
      </c>
      <c r="H13" s="8">
        <f t="shared" si="1"/>
        <v>60985</v>
      </c>
      <c r="I13" s="8">
        <f t="shared" si="1"/>
        <v>0</v>
      </c>
      <c r="J13" s="8">
        <f t="shared" si="1"/>
        <v>0</v>
      </c>
      <c r="K13" s="6"/>
    </row>
    <row r="14" spans="1:13" ht="30" x14ac:dyDescent="0.2">
      <c r="A14" s="156"/>
      <c r="B14" s="148"/>
      <c r="C14" s="58" t="s">
        <v>1</v>
      </c>
      <c r="D14" s="142"/>
      <c r="E14" s="8">
        <f t="shared" si="0"/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6"/>
    </row>
    <row r="15" spans="1:13" ht="30" x14ac:dyDescent="0.2">
      <c r="A15" s="156"/>
      <c r="B15" s="148"/>
      <c r="C15" s="58" t="s">
        <v>7</v>
      </c>
      <c r="D15" s="142"/>
      <c r="E15" s="8">
        <f t="shared" si="0"/>
        <v>142547.70000000001</v>
      </c>
      <c r="F15" s="8">
        <v>81562.7</v>
      </c>
      <c r="G15" s="8">
        <v>0</v>
      </c>
      <c r="H15" s="8">
        <v>60985</v>
      </c>
      <c r="I15" s="8">
        <v>0</v>
      </c>
      <c r="J15" s="8">
        <v>0</v>
      </c>
      <c r="K15" s="6"/>
    </row>
    <row r="16" spans="1:13" ht="45" x14ac:dyDescent="0.2">
      <c r="A16" s="156"/>
      <c r="B16" s="148"/>
      <c r="C16" s="58" t="s">
        <v>16</v>
      </c>
      <c r="D16" s="142"/>
      <c r="E16" s="8">
        <f t="shared" si="0"/>
        <v>46680.54</v>
      </c>
      <c r="F16" s="8">
        <v>46680.54</v>
      </c>
      <c r="G16" s="8">
        <v>0</v>
      </c>
      <c r="H16" s="8">
        <v>0</v>
      </c>
      <c r="I16" s="8">
        <v>0</v>
      </c>
      <c r="J16" s="8">
        <v>0</v>
      </c>
      <c r="K16" s="6"/>
    </row>
    <row r="17" spans="1:11" ht="30" x14ac:dyDescent="0.2">
      <c r="A17" s="156"/>
      <c r="B17" s="148"/>
      <c r="C17" s="58" t="s">
        <v>26</v>
      </c>
      <c r="D17" s="142"/>
      <c r="E17" s="8">
        <f t="shared" si="0"/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6"/>
    </row>
    <row r="18" spans="1:11" ht="15" customHeight="1" x14ac:dyDescent="0.2">
      <c r="A18" s="156">
        <v>2</v>
      </c>
      <c r="B18" s="139" t="s">
        <v>92</v>
      </c>
      <c r="C18" s="58" t="s">
        <v>2</v>
      </c>
      <c r="D18" s="142" t="s">
        <v>46</v>
      </c>
      <c r="E18" s="8">
        <f t="shared" si="0"/>
        <v>14158</v>
      </c>
      <c r="F18" s="8">
        <f t="shared" ref="F18:J18" si="2">SUM(F19:F22)</f>
        <v>14158</v>
      </c>
      <c r="G18" s="8">
        <f t="shared" si="2"/>
        <v>0</v>
      </c>
      <c r="H18" s="8">
        <f t="shared" si="2"/>
        <v>0</v>
      </c>
      <c r="I18" s="8">
        <f t="shared" si="2"/>
        <v>0</v>
      </c>
      <c r="J18" s="8">
        <f t="shared" si="2"/>
        <v>0</v>
      </c>
      <c r="K18" s="6"/>
    </row>
    <row r="19" spans="1:11" ht="30" x14ac:dyDescent="0.2">
      <c r="A19" s="156"/>
      <c r="B19" s="140"/>
      <c r="C19" s="58" t="s">
        <v>1</v>
      </c>
      <c r="D19" s="142"/>
      <c r="E19" s="8">
        <f t="shared" si="0"/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6"/>
    </row>
    <row r="20" spans="1:11" ht="30" x14ac:dyDescent="0.2">
      <c r="A20" s="156"/>
      <c r="B20" s="140"/>
      <c r="C20" s="58" t="s">
        <v>7</v>
      </c>
      <c r="D20" s="142"/>
      <c r="E20" s="8">
        <f t="shared" si="0"/>
        <v>13450</v>
      </c>
      <c r="F20" s="8">
        <v>13450</v>
      </c>
      <c r="G20" s="8">
        <v>0</v>
      </c>
      <c r="H20" s="8">
        <v>0</v>
      </c>
      <c r="I20" s="8">
        <v>0</v>
      </c>
      <c r="J20" s="8">
        <v>0</v>
      </c>
      <c r="K20" s="6"/>
    </row>
    <row r="21" spans="1:11" ht="45" x14ac:dyDescent="0.2">
      <c r="A21" s="156"/>
      <c r="B21" s="140"/>
      <c r="C21" s="58" t="s">
        <v>16</v>
      </c>
      <c r="D21" s="142"/>
      <c r="E21" s="8">
        <f t="shared" si="0"/>
        <v>708</v>
      </c>
      <c r="F21" s="8">
        <v>708</v>
      </c>
      <c r="G21" s="8">
        <v>0</v>
      </c>
      <c r="H21" s="8">
        <v>0</v>
      </c>
      <c r="I21" s="8">
        <v>0</v>
      </c>
      <c r="J21" s="8">
        <v>0</v>
      </c>
      <c r="K21" s="6"/>
    </row>
    <row r="22" spans="1:11" ht="30" x14ac:dyDescent="0.2">
      <c r="A22" s="156"/>
      <c r="B22" s="141"/>
      <c r="C22" s="58" t="s">
        <v>26</v>
      </c>
      <c r="D22" s="142"/>
      <c r="E22" s="8">
        <f t="shared" si="0"/>
        <v>0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6"/>
    </row>
    <row r="23" spans="1:11" ht="15" customHeight="1" x14ac:dyDescent="0.2">
      <c r="A23" s="156">
        <v>3</v>
      </c>
      <c r="B23" s="139" t="s">
        <v>91</v>
      </c>
      <c r="C23" s="58" t="s">
        <v>2</v>
      </c>
      <c r="D23" s="142" t="s">
        <v>46</v>
      </c>
      <c r="E23" s="8">
        <f t="shared" si="0"/>
        <v>20273.03</v>
      </c>
      <c r="F23" s="8">
        <f t="shared" ref="F23:J23" si="3">SUM(F24:F27)</f>
        <v>4154.38</v>
      </c>
      <c r="G23" s="8">
        <f t="shared" si="3"/>
        <v>11674.67</v>
      </c>
      <c r="H23" s="8">
        <f t="shared" si="3"/>
        <v>4443.9799999999996</v>
      </c>
      <c r="I23" s="8">
        <f t="shared" si="3"/>
        <v>0</v>
      </c>
      <c r="J23" s="8">
        <f t="shared" si="3"/>
        <v>0</v>
      </c>
      <c r="K23" s="6"/>
    </row>
    <row r="24" spans="1:11" ht="30" x14ac:dyDescent="0.2">
      <c r="A24" s="156"/>
      <c r="B24" s="140"/>
      <c r="C24" s="58" t="s">
        <v>1</v>
      </c>
      <c r="D24" s="142"/>
      <c r="E24" s="8">
        <f t="shared" si="0"/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6"/>
    </row>
    <row r="25" spans="1:11" ht="30" x14ac:dyDescent="0.2">
      <c r="A25" s="156"/>
      <c r="B25" s="140"/>
      <c r="C25" s="58" t="s">
        <v>7</v>
      </c>
      <c r="D25" s="142"/>
      <c r="E25" s="8">
        <f t="shared" si="0"/>
        <v>12893.650000000001</v>
      </c>
      <c r="F25" s="8">
        <v>2642.19</v>
      </c>
      <c r="G25" s="8">
        <v>7425.09</v>
      </c>
      <c r="H25" s="8">
        <v>2826.37</v>
      </c>
      <c r="I25" s="8">
        <v>0</v>
      </c>
      <c r="J25" s="8">
        <v>0</v>
      </c>
      <c r="K25" s="6"/>
    </row>
    <row r="26" spans="1:11" ht="45" x14ac:dyDescent="0.2">
      <c r="A26" s="156"/>
      <c r="B26" s="140"/>
      <c r="C26" s="58" t="s">
        <v>16</v>
      </c>
      <c r="D26" s="142"/>
      <c r="E26" s="8">
        <f t="shared" si="0"/>
        <v>7379.38</v>
      </c>
      <c r="F26" s="8">
        <v>1512.19</v>
      </c>
      <c r="G26" s="8">
        <v>4249.58</v>
      </c>
      <c r="H26" s="8">
        <v>1617.61</v>
      </c>
      <c r="I26" s="8">
        <v>0</v>
      </c>
      <c r="J26" s="8">
        <v>0</v>
      </c>
      <c r="K26" s="6"/>
    </row>
    <row r="27" spans="1:11" ht="30" x14ac:dyDescent="0.2">
      <c r="A27" s="156"/>
      <c r="B27" s="141"/>
      <c r="C27" s="58" t="s">
        <v>26</v>
      </c>
      <c r="D27" s="142"/>
      <c r="E27" s="8">
        <f t="shared" si="0"/>
        <v>0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6"/>
    </row>
    <row r="28" spans="1:11" ht="15" customHeight="1" x14ac:dyDescent="0.2">
      <c r="A28" s="156">
        <v>4</v>
      </c>
      <c r="B28" s="139" t="s">
        <v>277</v>
      </c>
      <c r="C28" s="58" t="s">
        <v>2</v>
      </c>
      <c r="D28" s="142" t="s">
        <v>46</v>
      </c>
      <c r="E28" s="8">
        <f t="shared" si="0"/>
        <v>90636.83</v>
      </c>
      <c r="F28" s="8">
        <f t="shared" ref="F28:J28" si="4">SUM(F29:F32)</f>
        <v>52463.58</v>
      </c>
      <c r="G28" s="8">
        <f t="shared" si="4"/>
        <v>38173.25</v>
      </c>
      <c r="H28" s="8">
        <f t="shared" si="4"/>
        <v>0</v>
      </c>
      <c r="I28" s="8">
        <f t="shared" si="4"/>
        <v>0</v>
      </c>
      <c r="J28" s="8">
        <f t="shared" si="4"/>
        <v>0</v>
      </c>
      <c r="K28" s="6"/>
    </row>
    <row r="29" spans="1:11" ht="30" x14ac:dyDescent="0.2">
      <c r="A29" s="156"/>
      <c r="B29" s="140"/>
      <c r="C29" s="58" t="s">
        <v>1</v>
      </c>
      <c r="D29" s="142"/>
      <c r="E29" s="8">
        <f t="shared" si="0"/>
        <v>0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6"/>
    </row>
    <row r="30" spans="1:11" ht="30" x14ac:dyDescent="0.2">
      <c r="A30" s="156"/>
      <c r="B30" s="140"/>
      <c r="C30" s="58" t="s">
        <v>7</v>
      </c>
      <c r="D30" s="142"/>
      <c r="E30" s="8">
        <f t="shared" si="0"/>
        <v>57645.03</v>
      </c>
      <c r="F30" s="8">
        <v>33366.839999999997</v>
      </c>
      <c r="G30" s="8">
        <v>24278.19</v>
      </c>
      <c r="H30" s="8">
        <v>0</v>
      </c>
      <c r="I30" s="8">
        <v>0</v>
      </c>
      <c r="J30" s="8">
        <v>0</v>
      </c>
      <c r="K30" s="6"/>
    </row>
    <row r="31" spans="1:11" ht="45" x14ac:dyDescent="0.2">
      <c r="A31" s="156"/>
      <c r="B31" s="140"/>
      <c r="C31" s="58" t="s">
        <v>16</v>
      </c>
      <c r="D31" s="142"/>
      <c r="E31" s="8">
        <f t="shared" si="0"/>
        <v>32991.800000000003</v>
      </c>
      <c r="F31" s="8">
        <v>19096.740000000002</v>
      </c>
      <c r="G31" s="8">
        <v>13895.06</v>
      </c>
      <c r="H31" s="8">
        <v>0</v>
      </c>
      <c r="I31" s="8">
        <v>0</v>
      </c>
      <c r="J31" s="8">
        <v>0</v>
      </c>
      <c r="K31" s="6"/>
    </row>
    <row r="32" spans="1:11" ht="30" x14ac:dyDescent="0.2">
      <c r="A32" s="156"/>
      <c r="B32" s="141"/>
      <c r="C32" s="58" t="s">
        <v>26</v>
      </c>
      <c r="D32" s="142"/>
      <c r="E32" s="8">
        <f t="shared" si="0"/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6"/>
    </row>
    <row r="33" spans="1:11" ht="15" customHeight="1" x14ac:dyDescent="0.2">
      <c r="A33" s="156">
        <v>5</v>
      </c>
      <c r="B33" s="139" t="s">
        <v>278</v>
      </c>
      <c r="C33" s="58" t="s">
        <v>2</v>
      </c>
      <c r="D33" s="142" t="s">
        <v>46</v>
      </c>
      <c r="E33" s="8">
        <f t="shared" si="0"/>
        <v>15000</v>
      </c>
      <c r="F33" s="8">
        <f t="shared" ref="F33:J33" si="5">SUM(F34:F37)</f>
        <v>5000</v>
      </c>
      <c r="G33" s="8">
        <f t="shared" si="5"/>
        <v>5000</v>
      </c>
      <c r="H33" s="8">
        <f t="shared" si="5"/>
        <v>5000</v>
      </c>
      <c r="I33" s="8">
        <f t="shared" si="5"/>
        <v>0</v>
      </c>
      <c r="J33" s="8">
        <f t="shared" si="5"/>
        <v>0</v>
      </c>
      <c r="K33" s="6"/>
    </row>
    <row r="34" spans="1:11" ht="30" x14ac:dyDescent="0.2">
      <c r="A34" s="156"/>
      <c r="B34" s="140"/>
      <c r="C34" s="58" t="s">
        <v>1</v>
      </c>
      <c r="D34" s="142"/>
      <c r="E34" s="8">
        <f t="shared" si="0"/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6"/>
    </row>
    <row r="35" spans="1:11" ht="30" x14ac:dyDescent="0.2">
      <c r="A35" s="156"/>
      <c r="B35" s="140"/>
      <c r="C35" s="58" t="s">
        <v>7</v>
      </c>
      <c r="D35" s="142"/>
      <c r="E35" s="8">
        <f t="shared" si="0"/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6"/>
    </row>
    <row r="36" spans="1:11" ht="45" x14ac:dyDescent="0.2">
      <c r="A36" s="156"/>
      <c r="B36" s="140"/>
      <c r="C36" s="58" t="s">
        <v>16</v>
      </c>
      <c r="D36" s="142"/>
      <c r="E36" s="8">
        <f t="shared" si="0"/>
        <v>15000</v>
      </c>
      <c r="F36" s="8">
        <v>5000</v>
      </c>
      <c r="G36" s="8">
        <v>5000</v>
      </c>
      <c r="H36" s="8">
        <v>5000</v>
      </c>
      <c r="I36" s="8">
        <v>0</v>
      </c>
      <c r="J36" s="8">
        <v>0</v>
      </c>
      <c r="K36" s="6"/>
    </row>
    <row r="37" spans="1:11" ht="30" x14ac:dyDescent="0.2">
      <c r="A37" s="156"/>
      <c r="B37" s="141"/>
      <c r="C37" s="58" t="s">
        <v>26</v>
      </c>
      <c r="D37" s="142"/>
      <c r="E37" s="8">
        <f t="shared" si="0"/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6"/>
    </row>
    <row r="38" spans="1:11" ht="15" customHeight="1" x14ac:dyDescent="0.2">
      <c r="A38" s="156">
        <v>6</v>
      </c>
      <c r="B38" s="139" t="s">
        <v>280</v>
      </c>
      <c r="C38" s="58" t="s">
        <v>2</v>
      </c>
      <c r="D38" s="142" t="s">
        <v>46</v>
      </c>
      <c r="E38" s="8">
        <f t="shared" si="0"/>
        <v>20000</v>
      </c>
      <c r="F38" s="8">
        <f t="shared" ref="F38:J38" si="6">SUM(F39:F42)</f>
        <v>0</v>
      </c>
      <c r="G38" s="8">
        <f t="shared" si="6"/>
        <v>0</v>
      </c>
      <c r="H38" s="8">
        <f t="shared" si="6"/>
        <v>20000</v>
      </c>
      <c r="I38" s="8">
        <f t="shared" si="6"/>
        <v>0</v>
      </c>
      <c r="J38" s="8">
        <f t="shared" si="6"/>
        <v>0</v>
      </c>
      <c r="K38" s="6"/>
    </row>
    <row r="39" spans="1:11" ht="30" x14ac:dyDescent="0.2">
      <c r="A39" s="156"/>
      <c r="B39" s="140"/>
      <c r="C39" s="58" t="s">
        <v>1</v>
      </c>
      <c r="D39" s="142"/>
      <c r="E39" s="8">
        <f t="shared" si="0"/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6"/>
    </row>
    <row r="40" spans="1:11" ht="30" x14ac:dyDescent="0.2">
      <c r="A40" s="156"/>
      <c r="B40" s="140"/>
      <c r="C40" s="58" t="s">
        <v>7</v>
      </c>
      <c r="D40" s="142"/>
      <c r="E40" s="8">
        <f t="shared" si="0"/>
        <v>10000</v>
      </c>
      <c r="F40" s="8">
        <v>0</v>
      </c>
      <c r="G40" s="8">
        <v>0</v>
      </c>
      <c r="H40" s="8">
        <v>10000</v>
      </c>
      <c r="I40" s="8">
        <v>0</v>
      </c>
      <c r="J40" s="8">
        <v>0</v>
      </c>
      <c r="K40" s="6"/>
    </row>
    <row r="41" spans="1:11" ht="45" x14ac:dyDescent="0.2">
      <c r="A41" s="156"/>
      <c r="B41" s="140"/>
      <c r="C41" s="58" t="s">
        <v>16</v>
      </c>
      <c r="D41" s="142"/>
      <c r="E41" s="8">
        <f t="shared" si="0"/>
        <v>10000</v>
      </c>
      <c r="F41" s="8">
        <v>0</v>
      </c>
      <c r="G41" s="8">
        <v>0</v>
      </c>
      <c r="H41" s="8">
        <v>10000</v>
      </c>
      <c r="I41" s="8">
        <v>0</v>
      </c>
      <c r="J41" s="8">
        <v>0</v>
      </c>
      <c r="K41" s="6"/>
    </row>
    <row r="42" spans="1:11" ht="30" x14ac:dyDescent="0.2">
      <c r="A42" s="156"/>
      <c r="B42" s="141"/>
      <c r="C42" s="58" t="s">
        <v>26</v>
      </c>
      <c r="D42" s="142"/>
      <c r="E42" s="8">
        <f t="shared" si="0"/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6"/>
    </row>
    <row r="43" spans="1:11" ht="15.75" customHeight="1" x14ac:dyDescent="0.2">
      <c r="A43" s="105"/>
      <c r="B43" s="143" t="s">
        <v>293</v>
      </c>
      <c r="C43" s="144"/>
      <c r="D43" s="144"/>
      <c r="E43" s="144"/>
      <c r="F43" s="144"/>
      <c r="G43" s="144"/>
      <c r="H43" s="144"/>
      <c r="I43" s="144"/>
      <c r="J43" s="144"/>
      <c r="K43" s="145"/>
    </row>
    <row r="44" spans="1:11" ht="75" x14ac:dyDescent="0.2">
      <c r="A44" s="105"/>
      <c r="B44" s="17" t="s">
        <v>329</v>
      </c>
      <c r="C44" s="58"/>
      <c r="D44" s="58"/>
      <c r="E44" s="58"/>
      <c r="F44" s="8"/>
      <c r="G44" s="8"/>
      <c r="H44" s="58"/>
      <c r="I44" s="58"/>
      <c r="J44" s="58"/>
      <c r="K44" s="58"/>
    </row>
    <row r="45" spans="1:11" ht="15" customHeight="1" x14ac:dyDescent="0.2">
      <c r="A45" s="156">
        <v>1</v>
      </c>
      <c r="B45" s="139" t="s">
        <v>34</v>
      </c>
      <c r="C45" s="58" t="s">
        <v>2</v>
      </c>
      <c r="D45" s="142" t="s">
        <v>46</v>
      </c>
      <c r="E45" s="8">
        <f t="shared" ref="E45:E64" si="7">SUM(F45:J45)</f>
        <v>709000</v>
      </c>
      <c r="F45" s="8">
        <f t="shared" ref="F45:J45" si="8">SUM(F46:F49)</f>
        <v>237000</v>
      </c>
      <c r="G45" s="8">
        <f t="shared" si="8"/>
        <v>236000</v>
      </c>
      <c r="H45" s="8">
        <f t="shared" si="8"/>
        <v>236000</v>
      </c>
      <c r="I45" s="8">
        <f t="shared" si="8"/>
        <v>0</v>
      </c>
      <c r="J45" s="8">
        <f t="shared" si="8"/>
        <v>0</v>
      </c>
      <c r="K45" s="6"/>
    </row>
    <row r="46" spans="1:11" ht="34.5" customHeight="1" x14ac:dyDescent="0.2">
      <c r="A46" s="156"/>
      <c r="B46" s="140"/>
      <c r="C46" s="58" t="s">
        <v>1</v>
      </c>
      <c r="D46" s="142"/>
      <c r="E46" s="8">
        <f t="shared" si="7"/>
        <v>0</v>
      </c>
      <c r="F46" s="7">
        <v>0</v>
      </c>
      <c r="G46" s="7">
        <v>0</v>
      </c>
      <c r="H46" s="7">
        <v>0</v>
      </c>
      <c r="I46" s="7">
        <v>0</v>
      </c>
      <c r="J46" s="7">
        <v>0</v>
      </c>
      <c r="K46" s="6"/>
    </row>
    <row r="47" spans="1:11" ht="30" x14ac:dyDescent="0.2">
      <c r="A47" s="156"/>
      <c r="B47" s="140"/>
      <c r="C47" s="58" t="s">
        <v>7</v>
      </c>
      <c r="D47" s="142"/>
      <c r="E47" s="8">
        <f t="shared" si="7"/>
        <v>0</v>
      </c>
      <c r="F47" s="7">
        <v>0</v>
      </c>
      <c r="G47" s="7">
        <v>0</v>
      </c>
      <c r="H47" s="7">
        <v>0</v>
      </c>
      <c r="I47" s="7">
        <v>0</v>
      </c>
      <c r="J47" s="7">
        <v>0</v>
      </c>
      <c r="K47" s="6"/>
    </row>
    <row r="48" spans="1:11" ht="45" x14ac:dyDescent="0.2">
      <c r="A48" s="156"/>
      <c r="B48" s="140"/>
      <c r="C48" s="58" t="s">
        <v>16</v>
      </c>
      <c r="D48" s="142"/>
      <c r="E48" s="8">
        <f t="shared" si="7"/>
        <v>709000</v>
      </c>
      <c r="F48" s="7">
        <v>237000</v>
      </c>
      <c r="G48" s="7">
        <v>236000</v>
      </c>
      <c r="H48" s="7">
        <v>236000</v>
      </c>
      <c r="I48" s="7">
        <v>0</v>
      </c>
      <c r="J48" s="7">
        <v>0</v>
      </c>
      <c r="K48" s="6"/>
    </row>
    <row r="49" spans="1:11" ht="30" x14ac:dyDescent="0.2">
      <c r="A49" s="156"/>
      <c r="B49" s="141"/>
      <c r="C49" s="58" t="s">
        <v>26</v>
      </c>
      <c r="D49" s="142"/>
      <c r="E49" s="8">
        <f t="shared" si="7"/>
        <v>0</v>
      </c>
      <c r="F49" s="7">
        <v>0</v>
      </c>
      <c r="G49" s="7">
        <v>0</v>
      </c>
      <c r="H49" s="7">
        <v>0</v>
      </c>
      <c r="I49" s="7">
        <v>0</v>
      </c>
      <c r="J49" s="7">
        <v>0</v>
      </c>
      <c r="K49" s="6"/>
    </row>
    <row r="50" spans="1:11" ht="18.75" customHeight="1" x14ac:dyDescent="0.2">
      <c r="A50" s="156">
        <v>2</v>
      </c>
      <c r="B50" s="139" t="s">
        <v>362</v>
      </c>
      <c r="C50" s="58" t="s">
        <v>2</v>
      </c>
      <c r="D50" s="142" t="s">
        <v>46</v>
      </c>
      <c r="E50" s="8">
        <f t="shared" si="7"/>
        <v>6763</v>
      </c>
      <c r="F50" s="8">
        <f t="shared" ref="F50:J50" si="9">SUM(F51:F54)</f>
        <v>6763</v>
      </c>
      <c r="G50" s="8">
        <f t="shared" si="9"/>
        <v>0</v>
      </c>
      <c r="H50" s="8">
        <f t="shared" si="9"/>
        <v>0</v>
      </c>
      <c r="I50" s="8">
        <f t="shared" si="9"/>
        <v>0</v>
      </c>
      <c r="J50" s="8">
        <f t="shared" si="9"/>
        <v>0</v>
      </c>
      <c r="K50" s="6"/>
    </row>
    <row r="51" spans="1:11" ht="30" x14ac:dyDescent="0.2">
      <c r="A51" s="156"/>
      <c r="B51" s="140"/>
      <c r="C51" s="58" t="s">
        <v>1</v>
      </c>
      <c r="D51" s="142"/>
      <c r="E51" s="8">
        <f t="shared" si="7"/>
        <v>0</v>
      </c>
      <c r="F51" s="7">
        <v>0</v>
      </c>
      <c r="G51" s="7">
        <v>0</v>
      </c>
      <c r="H51" s="7">
        <v>0</v>
      </c>
      <c r="I51" s="7">
        <v>0</v>
      </c>
      <c r="J51" s="7">
        <v>0</v>
      </c>
      <c r="K51" s="6"/>
    </row>
    <row r="52" spans="1:11" ht="30" x14ac:dyDescent="0.2">
      <c r="A52" s="156"/>
      <c r="B52" s="140"/>
      <c r="C52" s="58" t="s">
        <v>7</v>
      </c>
      <c r="D52" s="142"/>
      <c r="E52" s="8">
        <f t="shared" si="7"/>
        <v>0</v>
      </c>
      <c r="F52" s="7">
        <v>0</v>
      </c>
      <c r="G52" s="7">
        <v>0</v>
      </c>
      <c r="H52" s="7">
        <v>0</v>
      </c>
      <c r="I52" s="7">
        <v>0</v>
      </c>
      <c r="J52" s="7">
        <v>0</v>
      </c>
      <c r="K52" s="6"/>
    </row>
    <row r="53" spans="1:11" ht="45" x14ac:dyDescent="0.2">
      <c r="A53" s="156"/>
      <c r="B53" s="140"/>
      <c r="C53" s="58" t="s">
        <v>16</v>
      </c>
      <c r="D53" s="142"/>
      <c r="E53" s="8">
        <f t="shared" si="7"/>
        <v>6763</v>
      </c>
      <c r="F53" s="7">
        <v>6763</v>
      </c>
      <c r="G53" s="7">
        <v>0</v>
      </c>
      <c r="H53" s="7">
        <v>0</v>
      </c>
      <c r="I53" s="7">
        <v>0</v>
      </c>
      <c r="J53" s="7">
        <v>0</v>
      </c>
      <c r="K53" s="6"/>
    </row>
    <row r="54" spans="1:11" ht="30" x14ac:dyDescent="0.2">
      <c r="A54" s="156"/>
      <c r="B54" s="141"/>
      <c r="C54" s="58" t="s">
        <v>26</v>
      </c>
      <c r="D54" s="142"/>
      <c r="E54" s="8">
        <f t="shared" si="7"/>
        <v>0</v>
      </c>
      <c r="F54" s="7">
        <v>0</v>
      </c>
      <c r="G54" s="7">
        <v>0</v>
      </c>
      <c r="H54" s="7">
        <v>0</v>
      </c>
      <c r="I54" s="7">
        <v>0</v>
      </c>
      <c r="J54" s="7">
        <v>0</v>
      </c>
      <c r="K54" s="6"/>
    </row>
    <row r="55" spans="1:11" ht="15" customHeight="1" x14ac:dyDescent="0.2">
      <c r="A55" s="156">
        <v>3</v>
      </c>
      <c r="B55" s="139" t="s">
        <v>361</v>
      </c>
      <c r="C55" s="58" t="s">
        <v>2</v>
      </c>
      <c r="D55" s="142" t="s">
        <v>46</v>
      </c>
      <c r="E55" s="8">
        <f t="shared" si="7"/>
        <v>45000</v>
      </c>
      <c r="F55" s="8">
        <f t="shared" ref="F55:J55" si="10">SUM(F56:F59)</f>
        <v>15000</v>
      </c>
      <c r="G55" s="8">
        <f t="shared" si="10"/>
        <v>15000</v>
      </c>
      <c r="H55" s="8">
        <f t="shared" si="10"/>
        <v>15000</v>
      </c>
      <c r="I55" s="8">
        <f t="shared" si="10"/>
        <v>0</v>
      </c>
      <c r="J55" s="8">
        <f t="shared" si="10"/>
        <v>0</v>
      </c>
      <c r="K55" s="6"/>
    </row>
    <row r="56" spans="1:11" ht="30" x14ac:dyDescent="0.2">
      <c r="A56" s="156"/>
      <c r="B56" s="140"/>
      <c r="C56" s="58" t="s">
        <v>1</v>
      </c>
      <c r="D56" s="142"/>
      <c r="E56" s="8">
        <f t="shared" si="7"/>
        <v>0</v>
      </c>
      <c r="F56" s="7">
        <v>0</v>
      </c>
      <c r="G56" s="7">
        <v>0</v>
      </c>
      <c r="H56" s="7">
        <v>0</v>
      </c>
      <c r="I56" s="7">
        <v>0</v>
      </c>
      <c r="J56" s="7">
        <v>0</v>
      </c>
      <c r="K56" s="6"/>
    </row>
    <row r="57" spans="1:11" ht="30" x14ac:dyDescent="0.2">
      <c r="A57" s="156"/>
      <c r="B57" s="140"/>
      <c r="C57" s="58" t="s">
        <v>7</v>
      </c>
      <c r="D57" s="142"/>
      <c r="E57" s="8">
        <f t="shared" si="7"/>
        <v>0</v>
      </c>
      <c r="F57" s="7">
        <v>0</v>
      </c>
      <c r="G57" s="7">
        <v>0</v>
      </c>
      <c r="H57" s="7">
        <v>0</v>
      </c>
      <c r="I57" s="7">
        <v>0</v>
      </c>
      <c r="J57" s="7">
        <v>0</v>
      </c>
      <c r="K57" s="6"/>
    </row>
    <row r="58" spans="1:11" ht="45" x14ac:dyDescent="0.2">
      <c r="A58" s="156"/>
      <c r="B58" s="140"/>
      <c r="C58" s="58" t="s">
        <v>16</v>
      </c>
      <c r="D58" s="142"/>
      <c r="E58" s="8">
        <f t="shared" si="7"/>
        <v>45000</v>
      </c>
      <c r="F58" s="7">
        <v>15000</v>
      </c>
      <c r="G58" s="7">
        <v>15000</v>
      </c>
      <c r="H58" s="7">
        <v>15000</v>
      </c>
      <c r="I58" s="7">
        <v>0</v>
      </c>
      <c r="J58" s="7">
        <v>0</v>
      </c>
      <c r="K58" s="6"/>
    </row>
    <row r="59" spans="1:11" ht="30" x14ac:dyDescent="0.2">
      <c r="A59" s="156"/>
      <c r="B59" s="141"/>
      <c r="C59" s="58" t="s">
        <v>26</v>
      </c>
      <c r="D59" s="142"/>
      <c r="E59" s="8">
        <f t="shared" si="7"/>
        <v>0</v>
      </c>
      <c r="F59" s="7">
        <v>0</v>
      </c>
      <c r="G59" s="7">
        <v>0</v>
      </c>
      <c r="H59" s="7">
        <v>0</v>
      </c>
      <c r="I59" s="7">
        <v>0</v>
      </c>
      <c r="J59" s="7">
        <v>0</v>
      </c>
      <c r="K59" s="6"/>
    </row>
    <row r="60" spans="1:11" ht="15" customHeight="1" x14ac:dyDescent="0.2">
      <c r="A60" s="156">
        <v>4</v>
      </c>
      <c r="B60" s="139" t="s">
        <v>279</v>
      </c>
      <c r="C60" s="58" t="s">
        <v>2</v>
      </c>
      <c r="D60" s="142" t="s">
        <v>46</v>
      </c>
      <c r="E60" s="8">
        <f t="shared" si="7"/>
        <v>580500</v>
      </c>
      <c r="F60" s="8">
        <f t="shared" ref="F60:J60" si="11">SUM(F61:F64)</f>
        <v>193500</v>
      </c>
      <c r="G60" s="8">
        <f t="shared" si="11"/>
        <v>193500</v>
      </c>
      <c r="H60" s="8">
        <f t="shared" si="11"/>
        <v>193500</v>
      </c>
      <c r="I60" s="8">
        <f t="shared" si="11"/>
        <v>0</v>
      </c>
      <c r="J60" s="8">
        <f t="shared" si="11"/>
        <v>0</v>
      </c>
      <c r="K60" s="6"/>
    </row>
    <row r="61" spans="1:11" ht="30" x14ac:dyDescent="0.2">
      <c r="A61" s="156"/>
      <c r="B61" s="140"/>
      <c r="C61" s="58" t="s">
        <v>1</v>
      </c>
      <c r="D61" s="142"/>
      <c r="E61" s="8">
        <f t="shared" si="7"/>
        <v>0</v>
      </c>
      <c r="F61" s="7">
        <v>0</v>
      </c>
      <c r="G61" s="7">
        <v>0</v>
      </c>
      <c r="H61" s="7">
        <v>0</v>
      </c>
      <c r="I61" s="7">
        <v>0</v>
      </c>
      <c r="J61" s="7">
        <v>0</v>
      </c>
      <c r="K61" s="6"/>
    </row>
    <row r="62" spans="1:11" ht="30" x14ac:dyDescent="0.2">
      <c r="A62" s="156"/>
      <c r="B62" s="140"/>
      <c r="C62" s="58" t="s">
        <v>7</v>
      </c>
      <c r="D62" s="142"/>
      <c r="E62" s="8">
        <f t="shared" si="7"/>
        <v>0</v>
      </c>
      <c r="F62" s="7">
        <v>0</v>
      </c>
      <c r="G62" s="7">
        <v>0</v>
      </c>
      <c r="H62" s="7">
        <v>0</v>
      </c>
      <c r="I62" s="7">
        <v>0</v>
      </c>
      <c r="J62" s="7">
        <v>0</v>
      </c>
      <c r="K62" s="6"/>
    </row>
    <row r="63" spans="1:11" ht="45" x14ac:dyDescent="0.2">
      <c r="A63" s="156"/>
      <c r="B63" s="140"/>
      <c r="C63" s="58" t="s">
        <v>16</v>
      </c>
      <c r="D63" s="142"/>
      <c r="E63" s="8">
        <f t="shared" si="7"/>
        <v>580500</v>
      </c>
      <c r="F63" s="7">
        <v>193500</v>
      </c>
      <c r="G63" s="7">
        <v>193500</v>
      </c>
      <c r="H63" s="7">
        <v>193500</v>
      </c>
      <c r="I63" s="7">
        <v>0</v>
      </c>
      <c r="J63" s="7">
        <v>0</v>
      </c>
      <c r="K63" s="6"/>
    </row>
    <row r="64" spans="1:11" ht="30" x14ac:dyDescent="0.2">
      <c r="A64" s="156"/>
      <c r="B64" s="141"/>
      <c r="C64" s="58" t="s">
        <v>26</v>
      </c>
      <c r="D64" s="142"/>
      <c r="E64" s="8">
        <f t="shared" si="7"/>
        <v>0</v>
      </c>
      <c r="F64" s="7">
        <v>0</v>
      </c>
      <c r="G64" s="7">
        <v>0</v>
      </c>
      <c r="H64" s="7">
        <v>0</v>
      </c>
      <c r="I64" s="7">
        <v>0</v>
      </c>
      <c r="J64" s="7">
        <v>0</v>
      </c>
      <c r="K64" s="6"/>
    </row>
    <row r="65" spans="1:11" ht="15.75" customHeight="1" x14ac:dyDescent="0.2">
      <c r="A65" s="105"/>
      <c r="B65" s="143" t="s">
        <v>297</v>
      </c>
      <c r="C65" s="144"/>
      <c r="D65" s="144"/>
      <c r="E65" s="144"/>
      <c r="F65" s="144"/>
      <c r="G65" s="144"/>
      <c r="H65" s="144"/>
      <c r="I65" s="144"/>
      <c r="J65" s="144"/>
      <c r="K65" s="145"/>
    </row>
    <row r="66" spans="1:11" ht="60" x14ac:dyDescent="0.2">
      <c r="A66" s="105"/>
      <c r="B66" s="17" t="s">
        <v>332</v>
      </c>
      <c r="C66" s="58"/>
      <c r="D66" s="58"/>
      <c r="E66" s="58"/>
      <c r="F66" s="8"/>
      <c r="G66" s="8"/>
      <c r="H66" s="58"/>
      <c r="I66" s="58"/>
      <c r="J66" s="58"/>
      <c r="K66" s="58"/>
    </row>
    <row r="67" spans="1:11" ht="15" customHeight="1" x14ac:dyDescent="0.2">
      <c r="A67" s="157">
        <v>1</v>
      </c>
      <c r="B67" s="155" t="s">
        <v>36</v>
      </c>
      <c r="C67" s="58" t="s">
        <v>2</v>
      </c>
      <c r="D67" s="142" t="s">
        <v>46</v>
      </c>
      <c r="E67" s="8">
        <f t="shared" ref="E67:E71" si="12">SUM(F67:J67)</f>
        <v>30818</v>
      </c>
      <c r="F67" s="8">
        <f t="shared" ref="F67:J67" si="13">SUM(F68:F71)</f>
        <v>20596</v>
      </c>
      <c r="G67" s="8">
        <f t="shared" si="13"/>
        <v>10222</v>
      </c>
      <c r="H67" s="8">
        <f t="shared" si="13"/>
        <v>0</v>
      </c>
      <c r="I67" s="8">
        <f t="shared" si="13"/>
        <v>0</v>
      </c>
      <c r="J67" s="8">
        <f t="shared" si="13"/>
        <v>0</v>
      </c>
      <c r="K67" s="6"/>
    </row>
    <row r="68" spans="1:11" ht="30" x14ac:dyDescent="0.2">
      <c r="A68" s="158"/>
      <c r="B68" s="155"/>
      <c r="C68" s="58" t="s">
        <v>1</v>
      </c>
      <c r="D68" s="142"/>
      <c r="E68" s="8">
        <f t="shared" si="12"/>
        <v>0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6"/>
    </row>
    <row r="69" spans="1:11" ht="30" x14ac:dyDescent="0.2">
      <c r="A69" s="158"/>
      <c r="B69" s="155"/>
      <c r="C69" s="58" t="s">
        <v>7</v>
      </c>
      <c r="D69" s="142"/>
      <c r="E69" s="8">
        <f t="shared" si="12"/>
        <v>19600.25</v>
      </c>
      <c r="F69" s="7">
        <v>13099.06</v>
      </c>
      <c r="G69" s="7">
        <v>6501.19</v>
      </c>
      <c r="H69" s="7">
        <v>0</v>
      </c>
      <c r="I69" s="7">
        <v>0</v>
      </c>
      <c r="J69" s="7">
        <v>0</v>
      </c>
      <c r="K69" s="6"/>
    </row>
    <row r="70" spans="1:11" ht="45" x14ac:dyDescent="0.2">
      <c r="A70" s="158"/>
      <c r="B70" s="155"/>
      <c r="C70" s="58" t="s">
        <v>16</v>
      </c>
      <c r="D70" s="142"/>
      <c r="E70" s="8">
        <f t="shared" si="12"/>
        <v>11217.75</v>
      </c>
      <c r="F70" s="7">
        <v>7496.94</v>
      </c>
      <c r="G70" s="7">
        <v>3720.81</v>
      </c>
      <c r="H70" s="7">
        <v>0</v>
      </c>
      <c r="I70" s="7">
        <v>0</v>
      </c>
      <c r="J70" s="7">
        <v>0</v>
      </c>
      <c r="K70" s="6"/>
    </row>
    <row r="71" spans="1:11" ht="30" x14ac:dyDescent="0.2">
      <c r="A71" s="159"/>
      <c r="B71" s="155"/>
      <c r="C71" s="58" t="s">
        <v>26</v>
      </c>
      <c r="D71" s="142"/>
      <c r="E71" s="8">
        <f t="shared" si="12"/>
        <v>0</v>
      </c>
      <c r="F71" s="7">
        <v>0</v>
      </c>
      <c r="G71" s="7">
        <v>0</v>
      </c>
      <c r="H71" s="7">
        <v>0</v>
      </c>
      <c r="I71" s="7">
        <v>0</v>
      </c>
      <c r="J71" s="7">
        <v>0</v>
      </c>
      <c r="K71" s="6"/>
    </row>
    <row r="72" spans="1:11" ht="105" x14ac:dyDescent="0.2">
      <c r="A72" s="105"/>
      <c r="B72" s="17" t="s">
        <v>331</v>
      </c>
      <c r="C72" s="58"/>
      <c r="D72" s="58"/>
      <c r="E72" s="58"/>
      <c r="F72" s="8"/>
      <c r="G72" s="8"/>
      <c r="H72" s="58"/>
      <c r="I72" s="58"/>
      <c r="J72" s="58"/>
      <c r="K72" s="58"/>
    </row>
    <row r="73" spans="1:11" ht="15" customHeight="1" x14ac:dyDescent="0.2">
      <c r="A73" s="157">
        <v>1</v>
      </c>
      <c r="B73" s="155" t="s">
        <v>37</v>
      </c>
      <c r="C73" s="58" t="s">
        <v>2</v>
      </c>
      <c r="D73" s="142" t="s">
        <v>46</v>
      </c>
      <c r="E73" s="8">
        <f t="shared" ref="E73:E87" si="14">SUM(F73:J73)</f>
        <v>0</v>
      </c>
      <c r="F73" s="8">
        <f t="shared" ref="F73:J73" si="15">SUM(F74:F77)</f>
        <v>0</v>
      </c>
      <c r="G73" s="8">
        <f t="shared" si="15"/>
        <v>0</v>
      </c>
      <c r="H73" s="8">
        <f t="shared" si="15"/>
        <v>0</v>
      </c>
      <c r="I73" s="8">
        <f t="shared" si="15"/>
        <v>0</v>
      </c>
      <c r="J73" s="8">
        <f t="shared" si="15"/>
        <v>0</v>
      </c>
      <c r="K73" s="6"/>
    </row>
    <row r="74" spans="1:11" ht="30" x14ac:dyDescent="0.2">
      <c r="A74" s="158"/>
      <c r="B74" s="155"/>
      <c r="C74" s="58" t="s">
        <v>1</v>
      </c>
      <c r="D74" s="142"/>
      <c r="E74" s="8">
        <f t="shared" si="14"/>
        <v>0</v>
      </c>
      <c r="F74" s="8">
        <v>0</v>
      </c>
      <c r="G74" s="7">
        <v>0</v>
      </c>
      <c r="H74" s="7">
        <v>0</v>
      </c>
      <c r="I74" s="7">
        <v>0</v>
      </c>
      <c r="J74" s="7">
        <v>0</v>
      </c>
      <c r="K74" s="6"/>
    </row>
    <row r="75" spans="1:11" ht="30" x14ac:dyDescent="0.2">
      <c r="A75" s="158"/>
      <c r="B75" s="155"/>
      <c r="C75" s="58" t="s">
        <v>7</v>
      </c>
      <c r="D75" s="142"/>
      <c r="E75" s="8">
        <f t="shared" si="14"/>
        <v>0</v>
      </c>
      <c r="F75" s="8">
        <v>0</v>
      </c>
      <c r="G75" s="7">
        <v>0</v>
      </c>
      <c r="H75" s="7">
        <v>0</v>
      </c>
      <c r="I75" s="7">
        <v>0</v>
      </c>
      <c r="J75" s="7">
        <v>0</v>
      </c>
      <c r="K75" s="6"/>
    </row>
    <row r="76" spans="1:11" ht="45" x14ac:dyDescent="0.2">
      <c r="A76" s="158"/>
      <c r="B76" s="155"/>
      <c r="C76" s="58" t="s">
        <v>16</v>
      </c>
      <c r="D76" s="142"/>
      <c r="E76" s="8">
        <f t="shared" si="14"/>
        <v>0</v>
      </c>
      <c r="F76" s="8">
        <v>0</v>
      </c>
      <c r="G76" s="7">
        <v>0</v>
      </c>
      <c r="H76" s="7">
        <v>0</v>
      </c>
      <c r="I76" s="7">
        <v>0</v>
      </c>
      <c r="J76" s="7">
        <v>0</v>
      </c>
      <c r="K76" s="6"/>
    </row>
    <row r="77" spans="1:11" ht="30" x14ac:dyDescent="0.2">
      <c r="A77" s="159"/>
      <c r="B77" s="155"/>
      <c r="C77" s="58" t="s">
        <v>26</v>
      </c>
      <c r="D77" s="142"/>
      <c r="E77" s="8">
        <f t="shared" si="14"/>
        <v>0</v>
      </c>
      <c r="F77" s="8">
        <v>0</v>
      </c>
      <c r="G77" s="7">
        <v>0</v>
      </c>
      <c r="H77" s="7">
        <v>0</v>
      </c>
      <c r="I77" s="7">
        <v>0</v>
      </c>
      <c r="J77" s="7">
        <v>0</v>
      </c>
      <c r="K77" s="6"/>
    </row>
    <row r="78" spans="1:11" ht="15" customHeight="1" x14ac:dyDescent="0.2">
      <c r="A78" s="157">
        <v>2</v>
      </c>
      <c r="B78" s="155" t="s">
        <v>38</v>
      </c>
      <c r="C78" s="58" t="s">
        <v>2</v>
      </c>
      <c r="D78" s="142" t="s">
        <v>46</v>
      </c>
      <c r="E78" s="8">
        <f t="shared" si="14"/>
        <v>0</v>
      </c>
      <c r="F78" s="8">
        <f t="shared" ref="F78:J78" si="16">SUM(F79:F82)</f>
        <v>0</v>
      </c>
      <c r="G78" s="8">
        <f t="shared" si="16"/>
        <v>0</v>
      </c>
      <c r="H78" s="8">
        <f t="shared" si="16"/>
        <v>0</v>
      </c>
      <c r="I78" s="8">
        <f t="shared" si="16"/>
        <v>0</v>
      </c>
      <c r="J78" s="8">
        <f t="shared" si="16"/>
        <v>0</v>
      </c>
      <c r="K78" s="6"/>
    </row>
    <row r="79" spans="1:11" ht="30" x14ac:dyDescent="0.2">
      <c r="A79" s="158"/>
      <c r="B79" s="155"/>
      <c r="C79" s="58" t="s">
        <v>1</v>
      </c>
      <c r="D79" s="142"/>
      <c r="E79" s="8">
        <f t="shared" si="14"/>
        <v>0</v>
      </c>
      <c r="F79" s="8">
        <v>0</v>
      </c>
      <c r="G79" s="7">
        <v>0</v>
      </c>
      <c r="H79" s="7">
        <v>0</v>
      </c>
      <c r="I79" s="7">
        <v>0</v>
      </c>
      <c r="J79" s="7">
        <v>0</v>
      </c>
      <c r="K79" s="6"/>
    </row>
    <row r="80" spans="1:11" ht="30" x14ac:dyDescent="0.2">
      <c r="A80" s="158"/>
      <c r="B80" s="155"/>
      <c r="C80" s="58" t="s">
        <v>7</v>
      </c>
      <c r="D80" s="142"/>
      <c r="E80" s="8">
        <f t="shared" si="14"/>
        <v>0</v>
      </c>
      <c r="F80" s="8">
        <v>0</v>
      </c>
      <c r="G80" s="7">
        <v>0</v>
      </c>
      <c r="H80" s="7">
        <v>0</v>
      </c>
      <c r="I80" s="7">
        <v>0</v>
      </c>
      <c r="J80" s="7">
        <v>0</v>
      </c>
      <c r="K80" s="6"/>
    </row>
    <row r="81" spans="1:11" ht="45" x14ac:dyDescent="0.2">
      <c r="A81" s="158"/>
      <c r="B81" s="155"/>
      <c r="C81" s="58" t="s">
        <v>16</v>
      </c>
      <c r="D81" s="142"/>
      <c r="E81" s="8">
        <f t="shared" si="14"/>
        <v>0</v>
      </c>
      <c r="F81" s="8">
        <v>0</v>
      </c>
      <c r="G81" s="7">
        <v>0</v>
      </c>
      <c r="H81" s="7">
        <v>0</v>
      </c>
      <c r="I81" s="7">
        <v>0</v>
      </c>
      <c r="J81" s="7">
        <v>0</v>
      </c>
      <c r="K81" s="6"/>
    </row>
    <row r="82" spans="1:11" ht="30" x14ac:dyDescent="0.2">
      <c r="A82" s="159"/>
      <c r="B82" s="155"/>
      <c r="C82" s="58" t="s">
        <v>26</v>
      </c>
      <c r="D82" s="142"/>
      <c r="E82" s="8">
        <v>0</v>
      </c>
      <c r="F82" s="8">
        <v>0</v>
      </c>
      <c r="G82" s="8">
        <v>0</v>
      </c>
      <c r="H82" s="8">
        <v>0</v>
      </c>
      <c r="I82" s="8">
        <v>0</v>
      </c>
      <c r="J82" s="7">
        <v>0</v>
      </c>
      <c r="K82" s="6"/>
    </row>
    <row r="83" spans="1:11" ht="15" customHeight="1" x14ac:dyDescent="0.2">
      <c r="A83" s="157">
        <v>3</v>
      </c>
      <c r="B83" s="152" t="s">
        <v>39</v>
      </c>
      <c r="C83" s="58" t="s">
        <v>2</v>
      </c>
      <c r="D83" s="142" t="s">
        <v>46</v>
      </c>
      <c r="E83" s="8">
        <f t="shared" si="14"/>
        <v>15000</v>
      </c>
      <c r="F83" s="8">
        <f t="shared" ref="F83:J83" si="17">SUM(F84:F87)</f>
        <v>5000</v>
      </c>
      <c r="G83" s="8">
        <f t="shared" si="17"/>
        <v>5000</v>
      </c>
      <c r="H83" s="8">
        <f t="shared" si="17"/>
        <v>5000</v>
      </c>
      <c r="I83" s="8">
        <f t="shared" si="17"/>
        <v>0</v>
      </c>
      <c r="J83" s="8">
        <f t="shared" si="17"/>
        <v>0</v>
      </c>
      <c r="K83" s="6"/>
    </row>
    <row r="84" spans="1:11" ht="30" x14ac:dyDescent="0.2">
      <c r="A84" s="158"/>
      <c r="B84" s="153"/>
      <c r="C84" s="58" t="s">
        <v>1</v>
      </c>
      <c r="D84" s="142"/>
      <c r="E84" s="8">
        <f t="shared" si="14"/>
        <v>0</v>
      </c>
      <c r="F84" s="8">
        <v>0</v>
      </c>
      <c r="G84" s="7">
        <v>0</v>
      </c>
      <c r="H84" s="7">
        <v>0</v>
      </c>
      <c r="I84" s="7">
        <v>0</v>
      </c>
      <c r="J84" s="7">
        <v>0</v>
      </c>
      <c r="K84" s="6"/>
    </row>
    <row r="85" spans="1:11" ht="30" x14ac:dyDescent="0.2">
      <c r="A85" s="158"/>
      <c r="B85" s="153"/>
      <c r="C85" s="58" t="s">
        <v>7</v>
      </c>
      <c r="D85" s="142"/>
      <c r="E85" s="8">
        <f t="shared" si="14"/>
        <v>0</v>
      </c>
      <c r="F85" s="8">
        <v>0</v>
      </c>
      <c r="G85" s="7">
        <v>0</v>
      </c>
      <c r="H85" s="7">
        <v>0</v>
      </c>
      <c r="I85" s="7">
        <v>0</v>
      </c>
      <c r="J85" s="7">
        <v>0</v>
      </c>
      <c r="K85" s="6"/>
    </row>
    <row r="86" spans="1:11" ht="45" x14ac:dyDescent="0.2">
      <c r="A86" s="158"/>
      <c r="B86" s="153"/>
      <c r="C86" s="58" t="s">
        <v>16</v>
      </c>
      <c r="D86" s="142"/>
      <c r="E86" s="8">
        <f t="shared" si="14"/>
        <v>15000</v>
      </c>
      <c r="F86" s="8">
        <v>5000</v>
      </c>
      <c r="G86" s="7">
        <v>5000</v>
      </c>
      <c r="H86" s="7">
        <v>5000</v>
      </c>
      <c r="I86" s="7">
        <v>0</v>
      </c>
      <c r="J86" s="7">
        <v>0</v>
      </c>
      <c r="K86" s="6"/>
    </row>
    <row r="87" spans="1:11" ht="33.75" customHeight="1" x14ac:dyDescent="0.2">
      <c r="A87" s="159"/>
      <c r="B87" s="154"/>
      <c r="C87" s="58" t="s">
        <v>26</v>
      </c>
      <c r="D87" s="142"/>
      <c r="E87" s="8">
        <f t="shared" si="14"/>
        <v>0</v>
      </c>
      <c r="F87" s="8">
        <v>0</v>
      </c>
      <c r="G87" s="7">
        <v>0</v>
      </c>
      <c r="H87" s="7">
        <v>0</v>
      </c>
      <c r="I87" s="7">
        <v>0</v>
      </c>
      <c r="J87" s="7">
        <v>0</v>
      </c>
      <c r="K87" s="6"/>
    </row>
  </sheetData>
  <mergeCells count="57">
    <mergeCell ref="A60:A64"/>
    <mergeCell ref="A67:A71"/>
    <mergeCell ref="A73:A77"/>
    <mergeCell ref="A78:A82"/>
    <mergeCell ref="A83:A87"/>
    <mergeCell ref="A33:A37"/>
    <mergeCell ref="A38:A42"/>
    <mergeCell ref="A45:A49"/>
    <mergeCell ref="A50:A54"/>
    <mergeCell ref="A55:A59"/>
    <mergeCell ref="A9:A10"/>
    <mergeCell ref="A13:A17"/>
    <mergeCell ref="A18:A22"/>
    <mergeCell ref="A23:A27"/>
    <mergeCell ref="A28:A32"/>
    <mergeCell ref="B11:K11"/>
    <mergeCell ref="B9:B10"/>
    <mergeCell ref="B83:B87"/>
    <mergeCell ref="B45:B49"/>
    <mergeCell ref="D83:D87"/>
    <mergeCell ref="B55:B59"/>
    <mergeCell ref="B73:B77"/>
    <mergeCell ref="D73:D77"/>
    <mergeCell ref="B78:B82"/>
    <mergeCell ref="D78:D82"/>
    <mergeCell ref="B67:B71"/>
    <mergeCell ref="D50:D54"/>
    <mergeCell ref="D67:D71"/>
    <mergeCell ref="B65:K65"/>
    <mergeCell ref="B60:B64"/>
    <mergeCell ref="D60:D64"/>
    <mergeCell ref="D55:D59"/>
    <mergeCell ref="B7:K7"/>
    <mergeCell ref="C9:C10"/>
    <mergeCell ref="D9:D10"/>
    <mergeCell ref="B28:B32"/>
    <mergeCell ref="D23:D27"/>
    <mergeCell ref="B23:B27"/>
    <mergeCell ref="D28:D32"/>
    <mergeCell ref="K9:K10"/>
    <mergeCell ref="B13:B17"/>
    <mergeCell ref="B18:B22"/>
    <mergeCell ref="D13:D17"/>
    <mergeCell ref="D18:D22"/>
    <mergeCell ref="E9:J9"/>
    <mergeCell ref="B33:B37"/>
    <mergeCell ref="D33:D37"/>
    <mergeCell ref="B50:B54"/>
    <mergeCell ref="D45:D49"/>
    <mergeCell ref="B43:K43"/>
    <mergeCell ref="B38:B42"/>
    <mergeCell ref="D38:D42"/>
    <mergeCell ref="G4:L4"/>
    <mergeCell ref="G1:L1"/>
    <mergeCell ref="G2:L2"/>
    <mergeCell ref="G3:L3"/>
    <mergeCell ref="G5:K5"/>
  </mergeCells>
  <pageMargins left="0.23622047244094491" right="0.23622047244094491" top="0.23622047244094491" bottom="0.47244094488188981" header="0.15748031496062992" footer="0.15748031496062992"/>
  <pageSetup paperSize="9" scale="60" orientation="landscape" r:id="rId1"/>
  <headerFooter alignWithMargins="0"/>
  <rowBreaks count="3" manualBreakCount="3">
    <brk id="31" max="16383" man="1"/>
    <brk id="54" max="16383" man="1"/>
    <brk id="6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4"/>
  <sheetViews>
    <sheetView view="pageBreakPreview" zoomScale="60" zoomScaleNormal="80" workbookViewId="0">
      <selection activeCell="K7" sqref="K7"/>
    </sheetView>
  </sheetViews>
  <sheetFormatPr defaultRowHeight="14.25" x14ac:dyDescent="0.2"/>
  <cols>
    <col min="1" max="1" width="7.5703125" style="3" customWidth="1"/>
    <col min="2" max="2" width="34.7109375" style="3" customWidth="1"/>
    <col min="3" max="3" width="22.28515625" style="3" customWidth="1"/>
    <col min="4" max="4" width="19.42578125" style="3" customWidth="1"/>
    <col min="5" max="5" width="20.5703125" style="12" customWidth="1"/>
    <col min="6" max="6" width="14.5703125" style="12" customWidth="1"/>
    <col min="7" max="7" width="14.85546875" style="12" customWidth="1"/>
    <col min="8" max="8" width="14.5703125" style="12" customWidth="1"/>
    <col min="9" max="9" width="14.7109375" style="12" customWidth="1"/>
    <col min="10" max="10" width="15" style="12" customWidth="1"/>
    <col min="11" max="11" width="12.85546875" style="12" customWidth="1"/>
    <col min="12" max="12" width="12" style="18" customWidth="1"/>
    <col min="13" max="13" width="40.28515625" style="3" customWidth="1"/>
    <col min="14" max="17" width="9.85546875" style="3" bestFit="1" customWidth="1"/>
    <col min="18" max="16384" width="9.140625" style="3"/>
  </cols>
  <sheetData>
    <row r="1" spans="1:13" s="13" customFormat="1" ht="15" x14ac:dyDescent="0.25">
      <c r="D1" s="14"/>
      <c r="E1" s="12"/>
      <c r="F1" s="160" t="s">
        <v>274</v>
      </c>
      <c r="G1" s="160"/>
      <c r="H1" s="160"/>
      <c r="I1" s="160"/>
      <c r="J1" s="160"/>
      <c r="K1" s="160"/>
      <c r="L1" s="160"/>
    </row>
    <row r="2" spans="1:13" s="13" customFormat="1" ht="15" customHeight="1" x14ac:dyDescent="0.25">
      <c r="D2" s="14"/>
      <c r="E2" s="12"/>
      <c r="F2" s="161" t="s">
        <v>30</v>
      </c>
      <c r="G2" s="161"/>
      <c r="H2" s="161"/>
      <c r="I2" s="161"/>
      <c r="J2" s="161"/>
      <c r="K2" s="161"/>
      <c r="L2" s="161"/>
    </row>
    <row r="3" spans="1:13" s="13" customFormat="1" ht="15" x14ac:dyDescent="0.25">
      <c r="D3" s="14"/>
      <c r="E3" s="12"/>
      <c r="F3" s="160" t="s">
        <v>289</v>
      </c>
      <c r="G3" s="160"/>
      <c r="H3" s="160"/>
      <c r="I3" s="160"/>
      <c r="J3" s="160"/>
      <c r="K3" s="160"/>
      <c r="L3" s="160"/>
    </row>
    <row r="4" spans="1:13" s="13" customFormat="1" ht="14.1" customHeight="1" x14ac:dyDescent="0.25">
      <c r="C4" s="160" t="s">
        <v>32</v>
      </c>
      <c r="D4" s="160"/>
      <c r="E4" s="160"/>
      <c r="F4" s="160"/>
      <c r="G4" s="160"/>
      <c r="H4" s="160"/>
      <c r="I4" s="160"/>
      <c r="J4" s="160"/>
      <c r="K4" s="160"/>
      <c r="L4" s="160"/>
    </row>
    <row r="5" spans="1:13" s="13" customFormat="1" ht="15" customHeight="1" x14ac:dyDescent="0.25">
      <c r="D5" s="14"/>
      <c r="E5" s="12"/>
      <c r="F5" s="161" t="s">
        <v>364</v>
      </c>
      <c r="G5" s="161"/>
      <c r="H5" s="161"/>
      <c r="I5" s="161"/>
      <c r="J5" s="161"/>
      <c r="K5" s="161"/>
      <c r="L5" s="161"/>
    </row>
    <row r="6" spans="1:13" s="19" customFormat="1" ht="15.75" customHeight="1" x14ac:dyDescent="0.2">
      <c r="A6" s="131" t="s">
        <v>333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</row>
    <row r="7" spans="1:13" s="19" customFormat="1" ht="15.75" customHeight="1" x14ac:dyDescent="0.2">
      <c r="A7" s="100"/>
      <c r="B7" s="100"/>
      <c r="C7" s="100"/>
      <c r="D7" s="100"/>
      <c r="E7" s="131" t="s">
        <v>290</v>
      </c>
      <c r="F7" s="131"/>
      <c r="G7" s="131"/>
      <c r="H7" s="131"/>
      <c r="I7" s="131"/>
      <c r="J7" s="100"/>
      <c r="K7" s="100"/>
      <c r="L7" s="100"/>
      <c r="M7" s="100"/>
    </row>
    <row r="8" spans="1:13" s="19" customFormat="1" ht="15.75" x14ac:dyDescent="0.2">
      <c r="A8" s="16"/>
      <c r="B8" s="16"/>
      <c r="C8" s="16"/>
      <c r="D8" s="16"/>
      <c r="E8" s="11"/>
      <c r="F8" s="11"/>
      <c r="G8" s="11"/>
      <c r="H8" s="11"/>
      <c r="I8" s="11"/>
      <c r="J8" s="11"/>
      <c r="K8" s="11"/>
      <c r="L8" s="20"/>
    </row>
    <row r="9" spans="1:13" ht="18" customHeight="1" x14ac:dyDescent="0.2">
      <c r="A9" s="175" t="s">
        <v>4</v>
      </c>
      <c r="B9" s="175" t="s">
        <v>21</v>
      </c>
      <c r="C9" s="175" t="s">
        <v>22</v>
      </c>
      <c r="D9" s="175" t="s">
        <v>8</v>
      </c>
      <c r="E9" s="211" t="s">
        <v>50</v>
      </c>
      <c r="F9" s="179" t="s">
        <v>23</v>
      </c>
      <c r="G9" s="212" t="s">
        <v>9</v>
      </c>
      <c r="H9" s="213"/>
      <c r="I9" s="213"/>
      <c r="J9" s="213"/>
      <c r="K9" s="214"/>
      <c r="L9" s="174" t="s">
        <v>11</v>
      </c>
      <c r="M9" s="171" t="s">
        <v>15</v>
      </c>
    </row>
    <row r="10" spans="1:13" ht="111" customHeight="1" x14ac:dyDescent="0.2">
      <c r="A10" s="175"/>
      <c r="B10" s="175"/>
      <c r="C10" s="175"/>
      <c r="D10" s="175"/>
      <c r="E10" s="211"/>
      <c r="F10" s="181"/>
      <c r="G10" s="89">
        <v>2020</v>
      </c>
      <c r="H10" s="89">
        <v>2021</v>
      </c>
      <c r="I10" s="89">
        <v>2022</v>
      </c>
      <c r="J10" s="89">
        <v>2023</v>
      </c>
      <c r="K10" s="89">
        <v>2024</v>
      </c>
      <c r="L10" s="174"/>
      <c r="M10" s="173"/>
    </row>
    <row r="11" spans="1:13" ht="15" x14ac:dyDescent="0.2">
      <c r="A11" s="59">
        <v>1</v>
      </c>
      <c r="B11" s="59">
        <v>2</v>
      </c>
      <c r="C11" s="59">
        <v>3</v>
      </c>
      <c r="D11" s="59">
        <v>4</v>
      </c>
      <c r="E11" s="24">
        <v>5</v>
      </c>
      <c r="F11" s="24">
        <v>6</v>
      </c>
      <c r="G11" s="24">
        <v>7</v>
      </c>
      <c r="H11" s="89">
        <v>8</v>
      </c>
      <c r="I11" s="24">
        <v>9</v>
      </c>
      <c r="J11" s="24">
        <v>10</v>
      </c>
      <c r="K11" s="24">
        <v>11</v>
      </c>
      <c r="L11" s="24">
        <v>14</v>
      </c>
      <c r="M11" s="59">
        <v>15</v>
      </c>
    </row>
    <row r="12" spans="1:13" ht="22.5" customHeight="1" x14ac:dyDescent="0.2">
      <c r="A12" s="162" t="s">
        <v>287</v>
      </c>
      <c r="B12" s="163"/>
      <c r="C12" s="163"/>
      <c r="D12" s="163"/>
      <c r="E12" s="163"/>
      <c r="F12" s="163"/>
      <c r="G12" s="163"/>
      <c r="H12" s="163"/>
      <c r="I12" s="163"/>
      <c r="J12" s="163"/>
      <c r="K12" s="163"/>
      <c r="L12" s="163"/>
      <c r="M12" s="164"/>
    </row>
    <row r="13" spans="1:13" ht="30" customHeight="1" x14ac:dyDescent="0.2">
      <c r="A13" s="168" t="s">
        <v>6</v>
      </c>
      <c r="B13" s="208" t="s">
        <v>358</v>
      </c>
      <c r="C13" s="189" t="s">
        <v>275</v>
      </c>
      <c r="D13" s="80" t="s">
        <v>2</v>
      </c>
      <c r="E13" s="81">
        <f>SUM(E14:E17)</f>
        <v>146883</v>
      </c>
      <c r="F13" s="81">
        <f t="shared" ref="F13:H13" si="0">SUM(F14:F17)</f>
        <v>349296.1</v>
      </c>
      <c r="G13" s="81">
        <f t="shared" si="0"/>
        <v>204019.20000000001</v>
      </c>
      <c r="H13" s="81">
        <f t="shared" si="0"/>
        <v>54847.92</v>
      </c>
      <c r="I13" s="81">
        <f t="shared" ref="I13:K13" si="1">SUM(I14:I17)</f>
        <v>90428.98</v>
      </c>
      <c r="J13" s="81">
        <f t="shared" si="1"/>
        <v>0</v>
      </c>
      <c r="K13" s="81">
        <f t="shared" si="1"/>
        <v>0</v>
      </c>
      <c r="L13" s="174" t="s">
        <v>41</v>
      </c>
      <c r="M13" s="215" t="s">
        <v>348</v>
      </c>
    </row>
    <row r="14" spans="1:13" ht="74.25" customHeight="1" x14ac:dyDescent="0.2">
      <c r="A14" s="169"/>
      <c r="B14" s="209"/>
      <c r="C14" s="189"/>
      <c r="D14" s="80" t="s">
        <v>1</v>
      </c>
      <c r="E14" s="81">
        <f>E19</f>
        <v>0</v>
      </c>
      <c r="F14" s="81">
        <f t="shared" ref="E14:F17" si="2">F19</f>
        <v>0</v>
      </c>
      <c r="G14" s="81">
        <f>G19+G24+G29+G34+G39</f>
        <v>0</v>
      </c>
      <c r="H14" s="81">
        <f t="shared" ref="H14:K17" si="3">H19+H24+H29+H34+H39</f>
        <v>0</v>
      </c>
      <c r="I14" s="81">
        <f t="shared" si="3"/>
        <v>0</v>
      </c>
      <c r="J14" s="81">
        <f t="shared" si="3"/>
        <v>0</v>
      </c>
      <c r="K14" s="81">
        <f t="shared" si="3"/>
        <v>0</v>
      </c>
      <c r="L14" s="174"/>
      <c r="M14" s="216"/>
    </row>
    <row r="15" spans="1:13" ht="63.75" customHeight="1" x14ac:dyDescent="0.2">
      <c r="A15" s="169"/>
      <c r="B15" s="209"/>
      <c r="C15" s="189"/>
      <c r="D15" s="80" t="s">
        <v>7</v>
      </c>
      <c r="E15" s="81">
        <f t="shared" ref="E15" si="4">E20</f>
        <v>103497</v>
      </c>
      <c r="F15" s="81">
        <f>SUM(G15:K15)</f>
        <v>236536.38</v>
      </c>
      <c r="G15" s="88">
        <f>G20+G25+G30+G35+G40+G45</f>
        <v>131021.73</v>
      </c>
      <c r="H15" s="88">
        <f>H20+H25+H30+H35+H40+H45</f>
        <v>31703.279999999999</v>
      </c>
      <c r="I15" s="81">
        <f>I20+I25+I30+I35+I40+I45</f>
        <v>73811.37</v>
      </c>
      <c r="J15" s="81">
        <f t="shared" si="3"/>
        <v>0</v>
      </c>
      <c r="K15" s="81">
        <f t="shared" si="3"/>
        <v>0</v>
      </c>
      <c r="L15" s="174"/>
      <c r="M15" s="216"/>
    </row>
    <row r="16" spans="1:13" ht="60" x14ac:dyDescent="0.2">
      <c r="A16" s="169"/>
      <c r="B16" s="209"/>
      <c r="C16" s="189"/>
      <c r="D16" s="80" t="s">
        <v>16</v>
      </c>
      <c r="E16" s="81">
        <f t="shared" ref="E16" si="5">E21</f>
        <v>43386</v>
      </c>
      <c r="F16" s="81">
        <f>SUM(G16:K16)</f>
        <v>112759.72</v>
      </c>
      <c r="G16" s="81">
        <f>G21+G26+G31+G36+G41+G46</f>
        <v>72997.47</v>
      </c>
      <c r="H16" s="81">
        <f t="shared" ref="H16:J16" si="6">H21+H26+H31+H36+H41+H46</f>
        <v>23144.639999999999</v>
      </c>
      <c r="I16" s="88">
        <f>I21+I26+I31+I36+I41+I46</f>
        <v>16617.61</v>
      </c>
      <c r="J16" s="81">
        <f t="shared" si="6"/>
        <v>0</v>
      </c>
      <c r="K16" s="81">
        <f t="shared" si="3"/>
        <v>0</v>
      </c>
      <c r="L16" s="174"/>
      <c r="M16" s="216"/>
    </row>
    <row r="17" spans="1:13" ht="36" customHeight="1" x14ac:dyDescent="0.2">
      <c r="A17" s="170"/>
      <c r="B17" s="210"/>
      <c r="C17" s="189"/>
      <c r="D17" s="80" t="s">
        <v>26</v>
      </c>
      <c r="E17" s="81">
        <f t="shared" si="2"/>
        <v>0</v>
      </c>
      <c r="F17" s="81">
        <f>SUM(G17:K17)</f>
        <v>0</v>
      </c>
      <c r="G17" s="81">
        <f t="shared" ref="G17:I17" si="7">SUM(H17:L17)</f>
        <v>0</v>
      </c>
      <c r="H17" s="81">
        <f t="shared" si="7"/>
        <v>0</v>
      </c>
      <c r="I17" s="81">
        <f t="shared" si="7"/>
        <v>0</v>
      </c>
      <c r="J17" s="81">
        <f t="shared" si="3"/>
        <v>0</v>
      </c>
      <c r="K17" s="81">
        <f t="shared" si="3"/>
        <v>0</v>
      </c>
      <c r="L17" s="174"/>
      <c r="M17" s="217"/>
    </row>
    <row r="18" spans="1:13" ht="15" customHeight="1" x14ac:dyDescent="0.2">
      <c r="A18" s="168" t="s">
        <v>12</v>
      </c>
      <c r="B18" s="148" t="s">
        <v>336</v>
      </c>
      <c r="C18" s="171" t="s">
        <v>275</v>
      </c>
      <c r="D18" s="79" t="s">
        <v>2</v>
      </c>
      <c r="E18" s="8">
        <f>SUM(E19:E22)</f>
        <v>146883</v>
      </c>
      <c r="F18" s="8">
        <f t="shared" ref="F18:F22" si="8">SUM(G18:K18)</f>
        <v>189228.24</v>
      </c>
      <c r="G18" s="8">
        <f t="shared" ref="G18:K18" si="9">SUM(G19:G22)</f>
        <v>128243.23999999999</v>
      </c>
      <c r="H18" s="8">
        <f t="shared" si="9"/>
        <v>0</v>
      </c>
      <c r="I18" s="8">
        <f t="shared" si="9"/>
        <v>60985</v>
      </c>
      <c r="J18" s="8">
        <f t="shared" si="9"/>
        <v>0</v>
      </c>
      <c r="K18" s="8">
        <f t="shared" si="9"/>
        <v>0</v>
      </c>
      <c r="L18" s="174"/>
      <c r="M18" s="171"/>
    </row>
    <row r="19" spans="1:13" ht="45" x14ac:dyDescent="0.2">
      <c r="A19" s="169"/>
      <c r="B19" s="148"/>
      <c r="C19" s="172"/>
      <c r="D19" s="79" t="s">
        <v>1</v>
      </c>
      <c r="E19" s="8">
        <v>0</v>
      </c>
      <c r="F19" s="8">
        <f t="shared" si="8"/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174"/>
      <c r="M19" s="172"/>
    </row>
    <row r="20" spans="1:13" ht="45" x14ac:dyDescent="0.2">
      <c r="A20" s="169"/>
      <c r="B20" s="148"/>
      <c r="C20" s="172"/>
      <c r="D20" s="79" t="s">
        <v>7</v>
      </c>
      <c r="E20" s="8">
        <v>103497</v>
      </c>
      <c r="F20" s="8">
        <f t="shared" si="8"/>
        <v>142547.70000000001</v>
      </c>
      <c r="G20" s="8">
        <v>81562.7</v>
      </c>
      <c r="H20" s="8">
        <v>0</v>
      </c>
      <c r="I20" s="8">
        <v>60985</v>
      </c>
      <c r="J20" s="8">
        <v>0</v>
      </c>
      <c r="K20" s="8">
        <v>0</v>
      </c>
      <c r="L20" s="174"/>
      <c r="M20" s="172"/>
    </row>
    <row r="21" spans="1:13" ht="45" x14ac:dyDescent="0.2">
      <c r="A21" s="169"/>
      <c r="B21" s="148"/>
      <c r="C21" s="172"/>
      <c r="D21" s="79" t="s">
        <v>16</v>
      </c>
      <c r="E21" s="8">
        <v>43386</v>
      </c>
      <c r="F21" s="8">
        <f t="shared" si="8"/>
        <v>46680.54</v>
      </c>
      <c r="G21" s="8">
        <v>46680.54</v>
      </c>
      <c r="H21" s="8">
        <v>0</v>
      </c>
      <c r="I21" s="8">
        <v>0</v>
      </c>
      <c r="J21" s="8">
        <v>0</v>
      </c>
      <c r="K21" s="8">
        <v>0</v>
      </c>
      <c r="L21" s="174"/>
      <c r="M21" s="172"/>
    </row>
    <row r="22" spans="1:13" ht="33" customHeight="1" x14ac:dyDescent="0.2">
      <c r="A22" s="170"/>
      <c r="B22" s="148"/>
      <c r="C22" s="173"/>
      <c r="D22" s="79" t="s">
        <v>26</v>
      </c>
      <c r="E22" s="8">
        <v>0</v>
      </c>
      <c r="F22" s="8">
        <f t="shared" si="8"/>
        <v>0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174"/>
      <c r="M22" s="173"/>
    </row>
    <row r="23" spans="1:13" ht="15" customHeight="1" x14ac:dyDescent="0.2">
      <c r="A23" s="168" t="s">
        <v>24</v>
      </c>
      <c r="B23" s="139" t="s">
        <v>337</v>
      </c>
      <c r="C23" s="171" t="s">
        <v>275</v>
      </c>
      <c r="D23" s="79" t="s">
        <v>2</v>
      </c>
      <c r="E23" s="8">
        <f>SUM(E24:E27)</f>
        <v>1000</v>
      </c>
      <c r="F23" s="8">
        <f t="shared" ref="F23:F27" si="10">SUM(G23:K23)</f>
        <v>14158</v>
      </c>
      <c r="G23" s="8">
        <f t="shared" ref="G23:K23" si="11">SUM(G24:G27)</f>
        <v>14158</v>
      </c>
      <c r="H23" s="8">
        <f t="shared" si="11"/>
        <v>0</v>
      </c>
      <c r="I23" s="8">
        <f t="shared" si="11"/>
        <v>0</v>
      </c>
      <c r="J23" s="8">
        <f t="shared" si="11"/>
        <v>0</v>
      </c>
      <c r="K23" s="8">
        <f t="shared" si="11"/>
        <v>0</v>
      </c>
      <c r="L23" s="174"/>
      <c r="M23" s="171"/>
    </row>
    <row r="24" spans="1:13" ht="45" x14ac:dyDescent="0.2">
      <c r="A24" s="169"/>
      <c r="B24" s="140"/>
      <c r="C24" s="172"/>
      <c r="D24" s="79" t="s">
        <v>1</v>
      </c>
      <c r="E24" s="8">
        <v>0</v>
      </c>
      <c r="F24" s="8">
        <f t="shared" si="10"/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174"/>
      <c r="M24" s="172"/>
    </row>
    <row r="25" spans="1:13" ht="45" x14ac:dyDescent="0.2">
      <c r="A25" s="169"/>
      <c r="B25" s="140"/>
      <c r="C25" s="172"/>
      <c r="D25" s="79" t="s">
        <v>7</v>
      </c>
      <c r="E25" s="8">
        <v>950</v>
      </c>
      <c r="F25" s="8">
        <f t="shared" si="10"/>
        <v>13450</v>
      </c>
      <c r="G25" s="8">
        <v>13450</v>
      </c>
      <c r="H25" s="8">
        <v>0</v>
      </c>
      <c r="I25" s="8">
        <v>0</v>
      </c>
      <c r="J25" s="8">
        <v>0</v>
      </c>
      <c r="K25" s="8">
        <v>0</v>
      </c>
      <c r="L25" s="174"/>
      <c r="M25" s="172"/>
    </row>
    <row r="26" spans="1:13" ht="45" x14ac:dyDescent="0.2">
      <c r="A26" s="169"/>
      <c r="B26" s="140"/>
      <c r="C26" s="172"/>
      <c r="D26" s="79" t="s">
        <v>16</v>
      </c>
      <c r="E26" s="8">
        <v>50</v>
      </c>
      <c r="F26" s="8">
        <f t="shared" si="10"/>
        <v>708</v>
      </c>
      <c r="G26" s="8">
        <v>708</v>
      </c>
      <c r="H26" s="8">
        <v>0</v>
      </c>
      <c r="I26" s="8">
        <v>0</v>
      </c>
      <c r="J26" s="8">
        <v>0</v>
      </c>
      <c r="K26" s="8">
        <v>0</v>
      </c>
      <c r="L26" s="174"/>
      <c r="M26" s="172"/>
    </row>
    <row r="27" spans="1:13" ht="63.75" customHeight="1" x14ac:dyDescent="0.2">
      <c r="A27" s="170"/>
      <c r="B27" s="141"/>
      <c r="C27" s="173"/>
      <c r="D27" s="79" t="s">
        <v>26</v>
      </c>
      <c r="E27" s="8">
        <v>0</v>
      </c>
      <c r="F27" s="8">
        <f t="shared" si="10"/>
        <v>0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174"/>
      <c r="M27" s="173"/>
    </row>
    <row r="28" spans="1:13" ht="15" customHeight="1" x14ac:dyDescent="0.2">
      <c r="A28" s="168" t="s">
        <v>28</v>
      </c>
      <c r="B28" s="139" t="s">
        <v>338</v>
      </c>
      <c r="C28" s="171" t="s">
        <v>275</v>
      </c>
      <c r="D28" s="79" t="s">
        <v>2</v>
      </c>
      <c r="E28" s="8">
        <f>SUM(E29:E32)</f>
        <v>25060</v>
      </c>
      <c r="F28" s="8">
        <f t="shared" ref="F28:F32" si="12">SUM(G28:K28)</f>
        <v>20273.03</v>
      </c>
      <c r="G28" s="8">
        <f t="shared" ref="G28:K28" si="13">SUM(G29:G32)</f>
        <v>4154.38</v>
      </c>
      <c r="H28" s="8">
        <f t="shared" si="13"/>
        <v>11674.67</v>
      </c>
      <c r="I28" s="8">
        <f t="shared" si="13"/>
        <v>4443.9799999999996</v>
      </c>
      <c r="J28" s="8">
        <f t="shared" si="13"/>
        <v>0</v>
      </c>
      <c r="K28" s="8">
        <f t="shared" si="13"/>
        <v>0</v>
      </c>
      <c r="L28" s="174"/>
      <c r="M28" s="175"/>
    </row>
    <row r="29" spans="1:13" ht="56.25" customHeight="1" x14ac:dyDescent="0.2">
      <c r="A29" s="169"/>
      <c r="B29" s="140"/>
      <c r="C29" s="172"/>
      <c r="D29" s="79" t="s">
        <v>1</v>
      </c>
      <c r="E29" s="8">
        <v>0</v>
      </c>
      <c r="F29" s="8">
        <f t="shared" si="12"/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174"/>
      <c r="M29" s="175"/>
    </row>
    <row r="30" spans="1:13" ht="51" customHeight="1" x14ac:dyDescent="0.2">
      <c r="A30" s="169"/>
      <c r="B30" s="140"/>
      <c r="C30" s="172"/>
      <c r="D30" s="79" t="s">
        <v>7</v>
      </c>
      <c r="E30" s="8">
        <v>16439.310000000001</v>
      </c>
      <c r="F30" s="8">
        <f t="shared" si="12"/>
        <v>12893.650000000001</v>
      </c>
      <c r="G30" s="8">
        <v>2642.19</v>
      </c>
      <c r="H30" s="8">
        <v>7425.09</v>
      </c>
      <c r="I30" s="8">
        <v>2826.37</v>
      </c>
      <c r="J30" s="8">
        <v>0</v>
      </c>
      <c r="K30" s="8">
        <v>0</v>
      </c>
      <c r="L30" s="174"/>
      <c r="M30" s="175"/>
    </row>
    <row r="31" spans="1:13" ht="52.5" customHeight="1" x14ac:dyDescent="0.2">
      <c r="A31" s="169"/>
      <c r="B31" s="140"/>
      <c r="C31" s="172"/>
      <c r="D31" s="79" t="s">
        <v>16</v>
      </c>
      <c r="E31" s="8">
        <v>8620.69</v>
      </c>
      <c r="F31" s="8">
        <f t="shared" si="12"/>
        <v>7379.38</v>
      </c>
      <c r="G31" s="8">
        <v>1512.19</v>
      </c>
      <c r="H31" s="8">
        <v>4249.58</v>
      </c>
      <c r="I31" s="8">
        <v>1617.61</v>
      </c>
      <c r="J31" s="8">
        <v>0</v>
      </c>
      <c r="K31" s="8">
        <v>0</v>
      </c>
      <c r="L31" s="174"/>
      <c r="M31" s="175"/>
    </row>
    <row r="32" spans="1:13" ht="50.25" customHeight="1" x14ac:dyDescent="0.2">
      <c r="A32" s="170"/>
      <c r="B32" s="141"/>
      <c r="C32" s="173"/>
      <c r="D32" s="79" t="s">
        <v>26</v>
      </c>
      <c r="E32" s="8">
        <v>0</v>
      </c>
      <c r="F32" s="8">
        <f t="shared" si="12"/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174"/>
      <c r="M32" s="175"/>
    </row>
    <row r="33" spans="1:13" ht="15" customHeight="1" x14ac:dyDescent="0.2">
      <c r="A33" s="168" t="s">
        <v>56</v>
      </c>
      <c r="B33" s="139" t="s">
        <v>339</v>
      </c>
      <c r="C33" s="171" t="s">
        <v>275</v>
      </c>
      <c r="D33" s="79" t="s">
        <v>2</v>
      </c>
      <c r="E33" s="8">
        <f>SUM(E34:E37)</f>
        <v>0</v>
      </c>
      <c r="F33" s="8">
        <f t="shared" ref="F33:F42" si="14">SUM(G33:K33)</f>
        <v>90636.83</v>
      </c>
      <c r="G33" s="8">
        <f t="shared" ref="G33:K33" si="15">SUM(G34:G37)</f>
        <v>52463.58</v>
      </c>
      <c r="H33" s="8">
        <f t="shared" si="15"/>
        <v>38173.25</v>
      </c>
      <c r="I33" s="8">
        <f t="shared" si="15"/>
        <v>0</v>
      </c>
      <c r="J33" s="8">
        <f t="shared" si="15"/>
        <v>0</v>
      </c>
      <c r="K33" s="8">
        <f t="shared" si="15"/>
        <v>0</v>
      </c>
      <c r="L33" s="174"/>
      <c r="M33" s="175"/>
    </row>
    <row r="34" spans="1:13" ht="45" x14ac:dyDescent="0.2">
      <c r="A34" s="169"/>
      <c r="B34" s="140"/>
      <c r="C34" s="172"/>
      <c r="D34" s="79" t="s">
        <v>1</v>
      </c>
      <c r="E34" s="8">
        <v>0</v>
      </c>
      <c r="F34" s="8">
        <f t="shared" si="14"/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174"/>
      <c r="M34" s="175"/>
    </row>
    <row r="35" spans="1:13" ht="45" x14ac:dyDescent="0.2">
      <c r="A35" s="169"/>
      <c r="B35" s="140"/>
      <c r="C35" s="172"/>
      <c r="D35" s="79" t="s">
        <v>7</v>
      </c>
      <c r="E35" s="8">
        <v>0</v>
      </c>
      <c r="F35" s="8">
        <f t="shared" si="14"/>
        <v>57645.03</v>
      </c>
      <c r="G35" s="8">
        <v>33366.839999999997</v>
      </c>
      <c r="H35" s="8">
        <v>24278.19</v>
      </c>
      <c r="I35" s="8">
        <v>0</v>
      </c>
      <c r="J35" s="8">
        <v>0</v>
      </c>
      <c r="K35" s="8">
        <v>0</v>
      </c>
      <c r="L35" s="174"/>
      <c r="M35" s="175"/>
    </row>
    <row r="36" spans="1:13" ht="45" x14ac:dyDescent="0.2">
      <c r="A36" s="169"/>
      <c r="B36" s="140"/>
      <c r="C36" s="172"/>
      <c r="D36" s="79" t="s">
        <v>16</v>
      </c>
      <c r="E36" s="8">
        <v>0</v>
      </c>
      <c r="F36" s="8">
        <f t="shared" si="14"/>
        <v>32991.800000000003</v>
      </c>
      <c r="G36" s="8">
        <v>19096.740000000002</v>
      </c>
      <c r="H36" s="8">
        <v>13895.06</v>
      </c>
      <c r="I36" s="8">
        <v>0</v>
      </c>
      <c r="J36" s="8">
        <v>0</v>
      </c>
      <c r="K36" s="8">
        <v>0</v>
      </c>
      <c r="L36" s="174"/>
      <c r="M36" s="175"/>
    </row>
    <row r="37" spans="1:13" ht="30" x14ac:dyDescent="0.2">
      <c r="A37" s="170"/>
      <c r="B37" s="141"/>
      <c r="C37" s="173"/>
      <c r="D37" s="79" t="s">
        <v>26</v>
      </c>
      <c r="E37" s="8">
        <v>0</v>
      </c>
      <c r="F37" s="8">
        <f t="shared" si="14"/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174"/>
      <c r="M37" s="175"/>
    </row>
    <row r="38" spans="1:13" ht="15" customHeight="1" x14ac:dyDescent="0.2">
      <c r="A38" s="168" t="s">
        <v>334</v>
      </c>
      <c r="B38" s="139" t="s">
        <v>340</v>
      </c>
      <c r="C38" s="171" t="s">
        <v>275</v>
      </c>
      <c r="D38" s="79" t="s">
        <v>2</v>
      </c>
      <c r="E38" s="8">
        <f>SUM(E39:E42)</f>
        <v>13537.03</v>
      </c>
      <c r="F38" s="8">
        <f t="shared" si="14"/>
        <v>15000</v>
      </c>
      <c r="G38" s="8">
        <f t="shared" ref="G38:K38" si="16">SUM(G39:G42)</f>
        <v>5000</v>
      </c>
      <c r="H38" s="8">
        <f t="shared" si="16"/>
        <v>5000</v>
      </c>
      <c r="I38" s="8">
        <f t="shared" si="16"/>
        <v>5000</v>
      </c>
      <c r="J38" s="8">
        <f t="shared" si="16"/>
        <v>0</v>
      </c>
      <c r="K38" s="8">
        <f t="shared" si="16"/>
        <v>0</v>
      </c>
      <c r="L38" s="174"/>
      <c r="M38" s="175"/>
    </row>
    <row r="39" spans="1:13" ht="54" customHeight="1" x14ac:dyDescent="0.2">
      <c r="A39" s="169"/>
      <c r="B39" s="140"/>
      <c r="C39" s="172"/>
      <c r="D39" s="79" t="s">
        <v>1</v>
      </c>
      <c r="E39" s="8">
        <v>0</v>
      </c>
      <c r="F39" s="8">
        <f t="shared" si="14"/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174"/>
      <c r="M39" s="175"/>
    </row>
    <row r="40" spans="1:13" ht="77.25" customHeight="1" x14ac:dyDescent="0.2">
      <c r="A40" s="169"/>
      <c r="B40" s="140"/>
      <c r="C40" s="172"/>
      <c r="D40" s="79" t="s">
        <v>7</v>
      </c>
      <c r="E40" s="8">
        <v>8537.0300000000007</v>
      </c>
      <c r="F40" s="8">
        <f t="shared" si="14"/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174"/>
      <c r="M40" s="175"/>
    </row>
    <row r="41" spans="1:13" ht="69.75" customHeight="1" x14ac:dyDescent="0.2">
      <c r="A41" s="169"/>
      <c r="B41" s="140"/>
      <c r="C41" s="172"/>
      <c r="D41" s="79" t="s">
        <v>16</v>
      </c>
      <c r="E41" s="8">
        <v>5000</v>
      </c>
      <c r="F41" s="8">
        <f t="shared" si="14"/>
        <v>15000</v>
      </c>
      <c r="G41" s="8">
        <v>5000</v>
      </c>
      <c r="H41" s="8">
        <v>5000</v>
      </c>
      <c r="I41" s="8">
        <v>5000</v>
      </c>
      <c r="J41" s="8">
        <v>0</v>
      </c>
      <c r="K41" s="8">
        <v>0</v>
      </c>
      <c r="L41" s="174"/>
      <c r="M41" s="175"/>
    </row>
    <row r="42" spans="1:13" ht="63.75" customHeight="1" x14ac:dyDescent="0.2">
      <c r="A42" s="170"/>
      <c r="B42" s="141"/>
      <c r="C42" s="173"/>
      <c r="D42" s="79" t="s">
        <v>26</v>
      </c>
      <c r="E42" s="8">
        <v>0</v>
      </c>
      <c r="F42" s="8">
        <f t="shared" si="14"/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174"/>
      <c r="M42" s="175"/>
    </row>
    <row r="43" spans="1:13" ht="15" customHeight="1" x14ac:dyDescent="0.2">
      <c r="A43" s="168" t="s">
        <v>335</v>
      </c>
      <c r="B43" s="139" t="s">
        <v>341</v>
      </c>
      <c r="C43" s="171" t="s">
        <v>275</v>
      </c>
      <c r="D43" s="79" t="s">
        <v>2</v>
      </c>
      <c r="E43" s="8">
        <f>SUM(E44:E47)</f>
        <v>0</v>
      </c>
      <c r="F43" s="8">
        <f t="shared" ref="F43:F47" si="17">SUM(G43:K43)</f>
        <v>20000</v>
      </c>
      <c r="G43" s="8">
        <f t="shared" ref="G43:K43" si="18">SUM(G44:G47)</f>
        <v>0</v>
      </c>
      <c r="H43" s="8">
        <f t="shared" si="18"/>
        <v>0</v>
      </c>
      <c r="I43" s="8">
        <f t="shared" si="18"/>
        <v>20000</v>
      </c>
      <c r="J43" s="8">
        <f t="shared" si="18"/>
        <v>0</v>
      </c>
      <c r="K43" s="8">
        <f t="shared" si="18"/>
        <v>0</v>
      </c>
      <c r="L43" s="174"/>
      <c r="M43" s="175"/>
    </row>
    <row r="44" spans="1:13" ht="54" customHeight="1" x14ac:dyDescent="0.2">
      <c r="A44" s="169"/>
      <c r="B44" s="140"/>
      <c r="C44" s="172"/>
      <c r="D44" s="79" t="s">
        <v>1</v>
      </c>
      <c r="E44" s="8">
        <v>0</v>
      </c>
      <c r="F44" s="8">
        <f t="shared" si="17"/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174"/>
      <c r="M44" s="175"/>
    </row>
    <row r="45" spans="1:13" ht="77.25" customHeight="1" x14ac:dyDescent="0.2">
      <c r="A45" s="169"/>
      <c r="B45" s="140"/>
      <c r="C45" s="172"/>
      <c r="D45" s="79" t="s">
        <v>7</v>
      </c>
      <c r="E45" s="8">
        <v>0</v>
      </c>
      <c r="F45" s="8">
        <f t="shared" si="17"/>
        <v>10000</v>
      </c>
      <c r="G45" s="8">
        <v>0</v>
      </c>
      <c r="H45" s="8">
        <v>0</v>
      </c>
      <c r="I45" s="8">
        <v>10000</v>
      </c>
      <c r="J45" s="8">
        <v>0</v>
      </c>
      <c r="K45" s="8">
        <v>0</v>
      </c>
      <c r="L45" s="174"/>
      <c r="M45" s="175"/>
    </row>
    <row r="46" spans="1:13" ht="69.75" customHeight="1" x14ac:dyDescent="0.2">
      <c r="A46" s="169"/>
      <c r="B46" s="140"/>
      <c r="C46" s="172"/>
      <c r="D46" s="79" t="s">
        <v>16</v>
      </c>
      <c r="E46" s="8">
        <v>0</v>
      </c>
      <c r="F46" s="8">
        <f t="shared" si="17"/>
        <v>10000</v>
      </c>
      <c r="G46" s="8">
        <v>0</v>
      </c>
      <c r="H46" s="8">
        <v>0</v>
      </c>
      <c r="I46" s="8">
        <v>10000</v>
      </c>
      <c r="J46" s="8">
        <v>0</v>
      </c>
      <c r="K46" s="8">
        <v>0</v>
      </c>
      <c r="L46" s="174"/>
      <c r="M46" s="175"/>
    </row>
    <row r="47" spans="1:13" ht="63.75" customHeight="1" x14ac:dyDescent="0.2">
      <c r="A47" s="170"/>
      <c r="B47" s="141"/>
      <c r="C47" s="173"/>
      <c r="D47" s="79" t="s">
        <v>26</v>
      </c>
      <c r="E47" s="8">
        <v>0</v>
      </c>
      <c r="F47" s="8">
        <f t="shared" si="17"/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174"/>
      <c r="M47" s="175"/>
    </row>
    <row r="48" spans="1:13" ht="15" customHeight="1" x14ac:dyDescent="0.2">
      <c r="A48" s="176"/>
      <c r="B48" s="190" t="s">
        <v>295</v>
      </c>
      <c r="C48" s="191"/>
      <c r="D48" s="80" t="s">
        <v>2</v>
      </c>
      <c r="E48" s="21">
        <v>0</v>
      </c>
      <c r="F48" s="21">
        <f t="shared" ref="F48:K52" si="19">F13</f>
        <v>349296.1</v>
      </c>
      <c r="G48" s="21">
        <f t="shared" si="19"/>
        <v>204019.20000000001</v>
      </c>
      <c r="H48" s="21">
        <f t="shared" si="19"/>
        <v>54847.92</v>
      </c>
      <c r="I48" s="21">
        <f t="shared" si="19"/>
        <v>90428.98</v>
      </c>
      <c r="J48" s="21">
        <f t="shared" si="19"/>
        <v>0</v>
      </c>
      <c r="K48" s="21">
        <f t="shared" si="19"/>
        <v>0</v>
      </c>
      <c r="L48" s="196"/>
      <c r="M48" s="189"/>
    </row>
    <row r="49" spans="1:13" ht="45" x14ac:dyDescent="0.2">
      <c r="A49" s="177"/>
      <c r="B49" s="192"/>
      <c r="C49" s="193"/>
      <c r="D49" s="80" t="s">
        <v>1</v>
      </c>
      <c r="E49" s="21">
        <v>0</v>
      </c>
      <c r="F49" s="21">
        <f t="shared" si="19"/>
        <v>0</v>
      </c>
      <c r="G49" s="21">
        <f t="shared" si="19"/>
        <v>0</v>
      </c>
      <c r="H49" s="21">
        <f t="shared" si="19"/>
        <v>0</v>
      </c>
      <c r="I49" s="21">
        <f t="shared" si="19"/>
        <v>0</v>
      </c>
      <c r="J49" s="21">
        <f t="shared" si="19"/>
        <v>0</v>
      </c>
      <c r="K49" s="21">
        <f t="shared" si="19"/>
        <v>0</v>
      </c>
      <c r="L49" s="196"/>
      <c r="M49" s="189"/>
    </row>
    <row r="50" spans="1:13" ht="60" x14ac:dyDescent="0.2">
      <c r="A50" s="177"/>
      <c r="B50" s="192"/>
      <c r="C50" s="193"/>
      <c r="D50" s="80" t="s">
        <v>7</v>
      </c>
      <c r="E50" s="21">
        <v>0</v>
      </c>
      <c r="F50" s="21">
        <f t="shared" si="19"/>
        <v>236536.38</v>
      </c>
      <c r="G50" s="21">
        <f t="shared" si="19"/>
        <v>131021.73</v>
      </c>
      <c r="H50" s="21">
        <f t="shared" si="19"/>
        <v>31703.279999999999</v>
      </c>
      <c r="I50" s="21">
        <f t="shared" si="19"/>
        <v>73811.37</v>
      </c>
      <c r="J50" s="21">
        <f t="shared" si="19"/>
        <v>0</v>
      </c>
      <c r="K50" s="21">
        <f t="shared" si="19"/>
        <v>0</v>
      </c>
      <c r="L50" s="196"/>
      <c r="M50" s="189"/>
    </row>
    <row r="51" spans="1:13" ht="60" x14ac:dyDescent="0.2">
      <c r="A51" s="177"/>
      <c r="B51" s="192"/>
      <c r="C51" s="193"/>
      <c r="D51" s="80" t="s">
        <v>16</v>
      </c>
      <c r="E51" s="21">
        <v>0</v>
      </c>
      <c r="F51" s="21">
        <f t="shared" si="19"/>
        <v>112759.72</v>
      </c>
      <c r="G51" s="21">
        <f t="shared" si="19"/>
        <v>72997.47</v>
      </c>
      <c r="H51" s="21">
        <f t="shared" si="19"/>
        <v>23144.639999999999</v>
      </c>
      <c r="I51" s="21">
        <f t="shared" si="19"/>
        <v>16617.61</v>
      </c>
      <c r="J51" s="21">
        <f t="shared" si="19"/>
        <v>0</v>
      </c>
      <c r="K51" s="21">
        <f t="shared" si="19"/>
        <v>0</v>
      </c>
      <c r="L51" s="196"/>
      <c r="M51" s="189"/>
    </row>
    <row r="52" spans="1:13" ht="15" x14ac:dyDescent="0.2">
      <c r="A52" s="178"/>
      <c r="B52" s="194"/>
      <c r="C52" s="195"/>
      <c r="D52" s="80" t="s">
        <v>33</v>
      </c>
      <c r="E52" s="21">
        <v>0</v>
      </c>
      <c r="F52" s="21">
        <f t="shared" si="19"/>
        <v>0</v>
      </c>
      <c r="G52" s="21">
        <f t="shared" si="19"/>
        <v>0</v>
      </c>
      <c r="H52" s="21">
        <f t="shared" si="19"/>
        <v>0</v>
      </c>
      <c r="I52" s="21">
        <f t="shared" si="19"/>
        <v>0</v>
      </c>
      <c r="J52" s="21">
        <f t="shared" si="19"/>
        <v>0</v>
      </c>
      <c r="K52" s="21">
        <f t="shared" si="19"/>
        <v>0</v>
      </c>
      <c r="L52" s="196"/>
      <c r="M52" s="189"/>
    </row>
    <row r="53" spans="1:13" ht="15" customHeight="1" x14ac:dyDescent="0.2">
      <c r="A53" s="165" t="s">
        <v>294</v>
      </c>
      <c r="B53" s="166"/>
      <c r="C53" s="166"/>
      <c r="D53" s="166"/>
      <c r="E53" s="166"/>
      <c r="F53" s="166"/>
      <c r="G53" s="166"/>
      <c r="H53" s="166"/>
      <c r="I53" s="166"/>
      <c r="J53" s="166"/>
      <c r="K53" s="166"/>
      <c r="L53" s="166"/>
      <c r="M53" s="167"/>
    </row>
    <row r="54" spans="1:13" ht="15" customHeight="1" x14ac:dyDescent="0.2">
      <c r="A54" s="200" t="s">
        <v>6</v>
      </c>
      <c r="B54" s="188" t="s">
        <v>329</v>
      </c>
      <c r="C54" s="189" t="s">
        <v>275</v>
      </c>
      <c r="D54" s="80" t="s">
        <v>2</v>
      </c>
      <c r="E54" s="21">
        <v>0</v>
      </c>
      <c r="F54" s="81">
        <f>SUM(G54:K54)</f>
        <v>1341263</v>
      </c>
      <c r="G54" s="21">
        <f t="shared" ref="G54:K54" si="20">SUM(G55:G58)</f>
        <v>452263</v>
      </c>
      <c r="H54" s="21">
        <f t="shared" si="20"/>
        <v>444500</v>
      </c>
      <c r="I54" s="21">
        <f t="shared" si="20"/>
        <v>444500</v>
      </c>
      <c r="J54" s="21">
        <f t="shared" si="20"/>
        <v>0</v>
      </c>
      <c r="K54" s="21">
        <f t="shared" si="20"/>
        <v>0</v>
      </c>
      <c r="L54" s="174" t="s">
        <v>41</v>
      </c>
      <c r="M54" s="182" t="s">
        <v>349</v>
      </c>
    </row>
    <row r="55" spans="1:13" ht="45" x14ac:dyDescent="0.2">
      <c r="A55" s="200"/>
      <c r="B55" s="188"/>
      <c r="C55" s="189"/>
      <c r="D55" s="80" t="s">
        <v>1</v>
      </c>
      <c r="E55" s="21">
        <v>0</v>
      </c>
      <c r="F55" s="81">
        <f>SUM(G55:K55)</f>
        <v>0</v>
      </c>
      <c r="G55" s="21">
        <f>G60+G65+G70+G75</f>
        <v>0</v>
      </c>
      <c r="H55" s="21">
        <f t="shared" ref="H55:K55" si="21">H60+H65+H70+H75</f>
        <v>0</v>
      </c>
      <c r="I55" s="21">
        <f t="shared" si="21"/>
        <v>0</v>
      </c>
      <c r="J55" s="21">
        <f t="shared" si="21"/>
        <v>0</v>
      </c>
      <c r="K55" s="21">
        <f t="shared" si="21"/>
        <v>0</v>
      </c>
      <c r="L55" s="174"/>
      <c r="M55" s="183"/>
    </row>
    <row r="56" spans="1:13" ht="60" x14ac:dyDescent="0.2">
      <c r="A56" s="200"/>
      <c r="B56" s="188"/>
      <c r="C56" s="189"/>
      <c r="D56" s="80" t="s">
        <v>7</v>
      </c>
      <c r="E56" s="21">
        <v>0</v>
      </c>
      <c r="F56" s="81">
        <f>SUM(G56:K56)</f>
        <v>0</v>
      </c>
      <c r="G56" s="21">
        <f t="shared" ref="G56:K57" si="22">G61+G66+G71+G76</f>
        <v>0</v>
      </c>
      <c r="H56" s="21">
        <f t="shared" si="22"/>
        <v>0</v>
      </c>
      <c r="I56" s="21">
        <f t="shared" si="22"/>
        <v>0</v>
      </c>
      <c r="J56" s="21">
        <f t="shared" si="22"/>
        <v>0</v>
      </c>
      <c r="K56" s="21">
        <f t="shared" si="22"/>
        <v>0</v>
      </c>
      <c r="L56" s="174"/>
      <c r="M56" s="183"/>
    </row>
    <row r="57" spans="1:13" ht="60" x14ac:dyDescent="0.2">
      <c r="A57" s="200"/>
      <c r="B57" s="188"/>
      <c r="C57" s="189"/>
      <c r="D57" s="80" t="s">
        <v>16</v>
      </c>
      <c r="E57" s="21">
        <v>0</v>
      </c>
      <c r="F57" s="81">
        <f>SUM(G57:K57)</f>
        <v>1341263</v>
      </c>
      <c r="G57" s="21">
        <f t="shared" si="22"/>
        <v>452263</v>
      </c>
      <c r="H57" s="21">
        <f t="shared" si="22"/>
        <v>444500</v>
      </c>
      <c r="I57" s="21">
        <f t="shared" si="22"/>
        <v>444500</v>
      </c>
      <c r="J57" s="21">
        <f t="shared" si="22"/>
        <v>0</v>
      </c>
      <c r="K57" s="21">
        <f t="shared" si="22"/>
        <v>0</v>
      </c>
      <c r="L57" s="174"/>
      <c r="M57" s="183"/>
    </row>
    <row r="58" spans="1:13" ht="22.5" customHeight="1" x14ac:dyDescent="0.2">
      <c r="A58" s="200"/>
      <c r="B58" s="188"/>
      <c r="C58" s="189"/>
      <c r="D58" s="80" t="s">
        <v>33</v>
      </c>
      <c r="E58" s="21">
        <v>0</v>
      </c>
      <c r="F58" s="21">
        <f>F63+F68+F73+F78</f>
        <v>0</v>
      </c>
      <c r="G58" s="21">
        <f>G63+G68+G73+G78</f>
        <v>0</v>
      </c>
      <c r="H58" s="21">
        <f t="shared" ref="H58:K58" si="23">H63+H68+H73+H78</f>
        <v>0</v>
      </c>
      <c r="I58" s="21">
        <f t="shared" si="23"/>
        <v>0</v>
      </c>
      <c r="J58" s="21">
        <f t="shared" si="23"/>
        <v>0</v>
      </c>
      <c r="K58" s="21">
        <f t="shared" si="23"/>
        <v>0</v>
      </c>
      <c r="L58" s="174"/>
      <c r="M58" s="184"/>
    </row>
    <row r="59" spans="1:13" ht="15" customHeight="1" x14ac:dyDescent="0.2">
      <c r="A59" s="185" t="s">
        <v>12</v>
      </c>
      <c r="B59" s="139" t="s">
        <v>342</v>
      </c>
      <c r="C59" s="171"/>
      <c r="D59" s="79" t="s">
        <v>2</v>
      </c>
      <c r="E59" s="8">
        <f>SUM(E60:E63)</f>
        <v>288857.96999999997</v>
      </c>
      <c r="F59" s="8">
        <f t="shared" ref="F59:F68" si="24">SUM(G59:K59)</f>
        <v>709000</v>
      </c>
      <c r="G59" s="8">
        <f t="shared" ref="G59:K59" si="25">SUM(G60:G63)</f>
        <v>237000</v>
      </c>
      <c r="H59" s="8">
        <f t="shared" si="25"/>
        <v>236000</v>
      </c>
      <c r="I59" s="8">
        <f t="shared" si="25"/>
        <v>236000</v>
      </c>
      <c r="J59" s="8">
        <f t="shared" si="25"/>
        <v>0</v>
      </c>
      <c r="K59" s="8">
        <f t="shared" si="25"/>
        <v>0</v>
      </c>
      <c r="L59" s="174"/>
      <c r="M59" s="175"/>
    </row>
    <row r="60" spans="1:13" ht="45" x14ac:dyDescent="0.2">
      <c r="A60" s="186"/>
      <c r="B60" s="140"/>
      <c r="C60" s="172"/>
      <c r="D60" s="79" t="s">
        <v>1</v>
      </c>
      <c r="E60" s="8">
        <v>0</v>
      </c>
      <c r="F60" s="8">
        <f t="shared" si="24"/>
        <v>0</v>
      </c>
      <c r="G60" s="7">
        <v>0</v>
      </c>
      <c r="H60" s="7">
        <v>0</v>
      </c>
      <c r="I60" s="7">
        <v>0</v>
      </c>
      <c r="J60" s="7">
        <v>0</v>
      </c>
      <c r="K60" s="7">
        <v>0</v>
      </c>
      <c r="L60" s="174"/>
      <c r="M60" s="175"/>
    </row>
    <row r="61" spans="1:13" ht="45" x14ac:dyDescent="0.2">
      <c r="A61" s="186"/>
      <c r="B61" s="140"/>
      <c r="C61" s="172"/>
      <c r="D61" s="79" t="s">
        <v>7</v>
      </c>
      <c r="E61" s="8">
        <v>0</v>
      </c>
      <c r="F61" s="8">
        <f t="shared" si="24"/>
        <v>0</v>
      </c>
      <c r="G61" s="7">
        <v>0</v>
      </c>
      <c r="H61" s="7">
        <v>0</v>
      </c>
      <c r="I61" s="7">
        <v>0</v>
      </c>
      <c r="J61" s="7">
        <v>0</v>
      </c>
      <c r="K61" s="7">
        <v>0</v>
      </c>
      <c r="L61" s="174"/>
      <c r="M61" s="175"/>
    </row>
    <row r="62" spans="1:13" ht="45" x14ac:dyDescent="0.2">
      <c r="A62" s="186"/>
      <c r="B62" s="140"/>
      <c r="C62" s="172"/>
      <c r="D62" s="79" t="s">
        <v>16</v>
      </c>
      <c r="E62" s="8">
        <v>288857.96999999997</v>
      </c>
      <c r="F62" s="8">
        <f t="shared" si="24"/>
        <v>709000</v>
      </c>
      <c r="G62" s="7">
        <v>237000</v>
      </c>
      <c r="H62" s="7">
        <v>236000</v>
      </c>
      <c r="I62" s="7">
        <v>236000</v>
      </c>
      <c r="J62" s="7">
        <v>0</v>
      </c>
      <c r="K62" s="7">
        <v>0</v>
      </c>
      <c r="L62" s="174"/>
      <c r="M62" s="175"/>
    </row>
    <row r="63" spans="1:13" ht="30" x14ac:dyDescent="0.2">
      <c r="A63" s="187"/>
      <c r="B63" s="141"/>
      <c r="C63" s="173"/>
      <c r="D63" s="79" t="s">
        <v>26</v>
      </c>
      <c r="E63" s="8">
        <v>0</v>
      </c>
      <c r="F63" s="8">
        <f t="shared" si="24"/>
        <v>0</v>
      </c>
      <c r="G63" s="7">
        <v>0</v>
      </c>
      <c r="H63" s="7">
        <v>0</v>
      </c>
      <c r="I63" s="7">
        <v>0</v>
      </c>
      <c r="J63" s="7">
        <v>0</v>
      </c>
      <c r="K63" s="7">
        <v>0</v>
      </c>
      <c r="L63" s="174"/>
      <c r="M63" s="175"/>
    </row>
    <row r="64" spans="1:13" ht="15" x14ac:dyDescent="0.2">
      <c r="A64" s="185" t="s">
        <v>24</v>
      </c>
      <c r="B64" s="139" t="s">
        <v>360</v>
      </c>
      <c r="C64" s="171"/>
      <c r="D64" s="79" t="s">
        <v>2</v>
      </c>
      <c r="E64" s="8">
        <f>SUM(E65:E68)</f>
        <v>0</v>
      </c>
      <c r="F64" s="8">
        <f t="shared" si="24"/>
        <v>6763</v>
      </c>
      <c r="G64" s="8">
        <f t="shared" ref="G64:K64" si="26">SUM(G65:G68)</f>
        <v>6763</v>
      </c>
      <c r="H64" s="8">
        <f t="shared" si="26"/>
        <v>0</v>
      </c>
      <c r="I64" s="8">
        <f t="shared" si="26"/>
        <v>0</v>
      </c>
      <c r="J64" s="8">
        <f t="shared" si="26"/>
        <v>0</v>
      </c>
      <c r="K64" s="8">
        <f t="shared" si="26"/>
        <v>0</v>
      </c>
      <c r="L64" s="179"/>
      <c r="M64" s="171"/>
    </row>
    <row r="65" spans="1:13" ht="45" x14ac:dyDescent="0.2">
      <c r="A65" s="186"/>
      <c r="B65" s="140"/>
      <c r="C65" s="172"/>
      <c r="D65" s="79" t="s">
        <v>1</v>
      </c>
      <c r="E65" s="8">
        <v>0</v>
      </c>
      <c r="F65" s="8">
        <f t="shared" si="24"/>
        <v>0</v>
      </c>
      <c r="G65" s="7">
        <v>0</v>
      </c>
      <c r="H65" s="7">
        <v>0</v>
      </c>
      <c r="I65" s="7">
        <v>0</v>
      </c>
      <c r="J65" s="7">
        <v>0</v>
      </c>
      <c r="K65" s="7">
        <v>0</v>
      </c>
      <c r="L65" s="180"/>
      <c r="M65" s="172"/>
    </row>
    <row r="66" spans="1:13" ht="45" x14ac:dyDescent="0.2">
      <c r="A66" s="186"/>
      <c r="B66" s="140"/>
      <c r="C66" s="172"/>
      <c r="D66" s="79" t="s">
        <v>7</v>
      </c>
      <c r="E66" s="8">
        <v>0</v>
      </c>
      <c r="F66" s="8">
        <f t="shared" si="24"/>
        <v>0</v>
      </c>
      <c r="G66" s="7">
        <v>0</v>
      </c>
      <c r="H66" s="7">
        <v>0</v>
      </c>
      <c r="I66" s="7">
        <v>0</v>
      </c>
      <c r="J66" s="7">
        <v>0</v>
      </c>
      <c r="K66" s="7">
        <v>0</v>
      </c>
      <c r="L66" s="180"/>
      <c r="M66" s="172"/>
    </row>
    <row r="67" spans="1:13" ht="45" x14ac:dyDescent="0.2">
      <c r="A67" s="186"/>
      <c r="B67" s="140"/>
      <c r="C67" s="172"/>
      <c r="D67" s="79" t="s">
        <v>16</v>
      </c>
      <c r="E67" s="8">
        <v>0</v>
      </c>
      <c r="F67" s="8">
        <f t="shared" si="24"/>
        <v>6763</v>
      </c>
      <c r="G67" s="7">
        <v>6763</v>
      </c>
      <c r="H67" s="7">
        <v>0</v>
      </c>
      <c r="I67" s="7">
        <v>0</v>
      </c>
      <c r="J67" s="7">
        <v>0</v>
      </c>
      <c r="K67" s="7">
        <v>0</v>
      </c>
      <c r="L67" s="180"/>
      <c r="M67" s="172"/>
    </row>
    <row r="68" spans="1:13" ht="30" x14ac:dyDescent="0.2">
      <c r="A68" s="187"/>
      <c r="B68" s="141"/>
      <c r="C68" s="173"/>
      <c r="D68" s="79" t="s">
        <v>26</v>
      </c>
      <c r="E68" s="8">
        <v>0</v>
      </c>
      <c r="F68" s="8">
        <f t="shared" si="24"/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181"/>
      <c r="M68" s="173"/>
    </row>
    <row r="69" spans="1:13" ht="15" x14ac:dyDescent="0.2">
      <c r="A69" s="185" t="s">
        <v>28</v>
      </c>
      <c r="B69" s="139" t="s">
        <v>359</v>
      </c>
      <c r="C69" s="171"/>
      <c r="D69" s="79" t="s">
        <v>2</v>
      </c>
      <c r="E69" s="8">
        <f>SUM(E70:E73)</f>
        <v>0</v>
      </c>
      <c r="F69" s="8">
        <f t="shared" ref="F69:F73" si="27">SUM(G69:K69)</f>
        <v>45000</v>
      </c>
      <c r="G69" s="8">
        <f t="shared" ref="G69:K69" si="28">SUM(G70:G73)</f>
        <v>15000</v>
      </c>
      <c r="H69" s="8">
        <f t="shared" si="28"/>
        <v>15000</v>
      </c>
      <c r="I69" s="8">
        <f t="shared" si="28"/>
        <v>15000</v>
      </c>
      <c r="J69" s="8">
        <f t="shared" si="28"/>
        <v>0</v>
      </c>
      <c r="K69" s="8">
        <f t="shared" si="28"/>
        <v>0</v>
      </c>
      <c r="L69" s="179"/>
      <c r="M69" s="171"/>
    </row>
    <row r="70" spans="1:13" ht="45" x14ac:dyDescent="0.2">
      <c r="A70" s="186"/>
      <c r="B70" s="140"/>
      <c r="C70" s="172"/>
      <c r="D70" s="79" t="s">
        <v>1</v>
      </c>
      <c r="E70" s="8">
        <v>0</v>
      </c>
      <c r="F70" s="8">
        <f t="shared" si="27"/>
        <v>0</v>
      </c>
      <c r="G70" s="7">
        <v>0</v>
      </c>
      <c r="H70" s="7">
        <v>0</v>
      </c>
      <c r="I70" s="7">
        <v>0</v>
      </c>
      <c r="J70" s="7">
        <v>0</v>
      </c>
      <c r="K70" s="7">
        <v>0</v>
      </c>
      <c r="L70" s="180"/>
      <c r="M70" s="172"/>
    </row>
    <row r="71" spans="1:13" ht="45" x14ac:dyDescent="0.2">
      <c r="A71" s="186"/>
      <c r="B71" s="140"/>
      <c r="C71" s="172"/>
      <c r="D71" s="79" t="s">
        <v>7</v>
      </c>
      <c r="E71" s="8">
        <v>0</v>
      </c>
      <c r="F71" s="8">
        <f t="shared" si="27"/>
        <v>0</v>
      </c>
      <c r="G71" s="7">
        <v>0</v>
      </c>
      <c r="H71" s="7">
        <v>0</v>
      </c>
      <c r="I71" s="7">
        <v>0</v>
      </c>
      <c r="J71" s="7">
        <v>0</v>
      </c>
      <c r="K71" s="7">
        <v>0</v>
      </c>
      <c r="L71" s="180"/>
      <c r="M71" s="172"/>
    </row>
    <row r="72" spans="1:13" ht="45" x14ac:dyDescent="0.2">
      <c r="A72" s="186"/>
      <c r="B72" s="140"/>
      <c r="C72" s="172"/>
      <c r="D72" s="79" t="s">
        <v>16</v>
      </c>
      <c r="E72" s="8">
        <v>0</v>
      </c>
      <c r="F72" s="8">
        <f t="shared" si="27"/>
        <v>45000</v>
      </c>
      <c r="G72" s="7">
        <v>15000</v>
      </c>
      <c r="H72" s="7">
        <v>15000</v>
      </c>
      <c r="I72" s="7">
        <v>15000</v>
      </c>
      <c r="J72" s="7">
        <v>0</v>
      </c>
      <c r="K72" s="7">
        <v>0</v>
      </c>
      <c r="L72" s="180"/>
      <c r="M72" s="172"/>
    </row>
    <row r="73" spans="1:13" ht="30" x14ac:dyDescent="0.2">
      <c r="A73" s="187"/>
      <c r="B73" s="141"/>
      <c r="C73" s="173"/>
      <c r="D73" s="79" t="s">
        <v>26</v>
      </c>
      <c r="E73" s="8">
        <v>0</v>
      </c>
      <c r="F73" s="8">
        <f t="shared" si="27"/>
        <v>0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  <c r="L73" s="181"/>
      <c r="M73" s="173"/>
    </row>
    <row r="74" spans="1:13" ht="15" x14ac:dyDescent="0.2">
      <c r="A74" s="185" t="s">
        <v>56</v>
      </c>
      <c r="B74" s="139" t="s">
        <v>343</v>
      </c>
      <c r="C74" s="171"/>
      <c r="D74" s="79" t="s">
        <v>2</v>
      </c>
      <c r="E74" s="8">
        <f>SUM(E75:E78)</f>
        <v>173000</v>
      </c>
      <c r="F74" s="8">
        <f t="shared" ref="F74:F78" si="29">SUM(G74:K74)</f>
        <v>580500</v>
      </c>
      <c r="G74" s="8">
        <f t="shared" ref="G74:K74" si="30">SUM(G75:G78)</f>
        <v>193500</v>
      </c>
      <c r="H74" s="8">
        <f t="shared" si="30"/>
        <v>193500</v>
      </c>
      <c r="I74" s="8">
        <f t="shared" si="30"/>
        <v>193500</v>
      </c>
      <c r="J74" s="8">
        <f t="shared" si="30"/>
        <v>0</v>
      </c>
      <c r="K74" s="8">
        <f t="shared" si="30"/>
        <v>0</v>
      </c>
      <c r="L74" s="179"/>
      <c r="M74" s="171"/>
    </row>
    <row r="75" spans="1:13" ht="45" x14ac:dyDescent="0.2">
      <c r="A75" s="186"/>
      <c r="B75" s="140"/>
      <c r="C75" s="172"/>
      <c r="D75" s="79" t="s">
        <v>1</v>
      </c>
      <c r="E75" s="8">
        <v>0</v>
      </c>
      <c r="F75" s="8">
        <f t="shared" si="29"/>
        <v>0</v>
      </c>
      <c r="G75" s="7">
        <v>0</v>
      </c>
      <c r="H75" s="7">
        <v>0</v>
      </c>
      <c r="I75" s="7">
        <v>0</v>
      </c>
      <c r="J75" s="7">
        <v>0</v>
      </c>
      <c r="K75" s="7">
        <v>0</v>
      </c>
      <c r="L75" s="180"/>
      <c r="M75" s="172"/>
    </row>
    <row r="76" spans="1:13" ht="45" x14ac:dyDescent="0.2">
      <c r="A76" s="186"/>
      <c r="B76" s="140"/>
      <c r="C76" s="172"/>
      <c r="D76" s="79" t="s">
        <v>7</v>
      </c>
      <c r="E76" s="8">
        <v>0</v>
      </c>
      <c r="F76" s="8">
        <f t="shared" si="29"/>
        <v>0</v>
      </c>
      <c r="G76" s="7">
        <v>0</v>
      </c>
      <c r="H76" s="7">
        <v>0</v>
      </c>
      <c r="I76" s="7">
        <v>0</v>
      </c>
      <c r="J76" s="7">
        <v>0</v>
      </c>
      <c r="K76" s="7">
        <v>0</v>
      </c>
      <c r="L76" s="180"/>
      <c r="M76" s="172"/>
    </row>
    <row r="77" spans="1:13" ht="45" x14ac:dyDescent="0.2">
      <c r="A77" s="186"/>
      <c r="B77" s="140"/>
      <c r="C77" s="172"/>
      <c r="D77" s="79" t="s">
        <v>16</v>
      </c>
      <c r="E77" s="8">
        <v>173000</v>
      </c>
      <c r="F77" s="8">
        <f t="shared" si="29"/>
        <v>580500</v>
      </c>
      <c r="G77" s="7">
        <v>193500</v>
      </c>
      <c r="H77" s="7">
        <v>193500</v>
      </c>
      <c r="I77" s="7">
        <v>193500</v>
      </c>
      <c r="J77" s="7">
        <v>0</v>
      </c>
      <c r="K77" s="7">
        <v>0</v>
      </c>
      <c r="L77" s="180"/>
      <c r="M77" s="172"/>
    </row>
    <row r="78" spans="1:13" ht="30" x14ac:dyDescent="0.2">
      <c r="A78" s="187"/>
      <c r="B78" s="141"/>
      <c r="C78" s="173"/>
      <c r="D78" s="79" t="s">
        <v>26</v>
      </c>
      <c r="E78" s="8">
        <v>0</v>
      </c>
      <c r="F78" s="8">
        <f t="shared" si="29"/>
        <v>0</v>
      </c>
      <c r="G78" s="7">
        <v>0</v>
      </c>
      <c r="H78" s="7">
        <v>0</v>
      </c>
      <c r="I78" s="7">
        <v>0</v>
      </c>
      <c r="J78" s="7">
        <v>0</v>
      </c>
      <c r="K78" s="7">
        <v>0</v>
      </c>
      <c r="L78" s="181"/>
      <c r="M78" s="173"/>
    </row>
    <row r="79" spans="1:13" ht="15" customHeight="1" x14ac:dyDescent="0.2">
      <c r="A79" s="176"/>
      <c r="B79" s="190" t="s">
        <v>296</v>
      </c>
      <c r="C79" s="191"/>
      <c r="D79" s="80" t="s">
        <v>2</v>
      </c>
      <c r="E79" s="21">
        <f>SUM(E80:E83)</f>
        <v>0</v>
      </c>
      <c r="F79" s="21">
        <f>F54</f>
        <v>1341263</v>
      </c>
      <c r="G79" s="21">
        <f t="shared" ref="G79:K83" si="31">G54</f>
        <v>452263</v>
      </c>
      <c r="H79" s="21">
        <f t="shared" si="31"/>
        <v>444500</v>
      </c>
      <c r="I79" s="21">
        <f t="shared" si="31"/>
        <v>444500</v>
      </c>
      <c r="J79" s="21">
        <f t="shared" si="31"/>
        <v>0</v>
      </c>
      <c r="K79" s="21">
        <f t="shared" si="31"/>
        <v>0</v>
      </c>
      <c r="L79" s="196"/>
      <c r="M79" s="189"/>
    </row>
    <row r="80" spans="1:13" ht="45" x14ac:dyDescent="0.2">
      <c r="A80" s="177"/>
      <c r="B80" s="192"/>
      <c r="C80" s="193"/>
      <c r="D80" s="80" t="s">
        <v>1</v>
      </c>
      <c r="E80" s="21">
        <v>0</v>
      </c>
      <c r="F80" s="21">
        <f>F55</f>
        <v>0</v>
      </c>
      <c r="G80" s="21">
        <f t="shared" si="31"/>
        <v>0</v>
      </c>
      <c r="H80" s="21">
        <f t="shared" si="31"/>
        <v>0</v>
      </c>
      <c r="I80" s="21">
        <f t="shared" si="31"/>
        <v>0</v>
      </c>
      <c r="J80" s="21">
        <f t="shared" si="31"/>
        <v>0</v>
      </c>
      <c r="K80" s="21">
        <f t="shared" si="31"/>
        <v>0</v>
      </c>
      <c r="L80" s="196"/>
      <c r="M80" s="189"/>
    </row>
    <row r="81" spans="1:14" ht="60" x14ac:dyDescent="0.2">
      <c r="A81" s="177"/>
      <c r="B81" s="192"/>
      <c r="C81" s="193"/>
      <c r="D81" s="80" t="s">
        <v>7</v>
      </c>
      <c r="E81" s="21">
        <v>0</v>
      </c>
      <c r="F81" s="21">
        <f>F56</f>
        <v>0</v>
      </c>
      <c r="G81" s="21">
        <f t="shared" si="31"/>
        <v>0</v>
      </c>
      <c r="H81" s="21">
        <f t="shared" si="31"/>
        <v>0</v>
      </c>
      <c r="I81" s="21">
        <f t="shared" si="31"/>
        <v>0</v>
      </c>
      <c r="J81" s="21">
        <f t="shared" si="31"/>
        <v>0</v>
      </c>
      <c r="K81" s="21">
        <f t="shared" si="31"/>
        <v>0</v>
      </c>
      <c r="L81" s="196"/>
      <c r="M81" s="189"/>
    </row>
    <row r="82" spans="1:14" ht="60" x14ac:dyDescent="0.2">
      <c r="A82" s="177"/>
      <c r="B82" s="192"/>
      <c r="C82" s="193"/>
      <c r="D82" s="80" t="s">
        <v>16</v>
      </c>
      <c r="E82" s="21">
        <v>0</v>
      </c>
      <c r="F82" s="21">
        <f>F57</f>
        <v>1341263</v>
      </c>
      <c r="G82" s="21">
        <f t="shared" si="31"/>
        <v>452263</v>
      </c>
      <c r="H82" s="21">
        <f t="shared" si="31"/>
        <v>444500</v>
      </c>
      <c r="I82" s="21">
        <f t="shared" si="31"/>
        <v>444500</v>
      </c>
      <c r="J82" s="21">
        <f t="shared" si="31"/>
        <v>0</v>
      </c>
      <c r="K82" s="21">
        <f t="shared" si="31"/>
        <v>0</v>
      </c>
      <c r="L82" s="196"/>
      <c r="M82" s="189"/>
    </row>
    <row r="83" spans="1:14" ht="15" x14ac:dyDescent="0.2">
      <c r="A83" s="178"/>
      <c r="B83" s="194"/>
      <c r="C83" s="195"/>
      <c r="D83" s="80" t="s">
        <v>33</v>
      </c>
      <c r="E83" s="21">
        <v>0</v>
      </c>
      <c r="F83" s="21">
        <f>F58</f>
        <v>0</v>
      </c>
      <c r="G83" s="21">
        <f t="shared" si="31"/>
        <v>0</v>
      </c>
      <c r="H83" s="21">
        <f t="shared" si="31"/>
        <v>0</v>
      </c>
      <c r="I83" s="21">
        <f t="shared" si="31"/>
        <v>0</v>
      </c>
      <c r="J83" s="21">
        <f t="shared" si="31"/>
        <v>0</v>
      </c>
      <c r="K83" s="21">
        <f t="shared" si="31"/>
        <v>0</v>
      </c>
      <c r="L83" s="196"/>
      <c r="M83" s="189"/>
    </row>
    <row r="84" spans="1:14" ht="15" customHeight="1" x14ac:dyDescent="0.2">
      <c r="A84" s="165" t="s">
        <v>297</v>
      </c>
      <c r="B84" s="166"/>
      <c r="C84" s="166"/>
      <c r="D84" s="166"/>
      <c r="E84" s="166"/>
      <c r="F84" s="166"/>
      <c r="G84" s="166"/>
      <c r="H84" s="166"/>
      <c r="I84" s="166"/>
      <c r="J84" s="166"/>
      <c r="K84" s="166"/>
      <c r="L84" s="166"/>
      <c r="M84" s="167"/>
    </row>
    <row r="85" spans="1:14" ht="25.5" customHeight="1" x14ac:dyDescent="0.2">
      <c r="A85" s="200" t="s">
        <v>6</v>
      </c>
      <c r="B85" s="188" t="s">
        <v>330</v>
      </c>
      <c r="C85" s="189" t="s">
        <v>275</v>
      </c>
      <c r="D85" s="80" t="s">
        <v>2</v>
      </c>
      <c r="E85" s="21">
        <f>E90+E100</f>
        <v>29461.7</v>
      </c>
      <c r="F85" s="81">
        <f>SUM(G85:K85)</f>
        <v>30818</v>
      </c>
      <c r="G85" s="21">
        <f t="shared" ref="G85:K85" si="32">SUM(G86:G89)</f>
        <v>20596</v>
      </c>
      <c r="H85" s="21">
        <f t="shared" si="32"/>
        <v>10222</v>
      </c>
      <c r="I85" s="21">
        <f t="shared" si="32"/>
        <v>0</v>
      </c>
      <c r="J85" s="21">
        <f t="shared" si="32"/>
        <v>0</v>
      </c>
      <c r="K85" s="21">
        <f t="shared" si="32"/>
        <v>0</v>
      </c>
      <c r="L85" s="174" t="s">
        <v>41</v>
      </c>
      <c r="M85" s="148" t="s">
        <v>351</v>
      </c>
    </row>
    <row r="86" spans="1:14" ht="47.25" customHeight="1" x14ac:dyDescent="0.2">
      <c r="A86" s="200"/>
      <c r="B86" s="188"/>
      <c r="C86" s="189"/>
      <c r="D86" s="80" t="s">
        <v>1</v>
      </c>
      <c r="E86" s="21">
        <f>E91</f>
        <v>0</v>
      </c>
      <c r="F86" s="21">
        <f t="shared" ref="F86:K86" si="33">F91</f>
        <v>0</v>
      </c>
      <c r="G86" s="21">
        <f t="shared" si="33"/>
        <v>0</v>
      </c>
      <c r="H86" s="21">
        <f t="shared" si="33"/>
        <v>0</v>
      </c>
      <c r="I86" s="21">
        <f t="shared" si="33"/>
        <v>0</v>
      </c>
      <c r="J86" s="21">
        <f t="shared" si="33"/>
        <v>0</v>
      </c>
      <c r="K86" s="21">
        <f t="shared" si="33"/>
        <v>0</v>
      </c>
      <c r="L86" s="174"/>
      <c r="M86" s="148"/>
    </row>
    <row r="87" spans="1:14" ht="60" x14ac:dyDescent="0.2">
      <c r="A87" s="200"/>
      <c r="B87" s="188"/>
      <c r="C87" s="189"/>
      <c r="D87" s="80" t="s">
        <v>7</v>
      </c>
      <c r="E87" s="21">
        <f t="shared" ref="E87" si="34">E92</f>
        <v>0</v>
      </c>
      <c r="F87" s="21">
        <f t="shared" ref="E87:K89" si="35">F92</f>
        <v>19600.25</v>
      </c>
      <c r="G87" s="21">
        <f t="shared" si="35"/>
        <v>13099.06</v>
      </c>
      <c r="H87" s="21">
        <f t="shared" si="35"/>
        <v>6501.19</v>
      </c>
      <c r="I87" s="21">
        <f t="shared" si="35"/>
        <v>0</v>
      </c>
      <c r="J87" s="21">
        <f t="shared" si="35"/>
        <v>0</v>
      </c>
      <c r="K87" s="21">
        <f t="shared" si="35"/>
        <v>0</v>
      </c>
      <c r="L87" s="174"/>
      <c r="M87" s="148"/>
    </row>
    <row r="88" spans="1:14" ht="60" x14ac:dyDescent="0.2">
      <c r="A88" s="200"/>
      <c r="B88" s="188"/>
      <c r="C88" s="189"/>
      <c r="D88" s="80" t="s">
        <v>16</v>
      </c>
      <c r="E88" s="21">
        <f t="shared" ref="E88" si="36">E93</f>
        <v>0</v>
      </c>
      <c r="F88" s="21">
        <f t="shared" si="35"/>
        <v>11217.75</v>
      </c>
      <c r="G88" s="21">
        <f t="shared" si="35"/>
        <v>7496.94</v>
      </c>
      <c r="H88" s="21">
        <f t="shared" si="35"/>
        <v>3720.81</v>
      </c>
      <c r="I88" s="21">
        <f t="shared" si="35"/>
        <v>0</v>
      </c>
      <c r="J88" s="21">
        <f t="shared" si="35"/>
        <v>0</v>
      </c>
      <c r="K88" s="21">
        <f t="shared" si="35"/>
        <v>0</v>
      </c>
      <c r="L88" s="174"/>
      <c r="M88" s="148"/>
    </row>
    <row r="89" spans="1:14" ht="15" x14ac:dyDescent="0.2">
      <c r="A89" s="200"/>
      <c r="B89" s="188"/>
      <c r="C89" s="189"/>
      <c r="D89" s="80" t="s">
        <v>33</v>
      </c>
      <c r="E89" s="21">
        <f t="shared" si="35"/>
        <v>0</v>
      </c>
      <c r="F89" s="21">
        <f t="shared" si="35"/>
        <v>0</v>
      </c>
      <c r="G89" s="21">
        <f t="shared" si="35"/>
        <v>0</v>
      </c>
      <c r="H89" s="21">
        <f t="shared" si="35"/>
        <v>0</v>
      </c>
      <c r="I89" s="21">
        <f t="shared" si="35"/>
        <v>0</v>
      </c>
      <c r="J89" s="21">
        <f t="shared" si="35"/>
        <v>0</v>
      </c>
      <c r="K89" s="21">
        <f t="shared" si="35"/>
        <v>0</v>
      </c>
      <c r="L89" s="174"/>
      <c r="M89" s="148"/>
    </row>
    <row r="90" spans="1:14" ht="15" x14ac:dyDescent="0.2">
      <c r="A90" s="197" t="s">
        <v>12</v>
      </c>
      <c r="B90" s="155" t="s">
        <v>344</v>
      </c>
      <c r="C90" s="171"/>
      <c r="D90" s="79" t="s">
        <v>2</v>
      </c>
      <c r="E90" s="8">
        <f>SUM(E91:E94)</f>
        <v>0</v>
      </c>
      <c r="F90" s="8">
        <f t="shared" ref="F90:F94" si="37">SUM(G90:K90)</f>
        <v>30818</v>
      </c>
      <c r="G90" s="8">
        <f t="shared" ref="G90:K90" si="38">SUM(G91:G94)</f>
        <v>20596</v>
      </c>
      <c r="H90" s="8">
        <f t="shared" si="38"/>
        <v>10222</v>
      </c>
      <c r="I90" s="8">
        <f t="shared" si="38"/>
        <v>0</v>
      </c>
      <c r="J90" s="8">
        <f t="shared" si="38"/>
        <v>0</v>
      </c>
      <c r="K90" s="8">
        <f t="shared" si="38"/>
        <v>0</v>
      </c>
      <c r="L90" s="179"/>
      <c r="M90" s="152"/>
    </row>
    <row r="91" spans="1:14" ht="45" x14ac:dyDescent="0.2">
      <c r="A91" s="197"/>
      <c r="B91" s="155"/>
      <c r="C91" s="172"/>
      <c r="D91" s="79" t="s">
        <v>1</v>
      </c>
      <c r="E91" s="8">
        <v>0</v>
      </c>
      <c r="F91" s="8">
        <f t="shared" si="37"/>
        <v>0</v>
      </c>
      <c r="G91" s="7">
        <v>0</v>
      </c>
      <c r="H91" s="7">
        <v>0</v>
      </c>
      <c r="I91" s="7">
        <v>0</v>
      </c>
      <c r="J91" s="7">
        <v>0</v>
      </c>
      <c r="K91" s="7">
        <v>0</v>
      </c>
      <c r="L91" s="180"/>
      <c r="M91" s="198"/>
    </row>
    <row r="92" spans="1:14" ht="45" x14ac:dyDescent="0.2">
      <c r="A92" s="197"/>
      <c r="B92" s="155"/>
      <c r="C92" s="172"/>
      <c r="D92" s="79" t="s">
        <v>7</v>
      </c>
      <c r="E92" s="8">
        <v>0</v>
      </c>
      <c r="F92" s="8">
        <f t="shared" si="37"/>
        <v>19600.25</v>
      </c>
      <c r="G92" s="7">
        <v>13099.06</v>
      </c>
      <c r="H92" s="7">
        <v>6501.19</v>
      </c>
      <c r="I92" s="7">
        <v>0</v>
      </c>
      <c r="J92" s="7">
        <v>0</v>
      </c>
      <c r="K92" s="7">
        <v>0</v>
      </c>
      <c r="L92" s="180"/>
      <c r="M92" s="198"/>
      <c r="N92" s="18"/>
    </row>
    <row r="93" spans="1:14" ht="45" x14ac:dyDescent="0.2">
      <c r="A93" s="197"/>
      <c r="B93" s="155"/>
      <c r="C93" s="172"/>
      <c r="D93" s="79" t="s">
        <v>16</v>
      </c>
      <c r="E93" s="8">
        <v>0</v>
      </c>
      <c r="F93" s="8">
        <f t="shared" si="37"/>
        <v>11217.75</v>
      </c>
      <c r="G93" s="7">
        <v>7496.94</v>
      </c>
      <c r="H93" s="7">
        <v>3720.81</v>
      </c>
      <c r="I93" s="7">
        <v>0</v>
      </c>
      <c r="J93" s="7">
        <v>0</v>
      </c>
      <c r="K93" s="7">
        <v>0</v>
      </c>
      <c r="L93" s="180"/>
      <c r="M93" s="198"/>
    </row>
    <row r="94" spans="1:14" ht="30" x14ac:dyDescent="0.2">
      <c r="A94" s="197"/>
      <c r="B94" s="155"/>
      <c r="C94" s="173"/>
      <c r="D94" s="79" t="s">
        <v>26</v>
      </c>
      <c r="E94" s="8">
        <v>0</v>
      </c>
      <c r="F94" s="8">
        <f t="shared" si="37"/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181"/>
      <c r="M94" s="199"/>
    </row>
    <row r="95" spans="1:14" ht="18.75" customHeight="1" x14ac:dyDescent="0.2">
      <c r="A95" s="204" t="s">
        <v>10</v>
      </c>
      <c r="B95" s="208" t="s">
        <v>331</v>
      </c>
      <c r="C95" s="204" t="s">
        <v>275</v>
      </c>
      <c r="D95" s="80" t="s">
        <v>2</v>
      </c>
      <c r="E95" s="22">
        <f>SUM(E96:E99)</f>
        <v>61359.81</v>
      </c>
      <c r="F95" s="81">
        <f>SUM(G95:K95)</f>
        <v>15000</v>
      </c>
      <c r="G95" s="21">
        <f t="shared" ref="G95:K95" si="39">SUM(G96:G99)</f>
        <v>5000</v>
      </c>
      <c r="H95" s="22">
        <f t="shared" si="39"/>
        <v>5000</v>
      </c>
      <c r="I95" s="22">
        <f t="shared" si="39"/>
        <v>5000</v>
      </c>
      <c r="J95" s="22">
        <f t="shared" si="39"/>
        <v>0</v>
      </c>
      <c r="K95" s="22">
        <f t="shared" si="39"/>
        <v>0</v>
      </c>
      <c r="L95" s="179" t="s">
        <v>41</v>
      </c>
      <c r="M95" s="205" t="s">
        <v>350</v>
      </c>
    </row>
    <row r="96" spans="1:14" ht="45" x14ac:dyDescent="0.2">
      <c r="A96" s="202"/>
      <c r="B96" s="209"/>
      <c r="C96" s="202"/>
      <c r="D96" s="80" t="s">
        <v>1</v>
      </c>
      <c r="E96" s="22">
        <f>E101+E106+E111</f>
        <v>0</v>
      </c>
      <c r="F96" s="81">
        <f>SUM(G96:K96)</f>
        <v>0</v>
      </c>
      <c r="G96" s="21">
        <f>G101+G106+G111</f>
        <v>0</v>
      </c>
      <c r="H96" s="21">
        <f t="shared" ref="H96:K99" si="40">H101+H106+H111</f>
        <v>0</v>
      </c>
      <c r="I96" s="21">
        <f t="shared" si="40"/>
        <v>0</v>
      </c>
      <c r="J96" s="21">
        <f t="shared" si="40"/>
        <v>0</v>
      </c>
      <c r="K96" s="21">
        <f t="shared" si="40"/>
        <v>0</v>
      </c>
      <c r="L96" s="180"/>
      <c r="M96" s="206"/>
    </row>
    <row r="97" spans="1:13" ht="60" x14ac:dyDescent="0.2">
      <c r="A97" s="202"/>
      <c r="B97" s="209"/>
      <c r="C97" s="202"/>
      <c r="D97" s="80" t="s">
        <v>7</v>
      </c>
      <c r="E97" s="22">
        <f>E102+E107+E112</f>
        <v>61359.81</v>
      </c>
      <c r="F97" s="81">
        <f>SUM(G97:K97)</f>
        <v>0</v>
      </c>
      <c r="G97" s="21">
        <f>G102+G107+G112</f>
        <v>0</v>
      </c>
      <c r="H97" s="21">
        <f t="shared" si="40"/>
        <v>0</v>
      </c>
      <c r="I97" s="21">
        <f t="shared" si="40"/>
        <v>0</v>
      </c>
      <c r="J97" s="21">
        <f t="shared" si="40"/>
        <v>0</v>
      </c>
      <c r="K97" s="21">
        <f t="shared" si="40"/>
        <v>0</v>
      </c>
      <c r="L97" s="180"/>
      <c r="M97" s="206"/>
    </row>
    <row r="98" spans="1:13" ht="60" x14ac:dyDescent="0.2">
      <c r="A98" s="202"/>
      <c r="B98" s="209"/>
      <c r="C98" s="202"/>
      <c r="D98" s="80" t="s">
        <v>16</v>
      </c>
      <c r="E98" s="22">
        <v>0</v>
      </c>
      <c r="F98" s="81">
        <f>SUM(G98:K98)</f>
        <v>15000</v>
      </c>
      <c r="G98" s="21">
        <f>G103+G108+G113</f>
        <v>5000</v>
      </c>
      <c r="H98" s="21">
        <f t="shared" si="40"/>
        <v>5000</v>
      </c>
      <c r="I98" s="21">
        <f t="shared" si="40"/>
        <v>5000</v>
      </c>
      <c r="J98" s="21">
        <f t="shared" si="40"/>
        <v>0</v>
      </c>
      <c r="K98" s="21">
        <f t="shared" si="40"/>
        <v>0</v>
      </c>
      <c r="L98" s="180"/>
      <c r="M98" s="206"/>
    </row>
    <row r="99" spans="1:13" ht="30" x14ac:dyDescent="0.2">
      <c r="A99" s="203"/>
      <c r="B99" s="210"/>
      <c r="C99" s="203"/>
      <c r="D99" s="80" t="s">
        <v>26</v>
      </c>
      <c r="E99" s="22">
        <v>0</v>
      </c>
      <c r="F99" s="81">
        <f>SUM(G99:K99)</f>
        <v>0</v>
      </c>
      <c r="G99" s="21">
        <f>G104+G109+G114</f>
        <v>0</v>
      </c>
      <c r="H99" s="21">
        <f t="shared" si="40"/>
        <v>0</v>
      </c>
      <c r="I99" s="21">
        <f t="shared" si="40"/>
        <v>0</v>
      </c>
      <c r="J99" s="21">
        <f t="shared" si="40"/>
        <v>0</v>
      </c>
      <c r="K99" s="21">
        <f t="shared" si="40"/>
        <v>0</v>
      </c>
      <c r="L99" s="181"/>
      <c r="M99" s="207"/>
    </row>
    <row r="100" spans="1:13" ht="15" x14ac:dyDescent="0.2">
      <c r="A100" s="197" t="s">
        <v>13</v>
      </c>
      <c r="B100" s="155" t="s">
        <v>345</v>
      </c>
      <c r="C100" s="171"/>
      <c r="D100" s="79" t="s">
        <v>2</v>
      </c>
      <c r="E100" s="8">
        <f>SUM(E101:E104)</f>
        <v>29461.7</v>
      </c>
      <c r="F100" s="8">
        <f t="shared" ref="F100:F114" si="41">SUM(G100:K100)</f>
        <v>0</v>
      </c>
      <c r="G100" s="8">
        <f t="shared" ref="G100:K100" si="42">SUM(G101:G104)</f>
        <v>0</v>
      </c>
      <c r="H100" s="8">
        <f t="shared" si="42"/>
        <v>0</v>
      </c>
      <c r="I100" s="8">
        <f t="shared" si="42"/>
        <v>0</v>
      </c>
      <c r="J100" s="8">
        <f t="shared" si="42"/>
        <v>0</v>
      </c>
      <c r="K100" s="8">
        <f t="shared" si="42"/>
        <v>0</v>
      </c>
      <c r="L100" s="179"/>
      <c r="M100" s="152"/>
    </row>
    <row r="101" spans="1:13" ht="45" x14ac:dyDescent="0.2">
      <c r="A101" s="197"/>
      <c r="B101" s="155"/>
      <c r="C101" s="172"/>
      <c r="D101" s="79" t="s">
        <v>1</v>
      </c>
      <c r="E101" s="8">
        <v>0</v>
      </c>
      <c r="F101" s="8">
        <f t="shared" si="41"/>
        <v>0</v>
      </c>
      <c r="G101" s="8">
        <v>0</v>
      </c>
      <c r="H101" s="7">
        <v>0</v>
      </c>
      <c r="I101" s="7">
        <v>0</v>
      </c>
      <c r="J101" s="7">
        <v>0</v>
      </c>
      <c r="K101" s="7">
        <v>0</v>
      </c>
      <c r="L101" s="180"/>
      <c r="M101" s="198"/>
    </row>
    <row r="102" spans="1:13" ht="45" x14ac:dyDescent="0.2">
      <c r="A102" s="197"/>
      <c r="B102" s="155"/>
      <c r="C102" s="172"/>
      <c r="D102" s="79" t="s">
        <v>7</v>
      </c>
      <c r="E102" s="8">
        <v>0</v>
      </c>
      <c r="F102" s="8">
        <f t="shared" si="41"/>
        <v>0</v>
      </c>
      <c r="G102" s="8">
        <v>0</v>
      </c>
      <c r="H102" s="7">
        <v>0</v>
      </c>
      <c r="I102" s="7">
        <v>0</v>
      </c>
      <c r="J102" s="7">
        <v>0</v>
      </c>
      <c r="K102" s="7">
        <v>0</v>
      </c>
      <c r="L102" s="180"/>
      <c r="M102" s="198"/>
    </row>
    <row r="103" spans="1:13" ht="45" x14ac:dyDescent="0.2">
      <c r="A103" s="197"/>
      <c r="B103" s="155"/>
      <c r="C103" s="172"/>
      <c r="D103" s="79" t="s">
        <v>16</v>
      </c>
      <c r="E103" s="7">
        <v>29461.7</v>
      </c>
      <c r="F103" s="8">
        <f t="shared" si="41"/>
        <v>0</v>
      </c>
      <c r="G103" s="8">
        <v>0</v>
      </c>
      <c r="H103" s="7">
        <v>0</v>
      </c>
      <c r="I103" s="7">
        <v>0</v>
      </c>
      <c r="J103" s="7">
        <v>0</v>
      </c>
      <c r="K103" s="7">
        <v>0</v>
      </c>
      <c r="L103" s="180"/>
      <c r="M103" s="198"/>
    </row>
    <row r="104" spans="1:13" ht="30" x14ac:dyDescent="0.2">
      <c r="A104" s="197"/>
      <c r="B104" s="155"/>
      <c r="C104" s="173"/>
      <c r="D104" s="79" t="s">
        <v>26</v>
      </c>
      <c r="E104" s="8">
        <v>0</v>
      </c>
      <c r="F104" s="8">
        <f t="shared" si="41"/>
        <v>0</v>
      </c>
      <c r="G104" s="8">
        <v>0</v>
      </c>
      <c r="H104" s="7">
        <v>0</v>
      </c>
      <c r="I104" s="7">
        <v>0</v>
      </c>
      <c r="J104" s="7">
        <v>0</v>
      </c>
      <c r="K104" s="7">
        <v>0</v>
      </c>
      <c r="L104" s="181"/>
      <c r="M104" s="199"/>
    </row>
    <row r="105" spans="1:13" ht="15" x14ac:dyDescent="0.2">
      <c r="A105" s="197" t="s">
        <v>25</v>
      </c>
      <c r="B105" s="155" t="s">
        <v>346</v>
      </c>
      <c r="C105" s="171"/>
      <c r="D105" s="79" t="s">
        <v>2</v>
      </c>
      <c r="E105" s="8">
        <f>SUM(E106:E109)</f>
        <v>99176.41</v>
      </c>
      <c r="F105" s="8">
        <f t="shared" si="41"/>
        <v>0</v>
      </c>
      <c r="G105" s="8">
        <f t="shared" ref="G105:K105" si="43">SUM(G106:G109)</f>
        <v>0</v>
      </c>
      <c r="H105" s="8">
        <f t="shared" si="43"/>
        <v>0</v>
      </c>
      <c r="I105" s="8">
        <f t="shared" si="43"/>
        <v>0</v>
      </c>
      <c r="J105" s="8">
        <f t="shared" si="43"/>
        <v>0</v>
      </c>
      <c r="K105" s="8">
        <f t="shared" si="43"/>
        <v>0</v>
      </c>
      <c r="L105" s="179"/>
      <c r="M105" s="152"/>
    </row>
    <row r="106" spans="1:13" ht="45" x14ac:dyDescent="0.2">
      <c r="A106" s="197"/>
      <c r="B106" s="155"/>
      <c r="C106" s="172"/>
      <c r="D106" s="79" t="s">
        <v>1</v>
      </c>
      <c r="E106" s="8">
        <v>0</v>
      </c>
      <c r="F106" s="8">
        <f t="shared" si="41"/>
        <v>0</v>
      </c>
      <c r="G106" s="8">
        <v>0</v>
      </c>
      <c r="H106" s="7">
        <v>0</v>
      </c>
      <c r="I106" s="7">
        <v>0</v>
      </c>
      <c r="J106" s="7">
        <v>0</v>
      </c>
      <c r="K106" s="7">
        <v>0</v>
      </c>
      <c r="L106" s="180"/>
      <c r="M106" s="198"/>
    </row>
    <row r="107" spans="1:13" ht="45" x14ac:dyDescent="0.2">
      <c r="A107" s="197"/>
      <c r="B107" s="155"/>
      <c r="C107" s="172"/>
      <c r="D107" s="79" t="s">
        <v>7</v>
      </c>
      <c r="E107" s="7">
        <v>61359.81</v>
      </c>
      <c r="F107" s="8">
        <f t="shared" si="41"/>
        <v>0</v>
      </c>
      <c r="G107" s="8">
        <v>0</v>
      </c>
      <c r="H107" s="7">
        <v>0</v>
      </c>
      <c r="I107" s="7">
        <v>0</v>
      </c>
      <c r="J107" s="7">
        <v>0</v>
      </c>
      <c r="K107" s="7">
        <v>0</v>
      </c>
      <c r="L107" s="180"/>
      <c r="M107" s="198"/>
    </row>
    <row r="108" spans="1:13" ht="45" x14ac:dyDescent="0.2">
      <c r="A108" s="197"/>
      <c r="B108" s="155"/>
      <c r="C108" s="172"/>
      <c r="D108" s="79" t="s">
        <v>16</v>
      </c>
      <c r="E108" s="7">
        <v>37816.6</v>
      </c>
      <c r="F108" s="8">
        <f t="shared" si="41"/>
        <v>0</v>
      </c>
      <c r="G108" s="8">
        <v>0</v>
      </c>
      <c r="H108" s="7">
        <v>0</v>
      </c>
      <c r="I108" s="7">
        <v>0</v>
      </c>
      <c r="J108" s="7">
        <v>0</v>
      </c>
      <c r="K108" s="7">
        <v>0</v>
      </c>
      <c r="L108" s="180"/>
      <c r="M108" s="198"/>
    </row>
    <row r="109" spans="1:13" ht="30" x14ac:dyDescent="0.2">
      <c r="A109" s="197"/>
      <c r="B109" s="155"/>
      <c r="C109" s="173"/>
      <c r="D109" s="79" t="s">
        <v>26</v>
      </c>
      <c r="E109" s="8">
        <v>0</v>
      </c>
      <c r="F109" s="8">
        <v>0</v>
      </c>
      <c r="G109" s="8">
        <v>0</v>
      </c>
      <c r="H109" s="8">
        <v>0</v>
      </c>
      <c r="I109" s="8">
        <v>0</v>
      </c>
      <c r="J109" s="8">
        <v>0</v>
      </c>
      <c r="K109" s="7">
        <v>0</v>
      </c>
      <c r="L109" s="181"/>
      <c r="M109" s="199"/>
    </row>
    <row r="110" spans="1:13" ht="15" customHeight="1" x14ac:dyDescent="0.2">
      <c r="A110" s="185" t="s">
        <v>29</v>
      </c>
      <c r="B110" s="152" t="s">
        <v>347</v>
      </c>
      <c r="C110" s="171"/>
      <c r="D110" s="79" t="s">
        <v>2</v>
      </c>
      <c r="E110" s="8">
        <f>SUM(E111:E114)</f>
        <v>246956.79999999999</v>
      </c>
      <c r="F110" s="8">
        <f t="shared" si="41"/>
        <v>15000</v>
      </c>
      <c r="G110" s="8">
        <f t="shared" ref="G110:K110" si="44">SUM(G111:G114)</f>
        <v>5000</v>
      </c>
      <c r="H110" s="8">
        <f t="shared" si="44"/>
        <v>5000</v>
      </c>
      <c r="I110" s="8">
        <f t="shared" si="44"/>
        <v>5000</v>
      </c>
      <c r="J110" s="8">
        <f t="shared" si="44"/>
        <v>0</v>
      </c>
      <c r="K110" s="8">
        <f t="shared" si="44"/>
        <v>0</v>
      </c>
      <c r="L110" s="179"/>
      <c r="M110" s="152"/>
    </row>
    <row r="111" spans="1:13" ht="40.5" x14ac:dyDescent="0.2">
      <c r="A111" s="186"/>
      <c r="B111" s="153"/>
      <c r="C111" s="172"/>
      <c r="D111" s="2" t="s">
        <v>1</v>
      </c>
      <c r="E111" s="8">
        <v>0</v>
      </c>
      <c r="F111" s="8">
        <f t="shared" si="41"/>
        <v>0</v>
      </c>
      <c r="G111" s="8">
        <v>0</v>
      </c>
      <c r="H111" s="7">
        <v>0</v>
      </c>
      <c r="I111" s="7">
        <v>0</v>
      </c>
      <c r="J111" s="7">
        <v>0</v>
      </c>
      <c r="K111" s="7">
        <v>0</v>
      </c>
      <c r="L111" s="180"/>
      <c r="M111" s="153"/>
    </row>
    <row r="112" spans="1:13" ht="27" x14ac:dyDescent="0.2">
      <c r="A112" s="186"/>
      <c r="B112" s="153"/>
      <c r="C112" s="172"/>
      <c r="D112" s="2" t="s">
        <v>7</v>
      </c>
      <c r="E112" s="8">
        <v>0</v>
      </c>
      <c r="F112" s="8">
        <f t="shared" si="41"/>
        <v>0</v>
      </c>
      <c r="G112" s="8">
        <v>0</v>
      </c>
      <c r="H112" s="7">
        <v>0</v>
      </c>
      <c r="I112" s="7">
        <v>0</v>
      </c>
      <c r="J112" s="7">
        <v>0</v>
      </c>
      <c r="K112" s="7">
        <v>0</v>
      </c>
      <c r="L112" s="180"/>
      <c r="M112" s="153"/>
    </row>
    <row r="113" spans="1:13" ht="45" x14ac:dyDescent="0.2">
      <c r="A113" s="186"/>
      <c r="B113" s="153"/>
      <c r="C113" s="172"/>
      <c r="D113" s="79" t="s">
        <v>16</v>
      </c>
      <c r="E113" s="8">
        <v>0</v>
      </c>
      <c r="F113" s="8">
        <f t="shared" si="41"/>
        <v>15000</v>
      </c>
      <c r="G113" s="8">
        <v>5000</v>
      </c>
      <c r="H113" s="7">
        <v>5000</v>
      </c>
      <c r="I113" s="7">
        <v>5000</v>
      </c>
      <c r="J113" s="7">
        <v>0</v>
      </c>
      <c r="K113" s="7">
        <v>0</v>
      </c>
      <c r="L113" s="180"/>
      <c r="M113" s="153"/>
    </row>
    <row r="114" spans="1:13" ht="30" x14ac:dyDescent="0.2">
      <c r="A114" s="187"/>
      <c r="B114" s="154"/>
      <c r="C114" s="173"/>
      <c r="D114" s="79" t="s">
        <v>26</v>
      </c>
      <c r="E114" s="8">
        <v>246956.79999999999</v>
      </c>
      <c r="F114" s="8">
        <f t="shared" si="41"/>
        <v>0</v>
      </c>
      <c r="G114" s="8">
        <v>0</v>
      </c>
      <c r="H114" s="7">
        <v>0</v>
      </c>
      <c r="I114" s="7">
        <v>0</v>
      </c>
      <c r="J114" s="7">
        <v>0</v>
      </c>
      <c r="K114" s="7">
        <v>0</v>
      </c>
      <c r="L114" s="181"/>
      <c r="M114" s="154"/>
    </row>
    <row r="115" spans="1:13" ht="15" customHeight="1" x14ac:dyDescent="0.2">
      <c r="A115" s="200"/>
      <c r="B115" s="201" t="s">
        <v>298</v>
      </c>
      <c r="C115" s="201"/>
      <c r="D115" s="23" t="s">
        <v>2</v>
      </c>
      <c r="E115" s="21">
        <v>0</v>
      </c>
      <c r="F115" s="81">
        <f t="shared" ref="F115:F124" si="45">SUM(G115:K115)</f>
        <v>45818</v>
      </c>
      <c r="G115" s="21">
        <f>G95+G85</f>
        <v>25596</v>
      </c>
      <c r="H115" s="21">
        <f t="shared" ref="H115:K119" si="46">H95+H85</f>
        <v>15222</v>
      </c>
      <c r="I115" s="21">
        <f t="shared" si="46"/>
        <v>5000</v>
      </c>
      <c r="J115" s="21">
        <f t="shared" si="46"/>
        <v>0</v>
      </c>
      <c r="K115" s="21">
        <f t="shared" si="46"/>
        <v>0</v>
      </c>
      <c r="L115" s="196"/>
      <c r="M115" s="148"/>
    </row>
    <row r="116" spans="1:13" ht="42.75" x14ac:dyDescent="0.2">
      <c r="A116" s="200"/>
      <c r="B116" s="201"/>
      <c r="C116" s="201"/>
      <c r="D116" s="23" t="s">
        <v>1</v>
      </c>
      <c r="E116" s="21">
        <v>0</v>
      </c>
      <c r="F116" s="81">
        <f t="shared" si="45"/>
        <v>0</v>
      </c>
      <c r="G116" s="21">
        <f>G96+G86</f>
        <v>0</v>
      </c>
      <c r="H116" s="21">
        <f t="shared" si="46"/>
        <v>0</v>
      </c>
      <c r="I116" s="21">
        <f t="shared" si="46"/>
        <v>0</v>
      </c>
      <c r="J116" s="21">
        <f t="shared" si="46"/>
        <v>0</v>
      </c>
      <c r="K116" s="21">
        <f t="shared" si="46"/>
        <v>0</v>
      </c>
      <c r="L116" s="196"/>
      <c r="M116" s="148"/>
    </row>
    <row r="117" spans="1:13" ht="57" x14ac:dyDescent="0.2">
      <c r="A117" s="200"/>
      <c r="B117" s="201"/>
      <c r="C117" s="201"/>
      <c r="D117" s="23" t="s">
        <v>7</v>
      </c>
      <c r="E117" s="21">
        <v>0</v>
      </c>
      <c r="F117" s="81">
        <f t="shared" si="45"/>
        <v>19600.25</v>
      </c>
      <c r="G117" s="21">
        <f>G97+G87</f>
        <v>13099.06</v>
      </c>
      <c r="H117" s="21">
        <f t="shared" si="46"/>
        <v>6501.19</v>
      </c>
      <c r="I117" s="21">
        <f t="shared" si="46"/>
        <v>0</v>
      </c>
      <c r="J117" s="21">
        <f t="shared" si="46"/>
        <v>0</v>
      </c>
      <c r="K117" s="21">
        <f t="shared" si="46"/>
        <v>0</v>
      </c>
      <c r="L117" s="196"/>
      <c r="M117" s="148"/>
    </row>
    <row r="118" spans="1:13" ht="55.5" customHeight="1" x14ac:dyDescent="0.2">
      <c r="A118" s="200"/>
      <c r="B118" s="201"/>
      <c r="C118" s="201"/>
      <c r="D118" s="23" t="s">
        <v>16</v>
      </c>
      <c r="E118" s="21">
        <v>0</v>
      </c>
      <c r="F118" s="81">
        <f t="shared" si="45"/>
        <v>26217.75</v>
      </c>
      <c r="G118" s="21">
        <f>G98+G88</f>
        <v>12496.939999999999</v>
      </c>
      <c r="H118" s="21">
        <f t="shared" si="46"/>
        <v>8720.81</v>
      </c>
      <c r="I118" s="21">
        <f t="shared" si="46"/>
        <v>5000</v>
      </c>
      <c r="J118" s="21">
        <f t="shared" si="46"/>
        <v>0</v>
      </c>
      <c r="K118" s="21">
        <f t="shared" si="46"/>
        <v>0</v>
      </c>
      <c r="L118" s="196"/>
      <c r="M118" s="148"/>
    </row>
    <row r="119" spans="1:13" ht="15" x14ac:dyDescent="0.2">
      <c r="A119" s="200"/>
      <c r="B119" s="201"/>
      <c r="C119" s="201"/>
      <c r="D119" s="23" t="s">
        <v>33</v>
      </c>
      <c r="E119" s="21">
        <v>0</v>
      </c>
      <c r="F119" s="81">
        <f t="shared" si="45"/>
        <v>0</v>
      </c>
      <c r="G119" s="21">
        <f>G99+G89</f>
        <v>0</v>
      </c>
      <c r="H119" s="21">
        <f t="shared" si="46"/>
        <v>0</v>
      </c>
      <c r="I119" s="21">
        <f t="shared" si="46"/>
        <v>0</v>
      </c>
      <c r="J119" s="21">
        <f t="shared" si="46"/>
        <v>0</v>
      </c>
      <c r="K119" s="21">
        <f t="shared" si="46"/>
        <v>0</v>
      </c>
      <c r="L119" s="196"/>
      <c r="M119" s="148"/>
    </row>
    <row r="120" spans="1:13" ht="15" customHeight="1" x14ac:dyDescent="0.2">
      <c r="A120" s="200"/>
      <c r="B120" s="201" t="s">
        <v>40</v>
      </c>
      <c r="C120" s="201"/>
      <c r="D120" s="23" t="s">
        <v>2</v>
      </c>
      <c r="E120" s="21">
        <v>0</v>
      </c>
      <c r="F120" s="84">
        <f t="shared" si="45"/>
        <v>1736377.0999999999</v>
      </c>
      <c r="G120" s="83">
        <f>G115+G79+G48</f>
        <v>681878.2</v>
      </c>
      <c r="H120" s="83">
        <f t="shared" ref="H120:K124" si="47">H115+H79+H48</f>
        <v>514569.92</v>
      </c>
      <c r="I120" s="83">
        <f t="shared" si="47"/>
        <v>539928.98</v>
      </c>
      <c r="J120" s="83">
        <f t="shared" si="47"/>
        <v>0</v>
      </c>
      <c r="K120" s="83">
        <f t="shared" si="47"/>
        <v>0</v>
      </c>
      <c r="L120" s="196"/>
      <c r="M120" s="148"/>
    </row>
    <row r="121" spans="1:13" ht="42.75" x14ac:dyDescent="0.2">
      <c r="A121" s="200"/>
      <c r="B121" s="201"/>
      <c r="C121" s="201"/>
      <c r="D121" s="23" t="s">
        <v>1</v>
      </c>
      <c r="E121" s="21">
        <v>0</v>
      </c>
      <c r="F121" s="84">
        <f t="shared" si="45"/>
        <v>0</v>
      </c>
      <c r="G121" s="83">
        <f>G116+G80+G49</f>
        <v>0</v>
      </c>
      <c r="H121" s="83">
        <f t="shared" si="47"/>
        <v>0</v>
      </c>
      <c r="I121" s="83">
        <f t="shared" si="47"/>
        <v>0</v>
      </c>
      <c r="J121" s="83">
        <f t="shared" si="47"/>
        <v>0</v>
      </c>
      <c r="K121" s="83">
        <f t="shared" si="47"/>
        <v>0</v>
      </c>
      <c r="L121" s="196"/>
      <c r="M121" s="148"/>
    </row>
    <row r="122" spans="1:13" ht="57" x14ac:dyDescent="0.2">
      <c r="A122" s="200"/>
      <c r="B122" s="201"/>
      <c r="C122" s="201"/>
      <c r="D122" s="23" t="s">
        <v>7</v>
      </c>
      <c r="E122" s="21">
        <v>0</v>
      </c>
      <c r="F122" s="84">
        <f t="shared" si="45"/>
        <v>256136.63</v>
      </c>
      <c r="G122" s="83">
        <f>G117+G81+G50</f>
        <v>144120.79</v>
      </c>
      <c r="H122" s="83">
        <f t="shared" si="47"/>
        <v>38204.47</v>
      </c>
      <c r="I122" s="83">
        <f t="shared" si="47"/>
        <v>73811.37</v>
      </c>
      <c r="J122" s="83">
        <f t="shared" si="47"/>
        <v>0</v>
      </c>
      <c r="K122" s="83">
        <f t="shared" si="47"/>
        <v>0</v>
      </c>
      <c r="L122" s="196"/>
      <c r="M122" s="148"/>
    </row>
    <row r="123" spans="1:13" ht="58.5" customHeight="1" x14ac:dyDescent="0.2">
      <c r="A123" s="200"/>
      <c r="B123" s="201"/>
      <c r="C123" s="201"/>
      <c r="D123" s="23" t="s">
        <v>16</v>
      </c>
      <c r="E123" s="21">
        <v>0</v>
      </c>
      <c r="F123" s="84">
        <f t="shared" si="45"/>
        <v>1480240.4700000002</v>
      </c>
      <c r="G123" s="83">
        <f>G118+G82+G51</f>
        <v>537757.41</v>
      </c>
      <c r="H123" s="83">
        <f t="shared" si="47"/>
        <v>476365.45</v>
      </c>
      <c r="I123" s="83">
        <f t="shared" si="47"/>
        <v>466117.61</v>
      </c>
      <c r="J123" s="83">
        <f t="shared" si="47"/>
        <v>0</v>
      </c>
      <c r="K123" s="83">
        <f t="shared" si="47"/>
        <v>0</v>
      </c>
      <c r="L123" s="196"/>
      <c r="M123" s="148"/>
    </row>
    <row r="124" spans="1:13" ht="26.25" customHeight="1" x14ac:dyDescent="0.2">
      <c r="A124" s="200"/>
      <c r="B124" s="201"/>
      <c r="C124" s="201"/>
      <c r="D124" s="23" t="s">
        <v>33</v>
      </c>
      <c r="E124" s="21">
        <v>0</v>
      </c>
      <c r="F124" s="84">
        <f t="shared" si="45"/>
        <v>0</v>
      </c>
      <c r="G124" s="83">
        <f>G119+G83+G52</f>
        <v>0</v>
      </c>
      <c r="H124" s="83">
        <f t="shared" si="47"/>
        <v>0</v>
      </c>
      <c r="I124" s="83">
        <f t="shared" si="47"/>
        <v>0</v>
      </c>
      <c r="J124" s="83">
        <f t="shared" si="47"/>
        <v>0</v>
      </c>
      <c r="K124" s="83">
        <f t="shared" si="47"/>
        <v>0</v>
      </c>
      <c r="L124" s="196"/>
      <c r="M124" s="148"/>
    </row>
  </sheetData>
  <mergeCells count="143">
    <mergeCell ref="A13:A17"/>
    <mergeCell ref="B13:B17"/>
    <mergeCell ref="C13:C17"/>
    <mergeCell ref="L13:L17"/>
    <mergeCell ref="M13:M17"/>
    <mergeCell ref="A18:A22"/>
    <mergeCell ref="B18:B22"/>
    <mergeCell ref="C18:C22"/>
    <mergeCell ref="L18:L20"/>
    <mergeCell ref="M18:M22"/>
    <mergeCell ref="L21:L22"/>
    <mergeCell ref="A6:M6"/>
    <mergeCell ref="A9:A10"/>
    <mergeCell ref="B9:B10"/>
    <mergeCell ref="E9:E10"/>
    <mergeCell ref="M9:M10"/>
    <mergeCell ref="G9:K9"/>
    <mergeCell ref="F9:F10"/>
    <mergeCell ref="C9:C10"/>
    <mergeCell ref="D9:D10"/>
    <mergeCell ref="L9:L10"/>
    <mergeCell ref="E7:I7"/>
    <mergeCell ref="M120:M124"/>
    <mergeCell ref="L120:L124"/>
    <mergeCell ref="B105:B109"/>
    <mergeCell ref="C105:C109"/>
    <mergeCell ref="A120:A124"/>
    <mergeCell ref="B120:C124"/>
    <mergeCell ref="A115:A119"/>
    <mergeCell ref="B115:C119"/>
    <mergeCell ref="A85:A89"/>
    <mergeCell ref="C85:C89"/>
    <mergeCell ref="L115:L119"/>
    <mergeCell ref="M115:M119"/>
    <mergeCell ref="C90:C94"/>
    <mergeCell ref="M90:M94"/>
    <mergeCell ref="L90:L94"/>
    <mergeCell ref="A98:A99"/>
    <mergeCell ref="A95:A97"/>
    <mergeCell ref="C95:C97"/>
    <mergeCell ref="C98:C99"/>
    <mergeCell ref="L95:L99"/>
    <mergeCell ref="M95:M99"/>
    <mergeCell ref="B95:B99"/>
    <mergeCell ref="M105:M109"/>
    <mergeCell ref="L100:L104"/>
    <mergeCell ref="A33:A37"/>
    <mergeCell ref="B33:B37"/>
    <mergeCell ref="C33:C37"/>
    <mergeCell ref="L33:L35"/>
    <mergeCell ref="M33:M35"/>
    <mergeCell ref="L36:L37"/>
    <mergeCell ref="M36:M37"/>
    <mergeCell ref="A74:A78"/>
    <mergeCell ref="B74:B78"/>
    <mergeCell ref="C74:C78"/>
    <mergeCell ref="L74:L78"/>
    <mergeCell ref="M74:M78"/>
    <mergeCell ref="A54:A58"/>
    <mergeCell ref="B54:B58"/>
    <mergeCell ref="C54:C58"/>
    <mergeCell ref="L54:L58"/>
    <mergeCell ref="B48:C52"/>
    <mergeCell ref="L48:L50"/>
    <mergeCell ref="M48:M50"/>
    <mergeCell ref="L51:L52"/>
    <mergeCell ref="M51:M52"/>
    <mergeCell ref="A69:A73"/>
    <mergeCell ref="B69:B73"/>
    <mergeCell ref="C69:C73"/>
    <mergeCell ref="A110:A114"/>
    <mergeCell ref="B110:B114"/>
    <mergeCell ref="C110:C114"/>
    <mergeCell ref="L110:L114"/>
    <mergeCell ref="M110:M114"/>
    <mergeCell ref="L85:L89"/>
    <mergeCell ref="B85:B89"/>
    <mergeCell ref="M85:M89"/>
    <mergeCell ref="M79:M81"/>
    <mergeCell ref="A79:A83"/>
    <mergeCell ref="B79:C83"/>
    <mergeCell ref="M82:M83"/>
    <mergeCell ref="L79:L81"/>
    <mergeCell ref="L82:L83"/>
    <mergeCell ref="L105:L109"/>
    <mergeCell ref="A100:A104"/>
    <mergeCell ref="B100:B104"/>
    <mergeCell ref="C100:C104"/>
    <mergeCell ref="M100:M104"/>
    <mergeCell ref="A90:A94"/>
    <mergeCell ref="B90:B94"/>
    <mergeCell ref="A105:A109"/>
    <mergeCell ref="A23:A27"/>
    <mergeCell ref="B23:B27"/>
    <mergeCell ref="C23:C27"/>
    <mergeCell ref="L23:L25"/>
    <mergeCell ref="M23:M27"/>
    <mergeCell ref="L26:L27"/>
    <mergeCell ref="A28:A32"/>
    <mergeCell ref="B28:B32"/>
    <mergeCell ref="C28:C32"/>
    <mergeCell ref="L28:L30"/>
    <mergeCell ref="M28:M30"/>
    <mergeCell ref="L31:L32"/>
    <mergeCell ref="M31:M32"/>
    <mergeCell ref="M69:M73"/>
    <mergeCell ref="M54:M58"/>
    <mergeCell ref="A59:A63"/>
    <mergeCell ref="B59:B63"/>
    <mergeCell ref="C59:C63"/>
    <mergeCell ref="L59:L61"/>
    <mergeCell ref="M59:M61"/>
    <mergeCell ref="L62:L63"/>
    <mergeCell ref="M62:M63"/>
    <mergeCell ref="A64:A68"/>
    <mergeCell ref="B64:B68"/>
    <mergeCell ref="C64:C68"/>
    <mergeCell ref="L64:L68"/>
    <mergeCell ref="M64:M68"/>
    <mergeCell ref="F1:L1"/>
    <mergeCell ref="F2:L2"/>
    <mergeCell ref="F3:L3"/>
    <mergeCell ref="F5:L5"/>
    <mergeCell ref="C4:L4"/>
    <mergeCell ref="A12:M12"/>
    <mergeCell ref="A53:M53"/>
    <mergeCell ref="A84:M84"/>
    <mergeCell ref="A43:A47"/>
    <mergeCell ref="B43:B47"/>
    <mergeCell ref="C43:C47"/>
    <mergeCell ref="L43:L45"/>
    <mergeCell ref="M43:M45"/>
    <mergeCell ref="L46:L47"/>
    <mergeCell ref="M46:M47"/>
    <mergeCell ref="A38:A42"/>
    <mergeCell ref="B38:B42"/>
    <mergeCell ref="C38:C42"/>
    <mergeCell ref="L38:L40"/>
    <mergeCell ref="M38:M40"/>
    <mergeCell ref="L41:L42"/>
    <mergeCell ref="M41:M42"/>
    <mergeCell ref="A48:A52"/>
    <mergeCell ref="L69:L73"/>
  </mergeCells>
  <phoneticPr fontId="0" type="noConversion"/>
  <pageMargins left="0.15748031496062992" right="0.15748031496062992" top="0.19" bottom="0.17" header="0.15748031496062992" footer="0.17"/>
  <pageSetup paperSize="9" scale="60" fitToHeight="0" orientation="landscape" r:id="rId1"/>
  <headerFooter alignWithMargins="0"/>
  <rowBreaks count="5" manualBreakCount="5">
    <brk id="27" max="12" man="1"/>
    <brk id="47" max="12" man="1"/>
    <brk id="70" max="12" man="1"/>
    <brk id="93" max="15" man="1"/>
    <brk id="114" max="1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7"/>
  <sheetViews>
    <sheetView zoomScale="80" zoomScaleNormal="80" workbookViewId="0">
      <selection activeCell="N5" sqref="N5"/>
    </sheetView>
  </sheetViews>
  <sheetFormatPr defaultRowHeight="15" x14ac:dyDescent="0.25"/>
  <cols>
    <col min="1" max="1" width="5" style="35" customWidth="1"/>
    <col min="2" max="2" width="4" style="35" customWidth="1"/>
    <col min="3" max="14" width="9.140625" style="35"/>
    <col min="15" max="15" width="11.5703125" style="35" customWidth="1"/>
    <col min="16" max="16384" width="9.140625" style="35"/>
  </cols>
  <sheetData>
    <row r="1" spans="1:18" s="40" customFormat="1" ht="15.75" x14ac:dyDescent="0.25">
      <c r="A1" s="39"/>
      <c r="C1" s="41"/>
      <c r="E1" s="42"/>
      <c r="F1" s="43"/>
      <c r="G1" s="44"/>
      <c r="H1" s="43"/>
      <c r="I1" s="220" t="s">
        <v>282</v>
      </c>
      <c r="J1" s="220"/>
      <c r="K1" s="220"/>
      <c r="L1" s="220"/>
      <c r="M1" s="220"/>
      <c r="N1" s="220"/>
      <c r="O1" s="220"/>
      <c r="P1" s="31"/>
      <c r="Q1" s="31"/>
      <c r="R1" s="31"/>
    </row>
    <row r="2" spans="1:18" s="40" customFormat="1" ht="15.75" x14ac:dyDescent="0.25">
      <c r="A2" s="39"/>
      <c r="C2" s="41"/>
      <c r="E2" s="42"/>
      <c r="F2" s="43"/>
      <c r="G2" s="44"/>
      <c r="H2" s="43"/>
      <c r="I2" s="220" t="s">
        <v>31</v>
      </c>
      <c r="J2" s="220"/>
      <c r="K2" s="220"/>
      <c r="L2" s="220"/>
      <c r="M2" s="220"/>
      <c r="N2" s="220"/>
      <c r="O2" s="220"/>
      <c r="P2" s="31"/>
      <c r="Q2" s="31"/>
      <c r="R2" s="31"/>
    </row>
    <row r="3" spans="1:18" s="40" customFormat="1" ht="15.75" x14ac:dyDescent="0.25">
      <c r="A3" s="39"/>
      <c r="C3" s="41"/>
      <c r="E3" s="42"/>
      <c r="F3" s="43"/>
      <c r="G3" s="44"/>
      <c r="H3" s="43"/>
      <c r="I3" s="220" t="s">
        <v>32</v>
      </c>
      <c r="J3" s="220"/>
      <c r="K3" s="220"/>
      <c r="L3" s="220"/>
      <c r="M3" s="220"/>
      <c r="N3" s="220"/>
      <c r="O3" s="220"/>
      <c r="P3" s="31"/>
      <c r="Q3" s="31"/>
      <c r="R3" s="31"/>
    </row>
    <row r="4" spans="1:18" s="40" customFormat="1" ht="22.5" customHeight="1" x14ac:dyDescent="0.25">
      <c r="A4" s="39"/>
      <c r="C4" s="41"/>
      <c r="E4" s="42"/>
      <c r="F4" s="43"/>
      <c r="G4" s="44"/>
      <c r="H4" s="43"/>
      <c r="I4" s="221" t="s">
        <v>364</v>
      </c>
      <c r="J4" s="221"/>
      <c r="K4" s="221"/>
      <c r="L4" s="221"/>
      <c r="M4" s="221"/>
      <c r="N4" s="221"/>
      <c r="O4" s="221"/>
      <c r="P4" s="31"/>
      <c r="Q4" s="31"/>
      <c r="R4" s="31"/>
    </row>
    <row r="5" spans="1:18" s="33" customFormat="1" ht="22.5" customHeight="1" x14ac:dyDescent="0.25">
      <c r="A5" s="32"/>
      <c r="C5" s="34"/>
      <c r="E5" s="29"/>
      <c r="F5" s="30"/>
      <c r="G5" s="9"/>
      <c r="H5" s="30"/>
      <c r="I5" s="70"/>
      <c r="J5" s="70"/>
      <c r="K5" s="70"/>
      <c r="L5" s="70"/>
      <c r="M5" s="70"/>
      <c r="N5" s="31"/>
      <c r="O5" s="31"/>
      <c r="P5" s="31"/>
    </row>
    <row r="7" spans="1:18" x14ac:dyDescent="0.25">
      <c r="B7" s="36" t="s">
        <v>64</v>
      </c>
      <c r="C7" s="36"/>
      <c r="D7" s="29"/>
      <c r="E7" s="10"/>
    </row>
    <row r="10" spans="1:18" x14ac:dyDescent="0.25">
      <c r="B10" s="37" t="s">
        <v>61</v>
      </c>
      <c r="C10" s="35" t="s">
        <v>62</v>
      </c>
    </row>
    <row r="11" spans="1:18" ht="24" customHeight="1" x14ac:dyDescent="0.25">
      <c r="B11" s="37" t="s">
        <v>10</v>
      </c>
      <c r="C11" s="35" t="s">
        <v>63</v>
      </c>
    </row>
    <row r="12" spans="1:18" ht="25.5" customHeight="1" x14ac:dyDescent="0.25">
      <c r="B12" s="37" t="s">
        <v>35</v>
      </c>
      <c r="C12" s="35" t="s">
        <v>65</v>
      </c>
    </row>
    <row r="13" spans="1:18" ht="19.5" customHeight="1" x14ac:dyDescent="0.25">
      <c r="B13" s="37" t="s">
        <v>55</v>
      </c>
      <c r="C13" s="35" t="s">
        <v>66</v>
      </c>
    </row>
    <row r="14" spans="1:18" ht="22.5" customHeight="1" x14ac:dyDescent="0.25">
      <c r="B14" s="37" t="s">
        <v>72</v>
      </c>
      <c r="C14" s="35" t="s">
        <v>67</v>
      </c>
    </row>
    <row r="15" spans="1:18" ht="20.25" customHeight="1" x14ac:dyDescent="0.25">
      <c r="B15" s="37" t="s">
        <v>73</v>
      </c>
      <c r="C15" s="35" t="s">
        <v>68</v>
      </c>
    </row>
    <row r="16" spans="1:18" ht="21.75" customHeight="1" x14ac:dyDescent="0.25">
      <c r="B16" s="37" t="s">
        <v>74</v>
      </c>
      <c r="C16" s="35" t="s">
        <v>69</v>
      </c>
    </row>
    <row r="17" spans="2:15" ht="21.75" customHeight="1" x14ac:dyDescent="0.25">
      <c r="B17" s="37" t="s">
        <v>75</v>
      </c>
      <c r="C17" s="35" t="s">
        <v>88</v>
      </c>
    </row>
    <row r="18" spans="2:15" ht="19.5" customHeight="1" x14ac:dyDescent="0.25">
      <c r="B18" s="37" t="s">
        <v>76</v>
      </c>
      <c r="C18" s="35" t="s">
        <v>70</v>
      </c>
    </row>
    <row r="19" spans="2:15" ht="21.75" customHeight="1" x14ac:dyDescent="0.25">
      <c r="B19" s="37" t="s">
        <v>77</v>
      </c>
      <c r="C19" s="35" t="s">
        <v>71</v>
      </c>
    </row>
    <row r="20" spans="2:15" ht="22.5" customHeight="1" x14ac:dyDescent="0.25">
      <c r="B20" s="37" t="s">
        <v>80</v>
      </c>
      <c r="C20" s="35" t="s">
        <v>78</v>
      </c>
    </row>
    <row r="21" spans="2:15" x14ac:dyDescent="0.25">
      <c r="C21" s="35" t="s">
        <v>79</v>
      </c>
    </row>
    <row r="22" spans="2:15" ht="29.25" customHeight="1" x14ac:dyDescent="0.25">
      <c r="B22" s="38" t="s">
        <v>81</v>
      </c>
      <c r="C22" s="219" t="s">
        <v>82</v>
      </c>
      <c r="D22" s="219"/>
      <c r="E22" s="219"/>
      <c r="F22" s="219"/>
      <c r="G22" s="219"/>
      <c r="H22" s="219"/>
      <c r="I22" s="219"/>
      <c r="J22" s="219"/>
      <c r="K22" s="219"/>
      <c r="L22" s="219"/>
      <c r="M22" s="219"/>
      <c r="N22" s="219"/>
      <c r="O22" s="219"/>
    </row>
    <row r="23" spans="2:15" ht="15" customHeight="1" x14ac:dyDescent="0.25">
      <c r="C23" s="219"/>
      <c r="D23" s="219"/>
      <c r="E23" s="219"/>
      <c r="F23" s="219"/>
      <c r="G23" s="219"/>
      <c r="H23" s="219"/>
      <c r="I23" s="219"/>
      <c r="J23" s="219"/>
      <c r="K23" s="219"/>
      <c r="L23" s="219"/>
      <c r="M23" s="219"/>
      <c r="N23" s="219"/>
      <c r="O23" s="219"/>
    </row>
    <row r="24" spans="2:15" x14ac:dyDescent="0.25">
      <c r="C24" s="219"/>
      <c r="D24" s="219"/>
      <c r="E24" s="219"/>
      <c r="F24" s="219"/>
      <c r="G24" s="219"/>
      <c r="H24" s="219"/>
      <c r="I24" s="219"/>
      <c r="J24" s="219"/>
      <c r="K24" s="219"/>
      <c r="L24" s="219"/>
      <c r="M24" s="219"/>
      <c r="N24" s="219"/>
      <c r="O24" s="219"/>
    </row>
    <row r="25" spans="2:15" x14ac:dyDescent="0.25">
      <c r="C25" s="219"/>
      <c r="D25" s="219"/>
      <c r="E25" s="219"/>
      <c r="F25" s="219"/>
      <c r="G25" s="219"/>
      <c r="H25" s="219"/>
      <c r="I25" s="219"/>
      <c r="J25" s="219"/>
      <c r="K25" s="219"/>
      <c r="L25" s="219"/>
      <c r="M25" s="219"/>
      <c r="N25" s="219"/>
      <c r="O25" s="219"/>
    </row>
    <row r="26" spans="2:15" ht="19.5" customHeight="1" x14ac:dyDescent="0.25">
      <c r="C26" s="219"/>
      <c r="D26" s="219"/>
      <c r="E26" s="219"/>
      <c r="F26" s="219"/>
      <c r="G26" s="219"/>
      <c r="H26" s="219"/>
      <c r="I26" s="219"/>
      <c r="J26" s="219"/>
      <c r="K26" s="219"/>
      <c r="L26" s="219"/>
      <c r="M26" s="219"/>
      <c r="N26" s="219"/>
      <c r="O26" s="219"/>
    </row>
    <row r="27" spans="2:15" x14ac:dyDescent="0.25">
      <c r="C27" s="219"/>
      <c r="D27" s="219"/>
      <c r="E27" s="219"/>
      <c r="F27" s="219"/>
      <c r="G27" s="219"/>
      <c r="H27" s="219"/>
      <c r="I27" s="219"/>
      <c r="J27" s="219"/>
      <c r="K27" s="219"/>
      <c r="L27" s="219"/>
      <c r="M27" s="219"/>
      <c r="N27" s="219"/>
      <c r="O27" s="219"/>
    </row>
    <row r="28" spans="2:15" ht="15" customHeight="1" x14ac:dyDescent="0.25">
      <c r="C28" s="219"/>
      <c r="D28" s="219"/>
      <c r="E28" s="219"/>
      <c r="F28" s="219"/>
      <c r="G28" s="219"/>
      <c r="H28" s="219"/>
      <c r="I28" s="219"/>
      <c r="J28" s="219"/>
      <c r="K28" s="219"/>
      <c r="L28" s="219"/>
      <c r="M28" s="219"/>
      <c r="N28" s="219"/>
      <c r="O28" s="219"/>
    </row>
    <row r="29" spans="2:15" ht="23.25" customHeight="1" x14ac:dyDescent="0.25">
      <c r="B29" s="37" t="s">
        <v>83</v>
      </c>
      <c r="C29" s="35" t="s">
        <v>84</v>
      </c>
    </row>
    <row r="33" spans="2:14" ht="15" customHeight="1" x14ac:dyDescent="0.25">
      <c r="B33" s="218" t="s">
        <v>266</v>
      </c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</row>
    <row r="35" spans="2:14" x14ac:dyDescent="0.25">
      <c r="B35" s="35" t="s">
        <v>61</v>
      </c>
      <c r="C35" s="35" t="s">
        <v>262</v>
      </c>
    </row>
    <row r="36" spans="2:14" x14ac:dyDescent="0.25">
      <c r="B36" s="35" t="s">
        <v>261</v>
      </c>
      <c r="C36" s="35" t="s">
        <v>101</v>
      </c>
    </row>
    <row r="37" spans="2:14" ht="15" customHeight="1" x14ac:dyDescent="0.25">
      <c r="B37" s="218" t="s">
        <v>281</v>
      </c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</row>
    <row r="39" spans="2:14" x14ac:dyDescent="0.25">
      <c r="B39" s="35" t="s">
        <v>61</v>
      </c>
      <c r="C39" s="35" t="s">
        <v>90</v>
      </c>
    </row>
    <row r="41" spans="2:14" ht="57.75" customHeight="1" x14ac:dyDescent="0.25">
      <c r="B41" s="218" t="s">
        <v>268</v>
      </c>
      <c r="C41" s="218"/>
      <c r="D41" s="218"/>
      <c r="E41" s="218"/>
      <c r="F41" s="218"/>
      <c r="G41" s="218"/>
      <c r="H41" s="218"/>
      <c r="I41" s="218"/>
      <c r="J41" s="218"/>
      <c r="K41" s="218"/>
      <c r="L41" s="218"/>
      <c r="M41" s="218"/>
      <c r="N41" s="218"/>
    </row>
    <row r="43" spans="2:14" x14ac:dyDescent="0.25">
      <c r="B43" s="35" t="s">
        <v>61</v>
      </c>
      <c r="C43" s="35" t="s">
        <v>101</v>
      </c>
    </row>
    <row r="44" spans="2:14" x14ac:dyDescent="0.25">
      <c r="B44" s="35" t="s">
        <v>261</v>
      </c>
      <c r="C44" s="35" t="s">
        <v>102</v>
      </c>
    </row>
    <row r="45" spans="2:14" x14ac:dyDescent="0.25">
      <c r="B45" s="35" t="s">
        <v>264</v>
      </c>
      <c r="C45" s="35" t="s">
        <v>103</v>
      </c>
    </row>
    <row r="46" spans="2:14" x14ac:dyDescent="0.25">
      <c r="B46" s="35" t="s">
        <v>265</v>
      </c>
      <c r="C46" s="35" t="s">
        <v>104</v>
      </c>
    </row>
    <row r="47" spans="2:14" x14ac:dyDescent="0.25">
      <c r="B47" s="35" t="s">
        <v>267</v>
      </c>
      <c r="C47" s="35" t="s">
        <v>105</v>
      </c>
    </row>
  </sheetData>
  <mergeCells count="8">
    <mergeCell ref="B33:N33"/>
    <mergeCell ref="B41:N41"/>
    <mergeCell ref="C22:O28"/>
    <mergeCell ref="I1:O1"/>
    <mergeCell ref="I2:O2"/>
    <mergeCell ref="I3:O3"/>
    <mergeCell ref="I4:O4"/>
    <mergeCell ref="B37:N37"/>
  </mergeCells>
  <pageMargins left="0.17" right="0.17" top="0.36" bottom="0.74803149606299213" header="0.31496062992125984" footer="0.31496062992125984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5"/>
  <sheetViews>
    <sheetView workbookViewId="0">
      <selection activeCell="L5" sqref="L5"/>
    </sheetView>
  </sheetViews>
  <sheetFormatPr defaultRowHeight="15.75" x14ac:dyDescent="0.25"/>
  <cols>
    <col min="1" max="1" width="4.140625" style="1" customWidth="1"/>
    <col min="2" max="11" width="9.140625" style="1"/>
    <col min="12" max="12" width="44.85546875" style="1" customWidth="1"/>
    <col min="13" max="16384" width="9.140625" style="1"/>
  </cols>
  <sheetData>
    <row r="1" spans="1:18" s="40" customFormat="1" x14ac:dyDescent="0.25">
      <c r="A1" s="39"/>
      <c r="C1" s="41"/>
      <c r="E1" s="42"/>
      <c r="F1" s="43"/>
      <c r="G1" s="44"/>
      <c r="H1" s="43"/>
      <c r="I1" s="220" t="s">
        <v>283</v>
      </c>
      <c r="J1" s="220"/>
      <c r="K1" s="220"/>
      <c r="L1" s="220"/>
      <c r="M1" s="85"/>
      <c r="N1" s="85"/>
      <c r="O1" s="85"/>
      <c r="P1" s="31"/>
      <c r="Q1" s="31"/>
      <c r="R1" s="31"/>
    </row>
    <row r="2" spans="1:18" s="40" customFormat="1" x14ac:dyDescent="0.25">
      <c r="A2" s="39"/>
      <c r="C2" s="41"/>
      <c r="E2" s="42"/>
      <c r="F2" s="43"/>
      <c r="G2" s="44"/>
      <c r="H2" s="43"/>
      <c r="I2" s="220" t="s">
        <v>299</v>
      </c>
      <c r="J2" s="220"/>
      <c r="K2" s="220"/>
      <c r="L2" s="220"/>
      <c r="M2" s="85"/>
      <c r="N2" s="85"/>
      <c r="O2" s="85"/>
      <c r="P2" s="31"/>
      <c r="Q2" s="31"/>
      <c r="R2" s="31"/>
    </row>
    <row r="3" spans="1:18" s="40" customFormat="1" ht="15" customHeight="1" x14ac:dyDescent="0.25">
      <c r="A3" s="39"/>
      <c r="C3" s="41"/>
      <c r="E3" s="42"/>
      <c r="F3" s="43"/>
      <c r="G3" s="44"/>
      <c r="H3" s="43"/>
      <c r="I3" s="220" t="s">
        <v>32</v>
      </c>
      <c r="J3" s="220"/>
      <c r="K3" s="220"/>
      <c r="L3" s="220"/>
      <c r="M3" s="85"/>
      <c r="N3" s="85"/>
      <c r="O3" s="85"/>
      <c r="P3" s="31"/>
      <c r="Q3" s="31"/>
      <c r="R3" s="31"/>
    </row>
    <row r="4" spans="1:18" s="40" customFormat="1" ht="18" customHeight="1" x14ac:dyDescent="0.25">
      <c r="A4" s="39"/>
      <c r="C4" s="41"/>
      <c r="E4" s="42"/>
      <c r="F4" s="43"/>
      <c r="G4" s="44"/>
      <c r="H4" s="43"/>
      <c r="I4" s="221" t="s">
        <v>364</v>
      </c>
      <c r="J4" s="221"/>
      <c r="K4" s="221"/>
      <c r="L4" s="221"/>
      <c r="M4" s="86"/>
      <c r="N4" s="86"/>
      <c r="O4" s="86"/>
      <c r="P4" s="31"/>
      <c r="Q4" s="31"/>
      <c r="R4" s="31"/>
    </row>
    <row r="6" spans="1:18" x14ac:dyDescent="0.25">
      <c r="B6" s="28" t="s">
        <v>89</v>
      </c>
      <c r="C6" s="28"/>
      <c r="D6" s="42"/>
      <c r="E6" s="45"/>
    </row>
    <row r="8" spans="1:18" x14ac:dyDescent="0.25">
      <c r="B8" s="46" t="s">
        <v>61</v>
      </c>
      <c r="C8" s="1" t="s">
        <v>62</v>
      </c>
    </row>
    <row r="9" spans="1:18" x14ac:dyDescent="0.25">
      <c r="B9" s="46" t="s">
        <v>10</v>
      </c>
      <c r="C9" s="1" t="s">
        <v>85</v>
      </c>
    </row>
    <row r="10" spans="1:18" ht="19.5" customHeight="1" x14ac:dyDescent="0.25">
      <c r="B10" s="46" t="s">
        <v>35</v>
      </c>
      <c r="C10" s="1" t="s">
        <v>66</v>
      </c>
    </row>
    <row r="11" spans="1:18" x14ac:dyDescent="0.25">
      <c r="B11" s="46" t="s">
        <v>55</v>
      </c>
      <c r="C11" s="1" t="s">
        <v>67</v>
      </c>
    </row>
    <row r="12" spans="1:18" x14ac:dyDescent="0.25">
      <c r="B12" s="46" t="s">
        <v>72</v>
      </c>
      <c r="C12" s="1" t="s">
        <v>68</v>
      </c>
    </row>
    <row r="13" spans="1:18" x14ac:dyDescent="0.25">
      <c r="B13" s="46" t="s">
        <v>73</v>
      </c>
      <c r="C13" s="1" t="s">
        <v>69</v>
      </c>
    </row>
    <row r="14" spans="1:18" x14ac:dyDescent="0.25">
      <c r="B14" s="46" t="s">
        <v>74</v>
      </c>
      <c r="C14" s="1" t="s">
        <v>88</v>
      </c>
    </row>
    <row r="15" spans="1:18" x14ac:dyDescent="0.25">
      <c r="B15" s="46" t="s">
        <v>75</v>
      </c>
      <c r="C15" s="1" t="s">
        <v>70</v>
      </c>
    </row>
    <row r="16" spans="1:18" x14ac:dyDescent="0.25">
      <c r="B16" s="46" t="s">
        <v>76</v>
      </c>
      <c r="C16" s="1" t="s">
        <v>86</v>
      </c>
    </row>
    <row r="17" spans="2:19" x14ac:dyDescent="0.25">
      <c r="B17" s="46" t="s">
        <v>77</v>
      </c>
      <c r="C17" s="1" t="s">
        <v>87</v>
      </c>
    </row>
    <row r="19" spans="2:19" x14ac:dyDescent="0.25">
      <c r="B19" s="28" t="s">
        <v>216</v>
      </c>
    </row>
    <row r="20" spans="2:19" x14ac:dyDescent="0.25">
      <c r="B20" s="71" t="s">
        <v>213</v>
      </c>
      <c r="C20" s="222" t="s">
        <v>214</v>
      </c>
      <c r="D20" s="222"/>
      <c r="E20" s="222"/>
      <c r="F20" s="222"/>
      <c r="G20" s="222"/>
      <c r="H20" s="222"/>
      <c r="I20" s="222"/>
      <c r="J20" s="222"/>
      <c r="K20" s="222"/>
      <c r="L20" s="222"/>
    </row>
    <row r="21" spans="2:19" ht="19.5" customHeight="1" x14ac:dyDescent="0.25">
      <c r="B21" s="226" t="s">
        <v>217</v>
      </c>
      <c r="C21" s="227"/>
      <c r="D21" s="227"/>
      <c r="E21" s="227"/>
      <c r="F21" s="227"/>
      <c r="G21" s="227"/>
      <c r="H21" s="227"/>
      <c r="I21" s="227"/>
      <c r="J21" s="227"/>
      <c r="K21" s="227"/>
      <c r="L21" s="228"/>
      <c r="S21" s="72"/>
    </row>
    <row r="22" spans="2:19" ht="15.75" customHeight="1" x14ac:dyDescent="0.25">
      <c r="B22" s="73">
        <v>1</v>
      </c>
      <c r="C22" s="223" t="s">
        <v>218</v>
      </c>
      <c r="D22" s="224"/>
      <c r="E22" s="224"/>
      <c r="F22" s="224"/>
      <c r="G22" s="224"/>
      <c r="H22" s="224"/>
      <c r="I22" s="224"/>
      <c r="J22" s="224"/>
      <c r="K22" s="224"/>
      <c r="L22" s="225"/>
      <c r="S22" s="72"/>
    </row>
    <row r="23" spans="2:19" ht="15.75" customHeight="1" x14ac:dyDescent="0.25">
      <c r="B23" s="73">
        <v>2</v>
      </c>
      <c r="C23" s="223" t="s">
        <v>219</v>
      </c>
      <c r="D23" s="224"/>
      <c r="E23" s="224"/>
      <c r="F23" s="224"/>
      <c r="G23" s="224"/>
      <c r="H23" s="224"/>
      <c r="I23" s="224"/>
      <c r="J23" s="224"/>
      <c r="K23" s="224"/>
      <c r="L23" s="225"/>
      <c r="S23" s="72"/>
    </row>
    <row r="24" spans="2:19" ht="15.75" customHeight="1" x14ac:dyDescent="0.25">
      <c r="B24" s="73">
        <f>B23+1</f>
        <v>3</v>
      </c>
      <c r="C24" s="223" t="s">
        <v>220</v>
      </c>
      <c r="D24" s="224"/>
      <c r="E24" s="224"/>
      <c r="F24" s="224"/>
      <c r="G24" s="224"/>
      <c r="H24" s="224"/>
      <c r="I24" s="224"/>
      <c r="J24" s="224"/>
      <c r="K24" s="224"/>
      <c r="L24" s="225"/>
      <c r="S24" s="72"/>
    </row>
    <row r="25" spans="2:19" ht="15.75" customHeight="1" x14ac:dyDescent="0.25">
      <c r="B25" s="73">
        <f t="shared" ref="B25:B36" si="0">B24+1</f>
        <v>4</v>
      </c>
      <c r="C25" s="223" t="s">
        <v>221</v>
      </c>
      <c r="D25" s="224"/>
      <c r="E25" s="224"/>
      <c r="F25" s="224"/>
      <c r="G25" s="224"/>
      <c r="H25" s="224"/>
      <c r="I25" s="224"/>
      <c r="J25" s="224"/>
      <c r="K25" s="224"/>
      <c r="L25" s="225"/>
      <c r="S25" s="72"/>
    </row>
    <row r="26" spans="2:19" ht="15.75" customHeight="1" x14ac:dyDescent="0.25">
      <c r="B26" s="73">
        <f t="shared" si="0"/>
        <v>5</v>
      </c>
      <c r="C26" s="223" t="s">
        <v>222</v>
      </c>
      <c r="D26" s="224"/>
      <c r="E26" s="224"/>
      <c r="F26" s="224"/>
      <c r="G26" s="224"/>
      <c r="H26" s="224"/>
      <c r="I26" s="224"/>
      <c r="J26" s="224"/>
      <c r="K26" s="224"/>
      <c r="L26" s="225"/>
      <c r="Q26" s="72"/>
      <c r="S26" s="72"/>
    </row>
    <row r="27" spans="2:19" ht="15.75" customHeight="1" x14ac:dyDescent="0.25">
      <c r="B27" s="73">
        <f t="shared" si="0"/>
        <v>6</v>
      </c>
      <c r="C27" s="223" t="s">
        <v>223</v>
      </c>
      <c r="D27" s="224"/>
      <c r="E27" s="224"/>
      <c r="F27" s="224"/>
      <c r="G27" s="224"/>
      <c r="H27" s="224"/>
      <c r="I27" s="224"/>
      <c r="J27" s="224"/>
      <c r="K27" s="224"/>
      <c r="L27" s="225"/>
      <c r="Q27" s="72"/>
      <c r="S27" s="72"/>
    </row>
    <row r="28" spans="2:19" ht="15.75" customHeight="1" x14ac:dyDescent="0.25">
      <c r="B28" s="73">
        <f t="shared" si="0"/>
        <v>7</v>
      </c>
      <c r="C28" s="223" t="s">
        <v>224</v>
      </c>
      <c r="D28" s="224"/>
      <c r="E28" s="224"/>
      <c r="F28" s="224"/>
      <c r="G28" s="224"/>
      <c r="H28" s="224"/>
      <c r="I28" s="224"/>
      <c r="J28" s="224"/>
      <c r="K28" s="224"/>
      <c r="L28" s="225"/>
      <c r="Q28" s="72"/>
      <c r="S28" s="72"/>
    </row>
    <row r="29" spans="2:19" ht="15.75" customHeight="1" x14ac:dyDescent="0.25">
      <c r="B29" s="73">
        <f t="shared" si="0"/>
        <v>8</v>
      </c>
      <c r="C29" s="223" t="s">
        <v>225</v>
      </c>
      <c r="D29" s="224"/>
      <c r="E29" s="224"/>
      <c r="F29" s="224"/>
      <c r="G29" s="224"/>
      <c r="H29" s="224"/>
      <c r="I29" s="224"/>
      <c r="J29" s="224"/>
      <c r="K29" s="224"/>
      <c r="L29" s="225"/>
      <c r="Q29" s="72"/>
    </row>
    <row r="30" spans="2:19" ht="15.75" customHeight="1" x14ac:dyDescent="0.25">
      <c r="B30" s="73">
        <f t="shared" si="0"/>
        <v>9</v>
      </c>
      <c r="C30" s="223" t="s">
        <v>226</v>
      </c>
      <c r="D30" s="224"/>
      <c r="E30" s="224"/>
      <c r="F30" s="224"/>
      <c r="G30" s="224"/>
      <c r="H30" s="224"/>
      <c r="I30" s="224"/>
      <c r="J30" s="224"/>
      <c r="K30" s="224"/>
      <c r="L30" s="225"/>
      <c r="Q30" s="72"/>
    </row>
    <row r="31" spans="2:19" ht="15.75" customHeight="1" x14ac:dyDescent="0.25">
      <c r="B31" s="73">
        <f t="shared" si="0"/>
        <v>10</v>
      </c>
      <c r="C31" s="223" t="s">
        <v>227</v>
      </c>
      <c r="D31" s="224"/>
      <c r="E31" s="224"/>
      <c r="F31" s="224"/>
      <c r="G31" s="224"/>
      <c r="H31" s="224"/>
      <c r="I31" s="224"/>
      <c r="J31" s="224"/>
      <c r="K31" s="224"/>
      <c r="L31" s="225"/>
      <c r="Q31" s="72"/>
    </row>
    <row r="32" spans="2:19" ht="15.75" customHeight="1" x14ac:dyDescent="0.25">
      <c r="B32" s="73">
        <f t="shared" si="0"/>
        <v>11</v>
      </c>
      <c r="C32" s="223" t="s">
        <v>228</v>
      </c>
      <c r="D32" s="224"/>
      <c r="E32" s="224"/>
      <c r="F32" s="224"/>
      <c r="G32" s="224"/>
      <c r="H32" s="224"/>
      <c r="I32" s="224"/>
      <c r="J32" s="224"/>
      <c r="K32" s="224"/>
      <c r="L32" s="225"/>
      <c r="Q32" s="72"/>
    </row>
    <row r="33" spans="2:19" ht="15.75" customHeight="1" x14ac:dyDescent="0.25">
      <c r="B33" s="73">
        <f t="shared" si="0"/>
        <v>12</v>
      </c>
      <c r="C33" s="223" t="s">
        <v>229</v>
      </c>
      <c r="D33" s="224"/>
      <c r="E33" s="224"/>
      <c r="F33" s="224"/>
      <c r="G33" s="224"/>
      <c r="H33" s="224"/>
      <c r="I33" s="224"/>
      <c r="J33" s="224"/>
      <c r="K33" s="224"/>
      <c r="L33" s="225"/>
      <c r="Q33" s="72"/>
    </row>
    <row r="34" spans="2:19" ht="15.75" customHeight="1" x14ac:dyDescent="0.25">
      <c r="B34" s="73">
        <f t="shared" si="0"/>
        <v>13</v>
      </c>
      <c r="C34" s="223" t="s">
        <v>230</v>
      </c>
      <c r="D34" s="224"/>
      <c r="E34" s="224"/>
      <c r="F34" s="224"/>
      <c r="G34" s="224"/>
      <c r="H34" s="224"/>
      <c r="I34" s="224"/>
      <c r="J34" s="224"/>
      <c r="K34" s="224"/>
      <c r="L34" s="225"/>
      <c r="Q34" s="72"/>
    </row>
    <row r="35" spans="2:19" ht="15.75" customHeight="1" x14ac:dyDescent="0.25">
      <c r="B35" s="73">
        <f t="shared" si="0"/>
        <v>14</v>
      </c>
      <c r="C35" s="223" t="s">
        <v>231</v>
      </c>
      <c r="D35" s="224"/>
      <c r="E35" s="224"/>
      <c r="F35" s="224"/>
      <c r="G35" s="224"/>
      <c r="H35" s="224"/>
      <c r="I35" s="224"/>
      <c r="J35" s="224"/>
      <c r="K35" s="224"/>
      <c r="L35" s="225"/>
      <c r="Q35" s="72"/>
      <c r="S35" s="72"/>
    </row>
    <row r="36" spans="2:19" ht="15.75" customHeight="1" x14ac:dyDescent="0.25">
      <c r="B36" s="73">
        <f t="shared" si="0"/>
        <v>15</v>
      </c>
      <c r="C36" s="223" t="s">
        <v>260</v>
      </c>
      <c r="D36" s="224"/>
      <c r="E36" s="224"/>
      <c r="F36" s="224"/>
      <c r="G36" s="224"/>
      <c r="H36" s="224"/>
      <c r="I36" s="224"/>
      <c r="J36" s="224"/>
      <c r="K36" s="224"/>
      <c r="L36" s="225"/>
      <c r="S36" s="72"/>
    </row>
    <row r="37" spans="2:19" ht="29.25" customHeight="1" x14ac:dyDescent="0.25">
      <c r="B37" s="229" t="s">
        <v>232</v>
      </c>
      <c r="C37" s="230"/>
      <c r="D37" s="230"/>
      <c r="E37" s="230"/>
      <c r="F37" s="230"/>
      <c r="G37" s="230"/>
      <c r="H37" s="230"/>
      <c r="I37" s="230"/>
      <c r="J37" s="230"/>
      <c r="K37" s="230"/>
      <c r="L37" s="231"/>
      <c r="S37" s="72"/>
    </row>
    <row r="38" spans="2:19" ht="15.75" customHeight="1" x14ac:dyDescent="0.25">
      <c r="B38" s="73">
        <v>1</v>
      </c>
      <c r="C38" s="223" t="s">
        <v>233</v>
      </c>
      <c r="D38" s="224"/>
      <c r="E38" s="224"/>
      <c r="F38" s="224"/>
      <c r="G38" s="224"/>
      <c r="H38" s="224"/>
      <c r="I38" s="224"/>
      <c r="J38" s="224"/>
      <c r="K38" s="224"/>
      <c r="L38" s="225"/>
      <c r="S38" s="35"/>
    </row>
    <row r="39" spans="2:19" ht="15.75" customHeight="1" x14ac:dyDescent="0.25">
      <c r="B39" s="73">
        <v>2</v>
      </c>
      <c r="C39" s="223" t="s">
        <v>234</v>
      </c>
      <c r="D39" s="224"/>
      <c r="E39" s="224"/>
      <c r="F39" s="224"/>
      <c r="G39" s="224"/>
      <c r="H39" s="224"/>
      <c r="I39" s="224"/>
      <c r="J39" s="224"/>
      <c r="K39" s="224"/>
      <c r="L39" s="225"/>
    </row>
    <row r="40" spans="2:19" ht="15.75" customHeight="1" x14ac:dyDescent="0.25">
      <c r="B40" s="73">
        <v>3</v>
      </c>
      <c r="C40" s="223" t="s">
        <v>235</v>
      </c>
      <c r="D40" s="224"/>
      <c r="E40" s="224"/>
      <c r="F40" s="224"/>
      <c r="G40" s="224"/>
      <c r="H40" s="224"/>
      <c r="I40" s="224"/>
      <c r="J40" s="224"/>
      <c r="K40" s="224"/>
      <c r="L40" s="225"/>
    </row>
    <row r="41" spans="2:19" ht="15.75" customHeight="1" x14ac:dyDescent="0.25">
      <c r="B41" s="73">
        <v>4</v>
      </c>
      <c r="C41" s="223" t="s">
        <v>236</v>
      </c>
      <c r="D41" s="224"/>
      <c r="E41" s="224"/>
      <c r="F41" s="224"/>
      <c r="G41" s="224"/>
      <c r="H41" s="224"/>
      <c r="I41" s="224"/>
      <c r="J41" s="224"/>
      <c r="K41" s="224"/>
      <c r="L41" s="225"/>
    </row>
    <row r="42" spans="2:19" ht="15.75" customHeight="1" x14ac:dyDescent="0.25">
      <c r="B42" s="73">
        <v>5</v>
      </c>
      <c r="C42" s="223" t="s">
        <v>237</v>
      </c>
      <c r="D42" s="224"/>
      <c r="E42" s="224"/>
      <c r="F42" s="224"/>
      <c r="G42" s="224"/>
      <c r="H42" s="224"/>
      <c r="I42" s="224"/>
      <c r="J42" s="224"/>
      <c r="K42" s="224"/>
      <c r="L42" s="225"/>
    </row>
    <row r="43" spans="2:19" ht="15.75" customHeight="1" x14ac:dyDescent="0.25">
      <c r="B43" s="73">
        <v>6</v>
      </c>
      <c r="C43" s="223" t="s">
        <v>238</v>
      </c>
      <c r="D43" s="224"/>
      <c r="E43" s="224"/>
      <c r="F43" s="224"/>
      <c r="G43" s="224"/>
      <c r="H43" s="224"/>
      <c r="I43" s="224"/>
      <c r="J43" s="224"/>
      <c r="K43" s="224"/>
      <c r="L43" s="225"/>
    </row>
    <row r="44" spans="2:19" ht="15.75" customHeight="1" x14ac:dyDescent="0.25">
      <c r="B44" s="73">
        <v>7</v>
      </c>
      <c r="C44" s="223" t="s">
        <v>239</v>
      </c>
      <c r="D44" s="224"/>
      <c r="E44" s="224"/>
      <c r="F44" s="224"/>
      <c r="G44" s="224"/>
      <c r="H44" s="224"/>
      <c r="I44" s="224"/>
      <c r="J44" s="224"/>
      <c r="K44" s="224"/>
      <c r="L44" s="225"/>
    </row>
    <row r="45" spans="2:19" ht="15.75" customHeight="1" x14ac:dyDescent="0.25">
      <c r="B45" s="73">
        <v>8</v>
      </c>
      <c r="C45" s="223" t="s">
        <v>240</v>
      </c>
      <c r="D45" s="224"/>
      <c r="E45" s="224"/>
      <c r="F45" s="224"/>
      <c r="G45" s="224"/>
      <c r="H45" s="224"/>
      <c r="I45" s="224"/>
      <c r="J45" s="224"/>
      <c r="K45" s="224"/>
      <c r="L45" s="225"/>
    </row>
    <row r="46" spans="2:19" x14ac:dyDescent="0.25">
      <c r="B46" s="229" t="s">
        <v>241</v>
      </c>
      <c r="C46" s="230"/>
      <c r="D46" s="230"/>
      <c r="E46" s="230"/>
      <c r="F46" s="230"/>
      <c r="G46" s="230"/>
      <c r="H46" s="230"/>
      <c r="I46" s="230"/>
      <c r="J46" s="230"/>
      <c r="K46" s="230"/>
      <c r="L46" s="231"/>
    </row>
    <row r="47" spans="2:19" ht="15.75" customHeight="1" x14ac:dyDescent="0.25">
      <c r="B47" s="73">
        <v>1</v>
      </c>
      <c r="C47" s="223" t="s">
        <v>242</v>
      </c>
      <c r="D47" s="224"/>
      <c r="E47" s="224"/>
      <c r="F47" s="224"/>
      <c r="G47" s="224"/>
      <c r="H47" s="224"/>
      <c r="I47" s="224"/>
      <c r="J47" s="224"/>
      <c r="K47" s="224"/>
      <c r="L47" s="225"/>
    </row>
    <row r="48" spans="2:19" ht="15.75" customHeight="1" x14ac:dyDescent="0.25">
      <c r="B48" s="73">
        <v>2</v>
      </c>
      <c r="C48" s="223" t="s">
        <v>245</v>
      </c>
      <c r="D48" s="224"/>
      <c r="E48" s="224"/>
      <c r="F48" s="224"/>
      <c r="G48" s="224"/>
      <c r="H48" s="224"/>
      <c r="I48" s="224"/>
      <c r="J48" s="224"/>
      <c r="K48" s="224"/>
      <c r="L48" s="225"/>
    </row>
    <row r="49" spans="2:16" ht="15.75" customHeight="1" x14ac:dyDescent="0.25">
      <c r="B49" s="73">
        <v>3</v>
      </c>
      <c r="C49" s="223" t="s">
        <v>243</v>
      </c>
      <c r="D49" s="224"/>
      <c r="E49" s="224"/>
      <c r="F49" s="224"/>
      <c r="G49" s="224"/>
      <c r="H49" s="224"/>
      <c r="I49" s="224"/>
      <c r="J49" s="224"/>
      <c r="K49" s="224"/>
      <c r="L49" s="225"/>
    </row>
    <row r="50" spans="2:16" ht="15.75" customHeight="1" x14ac:dyDescent="0.25">
      <c r="B50" s="73">
        <v>4</v>
      </c>
      <c r="C50" s="223" t="s">
        <v>244</v>
      </c>
      <c r="D50" s="224"/>
      <c r="E50" s="224"/>
      <c r="F50" s="224"/>
      <c r="G50" s="224"/>
      <c r="H50" s="224"/>
      <c r="I50" s="224"/>
      <c r="J50" s="224"/>
      <c r="K50" s="224"/>
      <c r="L50" s="225"/>
    </row>
    <row r="51" spans="2:16" ht="15.75" customHeight="1" x14ac:dyDescent="0.25">
      <c r="B51" s="73">
        <v>5</v>
      </c>
      <c r="C51" s="223" t="s">
        <v>246</v>
      </c>
      <c r="D51" s="224"/>
      <c r="E51" s="224"/>
      <c r="F51" s="224"/>
      <c r="G51" s="224"/>
      <c r="H51" s="224"/>
      <c r="I51" s="224"/>
      <c r="J51" s="224"/>
      <c r="K51" s="224"/>
      <c r="L51" s="225"/>
    </row>
    <row r="52" spans="2:16" ht="15.75" customHeight="1" x14ac:dyDescent="0.25">
      <c r="B52" s="73">
        <v>6</v>
      </c>
      <c r="C52" s="223" t="s">
        <v>247</v>
      </c>
      <c r="D52" s="224"/>
      <c r="E52" s="224"/>
      <c r="F52" s="224"/>
      <c r="G52" s="224"/>
      <c r="H52" s="224"/>
      <c r="I52" s="224"/>
      <c r="J52" s="224"/>
      <c r="K52" s="224"/>
      <c r="L52" s="225"/>
    </row>
    <row r="53" spans="2:16" ht="15.75" customHeight="1" x14ac:dyDescent="0.25">
      <c r="B53" s="73">
        <v>7</v>
      </c>
      <c r="C53" s="223" t="s">
        <v>248</v>
      </c>
      <c r="D53" s="224"/>
      <c r="E53" s="224"/>
      <c r="F53" s="224"/>
      <c r="G53" s="224"/>
      <c r="H53" s="224"/>
      <c r="I53" s="224"/>
      <c r="J53" s="224"/>
      <c r="K53" s="224"/>
      <c r="L53" s="225"/>
      <c r="P53" s="72"/>
    </row>
    <row r="54" spans="2:16" ht="15.75" customHeight="1" x14ac:dyDescent="0.25">
      <c r="B54" s="73">
        <v>8</v>
      </c>
      <c r="C54" s="223" t="s">
        <v>249</v>
      </c>
      <c r="D54" s="224"/>
      <c r="E54" s="224"/>
      <c r="F54" s="224"/>
      <c r="G54" s="224"/>
      <c r="H54" s="224"/>
      <c r="I54" s="224"/>
      <c r="J54" s="224"/>
      <c r="K54" s="224"/>
      <c r="L54" s="225"/>
      <c r="P54" s="72"/>
    </row>
    <row r="55" spans="2:16" ht="15.75" customHeight="1" x14ac:dyDescent="0.25">
      <c r="B55" s="73">
        <v>9</v>
      </c>
      <c r="C55" s="223" t="s">
        <v>250</v>
      </c>
      <c r="D55" s="224"/>
      <c r="E55" s="224"/>
      <c r="F55" s="224"/>
      <c r="G55" s="224"/>
      <c r="H55" s="224"/>
      <c r="I55" s="224"/>
      <c r="J55" s="224"/>
      <c r="K55" s="224"/>
      <c r="L55" s="225"/>
      <c r="P55" s="72"/>
    </row>
    <row r="56" spans="2:16" ht="15.75" customHeight="1" x14ac:dyDescent="0.25">
      <c r="B56" s="73">
        <v>10</v>
      </c>
      <c r="C56" s="223" t="s">
        <v>251</v>
      </c>
      <c r="D56" s="224"/>
      <c r="E56" s="224"/>
      <c r="F56" s="224"/>
      <c r="G56" s="224"/>
      <c r="H56" s="224"/>
      <c r="I56" s="224"/>
      <c r="J56" s="224"/>
      <c r="K56" s="224"/>
      <c r="L56" s="225"/>
      <c r="O56" s="72"/>
      <c r="P56" s="72"/>
    </row>
    <row r="57" spans="2:16" ht="15.75" customHeight="1" x14ac:dyDescent="0.25">
      <c r="B57" s="73">
        <v>11</v>
      </c>
      <c r="C57" s="223" t="s">
        <v>252</v>
      </c>
      <c r="D57" s="224"/>
      <c r="E57" s="224"/>
      <c r="F57" s="224"/>
      <c r="G57" s="224"/>
      <c r="H57" s="224"/>
      <c r="I57" s="224"/>
      <c r="J57" s="224"/>
      <c r="K57" s="224"/>
      <c r="L57" s="225"/>
      <c r="O57" s="72"/>
      <c r="P57" s="72"/>
    </row>
    <row r="58" spans="2:16" ht="15.75" customHeight="1" x14ac:dyDescent="0.25">
      <c r="B58" s="73">
        <v>12</v>
      </c>
      <c r="C58" s="223" t="s">
        <v>215</v>
      </c>
      <c r="D58" s="224"/>
      <c r="E58" s="224"/>
      <c r="F58" s="224"/>
      <c r="G58" s="224"/>
      <c r="H58" s="224"/>
      <c r="I58" s="224"/>
      <c r="J58" s="224"/>
      <c r="K58" s="224"/>
      <c r="L58" s="225"/>
      <c r="O58" s="72"/>
      <c r="P58" s="72"/>
    </row>
    <row r="59" spans="2:16" ht="15.75" customHeight="1" x14ac:dyDescent="0.25">
      <c r="B59" s="229" t="s">
        <v>253</v>
      </c>
      <c r="C59" s="230"/>
      <c r="D59" s="230"/>
      <c r="E59" s="230"/>
      <c r="F59" s="230"/>
      <c r="G59" s="230"/>
      <c r="H59" s="230"/>
      <c r="I59" s="230"/>
      <c r="J59" s="230"/>
      <c r="K59" s="230"/>
      <c r="L59" s="231"/>
      <c r="P59" s="72"/>
    </row>
    <row r="60" spans="2:16" ht="15.75" customHeight="1" x14ac:dyDescent="0.25">
      <c r="B60" s="73">
        <v>1</v>
      </c>
      <c r="C60" s="223" t="s">
        <v>254</v>
      </c>
      <c r="D60" s="224"/>
      <c r="E60" s="224"/>
      <c r="F60" s="224"/>
      <c r="G60" s="224"/>
      <c r="H60" s="224"/>
      <c r="I60" s="224"/>
      <c r="J60" s="224"/>
      <c r="K60" s="224"/>
      <c r="L60" s="225"/>
      <c r="P60" s="72"/>
    </row>
    <row r="61" spans="2:16" ht="15.75" customHeight="1" x14ac:dyDescent="0.25">
      <c r="B61" s="73">
        <v>2</v>
      </c>
      <c r="C61" s="223" t="s">
        <v>255</v>
      </c>
      <c r="D61" s="224"/>
      <c r="E61" s="224"/>
      <c r="F61" s="224"/>
      <c r="G61" s="224"/>
      <c r="H61" s="224"/>
      <c r="I61" s="224"/>
      <c r="J61" s="224"/>
      <c r="K61" s="224"/>
      <c r="L61" s="225"/>
      <c r="O61" s="72"/>
      <c r="P61" s="72"/>
    </row>
    <row r="62" spans="2:16" ht="15.75" customHeight="1" x14ac:dyDescent="0.25">
      <c r="B62" s="73">
        <v>3</v>
      </c>
      <c r="C62" s="223" t="s">
        <v>256</v>
      </c>
      <c r="D62" s="224"/>
      <c r="E62" s="224"/>
      <c r="F62" s="224"/>
      <c r="G62" s="224"/>
      <c r="H62" s="224"/>
      <c r="I62" s="224"/>
      <c r="J62" s="224"/>
      <c r="K62" s="224"/>
      <c r="L62" s="225"/>
      <c r="O62" s="72"/>
    </row>
    <row r="63" spans="2:16" ht="15.75" customHeight="1" x14ac:dyDescent="0.25">
      <c r="B63" s="73">
        <v>4</v>
      </c>
      <c r="C63" s="223" t="s">
        <v>257</v>
      </c>
      <c r="D63" s="224"/>
      <c r="E63" s="224"/>
      <c r="F63" s="224"/>
      <c r="G63" s="224"/>
      <c r="H63" s="224"/>
      <c r="I63" s="224"/>
      <c r="J63" s="224"/>
      <c r="K63" s="224"/>
      <c r="L63" s="225"/>
      <c r="O63" s="72"/>
    </row>
    <row r="64" spans="2:16" ht="15.75" customHeight="1" x14ac:dyDescent="0.25">
      <c r="B64" s="73">
        <v>5</v>
      </c>
      <c r="C64" s="223" t="s">
        <v>258</v>
      </c>
      <c r="D64" s="224"/>
      <c r="E64" s="224"/>
      <c r="F64" s="224"/>
      <c r="G64" s="224"/>
      <c r="H64" s="224"/>
      <c r="I64" s="224"/>
      <c r="J64" s="224"/>
      <c r="K64" s="224"/>
      <c r="L64" s="225"/>
      <c r="O64" s="72"/>
    </row>
    <row r="65" spans="2:15" ht="15.75" customHeight="1" x14ac:dyDescent="0.25">
      <c r="B65" s="73">
        <v>6</v>
      </c>
      <c r="C65" s="223" t="s">
        <v>259</v>
      </c>
      <c r="D65" s="224"/>
      <c r="E65" s="224"/>
      <c r="F65" s="224"/>
      <c r="G65" s="224"/>
      <c r="H65" s="224"/>
      <c r="I65" s="224"/>
      <c r="J65" s="224"/>
      <c r="K65" s="224"/>
      <c r="L65" s="225"/>
      <c r="O65" s="72"/>
    </row>
  </sheetData>
  <mergeCells count="50">
    <mergeCell ref="B37:L37"/>
    <mergeCell ref="B46:L46"/>
    <mergeCell ref="B59:L59"/>
    <mergeCell ref="C65:L65"/>
    <mergeCell ref="C60:L60"/>
    <mergeCell ref="C61:L61"/>
    <mergeCell ref="C62:L62"/>
    <mergeCell ref="C63:L63"/>
    <mergeCell ref="C64:L64"/>
    <mergeCell ref="C55:L55"/>
    <mergeCell ref="C56:L56"/>
    <mergeCell ref="C57:L57"/>
    <mergeCell ref="C58:L58"/>
    <mergeCell ref="C50:L50"/>
    <mergeCell ref="C51:L51"/>
    <mergeCell ref="C52:L52"/>
    <mergeCell ref="C53:L53"/>
    <mergeCell ref="C54:L54"/>
    <mergeCell ref="C45:L45"/>
    <mergeCell ref="C47:L47"/>
    <mergeCell ref="C48:L48"/>
    <mergeCell ref="C49:L49"/>
    <mergeCell ref="C41:L41"/>
    <mergeCell ref="B21:L21"/>
    <mergeCell ref="C42:L42"/>
    <mergeCell ref="C43:L43"/>
    <mergeCell ref="C44:L44"/>
    <mergeCell ref="C36:L36"/>
    <mergeCell ref="C38:L38"/>
    <mergeCell ref="C39:L39"/>
    <mergeCell ref="C40:L40"/>
    <mergeCell ref="C31:L31"/>
    <mergeCell ref="C32:L32"/>
    <mergeCell ref="C33:L33"/>
    <mergeCell ref="C34:L34"/>
    <mergeCell ref="C35:L35"/>
    <mergeCell ref="C26:L26"/>
    <mergeCell ref="C27:L27"/>
    <mergeCell ref="C28:L28"/>
    <mergeCell ref="C29:L29"/>
    <mergeCell ref="C30:L30"/>
    <mergeCell ref="C22:L22"/>
    <mergeCell ref="C23:L23"/>
    <mergeCell ref="C24:L24"/>
    <mergeCell ref="C25:L25"/>
    <mergeCell ref="C20:L20"/>
    <mergeCell ref="I1:L1"/>
    <mergeCell ref="I2:L2"/>
    <mergeCell ref="I3:L3"/>
    <mergeCell ref="I4:L4"/>
  </mergeCells>
  <pageMargins left="0.25" right="0.17" top="0.74803149606299213" bottom="0.74803149606299213" header="0.31496062992125984" footer="0.31496062992125984"/>
  <pageSetup paperSize="9"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tabSelected="1" workbookViewId="0">
      <selection activeCell="B7" sqref="B7:G7"/>
    </sheetView>
  </sheetViews>
  <sheetFormatPr defaultRowHeight="12.75" x14ac:dyDescent="0.2"/>
  <cols>
    <col min="1" max="1" width="0.85546875" customWidth="1"/>
    <col min="2" max="2" width="6.7109375" customWidth="1"/>
    <col min="3" max="4" width="26.28515625" customWidth="1"/>
    <col min="5" max="5" width="26.42578125" customWidth="1"/>
    <col min="6" max="6" width="20.140625" customWidth="1"/>
    <col min="7" max="7" width="16.7109375" customWidth="1"/>
  </cols>
  <sheetData>
    <row r="1" spans="1:14" s="13" customFormat="1" ht="15" x14ac:dyDescent="0.25">
      <c r="B1" s="160" t="s">
        <v>285</v>
      </c>
      <c r="C1" s="160"/>
      <c r="D1" s="160"/>
      <c r="E1" s="160"/>
      <c r="F1" s="160"/>
      <c r="G1" s="160"/>
      <c r="H1" s="9"/>
      <c r="I1" s="9"/>
      <c r="J1" s="9"/>
      <c r="K1" s="9"/>
      <c r="L1" s="9"/>
      <c r="M1" s="9"/>
      <c r="N1" s="15"/>
    </row>
    <row r="2" spans="1:14" s="13" customFormat="1" ht="15" customHeight="1" x14ac:dyDescent="0.25">
      <c r="B2" s="161" t="s">
        <v>30</v>
      </c>
      <c r="C2" s="161"/>
      <c r="D2" s="161"/>
      <c r="E2" s="161"/>
      <c r="F2" s="161"/>
      <c r="G2" s="161"/>
      <c r="H2" s="62"/>
      <c r="I2" s="62"/>
      <c r="J2" s="62"/>
      <c r="K2" s="62"/>
      <c r="L2" s="62"/>
      <c r="M2" s="62"/>
      <c r="N2" s="14"/>
    </row>
    <row r="3" spans="1:14" s="13" customFormat="1" ht="15" x14ac:dyDescent="0.25">
      <c r="B3" s="160" t="s">
        <v>31</v>
      </c>
      <c r="C3" s="160"/>
      <c r="D3" s="160"/>
      <c r="E3" s="160"/>
      <c r="F3" s="160"/>
      <c r="G3" s="160"/>
      <c r="H3" s="9"/>
      <c r="I3" s="9"/>
      <c r="J3" s="9"/>
      <c r="K3" s="9"/>
      <c r="L3" s="9"/>
      <c r="M3" s="9"/>
      <c r="N3" s="14"/>
    </row>
    <row r="4" spans="1:14" s="13" customFormat="1" ht="14.1" customHeight="1" x14ac:dyDescent="0.25">
      <c r="B4" s="160" t="s">
        <v>32</v>
      </c>
      <c r="C4" s="160"/>
      <c r="D4" s="160"/>
      <c r="E4" s="160"/>
      <c r="F4" s="160"/>
      <c r="G4" s="160"/>
      <c r="H4" s="9"/>
      <c r="I4" s="9"/>
      <c r="J4" s="9"/>
      <c r="K4" s="9"/>
      <c r="L4" s="9"/>
      <c r="M4" s="9"/>
      <c r="N4" s="14"/>
    </row>
    <row r="5" spans="1:14" s="13" customFormat="1" ht="15" customHeight="1" x14ac:dyDescent="0.25">
      <c r="B5" s="161" t="s">
        <v>364</v>
      </c>
      <c r="C5" s="161"/>
      <c r="D5" s="161"/>
      <c r="E5" s="161"/>
      <c r="F5" s="161"/>
      <c r="G5" s="161"/>
      <c r="H5" s="62"/>
      <c r="I5" s="62"/>
      <c r="J5" s="62"/>
      <c r="K5" s="62"/>
      <c r="L5" s="62"/>
      <c r="M5" s="62"/>
      <c r="N5" s="14"/>
    </row>
    <row r="7" spans="1:14" s="64" customFormat="1" ht="50.25" customHeight="1" x14ac:dyDescent="0.2">
      <c r="A7" s="63"/>
      <c r="B7" s="232" t="s">
        <v>263</v>
      </c>
      <c r="C7" s="232"/>
      <c r="D7" s="232"/>
      <c r="E7" s="232"/>
      <c r="F7" s="232"/>
      <c r="G7" s="232"/>
    </row>
    <row r="8" spans="1:14" s="64" customFormat="1" ht="15" x14ac:dyDescent="0.2"/>
    <row r="9" spans="1:14" s="64" customFormat="1" ht="51" x14ac:dyDescent="0.2">
      <c r="B9" s="65" t="s">
        <v>208</v>
      </c>
      <c r="C9" s="65" t="s">
        <v>209</v>
      </c>
      <c r="D9" s="65" t="s">
        <v>210</v>
      </c>
      <c r="E9" s="65" t="s">
        <v>211</v>
      </c>
      <c r="F9" s="65" t="s">
        <v>212</v>
      </c>
      <c r="G9" s="65" t="s">
        <v>284</v>
      </c>
    </row>
    <row r="10" spans="1:14" s="64" customFormat="1" ht="15" x14ac:dyDescent="0.2">
      <c r="B10" s="66">
        <v>1</v>
      </c>
      <c r="C10" s="66" t="s">
        <v>106</v>
      </c>
      <c r="D10" s="66" t="s">
        <v>107</v>
      </c>
      <c r="E10" s="66" t="s">
        <v>108</v>
      </c>
      <c r="F10" s="66" t="s">
        <v>109</v>
      </c>
      <c r="G10" s="67">
        <v>44192</v>
      </c>
    </row>
    <row r="11" spans="1:14" s="64" customFormat="1" ht="15" x14ac:dyDescent="0.2">
      <c r="B11" s="66">
        <v>2</v>
      </c>
      <c r="C11" s="66" t="s">
        <v>110</v>
      </c>
      <c r="D11" s="66" t="s">
        <v>107</v>
      </c>
      <c r="E11" s="66" t="s">
        <v>108</v>
      </c>
      <c r="F11" s="66" t="s">
        <v>109</v>
      </c>
      <c r="G11" s="67">
        <v>44248</v>
      </c>
    </row>
    <row r="12" spans="1:14" s="64" customFormat="1" ht="25.5" x14ac:dyDescent="0.2">
      <c r="B12" s="66">
        <v>3</v>
      </c>
      <c r="C12" s="66" t="s">
        <v>111</v>
      </c>
      <c r="D12" s="66" t="s">
        <v>107</v>
      </c>
      <c r="E12" s="66" t="s">
        <v>112</v>
      </c>
      <c r="F12" s="66" t="s">
        <v>109</v>
      </c>
      <c r="G12" s="67">
        <v>43758</v>
      </c>
    </row>
    <row r="13" spans="1:14" s="64" customFormat="1" ht="25.5" x14ac:dyDescent="0.2">
      <c r="B13" s="66">
        <v>4</v>
      </c>
      <c r="C13" s="66" t="s">
        <v>113</v>
      </c>
      <c r="D13" s="66" t="s">
        <v>107</v>
      </c>
      <c r="E13" s="66" t="s">
        <v>114</v>
      </c>
      <c r="F13" s="66" t="s">
        <v>109</v>
      </c>
      <c r="G13" s="67">
        <v>43694</v>
      </c>
    </row>
    <row r="14" spans="1:14" s="64" customFormat="1" ht="63.75" x14ac:dyDescent="0.2">
      <c r="B14" s="66">
        <v>5</v>
      </c>
      <c r="C14" s="66" t="s">
        <v>115</v>
      </c>
      <c r="D14" s="66" t="s">
        <v>107</v>
      </c>
      <c r="E14" s="66" t="s">
        <v>116</v>
      </c>
      <c r="F14" s="66" t="s">
        <v>109</v>
      </c>
      <c r="G14" s="67">
        <v>43714</v>
      </c>
    </row>
    <row r="15" spans="1:14" s="64" customFormat="1" ht="15" x14ac:dyDescent="0.2">
      <c r="B15" s="66">
        <v>6</v>
      </c>
      <c r="C15" s="66" t="s">
        <v>117</v>
      </c>
      <c r="D15" s="66" t="s">
        <v>107</v>
      </c>
      <c r="E15" s="66" t="s">
        <v>118</v>
      </c>
      <c r="F15" s="66" t="s">
        <v>109</v>
      </c>
      <c r="G15" s="67">
        <v>44016</v>
      </c>
    </row>
    <row r="16" spans="1:14" s="64" customFormat="1" ht="15" x14ac:dyDescent="0.2">
      <c r="B16" s="66">
        <v>7</v>
      </c>
      <c r="C16" s="66" t="s">
        <v>119</v>
      </c>
      <c r="D16" s="66" t="s">
        <v>107</v>
      </c>
      <c r="E16" s="66" t="s">
        <v>120</v>
      </c>
      <c r="F16" s="66" t="s">
        <v>109</v>
      </c>
      <c r="G16" s="67">
        <v>43553</v>
      </c>
    </row>
    <row r="17" spans="2:7" s="64" customFormat="1" ht="25.5" x14ac:dyDescent="0.2">
      <c r="B17" s="66">
        <v>8</v>
      </c>
      <c r="C17" s="66" t="s">
        <v>111</v>
      </c>
      <c r="D17" s="66" t="s">
        <v>107</v>
      </c>
      <c r="E17" s="66" t="s">
        <v>112</v>
      </c>
      <c r="F17" s="66" t="s">
        <v>109</v>
      </c>
      <c r="G17" s="67">
        <v>43728</v>
      </c>
    </row>
    <row r="18" spans="2:7" s="64" customFormat="1" ht="38.25" x14ac:dyDescent="0.2">
      <c r="B18" s="66">
        <v>9</v>
      </c>
      <c r="C18" s="66" t="s">
        <v>121</v>
      </c>
      <c r="D18" s="66" t="s">
        <v>107</v>
      </c>
      <c r="E18" s="66" t="s">
        <v>122</v>
      </c>
      <c r="F18" s="66" t="s">
        <v>109</v>
      </c>
      <c r="G18" s="67">
        <v>43991</v>
      </c>
    </row>
    <row r="19" spans="2:7" s="64" customFormat="1" ht="25.5" x14ac:dyDescent="0.2">
      <c r="B19" s="66">
        <v>10</v>
      </c>
      <c r="C19" s="66" t="s">
        <v>123</v>
      </c>
      <c r="D19" s="66" t="s">
        <v>107</v>
      </c>
      <c r="E19" s="66" t="s">
        <v>124</v>
      </c>
      <c r="F19" s="66" t="s">
        <v>109</v>
      </c>
      <c r="G19" s="67">
        <v>44360</v>
      </c>
    </row>
    <row r="20" spans="2:7" s="64" customFormat="1" ht="25.5" x14ac:dyDescent="0.2">
      <c r="B20" s="66">
        <v>11</v>
      </c>
      <c r="C20" s="66" t="s">
        <v>125</v>
      </c>
      <c r="D20" s="66" t="s">
        <v>107</v>
      </c>
      <c r="E20" s="66" t="s">
        <v>126</v>
      </c>
      <c r="F20" s="66" t="s">
        <v>109</v>
      </c>
      <c r="G20" s="67">
        <v>44654</v>
      </c>
    </row>
    <row r="21" spans="2:7" s="64" customFormat="1" ht="25.5" x14ac:dyDescent="0.2">
      <c r="B21" s="66">
        <v>12</v>
      </c>
      <c r="C21" s="66" t="s">
        <v>127</v>
      </c>
      <c r="D21" s="66" t="s">
        <v>107</v>
      </c>
      <c r="E21" s="66" t="s">
        <v>128</v>
      </c>
      <c r="F21" s="66" t="s">
        <v>109</v>
      </c>
      <c r="G21" s="67">
        <v>44872</v>
      </c>
    </row>
    <row r="22" spans="2:7" s="64" customFormat="1" ht="25.5" x14ac:dyDescent="0.2">
      <c r="B22" s="66">
        <v>13</v>
      </c>
      <c r="C22" s="66" t="s">
        <v>111</v>
      </c>
      <c r="D22" s="66" t="s">
        <v>107</v>
      </c>
      <c r="E22" s="66" t="s">
        <v>112</v>
      </c>
      <c r="F22" s="66" t="s">
        <v>109</v>
      </c>
      <c r="G22" s="67">
        <v>43692</v>
      </c>
    </row>
    <row r="23" spans="2:7" s="64" customFormat="1" ht="38.25" x14ac:dyDescent="0.2">
      <c r="B23" s="66">
        <v>14</v>
      </c>
      <c r="C23" s="66" t="s">
        <v>129</v>
      </c>
      <c r="D23" s="66" t="s">
        <v>107</v>
      </c>
      <c r="E23" s="66" t="s">
        <v>130</v>
      </c>
      <c r="F23" s="66" t="s">
        <v>109</v>
      </c>
      <c r="G23" s="67">
        <v>44007</v>
      </c>
    </row>
    <row r="24" spans="2:7" s="64" customFormat="1" ht="15" x14ac:dyDescent="0.2">
      <c r="B24" s="66">
        <v>15</v>
      </c>
      <c r="C24" s="66" t="s">
        <v>131</v>
      </c>
      <c r="D24" s="66" t="s">
        <v>107</v>
      </c>
      <c r="E24" s="66" t="s">
        <v>132</v>
      </c>
      <c r="F24" s="66" t="s">
        <v>109</v>
      </c>
      <c r="G24" s="67">
        <v>43711</v>
      </c>
    </row>
    <row r="25" spans="2:7" s="64" customFormat="1" ht="15" x14ac:dyDescent="0.2">
      <c r="B25" s="66">
        <v>16</v>
      </c>
      <c r="C25" s="66" t="s">
        <v>133</v>
      </c>
      <c r="D25" s="66" t="s">
        <v>107</v>
      </c>
      <c r="E25" s="66" t="s">
        <v>134</v>
      </c>
      <c r="F25" s="66" t="s">
        <v>109</v>
      </c>
      <c r="G25" s="67">
        <v>44435</v>
      </c>
    </row>
    <row r="26" spans="2:7" s="64" customFormat="1" ht="25.5" x14ac:dyDescent="0.2">
      <c r="B26" s="66">
        <v>17</v>
      </c>
      <c r="C26" s="66" t="s">
        <v>135</v>
      </c>
      <c r="D26" s="66" t="s">
        <v>107</v>
      </c>
      <c r="E26" s="66" t="s">
        <v>136</v>
      </c>
      <c r="F26" s="66" t="s">
        <v>109</v>
      </c>
      <c r="G26" s="67">
        <v>44090</v>
      </c>
    </row>
    <row r="27" spans="2:7" s="64" customFormat="1" ht="25.5" x14ac:dyDescent="0.2">
      <c r="B27" s="66">
        <v>18</v>
      </c>
      <c r="C27" s="66" t="s">
        <v>137</v>
      </c>
      <c r="D27" s="66" t="s">
        <v>107</v>
      </c>
      <c r="E27" s="66" t="s">
        <v>138</v>
      </c>
      <c r="F27" s="66" t="s">
        <v>109</v>
      </c>
      <c r="G27" s="67">
        <v>43770</v>
      </c>
    </row>
    <row r="28" spans="2:7" s="64" customFormat="1" ht="25.5" x14ac:dyDescent="0.2">
      <c r="B28" s="66">
        <v>19</v>
      </c>
      <c r="C28" s="66" t="s">
        <v>139</v>
      </c>
      <c r="D28" s="66" t="s">
        <v>107</v>
      </c>
      <c r="E28" s="66" t="s">
        <v>140</v>
      </c>
      <c r="F28" s="66" t="s">
        <v>109</v>
      </c>
      <c r="G28" s="67">
        <v>43914</v>
      </c>
    </row>
    <row r="29" spans="2:7" s="64" customFormat="1" ht="15" x14ac:dyDescent="0.2">
      <c r="B29" s="66">
        <v>20</v>
      </c>
      <c r="C29" s="66" t="s">
        <v>141</v>
      </c>
      <c r="D29" s="66" t="s">
        <v>107</v>
      </c>
      <c r="E29" s="66" t="s">
        <v>142</v>
      </c>
      <c r="F29" s="66" t="s">
        <v>109</v>
      </c>
      <c r="G29" s="67">
        <v>43664</v>
      </c>
    </row>
    <row r="30" spans="2:7" s="64" customFormat="1" ht="37.5" customHeight="1" x14ac:dyDescent="0.2">
      <c r="B30" s="66">
        <v>21</v>
      </c>
      <c r="C30" s="66" t="s">
        <v>143</v>
      </c>
      <c r="D30" s="66" t="s">
        <v>107</v>
      </c>
      <c r="E30" s="66" t="s">
        <v>144</v>
      </c>
      <c r="F30" s="66" t="s">
        <v>109</v>
      </c>
      <c r="G30" s="67">
        <v>43847</v>
      </c>
    </row>
    <row r="31" spans="2:7" s="64" customFormat="1" ht="25.5" x14ac:dyDescent="0.2">
      <c r="B31" s="66">
        <v>22</v>
      </c>
      <c r="C31" s="66" t="s">
        <v>145</v>
      </c>
      <c r="D31" s="66" t="s">
        <v>107</v>
      </c>
      <c r="E31" s="66" t="s">
        <v>146</v>
      </c>
      <c r="F31" s="66" t="s">
        <v>109</v>
      </c>
      <c r="G31" s="67">
        <v>43583</v>
      </c>
    </row>
    <row r="32" spans="2:7" s="64" customFormat="1" ht="25.5" x14ac:dyDescent="0.2">
      <c r="B32" s="66">
        <v>23</v>
      </c>
      <c r="C32" s="66" t="s">
        <v>125</v>
      </c>
      <c r="D32" s="66" t="s">
        <v>107</v>
      </c>
      <c r="E32" s="66" t="s">
        <v>126</v>
      </c>
      <c r="F32" s="66" t="s">
        <v>109</v>
      </c>
      <c r="G32" s="67">
        <v>44073</v>
      </c>
    </row>
    <row r="33" spans="2:7" s="64" customFormat="1" ht="15" x14ac:dyDescent="0.2">
      <c r="B33" s="66">
        <v>24</v>
      </c>
      <c r="C33" s="66" t="s">
        <v>147</v>
      </c>
      <c r="D33" s="66" t="s">
        <v>107</v>
      </c>
      <c r="E33" s="66" t="s">
        <v>148</v>
      </c>
      <c r="F33" s="66" t="s">
        <v>109</v>
      </c>
      <c r="G33" s="67">
        <v>45654</v>
      </c>
    </row>
    <row r="34" spans="2:7" s="64" customFormat="1" ht="15" x14ac:dyDescent="0.2">
      <c r="B34" s="66">
        <v>25</v>
      </c>
      <c r="C34" s="66" t="s">
        <v>147</v>
      </c>
      <c r="D34" s="66" t="s">
        <v>107</v>
      </c>
      <c r="E34" s="66" t="s">
        <v>148</v>
      </c>
      <c r="F34" s="66" t="s">
        <v>109</v>
      </c>
      <c r="G34" s="67">
        <v>45655</v>
      </c>
    </row>
    <row r="35" spans="2:7" s="64" customFormat="1" ht="15" x14ac:dyDescent="0.2">
      <c r="B35" s="66">
        <v>26</v>
      </c>
      <c r="C35" s="66" t="s">
        <v>147</v>
      </c>
      <c r="D35" s="66" t="s">
        <v>107</v>
      </c>
      <c r="E35" s="66" t="s">
        <v>148</v>
      </c>
      <c r="F35" s="66" t="s">
        <v>109</v>
      </c>
      <c r="G35" s="67">
        <v>45656</v>
      </c>
    </row>
    <row r="36" spans="2:7" s="64" customFormat="1" ht="15" x14ac:dyDescent="0.2">
      <c r="B36" s="66">
        <v>27</v>
      </c>
      <c r="C36" s="66" t="s">
        <v>147</v>
      </c>
      <c r="D36" s="66" t="s">
        <v>107</v>
      </c>
      <c r="E36" s="66" t="s">
        <v>148</v>
      </c>
      <c r="F36" s="66" t="s">
        <v>109</v>
      </c>
      <c r="G36" s="67">
        <v>45657</v>
      </c>
    </row>
    <row r="37" spans="2:7" s="64" customFormat="1" ht="15" x14ac:dyDescent="0.2">
      <c r="B37" s="66">
        <v>28</v>
      </c>
      <c r="C37" s="66" t="s">
        <v>147</v>
      </c>
      <c r="D37" s="66" t="s">
        <v>107</v>
      </c>
      <c r="E37" s="66" t="s">
        <v>148</v>
      </c>
      <c r="F37" s="66" t="s">
        <v>109</v>
      </c>
      <c r="G37" s="67">
        <v>45658</v>
      </c>
    </row>
    <row r="38" spans="2:7" s="64" customFormat="1" ht="15" x14ac:dyDescent="0.2">
      <c r="B38" s="66">
        <v>29</v>
      </c>
      <c r="C38" s="66" t="s">
        <v>147</v>
      </c>
      <c r="D38" s="66" t="s">
        <v>107</v>
      </c>
      <c r="E38" s="66" t="s">
        <v>148</v>
      </c>
      <c r="F38" s="66" t="s">
        <v>109</v>
      </c>
      <c r="G38" s="67">
        <v>45659</v>
      </c>
    </row>
    <row r="39" spans="2:7" s="64" customFormat="1" ht="15" x14ac:dyDescent="0.2">
      <c r="B39" s="66">
        <v>30</v>
      </c>
      <c r="C39" s="66" t="s">
        <v>147</v>
      </c>
      <c r="D39" s="66" t="s">
        <v>107</v>
      </c>
      <c r="E39" s="66" t="s">
        <v>148</v>
      </c>
      <c r="F39" s="66" t="s">
        <v>109</v>
      </c>
      <c r="G39" s="67">
        <v>45660</v>
      </c>
    </row>
    <row r="40" spans="2:7" s="64" customFormat="1" ht="15" x14ac:dyDescent="0.2">
      <c r="B40" s="66">
        <v>31</v>
      </c>
      <c r="C40" s="66" t="s">
        <v>147</v>
      </c>
      <c r="D40" s="66" t="s">
        <v>107</v>
      </c>
      <c r="E40" s="66" t="s">
        <v>148</v>
      </c>
      <c r="F40" s="66" t="s">
        <v>109</v>
      </c>
      <c r="G40" s="67">
        <v>45661</v>
      </c>
    </row>
    <row r="41" spans="2:7" s="64" customFormat="1" ht="15" x14ac:dyDescent="0.2">
      <c r="B41" s="66">
        <v>32</v>
      </c>
      <c r="C41" s="66" t="s">
        <v>147</v>
      </c>
      <c r="D41" s="66" t="s">
        <v>107</v>
      </c>
      <c r="E41" s="66" t="s">
        <v>148</v>
      </c>
      <c r="F41" s="66" t="s">
        <v>109</v>
      </c>
      <c r="G41" s="67">
        <v>45662</v>
      </c>
    </row>
    <row r="42" spans="2:7" s="64" customFormat="1" ht="15" x14ac:dyDescent="0.2">
      <c r="B42" s="66">
        <v>33</v>
      </c>
      <c r="C42" s="66" t="s">
        <v>147</v>
      </c>
      <c r="D42" s="66" t="s">
        <v>107</v>
      </c>
      <c r="E42" s="66" t="s">
        <v>148</v>
      </c>
      <c r="F42" s="66" t="s">
        <v>109</v>
      </c>
      <c r="G42" s="67">
        <v>45663</v>
      </c>
    </row>
    <row r="43" spans="2:7" s="64" customFormat="1" ht="15" x14ac:dyDescent="0.2">
      <c r="B43" s="66">
        <v>34</v>
      </c>
      <c r="C43" s="66" t="s">
        <v>147</v>
      </c>
      <c r="D43" s="66" t="s">
        <v>107</v>
      </c>
      <c r="E43" s="66" t="s">
        <v>148</v>
      </c>
      <c r="F43" s="66" t="s">
        <v>109</v>
      </c>
      <c r="G43" s="67">
        <v>45664</v>
      </c>
    </row>
    <row r="44" spans="2:7" s="64" customFormat="1" ht="15" x14ac:dyDescent="0.2">
      <c r="B44" s="66">
        <v>35</v>
      </c>
      <c r="C44" s="66" t="s">
        <v>147</v>
      </c>
      <c r="D44" s="66" t="s">
        <v>107</v>
      </c>
      <c r="E44" s="66" t="s">
        <v>148</v>
      </c>
      <c r="F44" s="66" t="s">
        <v>109</v>
      </c>
      <c r="G44" s="67">
        <v>45665</v>
      </c>
    </row>
    <row r="45" spans="2:7" s="64" customFormat="1" ht="15" x14ac:dyDescent="0.2">
      <c r="B45" s="66">
        <v>36</v>
      </c>
      <c r="C45" s="66" t="s">
        <v>147</v>
      </c>
      <c r="D45" s="66" t="s">
        <v>107</v>
      </c>
      <c r="E45" s="66" t="s">
        <v>148</v>
      </c>
      <c r="F45" s="66" t="s">
        <v>109</v>
      </c>
      <c r="G45" s="67">
        <v>45666</v>
      </c>
    </row>
    <row r="46" spans="2:7" s="64" customFormat="1" ht="15" x14ac:dyDescent="0.2">
      <c r="B46" s="66">
        <v>37</v>
      </c>
      <c r="C46" s="66" t="s">
        <v>147</v>
      </c>
      <c r="D46" s="66" t="s">
        <v>107</v>
      </c>
      <c r="E46" s="66" t="s">
        <v>148</v>
      </c>
      <c r="F46" s="66" t="s">
        <v>109</v>
      </c>
      <c r="G46" s="67">
        <v>45667</v>
      </c>
    </row>
    <row r="47" spans="2:7" s="64" customFormat="1" ht="25.5" x14ac:dyDescent="0.2">
      <c r="B47" s="66">
        <v>38</v>
      </c>
      <c r="C47" s="66" t="s">
        <v>149</v>
      </c>
      <c r="D47" s="66" t="s">
        <v>107</v>
      </c>
      <c r="E47" s="66" t="s">
        <v>150</v>
      </c>
      <c r="F47" s="66" t="s">
        <v>109</v>
      </c>
      <c r="G47" s="67">
        <v>43908</v>
      </c>
    </row>
    <row r="48" spans="2:7" s="64" customFormat="1" ht="25.5" x14ac:dyDescent="0.2">
      <c r="B48" s="66">
        <v>39</v>
      </c>
      <c r="C48" s="66" t="s">
        <v>151</v>
      </c>
      <c r="D48" s="66" t="s">
        <v>107</v>
      </c>
      <c r="E48" s="66" t="s">
        <v>152</v>
      </c>
      <c r="F48" s="66" t="s">
        <v>109</v>
      </c>
      <c r="G48" s="67">
        <v>43968</v>
      </c>
    </row>
    <row r="49" spans="2:7" s="64" customFormat="1" ht="15" x14ac:dyDescent="0.2">
      <c r="B49" s="66">
        <v>40</v>
      </c>
      <c r="C49" s="66" t="s">
        <v>117</v>
      </c>
      <c r="D49" s="66" t="s">
        <v>107</v>
      </c>
      <c r="E49" s="66" t="s">
        <v>118</v>
      </c>
      <c r="F49" s="66" t="s">
        <v>109</v>
      </c>
      <c r="G49" s="67">
        <v>43813</v>
      </c>
    </row>
    <row r="50" spans="2:7" s="64" customFormat="1" ht="25.5" x14ac:dyDescent="0.2">
      <c r="B50" s="66">
        <v>41</v>
      </c>
      <c r="C50" s="66" t="s">
        <v>153</v>
      </c>
      <c r="D50" s="66" t="s">
        <v>107</v>
      </c>
      <c r="E50" s="66" t="s">
        <v>154</v>
      </c>
      <c r="F50" s="66" t="s">
        <v>109</v>
      </c>
      <c r="G50" s="67">
        <v>43559</v>
      </c>
    </row>
    <row r="51" spans="2:7" s="64" customFormat="1" ht="15" x14ac:dyDescent="0.2">
      <c r="B51" s="66">
        <v>42</v>
      </c>
      <c r="C51" s="66" t="s">
        <v>155</v>
      </c>
      <c r="D51" s="66" t="s">
        <v>107</v>
      </c>
      <c r="E51" s="66" t="s">
        <v>156</v>
      </c>
      <c r="F51" s="66" t="s">
        <v>109</v>
      </c>
      <c r="G51" s="67">
        <v>43598</v>
      </c>
    </row>
    <row r="52" spans="2:7" s="64" customFormat="1" ht="25.5" x14ac:dyDescent="0.2">
      <c r="B52" s="66">
        <v>43</v>
      </c>
      <c r="C52" s="66" t="s">
        <v>157</v>
      </c>
      <c r="D52" s="66" t="s">
        <v>107</v>
      </c>
      <c r="E52" s="66" t="s">
        <v>158</v>
      </c>
      <c r="F52" s="66" t="s">
        <v>109</v>
      </c>
      <c r="G52" s="67">
        <v>44553</v>
      </c>
    </row>
    <row r="53" spans="2:7" s="64" customFormat="1" ht="25.5" x14ac:dyDescent="0.2">
      <c r="B53" s="66">
        <v>44</v>
      </c>
      <c r="C53" s="66" t="s">
        <v>159</v>
      </c>
      <c r="D53" s="66" t="s">
        <v>107</v>
      </c>
      <c r="E53" s="66" t="s">
        <v>160</v>
      </c>
      <c r="F53" s="66" t="s">
        <v>109</v>
      </c>
      <c r="G53" s="67">
        <v>44430</v>
      </c>
    </row>
    <row r="54" spans="2:7" s="64" customFormat="1" ht="25.5" x14ac:dyDescent="0.2">
      <c r="B54" s="66">
        <v>45</v>
      </c>
      <c r="C54" s="66" t="s">
        <v>161</v>
      </c>
      <c r="D54" s="66" t="s">
        <v>107</v>
      </c>
      <c r="E54" s="66" t="s">
        <v>162</v>
      </c>
      <c r="F54" s="66" t="s">
        <v>109</v>
      </c>
      <c r="G54" s="67">
        <v>44062</v>
      </c>
    </row>
    <row r="55" spans="2:7" s="64" customFormat="1" ht="38.25" x14ac:dyDescent="0.2">
      <c r="B55" s="66">
        <v>46</v>
      </c>
      <c r="C55" s="66" t="s">
        <v>129</v>
      </c>
      <c r="D55" s="66" t="s">
        <v>107</v>
      </c>
      <c r="E55" s="66" t="s">
        <v>163</v>
      </c>
      <c r="F55" s="66" t="s">
        <v>109</v>
      </c>
      <c r="G55" s="67">
        <v>43812</v>
      </c>
    </row>
    <row r="56" spans="2:7" s="64" customFormat="1" ht="25.5" x14ac:dyDescent="0.2">
      <c r="B56" s="66">
        <v>47</v>
      </c>
      <c r="C56" s="66" t="s">
        <v>161</v>
      </c>
      <c r="D56" s="66" t="s">
        <v>107</v>
      </c>
      <c r="E56" s="66" t="s">
        <v>164</v>
      </c>
      <c r="F56" s="66" t="s">
        <v>109</v>
      </c>
      <c r="G56" s="67">
        <v>44050</v>
      </c>
    </row>
    <row r="57" spans="2:7" s="64" customFormat="1" ht="25.5" x14ac:dyDescent="0.2">
      <c r="B57" s="66">
        <v>48</v>
      </c>
      <c r="C57" s="66" t="s">
        <v>161</v>
      </c>
      <c r="D57" s="66" t="s">
        <v>107</v>
      </c>
      <c r="E57" s="66" t="s">
        <v>164</v>
      </c>
      <c r="F57" s="66" t="s">
        <v>109</v>
      </c>
      <c r="G57" s="67">
        <v>44050</v>
      </c>
    </row>
    <row r="58" spans="2:7" s="64" customFormat="1" ht="25.5" x14ac:dyDescent="0.2">
      <c r="B58" s="66">
        <v>49</v>
      </c>
      <c r="C58" s="66" t="s">
        <v>165</v>
      </c>
      <c r="D58" s="66" t="s">
        <v>107</v>
      </c>
      <c r="E58" s="66" t="s">
        <v>166</v>
      </c>
      <c r="F58" s="66" t="s">
        <v>109</v>
      </c>
      <c r="G58" s="67">
        <v>43769</v>
      </c>
    </row>
    <row r="59" spans="2:7" s="64" customFormat="1" ht="25.5" x14ac:dyDescent="0.2">
      <c r="B59" s="66">
        <v>50</v>
      </c>
      <c r="C59" s="66" t="s">
        <v>167</v>
      </c>
      <c r="D59" s="66" t="s">
        <v>107</v>
      </c>
      <c r="E59" s="66" t="s">
        <v>168</v>
      </c>
      <c r="F59" s="66" t="s">
        <v>109</v>
      </c>
      <c r="G59" s="67">
        <v>43853</v>
      </c>
    </row>
    <row r="60" spans="2:7" s="64" customFormat="1" ht="25.5" x14ac:dyDescent="0.2">
      <c r="B60" s="66">
        <v>51</v>
      </c>
      <c r="C60" s="66" t="s">
        <v>169</v>
      </c>
      <c r="D60" s="66" t="s">
        <v>107</v>
      </c>
      <c r="E60" s="66" t="s">
        <v>170</v>
      </c>
      <c r="F60" s="66" t="s">
        <v>109</v>
      </c>
      <c r="G60" s="67">
        <v>44399</v>
      </c>
    </row>
    <row r="61" spans="2:7" s="64" customFormat="1" ht="38.25" x14ac:dyDescent="0.2">
      <c r="B61" s="66">
        <v>52</v>
      </c>
      <c r="C61" s="66" t="s">
        <v>171</v>
      </c>
      <c r="D61" s="66" t="s">
        <v>107</v>
      </c>
      <c r="E61" s="66" t="s">
        <v>172</v>
      </c>
      <c r="F61" s="66" t="s">
        <v>109</v>
      </c>
      <c r="G61" s="67">
        <v>43774</v>
      </c>
    </row>
    <row r="62" spans="2:7" s="64" customFormat="1" ht="25.5" x14ac:dyDescent="0.2">
      <c r="B62" s="66">
        <v>53</v>
      </c>
      <c r="C62" s="66" t="s">
        <v>173</v>
      </c>
      <c r="D62" s="66" t="s">
        <v>107</v>
      </c>
      <c r="E62" s="66" t="s">
        <v>174</v>
      </c>
      <c r="F62" s="66" t="s">
        <v>109</v>
      </c>
      <c r="G62" s="67">
        <v>44374</v>
      </c>
    </row>
    <row r="63" spans="2:7" s="64" customFormat="1" ht="25.5" x14ac:dyDescent="0.2">
      <c r="B63" s="66">
        <v>54</v>
      </c>
      <c r="C63" s="66" t="s">
        <v>161</v>
      </c>
      <c r="D63" s="66" t="s">
        <v>107</v>
      </c>
      <c r="E63" s="66" t="s">
        <v>164</v>
      </c>
      <c r="F63" s="66" t="s">
        <v>109</v>
      </c>
      <c r="G63" s="67">
        <v>43989</v>
      </c>
    </row>
    <row r="64" spans="2:7" s="64" customFormat="1" ht="25.5" x14ac:dyDescent="0.2">
      <c r="B64" s="66">
        <v>55</v>
      </c>
      <c r="C64" s="66" t="s">
        <v>175</v>
      </c>
      <c r="D64" s="66" t="s">
        <v>107</v>
      </c>
      <c r="E64" s="66" t="s">
        <v>118</v>
      </c>
      <c r="F64" s="66" t="s">
        <v>109</v>
      </c>
      <c r="G64" s="67">
        <v>43805</v>
      </c>
    </row>
    <row r="65" spans="2:7" s="64" customFormat="1" ht="25.5" x14ac:dyDescent="0.2">
      <c r="B65" s="66">
        <v>56</v>
      </c>
      <c r="C65" s="66" t="s">
        <v>161</v>
      </c>
      <c r="D65" s="66" t="s">
        <v>107</v>
      </c>
      <c r="E65" s="66" t="s">
        <v>164</v>
      </c>
      <c r="F65" s="66" t="s">
        <v>109</v>
      </c>
      <c r="G65" s="67">
        <v>43762</v>
      </c>
    </row>
    <row r="66" spans="2:7" s="64" customFormat="1" ht="15" x14ac:dyDescent="0.2">
      <c r="B66" s="66">
        <v>57</v>
      </c>
      <c r="C66" s="66" t="s">
        <v>176</v>
      </c>
      <c r="D66" s="66" t="s">
        <v>107</v>
      </c>
      <c r="E66" s="66" t="s">
        <v>177</v>
      </c>
      <c r="F66" s="66" t="s">
        <v>109</v>
      </c>
      <c r="G66" s="67">
        <v>44352</v>
      </c>
    </row>
    <row r="67" spans="2:7" s="64" customFormat="1" ht="38.25" x14ac:dyDescent="0.2">
      <c r="B67" s="66">
        <v>58</v>
      </c>
      <c r="C67" s="66" t="s">
        <v>129</v>
      </c>
      <c r="D67" s="66" t="s">
        <v>107</v>
      </c>
      <c r="E67" s="66" t="s">
        <v>118</v>
      </c>
      <c r="F67" s="66" t="s">
        <v>109</v>
      </c>
      <c r="G67" s="67">
        <v>43850</v>
      </c>
    </row>
    <row r="68" spans="2:7" s="64" customFormat="1" ht="38.25" x14ac:dyDescent="0.2">
      <c r="B68" s="66">
        <v>59</v>
      </c>
      <c r="C68" s="66" t="s">
        <v>129</v>
      </c>
      <c r="D68" s="66" t="s">
        <v>107</v>
      </c>
      <c r="E68" s="66" t="s">
        <v>118</v>
      </c>
      <c r="F68" s="66" t="s">
        <v>109</v>
      </c>
      <c r="G68" s="67">
        <v>43711</v>
      </c>
    </row>
    <row r="69" spans="2:7" s="64" customFormat="1" ht="38.25" x14ac:dyDescent="0.2">
      <c r="B69" s="66">
        <v>60</v>
      </c>
      <c r="C69" s="66" t="s">
        <v>161</v>
      </c>
      <c r="D69" s="66" t="s">
        <v>107</v>
      </c>
      <c r="E69" s="66" t="s">
        <v>178</v>
      </c>
      <c r="F69" s="66" t="s">
        <v>109</v>
      </c>
      <c r="G69" s="67">
        <v>43979</v>
      </c>
    </row>
    <row r="70" spans="2:7" s="64" customFormat="1" ht="38.25" x14ac:dyDescent="0.2">
      <c r="B70" s="66">
        <v>61</v>
      </c>
      <c r="C70" s="66" t="s">
        <v>161</v>
      </c>
      <c r="D70" s="66" t="s">
        <v>107</v>
      </c>
      <c r="E70" s="66" t="s">
        <v>179</v>
      </c>
      <c r="F70" s="66" t="s">
        <v>109</v>
      </c>
      <c r="G70" s="67">
        <v>43979</v>
      </c>
    </row>
    <row r="71" spans="2:7" s="64" customFormat="1" ht="25.5" x14ac:dyDescent="0.2">
      <c r="B71" s="66">
        <v>62</v>
      </c>
      <c r="C71" s="66" t="s">
        <v>180</v>
      </c>
      <c r="D71" s="66" t="s">
        <v>107</v>
      </c>
      <c r="E71" s="66" t="s">
        <v>181</v>
      </c>
      <c r="F71" s="66" t="s">
        <v>109</v>
      </c>
      <c r="G71" s="67">
        <v>44344</v>
      </c>
    </row>
    <row r="72" spans="2:7" s="64" customFormat="1" ht="25.5" x14ac:dyDescent="0.2">
      <c r="B72" s="66">
        <v>63</v>
      </c>
      <c r="C72" s="66" t="s">
        <v>161</v>
      </c>
      <c r="D72" s="66" t="s">
        <v>107</v>
      </c>
      <c r="E72" s="66" t="s">
        <v>164</v>
      </c>
      <c r="F72" s="66" t="s">
        <v>109</v>
      </c>
      <c r="G72" s="67">
        <v>43975</v>
      </c>
    </row>
    <row r="73" spans="2:7" s="64" customFormat="1" ht="25.5" x14ac:dyDescent="0.2">
      <c r="B73" s="66">
        <v>64</v>
      </c>
      <c r="C73" s="66" t="s">
        <v>161</v>
      </c>
      <c r="D73" s="66" t="s">
        <v>107</v>
      </c>
      <c r="E73" s="66" t="s">
        <v>164</v>
      </c>
      <c r="F73" s="66" t="s">
        <v>109</v>
      </c>
      <c r="G73" s="67">
        <v>43975</v>
      </c>
    </row>
    <row r="74" spans="2:7" s="64" customFormat="1" ht="25.5" x14ac:dyDescent="0.2">
      <c r="B74" s="66">
        <v>65</v>
      </c>
      <c r="C74" s="66" t="s">
        <v>182</v>
      </c>
      <c r="D74" s="66" t="s">
        <v>107</v>
      </c>
      <c r="E74" s="66" t="s">
        <v>183</v>
      </c>
      <c r="F74" s="66" t="s">
        <v>109</v>
      </c>
      <c r="G74" s="67">
        <v>43737</v>
      </c>
    </row>
    <row r="75" spans="2:7" s="64" customFormat="1" ht="25.5" x14ac:dyDescent="0.2">
      <c r="B75" s="66">
        <v>66</v>
      </c>
      <c r="C75" s="66" t="s">
        <v>161</v>
      </c>
      <c r="D75" s="66" t="s">
        <v>107</v>
      </c>
      <c r="E75" s="66" t="s">
        <v>184</v>
      </c>
      <c r="F75" s="66" t="s">
        <v>109</v>
      </c>
      <c r="G75" s="67">
        <v>43824</v>
      </c>
    </row>
    <row r="76" spans="2:7" s="64" customFormat="1" ht="15" x14ac:dyDescent="0.2">
      <c r="B76" s="66">
        <v>67</v>
      </c>
      <c r="C76" s="66" t="s">
        <v>185</v>
      </c>
      <c r="D76" s="66" t="s">
        <v>107</v>
      </c>
      <c r="E76" s="68" t="s">
        <v>186</v>
      </c>
      <c r="F76" s="66" t="s">
        <v>109</v>
      </c>
      <c r="G76" s="67">
        <v>43914</v>
      </c>
    </row>
    <row r="77" spans="2:7" s="64" customFormat="1" ht="25.5" x14ac:dyDescent="0.2">
      <c r="B77" s="66">
        <v>68</v>
      </c>
      <c r="C77" s="66" t="s">
        <v>187</v>
      </c>
      <c r="D77" s="66" t="s">
        <v>107</v>
      </c>
      <c r="E77" s="66" t="s">
        <v>188</v>
      </c>
      <c r="F77" s="66" t="s">
        <v>109</v>
      </c>
      <c r="G77" s="67">
        <v>44006</v>
      </c>
    </row>
    <row r="78" spans="2:7" s="64" customFormat="1" ht="25.5" x14ac:dyDescent="0.2">
      <c r="B78" s="66">
        <v>69</v>
      </c>
      <c r="C78" s="66" t="s">
        <v>189</v>
      </c>
      <c r="D78" s="66" t="s">
        <v>107</v>
      </c>
      <c r="E78" s="66" t="s">
        <v>190</v>
      </c>
      <c r="F78" s="66" t="s">
        <v>109</v>
      </c>
      <c r="G78" s="67">
        <v>44309</v>
      </c>
    </row>
    <row r="79" spans="2:7" s="64" customFormat="1" ht="25.5" x14ac:dyDescent="0.2">
      <c r="B79" s="66">
        <v>70</v>
      </c>
      <c r="C79" s="66" t="s">
        <v>161</v>
      </c>
      <c r="D79" s="66" t="s">
        <v>107</v>
      </c>
      <c r="E79" s="66" t="s">
        <v>164</v>
      </c>
      <c r="F79" s="66" t="s">
        <v>109</v>
      </c>
      <c r="G79" s="67">
        <v>43908</v>
      </c>
    </row>
    <row r="80" spans="2:7" s="64" customFormat="1" ht="25.5" x14ac:dyDescent="0.2">
      <c r="B80" s="66">
        <v>71</v>
      </c>
      <c r="C80" s="66" t="s">
        <v>161</v>
      </c>
      <c r="D80" s="66" t="s">
        <v>107</v>
      </c>
      <c r="E80" s="66" t="s">
        <v>184</v>
      </c>
      <c r="F80" s="66" t="s">
        <v>109</v>
      </c>
      <c r="G80" s="67">
        <v>43695</v>
      </c>
    </row>
    <row r="81" spans="2:7" s="64" customFormat="1" ht="25.5" x14ac:dyDescent="0.2">
      <c r="B81" s="66">
        <v>72</v>
      </c>
      <c r="C81" s="66" t="s">
        <v>191</v>
      </c>
      <c r="D81" s="66" t="s">
        <v>107</v>
      </c>
      <c r="E81" s="66" t="s">
        <v>192</v>
      </c>
      <c r="F81" s="66" t="s">
        <v>109</v>
      </c>
      <c r="G81" s="67">
        <v>43627</v>
      </c>
    </row>
    <row r="82" spans="2:7" s="64" customFormat="1" ht="25.5" x14ac:dyDescent="0.2">
      <c r="B82" s="66">
        <v>73</v>
      </c>
      <c r="C82" s="66" t="s">
        <v>191</v>
      </c>
      <c r="D82" s="66" t="s">
        <v>107</v>
      </c>
      <c r="E82" s="66" t="s">
        <v>192</v>
      </c>
      <c r="F82" s="66" t="s">
        <v>109</v>
      </c>
      <c r="G82" s="67">
        <v>43625</v>
      </c>
    </row>
    <row r="83" spans="2:7" s="64" customFormat="1" ht="25.5" x14ac:dyDescent="0.2">
      <c r="B83" s="66">
        <v>74</v>
      </c>
      <c r="C83" s="66" t="s">
        <v>193</v>
      </c>
      <c r="D83" s="66" t="s">
        <v>107</v>
      </c>
      <c r="E83" s="66" t="s">
        <v>194</v>
      </c>
      <c r="F83" s="66" t="s">
        <v>109</v>
      </c>
      <c r="G83" s="67">
        <v>44280</v>
      </c>
    </row>
    <row r="84" spans="2:7" s="64" customFormat="1" ht="38.25" x14ac:dyDescent="0.2">
      <c r="B84" s="66">
        <v>75</v>
      </c>
      <c r="C84" s="66" t="s">
        <v>129</v>
      </c>
      <c r="D84" s="66" t="s">
        <v>107</v>
      </c>
      <c r="E84" s="66" t="s">
        <v>195</v>
      </c>
      <c r="F84" s="66" t="s">
        <v>109</v>
      </c>
      <c r="G84" s="67">
        <v>43790</v>
      </c>
    </row>
    <row r="85" spans="2:7" s="64" customFormat="1" ht="15" x14ac:dyDescent="0.2">
      <c r="B85" s="66">
        <v>76</v>
      </c>
      <c r="C85" s="66" t="s">
        <v>196</v>
      </c>
      <c r="D85" s="66" t="s">
        <v>107</v>
      </c>
      <c r="E85" s="66" t="s">
        <v>197</v>
      </c>
      <c r="F85" s="66" t="s">
        <v>109</v>
      </c>
      <c r="G85" s="67">
        <v>44089</v>
      </c>
    </row>
    <row r="86" spans="2:7" s="64" customFormat="1" ht="25.5" x14ac:dyDescent="0.2">
      <c r="B86" s="66">
        <v>77</v>
      </c>
      <c r="C86" s="66" t="s">
        <v>198</v>
      </c>
      <c r="D86" s="66" t="s">
        <v>107</v>
      </c>
      <c r="E86" s="66" t="s">
        <v>199</v>
      </c>
      <c r="F86" s="66" t="s">
        <v>109</v>
      </c>
      <c r="G86" s="67">
        <v>44242</v>
      </c>
    </row>
    <row r="87" spans="2:7" s="64" customFormat="1" ht="15" x14ac:dyDescent="0.2">
      <c r="B87" s="66">
        <v>78</v>
      </c>
      <c r="C87" s="66" t="s">
        <v>200</v>
      </c>
      <c r="D87" s="66" t="s">
        <v>107</v>
      </c>
      <c r="E87" s="66" t="s">
        <v>177</v>
      </c>
      <c r="F87" s="66" t="s">
        <v>109</v>
      </c>
      <c r="G87" s="67">
        <v>44239</v>
      </c>
    </row>
    <row r="88" spans="2:7" s="64" customFormat="1" ht="25.5" x14ac:dyDescent="0.2">
      <c r="B88" s="66">
        <v>79</v>
      </c>
      <c r="C88" s="66" t="s">
        <v>201</v>
      </c>
      <c r="D88" s="66" t="s">
        <v>107</v>
      </c>
      <c r="E88" s="66" t="s">
        <v>202</v>
      </c>
      <c r="F88" s="66" t="s">
        <v>109</v>
      </c>
      <c r="G88" s="67">
        <v>43927</v>
      </c>
    </row>
    <row r="89" spans="2:7" s="64" customFormat="1" ht="15" x14ac:dyDescent="0.2">
      <c r="B89" s="66">
        <v>80</v>
      </c>
      <c r="C89" s="66" t="s">
        <v>203</v>
      </c>
      <c r="D89" s="66" t="s">
        <v>107</v>
      </c>
      <c r="E89" s="66" t="s">
        <v>118</v>
      </c>
      <c r="F89" s="66" t="s">
        <v>109</v>
      </c>
      <c r="G89" s="67">
        <v>44214</v>
      </c>
    </row>
    <row r="90" spans="2:7" s="64" customFormat="1" ht="15" x14ac:dyDescent="0.2">
      <c r="B90" s="66">
        <v>81</v>
      </c>
      <c r="C90" s="66" t="s">
        <v>200</v>
      </c>
      <c r="D90" s="66" t="s">
        <v>107</v>
      </c>
      <c r="E90" s="66" t="s">
        <v>177</v>
      </c>
      <c r="F90" s="66" t="s">
        <v>109</v>
      </c>
      <c r="G90" s="67">
        <v>44211</v>
      </c>
    </row>
    <row r="91" spans="2:7" s="64" customFormat="1" ht="25.5" x14ac:dyDescent="0.2">
      <c r="B91" s="66">
        <v>82</v>
      </c>
      <c r="C91" s="66" t="s">
        <v>204</v>
      </c>
      <c r="D91" s="66" t="s">
        <v>107</v>
      </c>
      <c r="E91" s="66" t="s">
        <v>205</v>
      </c>
      <c r="F91" s="66" t="s">
        <v>109</v>
      </c>
      <c r="G91" s="67">
        <v>43792</v>
      </c>
    </row>
    <row r="92" spans="2:7" s="64" customFormat="1" ht="25.5" x14ac:dyDescent="0.2">
      <c r="B92" s="66">
        <v>83</v>
      </c>
      <c r="C92" s="66" t="s">
        <v>206</v>
      </c>
      <c r="D92" s="66" t="s">
        <v>107</v>
      </c>
      <c r="E92" s="66" t="s">
        <v>148</v>
      </c>
      <c r="F92" s="66" t="s">
        <v>109</v>
      </c>
      <c r="G92" s="67">
        <v>44206</v>
      </c>
    </row>
    <row r="93" spans="2:7" s="64" customFormat="1" ht="25.5" x14ac:dyDescent="0.2">
      <c r="B93" s="66">
        <v>84</v>
      </c>
      <c r="C93" s="66" t="s">
        <v>111</v>
      </c>
      <c r="D93" s="66" t="s">
        <v>107</v>
      </c>
      <c r="E93" s="66" t="s">
        <v>207</v>
      </c>
      <c r="F93" s="66" t="s">
        <v>109</v>
      </c>
      <c r="G93" s="67">
        <v>43809</v>
      </c>
    </row>
    <row r="94" spans="2:7" s="64" customFormat="1" ht="15" x14ac:dyDescent="0.2"/>
    <row r="95" spans="2:7" s="64" customFormat="1" ht="15" x14ac:dyDescent="0.2"/>
  </sheetData>
  <mergeCells count="6">
    <mergeCell ref="B4:G4"/>
    <mergeCell ref="B5:G5"/>
    <mergeCell ref="B7:G7"/>
    <mergeCell ref="B1:G1"/>
    <mergeCell ref="B2:G2"/>
    <mergeCell ref="B3:G3"/>
  </mergeCells>
  <pageMargins left="0.15748031496062992" right="0.15748031496062992" top="0.23" bottom="0.21" header="0.17" footer="0.17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Приложение 1</vt:lpstr>
      <vt:lpstr>Приложение 2</vt:lpstr>
      <vt:lpstr>Приложение 3</vt:lpstr>
      <vt:lpstr>Приложение 4</vt:lpstr>
      <vt:lpstr>Приложение №5</vt:lpstr>
      <vt:lpstr>Приложение №6</vt:lpstr>
      <vt:lpstr>Приложение №7</vt:lpstr>
      <vt:lpstr>'Приложение 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Воронова Л.Н.</cp:lastModifiedBy>
  <cp:lastPrinted>2019-11-11T07:30:47Z</cp:lastPrinted>
  <dcterms:created xsi:type="dcterms:W3CDTF">1996-10-08T23:32:33Z</dcterms:created>
  <dcterms:modified xsi:type="dcterms:W3CDTF">2019-11-19T11:33:31Z</dcterms:modified>
</cp:coreProperties>
</file>