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2" i="1"/>
  <c r="H53" i="1"/>
  <c r="H50" i="1"/>
  <c r="I48" i="1" l="1"/>
  <c r="I52" i="1"/>
  <c r="I51" i="1"/>
  <c r="H39" i="1"/>
  <c r="H40" i="1"/>
  <c r="H41" i="1"/>
  <c r="J38" i="1"/>
  <c r="K38" i="1"/>
  <c r="L38" i="1"/>
  <c r="M38" i="1"/>
  <c r="I38" i="1"/>
  <c r="H38" i="1" s="1"/>
  <c r="H25" i="1" l="1"/>
  <c r="M53" i="1" l="1"/>
  <c r="L53" i="1"/>
  <c r="K53" i="1"/>
  <c r="J53" i="1"/>
  <c r="I53" i="1"/>
  <c r="M52" i="1"/>
  <c r="L52" i="1"/>
  <c r="K52" i="1"/>
  <c r="J52" i="1"/>
  <c r="M51" i="1"/>
  <c r="M50" i="1" s="1"/>
  <c r="L51" i="1"/>
  <c r="L50" i="1" s="1"/>
  <c r="K51" i="1"/>
  <c r="K50" i="1" s="1"/>
  <c r="J51" i="1"/>
  <c r="J50" i="1" s="1"/>
  <c r="I50" i="1" l="1"/>
  <c r="M30" i="1"/>
  <c r="L30" i="1"/>
  <c r="K30" i="1"/>
  <c r="J30" i="1"/>
  <c r="I30" i="1"/>
  <c r="M29" i="1"/>
  <c r="L29" i="1"/>
  <c r="K29" i="1"/>
  <c r="J29" i="1"/>
  <c r="I29" i="1"/>
  <c r="M28" i="1"/>
  <c r="M27" i="1" s="1"/>
  <c r="L28" i="1"/>
  <c r="L27" i="1" s="1"/>
  <c r="K28" i="1"/>
  <c r="J28" i="1"/>
  <c r="I28" i="1"/>
  <c r="H30" i="1"/>
  <c r="H29" i="1"/>
  <c r="H28" i="1"/>
  <c r="J27" i="1" l="1"/>
  <c r="K27" i="1"/>
  <c r="H27" i="1"/>
  <c r="I27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H14" i="1" s="1"/>
  <c r="K14" i="1" l="1"/>
  <c r="L14" i="1"/>
  <c r="M14" i="1"/>
  <c r="I14" i="1"/>
  <c r="J14" i="1"/>
  <c r="H23" i="1"/>
  <c r="F29" i="2" l="1"/>
  <c r="F32" i="2"/>
  <c r="F27" i="2"/>
  <c r="F28" i="2"/>
  <c r="F30" i="2"/>
  <c r="F31" i="2"/>
  <c r="F33" i="2"/>
  <c r="F26" i="2"/>
  <c r="I46" i="1" l="1"/>
  <c r="J46" i="1"/>
  <c r="K46" i="1"/>
  <c r="L46" i="1"/>
  <c r="M46" i="1"/>
  <c r="H47" i="1"/>
  <c r="H48" i="1"/>
  <c r="H49" i="1"/>
  <c r="H43" i="1"/>
  <c r="H44" i="1"/>
  <c r="H45" i="1"/>
  <c r="I42" i="1"/>
  <c r="J42" i="1"/>
  <c r="K42" i="1"/>
  <c r="L42" i="1"/>
  <c r="M42" i="1"/>
  <c r="I23" i="1"/>
  <c r="J23" i="1"/>
  <c r="K23" i="1"/>
  <c r="L23" i="1"/>
  <c r="M23" i="1"/>
  <c r="H46" i="1" l="1"/>
  <c r="H42" i="1"/>
</calcChain>
</file>

<file path=xl/sharedStrings.xml><?xml version="1.0" encoding="utf-8"?>
<sst xmlns="http://schemas.openxmlformats.org/spreadsheetml/2006/main" count="131" uniqueCount="48">
  <si>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</si>
  <si>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</si>
  <si>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</si>
  <si>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</si>
  <si>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</si>
  <si>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</si>
  <si>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</si>
  <si>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</si>
  <si>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</si>
  <si>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</si>
  <si>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</si>
  <si>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</si>
  <si>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</si>
  <si>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</si>
  <si>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</si>
  <si>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</si>
  <si>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</si>
  <si>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</si>
  <si>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</si>
  <si>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</si>
  <si>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</si>
  <si>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</si>
  <si>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</si>
  <si>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</si>
  <si>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</si>
  <si>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</si>
  <si>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III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</si>
  <si>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III «Строительство (реконструкция) объектов образования»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</si>
  <si>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</si>
  <si>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</si>
  <si>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</si>
  <si>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</si>
  <si>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</si>
  <si>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</si>
  <si>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</si>
  <si>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</si>
  <si>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</si>
  <si>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</si>
  <si>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</si>
  <si>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</si>
  <si>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</si>
  <si>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III «Строительство (реконструкция) объектов образования»</t>
  </si>
  <si>
    <t>Профинансировано на 01.01.2020, (тыс. руб.)</t>
  </si>
  <si>
    <t>3.</t>
  </si>
  <si>
    <t>Общеобразовательная школа на 275 мест по адресу: Московской области, г.о. Домодедово, мкр. Белые Столбы (ПИР)</t>
  </si>
  <si>
    <t>-</t>
  </si>
  <si>
    <t>г.о. Домодедово, c. Домодедово, строительство блока школы на 825 мест (ПИР и строительство)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</si>
  <si>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160 от 29.01.2020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</si>
</sst>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_(&quot;$&quot;* #,##0.00_);_(&quot;$&quot;* \(#,##0.00\);_(&quot;$&quot;* &quot;-&quot;??_);_(@_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0" fontId="0" fillId="0" borderId="1" xfId="0" applyFill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/>
    <xf numFmtId="0" fontId="0" fillId="0" borderId="4" xfId="0" applyBorder="1" applyAlignment="1"/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Normal="100" workbookViewId="0">
      <selection activeCell="P2" sqref="P2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49" customWidth="1"/>
    <col min="9" max="9" width="12.42578125" style="49" customWidth="1"/>
    <col min="10" max="10" width="12.28515625" style="49" customWidth="1"/>
    <col min="11" max="11" width="13.5703125" style="49" customWidth="1"/>
    <col min="12" max="12" width="11.140625" style="49" customWidth="1"/>
    <col min="13" max="13" width="14.140625" style="49" customWidth="1"/>
    <col min="14" max="14" width="15.7109375" customWidth="1"/>
    <col min="15" max="15" width="19.85546875" customWidth="1"/>
  </cols>
  <sheetData>
    <row r="1" spans="1:15" s="1" customFormat="1" ht="72" customHeight="1" x14ac:dyDescent="0.25">
      <c r="D1" s="11" t="s">
        <v>22</v>
      </c>
      <c r="F1" s="10"/>
      <c r="G1" s="10"/>
      <c r="H1" s="41"/>
      <c r="I1" s="42"/>
      <c r="J1" s="78" t="s">
        <v>47</v>
      </c>
      <c r="K1" s="78"/>
      <c r="L1" s="78"/>
      <c r="M1" s="79"/>
      <c r="N1" s="79"/>
      <c r="O1" s="79"/>
    </row>
    <row r="2" spans="1:15" s="9" customFormat="1" ht="48.75" customHeight="1" x14ac:dyDescent="0.2">
      <c r="A2" s="74" t="s">
        <v>27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ht="60.75" customHeight="1" x14ac:dyDescent="0.2">
      <c r="A3" s="53" t="s">
        <v>21</v>
      </c>
      <c r="B3" s="53" t="s">
        <v>20</v>
      </c>
      <c r="C3" s="53" t="s">
        <v>19</v>
      </c>
      <c r="D3" s="53" t="s">
        <v>18</v>
      </c>
      <c r="E3" s="53" t="s">
        <v>17</v>
      </c>
      <c r="F3" s="53" t="s">
        <v>42</v>
      </c>
      <c r="G3" s="69" t="s">
        <v>16</v>
      </c>
      <c r="H3" s="65" t="s">
        <v>15</v>
      </c>
      <c r="I3" s="66"/>
      <c r="J3" s="66"/>
      <c r="K3" s="66"/>
      <c r="L3" s="66"/>
      <c r="M3" s="67"/>
      <c r="N3" s="53" t="s">
        <v>14</v>
      </c>
      <c r="O3" s="53" t="s">
        <v>13</v>
      </c>
    </row>
    <row r="4" spans="1:15" ht="42.75" customHeight="1" x14ac:dyDescent="0.2">
      <c r="A4" s="62"/>
      <c r="B4" s="62"/>
      <c r="C4" s="62"/>
      <c r="D4" s="62"/>
      <c r="E4" s="62"/>
      <c r="F4" s="62"/>
      <c r="G4" s="70"/>
      <c r="H4" s="43" t="s">
        <v>3</v>
      </c>
      <c r="I4" s="44" t="s">
        <v>12</v>
      </c>
      <c r="J4" s="44" t="s">
        <v>11</v>
      </c>
      <c r="K4" s="44" t="s">
        <v>10</v>
      </c>
      <c r="L4" s="44" t="s">
        <v>9</v>
      </c>
      <c r="M4" s="44" t="s">
        <v>8</v>
      </c>
      <c r="N4" s="68"/>
      <c r="O4" s="62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45">
        <v>8</v>
      </c>
      <c r="I5" s="46">
        <v>9</v>
      </c>
      <c r="J5" s="46">
        <v>10</v>
      </c>
      <c r="K5" s="46">
        <v>11</v>
      </c>
      <c r="L5" s="46">
        <v>12</v>
      </c>
      <c r="M5" s="46">
        <v>13</v>
      </c>
      <c r="N5" s="8">
        <v>14</v>
      </c>
      <c r="O5" s="8">
        <v>15</v>
      </c>
    </row>
    <row r="6" spans="1:15" ht="17.25" customHeight="1" x14ac:dyDescent="0.2">
      <c r="A6" s="53" t="s">
        <v>7</v>
      </c>
      <c r="B6" s="50" t="s">
        <v>6</v>
      </c>
      <c r="C6" s="58" t="s">
        <v>5</v>
      </c>
      <c r="D6" s="58">
        <v>190</v>
      </c>
      <c r="E6" s="71">
        <v>232638.28</v>
      </c>
      <c r="F6" s="58">
        <v>0</v>
      </c>
      <c r="G6" s="7" t="s">
        <v>4</v>
      </c>
      <c r="H6" s="12">
        <v>232638.28</v>
      </c>
      <c r="I6" s="12">
        <v>0</v>
      </c>
      <c r="J6" s="12">
        <v>15404.06</v>
      </c>
      <c r="K6" s="12">
        <v>102987.15</v>
      </c>
      <c r="L6" s="12">
        <v>114247.07</v>
      </c>
      <c r="M6" s="12">
        <v>0</v>
      </c>
      <c r="N6" s="5"/>
      <c r="O6" s="2"/>
    </row>
    <row r="7" spans="1:15" ht="38.25" customHeight="1" x14ac:dyDescent="0.2">
      <c r="A7" s="61"/>
      <c r="B7" s="63"/>
      <c r="C7" s="59"/>
      <c r="D7" s="59"/>
      <c r="E7" s="72"/>
      <c r="F7" s="59"/>
      <c r="G7" s="7" t="s">
        <v>2</v>
      </c>
      <c r="H7" s="12">
        <v>152610.71</v>
      </c>
      <c r="I7" s="12">
        <v>0</v>
      </c>
      <c r="J7" s="12">
        <v>10105.06</v>
      </c>
      <c r="K7" s="12">
        <v>67559.570000000007</v>
      </c>
      <c r="L7" s="12">
        <v>74946.080000000002</v>
      </c>
      <c r="M7" s="12">
        <v>0</v>
      </c>
      <c r="N7" s="5"/>
      <c r="O7" s="92" t="s">
        <v>40</v>
      </c>
    </row>
    <row r="8" spans="1:15" ht="49.5" customHeight="1" x14ac:dyDescent="0.2">
      <c r="A8" s="61"/>
      <c r="B8" s="63"/>
      <c r="C8" s="59"/>
      <c r="D8" s="59"/>
      <c r="E8" s="72"/>
      <c r="F8" s="59"/>
      <c r="G8" s="7" t="s">
        <v>1</v>
      </c>
      <c r="H8" s="12">
        <v>80027.570000000007</v>
      </c>
      <c r="I8" s="12">
        <v>0</v>
      </c>
      <c r="J8" s="12">
        <v>5299</v>
      </c>
      <c r="K8" s="12">
        <v>35427.58</v>
      </c>
      <c r="L8" s="12">
        <v>39300.99</v>
      </c>
      <c r="M8" s="12">
        <v>0</v>
      </c>
      <c r="N8" s="5"/>
      <c r="O8" s="60"/>
    </row>
    <row r="9" spans="1:15" ht="38.25" customHeight="1" x14ac:dyDescent="0.2">
      <c r="A9" s="62"/>
      <c r="B9" s="64"/>
      <c r="C9" s="60"/>
      <c r="D9" s="60"/>
      <c r="E9" s="73"/>
      <c r="F9" s="60"/>
      <c r="G9" s="6" t="s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5"/>
      <c r="O9" s="2"/>
    </row>
    <row r="10" spans="1:15" ht="20.25" customHeight="1" x14ac:dyDescent="0.2">
      <c r="A10" s="86" t="s">
        <v>28</v>
      </c>
      <c r="B10" s="50" t="s">
        <v>23</v>
      </c>
      <c r="C10" s="58" t="s">
        <v>5</v>
      </c>
      <c r="D10" s="58">
        <v>150</v>
      </c>
      <c r="E10" s="71">
        <v>219773.75</v>
      </c>
      <c r="F10" s="58">
        <v>0</v>
      </c>
      <c r="G10" s="7" t="s">
        <v>4</v>
      </c>
      <c r="H10" s="13">
        <v>219773.75</v>
      </c>
      <c r="I10" s="44">
        <v>0</v>
      </c>
      <c r="J10" s="13">
        <v>14552.24</v>
      </c>
      <c r="K10" s="13">
        <v>97292.12</v>
      </c>
      <c r="L10" s="13">
        <v>107929.39</v>
      </c>
      <c r="M10" s="12">
        <v>0</v>
      </c>
      <c r="N10" s="5"/>
      <c r="O10" s="2"/>
    </row>
    <row r="11" spans="1:15" ht="36" customHeight="1" x14ac:dyDescent="0.2">
      <c r="A11" s="87"/>
      <c r="B11" s="76"/>
      <c r="C11" s="59"/>
      <c r="D11" s="59"/>
      <c r="E11" s="72"/>
      <c r="F11" s="59"/>
      <c r="G11" s="7" t="s">
        <v>2</v>
      </c>
      <c r="H11" s="13">
        <v>144171.57999999999</v>
      </c>
      <c r="I11" s="44">
        <v>0</v>
      </c>
      <c r="J11" s="13">
        <v>9546.27</v>
      </c>
      <c r="K11" s="13">
        <v>63823.63</v>
      </c>
      <c r="L11" s="13">
        <v>70801.679999999993</v>
      </c>
      <c r="M11" s="12">
        <v>0</v>
      </c>
      <c r="N11" s="5"/>
      <c r="O11" s="92" t="s">
        <v>40</v>
      </c>
    </row>
    <row r="12" spans="1:15" ht="46.5" customHeight="1" x14ac:dyDescent="0.2">
      <c r="A12" s="87"/>
      <c r="B12" s="76"/>
      <c r="C12" s="59"/>
      <c r="D12" s="59"/>
      <c r="E12" s="72"/>
      <c r="F12" s="59"/>
      <c r="G12" s="7" t="s">
        <v>1</v>
      </c>
      <c r="H12" s="13">
        <v>75602.17</v>
      </c>
      <c r="I12" s="44">
        <v>0</v>
      </c>
      <c r="J12" s="13">
        <v>5005.97</v>
      </c>
      <c r="K12" s="13">
        <v>33468.49</v>
      </c>
      <c r="L12" s="13">
        <v>37127.71</v>
      </c>
      <c r="M12" s="13">
        <v>0</v>
      </c>
      <c r="N12" s="5"/>
      <c r="O12" s="60"/>
    </row>
    <row r="13" spans="1:15" ht="33.75" customHeight="1" x14ac:dyDescent="0.2">
      <c r="A13" s="88"/>
      <c r="B13" s="77"/>
      <c r="C13" s="60"/>
      <c r="D13" s="60"/>
      <c r="E13" s="73"/>
      <c r="F13" s="60"/>
      <c r="G13" s="4" t="s">
        <v>0</v>
      </c>
      <c r="H13" s="47"/>
      <c r="I13" s="47"/>
      <c r="J13" s="47"/>
      <c r="K13" s="47"/>
      <c r="L13" s="47"/>
      <c r="M13" s="47"/>
      <c r="N13" s="3"/>
      <c r="O13" s="2"/>
    </row>
    <row r="14" spans="1:15" ht="22.5" customHeight="1" x14ac:dyDescent="0.2">
      <c r="A14" s="32"/>
      <c r="B14" s="89" t="s">
        <v>39</v>
      </c>
      <c r="C14" s="33"/>
      <c r="D14" s="33"/>
      <c r="E14" s="33"/>
      <c r="F14" s="33"/>
      <c r="G14" s="34" t="s">
        <v>4</v>
      </c>
      <c r="H14" s="48">
        <f>SUM(H15:H17)</f>
        <v>452412.02999999997</v>
      </c>
      <c r="I14" s="48">
        <f t="shared" ref="I14:M14" si="0">SUM(I15:I17)</f>
        <v>0</v>
      </c>
      <c r="J14" s="48">
        <f t="shared" si="0"/>
        <v>29956.300000000003</v>
      </c>
      <c r="K14" s="48">
        <f t="shared" si="0"/>
        <v>200279.27000000002</v>
      </c>
      <c r="L14" s="48">
        <f t="shared" si="0"/>
        <v>222176.46000000002</v>
      </c>
      <c r="M14" s="48">
        <f t="shared" si="0"/>
        <v>0</v>
      </c>
      <c r="N14" s="3"/>
      <c r="O14" s="2"/>
    </row>
    <row r="15" spans="1:15" ht="42" customHeight="1" x14ac:dyDescent="0.2">
      <c r="A15" s="32"/>
      <c r="B15" s="90"/>
      <c r="C15" s="33"/>
      <c r="D15" s="33"/>
      <c r="E15" s="33"/>
      <c r="F15" s="33"/>
      <c r="G15" s="34" t="s">
        <v>2</v>
      </c>
      <c r="H15" s="48">
        <f>SUM(H7+H11)</f>
        <v>296782.28999999998</v>
      </c>
      <c r="I15" s="48">
        <f t="shared" ref="I15:M15" si="1">SUM(I7+I11)</f>
        <v>0</v>
      </c>
      <c r="J15" s="48">
        <f t="shared" si="1"/>
        <v>19651.330000000002</v>
      </c>
      <c r="K15" s="48">
        <f t="shared" si="1"/>
        <v>131383.20000000001</v>
      </c>
      <c r="L15" s="48">
        <f t="shared" si="1"/>
        <v>145747.76</v>
      </c>
      <c r="M15" s="48">
        <f t="shared" si="1"/>
        <v>0</v>
      </c>
      <c r="N15" s="3"/>
      <c r="O15" s="2"/>
    </row>
    <row r="16" spans="1:15" ht="45.75" customHeight="1" x14ac:dyDescent="0.2">
      <c r="A16" s="32"/>
      <c r="B16" s="90"/>
      <c r="C16" s="33"/>
      <c r="D16" s="33"/>
      <c r="E16" s="33"/>
      <c r="F16" s="33"/>
      <c r="G16" s="34" t="s">
        <v>1</v>
      </c>
      <c r="H16" s="48">
        <f>SUM(H12+H8)</f>
        <v>155629.74</v>
      </c>
      <c r="I16" s="48">
        <f t="shared" ref="I16:M16" si="2">SUM(I12+I8)</f>
        <v>0</v>
      </c>
      <c r="J16" s="48">
        <f t="shared" si="2"/>
        <v>10304.970000000001</v>
      </c>
      <c r="K16" s="48">
        <f t="shared" si="2"/>
        <v>68896.070000000007</v>
      </c>
      <c r="L16" s="48">
        <f t="shared" si="2"/>
        <v>76428.7</v>
      </c>
      <c r="M16" s="48">
        <f t="shared" si="2"/>
        <v>0</v>
      </c>
      <c r="N16" s="3"/>
      <c r="O16" s="2"/>
    </row>
    <row r="17" spans="1:15" ht="33.75" customHeight="1" x14ac:dyDescent="0.2">
      <c r="A17" s="3"/>
      <c r="B17" s="91"/>
      <c r="C17" s="33"/>
      <c r="D17" s="33"/>
      <c r="E17" s="33"/>
      <c r="F17" s="33"/>
      <c r="G17" s="35" t="s">
        <v>0</v>
      </c>
      <c r="H17" s="48">
        <f>SUM(H13+H9)</f>
        <v>0</v>
      </c>
      <c r="I17" s="48">
        <f t="shared" ref="I17:M17" si="3">SUM(I13+I9)</f>
        <v>0</v>
      </c>
      <c r="J17" s="48">
        <f t="shared" si="3"/>
        <v>0</v>
      </c>
      <c r="K17" s="48">
        <f t="shared" si="3"/>
        <v>0</v>
      </c>
      <c r="L17" s="48">
        <f t="shared" si="3"/>
        <v>0</v>
      </c>
      <c r="M17" s="48">
        <f t="shared" si="3"/>
        <v>0</v>
      </c>
      <c r="N17" s="3"/>
      <c r="O17" s="2"/>
    </row>
    <row r="18" spans="1:15" ht="33.75" customHeight="1" x14ac:dyDescent="0.2">
      <c r="A18" s="14"/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7"/>
      <c r="N18" s="14"/>
      <c r="O18" s="18"/>
    </row>
    <row r="19" spans="1:15" ht="52.5" customHeight="1" x14ac:dyDescent="0.2">
      <c r="A19" s="74" t="s">
        <v>26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1:15" ht="15" x14ac:dyDescent="0.2">
      <c r="A20" s="53" t="s">
        <v>21</v>
      </c>
      <c r="B20" s="53" t="s">
        <v>20</v>
      </c>
      <c r="C20" s="53" t="s">
        <v>19</v>
      </c>
      <c r="D20" s="53" t="s">
        <v>18</v>
      </c>
      <c r="E20" s="53" t="s">
        <v>17</v>
      </c>
      <c r="F20" s="53" t="s">
        <v>42</v>
      </c>
      <c r="G20" s="69" t="s">
        <v>16</v>
      </c>
      <c r="H20" s="65" t="s">
        <v>15</v>
      </c>
      <c r="I20" s="66"/>
      <c r="J20" s="66"/>
      <c r="K20" s="66"/>
      <c r="L20" s="66"/>
      <c r="M20" s="67"/>
      <c r="N20" s="53" t="s">
        <v>14</v>
      </c>
      <c r="O20" s="53" t="s">
        <v>13</v>
      </c>
    </row>
    <row r="21" spans="1:15" ht="90.75" customHeight="1" x14ac:dyDescent="0.2">
      <c r="A21" s="62"/>
      <c r="B21" s="62"/>
      <c r="C21" s="62"/>
      <c r="D21" s="62"/>
      <c r="E21" s="62"/>
      <c r="F21" s="62"/>
      <c r="G21" s="70"/>
      <c r="H21" s="43" t="s">
        <v>3</v>
      </c>
      <c r="I21" s="44" t="s">
        <v>12</v>
      </c>
      <c r="J21" s="44" t="s">
        <v>11</v>
      </c>
      <c r="K21" s="44" t="s">
        <v>10</v>
      </c>
      <c r="L21" s="44" t="s">
        <v>9</v>
      </c>
      <c r="M21" s="44" t="s">
        <v>8</v>
      </c>
      <c r="N21" s="68"/>
      <c r="O21" s="62"/>
    </row>
    <row r="22" spans="1:15" ht="15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45">
        <v>8</v>
      </c>
      <c r="I22" s="46">
        <v>9</v>
      </c>
      <c r="J22" s="46">
        <v>10</v>
      </c>
      <c r="K22" s="46">
        <v>11</v>
      </c>
      <c r="L22" s="46">
        <v>12</v>
      </c>
      <c r="M22" s="46">
        <v>13</v>
      </c>
      <c r="N22" s="8">
        <v>14</v>
      </c>
      <c r="O22" s="8">
        <v>15</v>
      </c>
    </row>
    <row r="23" spans="1:15" ht="15" x14ac:dyDescent="0.2">
      <c r="A23" s="53" t="s">
        <v>7</v>
      </c>
      <c r="B23" s="83" t="s">
        <v>24</v>
      </c>
      <c r="C23" s="80" t="s">
        <v>25</v>
      </c>
      <c r="D23" s="80">
        <v>190</v>
      </c>
      <c r="E23" s="80">
        <v>262202.59000000003</v>
      </c>
      <c r="F23" s="80">
        <v>0</v>
      </c>
      <c r="G23" s="6" t="s">
        <v>4</v>
      </c>
      <c r="H23" s="12">
        <f t="shared" ref="H23:M23" si="4">SUM(H24:H26)</f>
        <v>113701.5</v>
      </c>
      <c r="I23" s="12">
        <f t="shared" si="4"/>
        <v>113701.5</v>
      </c>
      <c r="J23" s="12">
        <f t="shared" si="4"/>
        <v>0</v>
      </c>
      <c r="K23" s="12">
        <f t="shared" si="4"/>
        <v>0</v>
      </c>
      <c r="L23" s="12">
        <f t="shared" si="4"/>
        <v>0</v>
      </c>
      <c r="M23" s="12">
        <f t="shared" si="4"/>
        <v>0</v>
      </c>
      <c r="N23" s="20"/>
      <c r="O23" s="21"/>
    </row>
    <row r="24" spans="1:15" ht="35.25" customHeight="1" x14ac:dyDescent="0.2">
      <c r="A24" s="61"/>
      <c r="B24" s="84"/>
      <c r="C24" s="81"/>
      <c r="D24" s="81"/>
      <c r="E24" s="81"/>
      <c r="F24" s="81"/>
      <c r="G24" s="6" t="s">
        <v>2</v>
      </c>
      <c r="H24" s="12">
        <v>15822.48</v>
      </c>
      <c r="I24" s="12">
        <v>15822.48</v>
      </c>
      <c r="J24" s="12">
        <v>0</v>
      </c>
      <c r="K24" s="12">
        <v>0</v>
      </c>
      <c r="L24" s="12">
        <v>0</v>
      </c>
      <c r="M24" s="12">
        <v>0</v>
      </c>
      <c r="N24" s="20"/>
      <c r="O24" s="92" t="s">
        <v>40</v>
      </c>
    </row>
    <row r="25" spans="1:15" ht="48.75" customHeight="1" x14ac:dyDescent="0.2">
      <c r="A25" s="61"/>
      <c r="B25" s="84"/>
      <c r="C25" s="81"/>
      <c r="D25" s="81"/>
      <c r="E25" s="81"/>
      <c r="F25" s="81"/>
      <c r="G25" s="6" t="s">
        <v>1</v>
      </c>
      <c r="H25" s="12">
        <f>SUM(I25:M25)</f>
        <v>97879.02</v>
      </c>
      <c r="I25" s="12">
        <v>97879.02</v>
      </c>
      <c r="J25" s="12">
        <v>0</v>
      </c>
      <c r="K25" s="12">
        <v>0</v>
      </c>
      <c r="L25" s="12">
        <v>0</v>
      </c>
      <c r="M25" s="12">
        <v>0</v>
      </c>
      <c r="N25" s="20"/>
      <c r="O25" s="60"/>
    </row>
    <row r="26" spans="1:15" ht="30" x14ac:dyDescent="0.2">
      <c r="A26" s="62"/>
      <c r="B26" s="85"/>
      <c r="C26" s="82"/>
      <c r="D26" s="82"/>
      <c r="E26" s="82"/>
      <c r="F26" s="82"/>
      <c r="G26" s="6" t="s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0"/>
      <c r="O26" s="21"/>
    </row>
    <row r="27" spans="1:15" ht="15" x14ac:dyDescent="0.2">
      <c r="A27" s="32"/>
      <c r="B27" s="89" t="s">
        <v>39</v>
      </c>
      <c r="C27" s="33"/>
      <c r="D27" s="33"/>
      <c r="E27" s="33"/>
      <c r="F27" s="33"/>
      <c r="G27" s="34" t="s">
        <v>4</v>
      </c>
      <c r="H27" s="48">
        <f>SUM(H28:H30)</f>
        <v>113701.5</v>
      </c>
      <c r="I27" s="48">
        <f t="shared" ref="I27:M27" si="5">SUM(I28:I30)</f>
        <v>113701.5</v>
      </c>
      <c r="J27" s="48">
        <f t="shared" si="5"/>
        <v>0</v>
      </c>
      <c r="K27" s="48">
        <f t="shared" si="5"/>
        <v>0</v>
      </c>
      <c r="L27" s="48">
        <f t="shared" si="5"/>
        <v>0</v>
      </c>
      <c r="M27" s="48">
        <f t="shared" si="5"/>
        <v>0</v>
      </c>
      <c r="N27" s="3"/>
      <c r="O27" s="2"/>
    </row>
    <row r="28" spans="1:15" ht="43.5" customHeight="1" x14ac:dyDescent="0.2">
      <c r="A28" s="32"/>
      <c r="B28" s="90"/>
      <c r="C28" s="33"/>
      <c r="D28" s="33"/>
      <c r="E28" s="33"/>
      <c r="F28" s="33"/>
      <c r="G28" s="34" t="s">
        <v>2</v>
      </c>
      <c r="H28" s="48">
        <f>SUM(H24)</f>
        <v>15822.48</v>
      </c>
      <c r="I28" s="48">
        <f t="shared" ref="I28:M28" si="6">SUM(I24)</f>
        <v>15822.48</v>
      </c>
      <c r="J28" s="48">
        <f t="shared" si="6"/>
        <v>0</v>
      </c>
      <c r="K28" s="48">
        <f t="shared" si="6"/>
        <v>0</v>
      </c>
      <c r="L28" s="48">
        <f t="shared" si="6"/>
        <v>0</v>
      </c>
      <c r="M28" s="48">
        <f t="shared" si="6"/>
        <v>0</v>
      </c>
      <c r="N28" s="3"/>
      <c r="O28" s="2"/>
    </row>
    <row r="29" spans="1:15" ht="45.75" customHeight="1" x14ac:dyDescent="0.2">
      <c r="A29" s="32"/>
      <c r="B29" s="90"/>
      <c r="C29" s="33"/>
      <c r="D29" s="33"/>
      <c r="E29" s="33"/>
      <c r="F29" s="33"/>
      <c r="G29" s="34" t="s">
        <v>1</v>
      </c>
      <c r="H29" s="48">
        <f>SUM(H25)</f>
        <v>97879.02</v>
      </c>
      <c r="I29" s="48">
        <f t="shared" ref="I29:M29" si="7">SUM(I25)</f>
        <v>97879.02</v>
      </c>
      <c r="J29" s="48">
        <f t="shared" si="7"/>
        <v>0</v>
      </c>
      <c r="K29" s="48">
        <f t="shared" si="7"/>
        <v>0</v>
      </c>
      <c r="L29" s="48">
        <f t="shared" si="7"/>
        <v>0</v>
      </c>
      <c r="M29" s="48">
        <f t="shared" si="7"/>
        <v>0</v>
      </c>
      <c r="N29" s="3"/>
      <c r="O29" s="2"/>
    </row>
    <row r="30" spans="1:15" ht="28.5" x14ac:dyDescent="0.2">
      <c r="A30" s="3"/>
      <c r="B30" s="91"/>
      <c r="C30" s="33"/>
      <c r="D30" s="33"/>
      <c r="E30" s="33"/>
      <c r="F30" s="33"/>
      <c r="G30" s="35" t="s">
        <v>0</v>
      </c>
      <c r="H30" s="48">
        <f>SUM(H26)</f>
        <v>0</v>
      </c>
      <c r="I30" s="48">
        <f t="shared" ref="I30:M30" si="8">SUM(I26)</f>
        <v>0</v>
      </c>
      <c r="J30" s="48">
        <f t="shared" si="8"/>
        <v>0</v>
      </c>
      <c r="K30" s="48">
        <f t="shared" si="8"/>
        <v>0</v>
      </c>
      <c r="L30" s="48">
        <f t="shared" si="8"/>
        <v>0</v>
      </c>
      <c r="M30" s="48">
        <f t="shared" si="8"/>
        <v>0</v>
      </c>
      <c r="N30" s="3"/>
      <c r="O30" s="2"/>
    </row>
    <row r="31" spans="1:15" ht="15" x14ac:dyDescent="0.2">
      <c r="A31" s="36"/>
      <c r="B31" s="37"/>
      <c r="C31" s="38"/>
      <c r="D31" s="38"/>
      <c r="E31" s="38"/>
      <c r="F31" s="38"/>
      <c r="G31" s="17"/>
      <c r="H31" s="39"/>
      <c r="I31" s="39"/>
      <c r="J31" s="39"/>
      <c r="K31" s="39"/>
      <c r="L31" s="39"/>
      <c r="M31" s="39"/>
      <c r="N31" s="17"/>
      <c r="O31" s="40"/>
    </row>
    <row r="32" spans="1:15" ht="15" x14ac:dyDescent="0.2">
      <c r="A32" s="36"/>
      <c r="B32" s="37"/>
      <c r="C32" s="38"/>
      <c r="D32" s="38"/>
      <c r="E32" s="38"/>
      <c r="F32" s="38"/>
      <c r="G32" s="17"/>
      <c r="H32" s="39"/>
      <c r="I32" s="39"/>
      <c r="J32" s="39"/>
      <c r="K32" s="39"/>
      <c r="L32" s="39"/>
      <c r="M32" s="39"/>
      <c r="N32" s="17"/>
      <c r="O32" s="40"/>
    </row>
    <row r="33" spans="1:15" ht="15" x14ac:dyDescent="0.2">
      <c r="A33" s="36"/>
      <c r="B33" s="37"/>
      <c r="C33" s="38"/>
      <c r="D33" s="38"/>
      <c r="E33" s="38"/>
      <c r="F33" s="38"/>
      <c r="G33" s="17"/>
      <c r="H33" s="39"/>
      <c r="I33" s="39"/>
      <c r="J33" s="39"/>
      <c r="K33" s="39"/>
      <c r="L33" s="39"/>
      <c r="M33" s="39"/>
      <c r="N33" s="17"/>
      <c r="O33" s="40"/>
    </row>
    <row r="34" spans="1:15" ht="45.75" customHeight="1" x14ac:dyDescent="0.2">
      <c r="A34" s="74" t="s">
        <v>41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</row>
    <row r="35" spans="1:15" ht="15" x14ac:dyDescent="0.2">
      <c r="A35" s="53" t="s">
        <v>21</v>
      </c>
      <c r="B35" s="53" t="s">
        <v>20</v>
      </c>
      <c r="C35" s="53" t="s">
        <v>19</v>
      </c>
      <c r="D35" s="53" t="s">
        <v>18</v>
      </c>
      <c r="E35" s="53" t="s">
        <v>17</v>
      </c>
      <c r="F35" s="53" t="s">
        <v>42</v>
      </c>
      <c r="G35" s="69" t="s">
        <v>16</v>
      </c>
      <c r="H35" s="65" t="s">
        <v>15</v>
      </c>
      <c r="I35" s="66"/>
      <c r="J35" s="66"/>
      <c r="K35" s="66"/>
      <c r="L35" s="66"/>
      <c r="M35" s="67"/>
      <c r="N35" s="53" t="s">
        <v>14</v>
      </c>
      <c r="O35" s="53" t="s">
        <v>13</v>
      </c>
    </row>
    <row r="36" spans="1:15" ht="100.5" customHeight="1" x14ac:dyDescent="0.2">
      <c r="A36" s="62"/>
      <c r="B36" s="62"/>
      <c r="C36" s="62"/>
      <c r="D36" s="62"/>
      <c r="E36" s="62"/>
      <c r="F36" s="62"/>
      <c r="G36" s="70"/>
      <c r="H36" s="43" t="s">
        <v>3</v>
      </c>
      <c r="I36" s="44" t="s">
        <v>12</v>
      </c>
      <c r="J36" s="44" t="s">
        <v>11</v>
      </c>
      <c r="K36" s="44" t="s">
        <v>10</v>
      </c>
      <c r="L36" s="44" t="s">
        <v>9</v>
      </c>
      <c r="M36" s="44" t="s">
        <v>8</v>
      </c>
      <c r="N36" s="68"/>
      <c r="O36" s="62"/>
    </row>
    <row r="37" spans="1:15" ht="15" x14ac:dyDescent="0.2">
      <c r="A37" s="8">
        <v>1</v>
      </c>
      <c r="B37" s="8">
        <v>2</v>
      </c>
      <c r="C37" s="8">
        <v>3</v>
      </c>
      <c r="D37" s="8">
        <v>4</v>
      </c>
      <c r="E37" s="8">
        <v>5</v>
      </c>
      <c r="F37" s="8">
        <v>6</v>
      </c>
      <c r="G37" s="8">
        <v>7</v>
      </c>
      <c r="H37" s="45">
        <v>8</v>
      </c>
      <c r="I37" s="46">
        <v>9</v>
      </c>
      <c r="J37" s="46">
        <v>10</v>
      </c>
      <c r="K37" s="46">
        <v>11</v>
      </c>
      <c r="L37" s="46">
        <v>12</v>
      </c>
      <c r="M37" s="46">
        <v>13</v>
      </c>
      <c r="N37" s="8">
        <v>14</v>
      </c>
      <c r="O37" s="8">
        <v>15</v>
      </c>
    </row>
    <row r="38" spans="1:15" ht="15" x14ac:dyDescent="0.2">
      <c r="A38" s="53" t="s">
        <v>7</v>
      </c>
      <c r="B38" s="50" t="s">
        <v>44</v>
      </c>
      <c r="C38" s="53"/>
      <c r="D38" s="58">
        <v>275</v>
      </c>
      <c r="E38" s="58" t="s">
        <v>45</v>
      </c>
      <c r="F38" s="58">
        <v>0</v>
      </c>
      <c r="G38" s="7" t="s">
        <v>4</v>
      </c>
      <c r="H38" s="22">
        <f>SUM(I38:M38)</f>
        <v>10000</v>
      </c>
      <c r="I38" s="22">
        <f>SUM(I39:I41)</f>
        <v>10000</v>
      </c>
      <c r="J38" s="22">
        <f t="shared" ref="J38:M38" si="9">SUM(J39:J41)</f>
        <v>0</v>
      </c>
      <c r="K38" s="22">
        <f t="shared" si="9"/>
        <v>0</v>
      </c>
      <c r="L38" s="22">
        <f t="shared" si="9"/>
        <v>0</v>
      </c>
      <c r="M38" s="22">
        <f t="shared" si="9"/>
        <v>0</v>
      </c>
      <c r="N38" s="5"/>
      <c r="O38" s="53"/>
    </row>
    <row r="39" spans="1:15" ht="40.5" customHeight="1" x14ac:dyDescent="0.2">
      <c r="A39" s="54"/>
      <c r="B39" s="51"/>
      <c r="C39" s="54"/>
      <c r="D39" s="59"/>
      <c r="E39" s="59"/>
      <c r="F39" s="59"/>
      <c r="G39" s="7" t="s">
        <v>2</v>
      </c>
      <c r="H39" s="22">
        <f t="shared" ref="H39:H41" si="10">SUM(I39:M39)</f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5"/>
      <c r="O39" s="56"/>
    </row>
    <row r="40" spans="1:15" ht="52.5" customHeight="1" x14ac:dyDescent="0.2">
      <c r="A40" s="54"/>
      <c r="B40" s="51"/>
      <c r="C40" s="54"/>
      <c r="D40" s="59"/>
      <c r="E40" s="59"/>
      <c r="F40" s="59"/>
      <c r="G40" s="7" t="s">
        <v>1</v>
      </c>
      <c r="H40" s="22">
        <f t="shared" si="10"/>
        <v>10000</v>
      </c>
      <c r="I40" s="22">
        <v>10000</v>
      </c>
      <c r="J40" s="22">
        <v>0</v>
      </c>
      <c r="K40" s="22">
        <v>0</v>
      </c>
      <c r="L40" s="22">
        <v>0</v>
      </c>
      <c r="M40" s="22">
        <v>0</v>
      </c>
      <c r="N40" s="5"/>
      <c r="O40" s="56"/>
    </row>
    <row r="41" spans="1:15" ht="30" x14ac:dyDescent="0.2">
      <c r="A41" s="55"/>
      <c r="B41" s="52"/>
      <c r="C41" s="55"/>
      <c r="D41" s="60"/>
      <c r="E41" s="60"/>
      <c r="F41" s="60"/>
      <c r="G41" s="6" t="s">
        <v>0</v>
      </c>
      <c r="H41" s="22">
        <f t="shared" si="10"/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5"/>
      <c r="O41" s="56"/>
    </row>
    <row r="42" spans="1:15" ht="15" x14ac:dyDescent="0.2">
      <c r="A42" s="53" t="s">
        <v>28</v>
      </c>
      <c r="B42" s="50" t="s">
        <v>46</v>
      </c>
      <c r="C42" s="58" t="s">
        <v>30</v>
      </c>
      <c r="D42" s="58">
        <v>825</v>
      </c>
      <c r="E42" s="58">
        <v>1046613</v>
      </c>
      <c r="F42" s="58">
        <v>0</v>
      </c>
      <c r="G42" s="7" t="s">
        <v>4</v>
      </c>
      <c r="H42" s="12">
        <f t="shared" ref="H42:M42" si="11">SUM(H43:H45)</f>
        <v>1046613</v>
      </c>
      <c r="I42" s="12">
        <f t="shared" si="11"/>
        <v>25262</v>
      </c>
      <c r="J42" s="12">
        <f t="shared" si="11"/>
        <v>307101</v>
      </c>
      <c r="K42" s="12">
        <f t="shared" si="11"/>
        <v>714250</v>
      </c>
      <c r="L42" s="12">
        <f t="shared" si="11"/>
        <v>0</v>
      </c>
      <c r="M42" s="12">
        <f t="shared" si="11"/>
        <v>0</v>
      </c>
      <c r="N42" s="5"/>
      <c r="O42" s="57"/>
    </row>
    <row r="43" spans="1:15" ht="41.25" customHeight="1" x14ac:dyDescent="0.2">
      <c r="A43" s="61"/>
      <c r="B43" s="63"/>
      <c r="C43" s="59"/>
      <c r="D43" s="59"/>
      <c r="E43" s="59"/>
      <c r="F43" s="59"/>
      <c r="G43" s="7" t="s">
        <v>2</v>
      </c>
      <c r="H43" s="22">
        <f t="shared" ref="H43:H45" si="12">SUM(I43:M43)</f>
        <v>670006</v>
      </c>
      <c r="I43" s="12">
        <v>0</v>
      </c>
      <c r="J43" s="12">
        <v>201458</v>
      </c>
      <c r="K43" s="12">
        <v>468548</v>
      </c>
      <c r="L43" s="12">
        <v>0</v>
      </c>
      <c r="M43" s="12">
        <v>0</v>
      </c>
      <c r="N43" s="5"/>
      <c r="O43" s="92" t="s">
        <v>40</v>
      </c>
    </row>
    <row r="44" spans="1:15" ht="49.5" customHeight="1" x14ac:dyDescent="0.2">
      <c r="A44" s="61"/>
      <c r="B44" s="63"/>
      <c r="C44" s="59"/>
      <c r="D44" s="59"/>
      <c r="E44" s="59"/>
      <c r="F44" s="59"/>
      <c r="G44" s="7" t="s">
        <v>1</v>
      </c>
      <c r="H44" s="22">
        <f t="shared" si="12"/>
        <v>376607</v>
      </c>
      <c r="I44" s="12">
        <v>25262</v>
      </c>
      <c r="J44" s="12">
        <v>105643</v>
      </c>
      <c r="K44" s="12">
        <v>245702</v>
      </c>
      <c r="L44" s="12">
        <v>0</v>
      </c>
      <c r="M44" s="12">
        <v>0</v>
      </c>
      <c r="N44" s="5"/>
      <c r="O44" s="60"/>
    </row>
    <row r="45" spans="1:15" ht="30" x14ac:dyDescent="0.2">
      <c r="A45" s="62"/>
      <c r="B45" s="64"/>
      <c r="C45" s="60"/>
      <c r="D45" s="60"/>
      <c r="E45" s="60"/>
      <c r="F45" s="60"/>
      <c r="G45" s="6" t="s">
        <v>0</v>
      </c>
      <c r="H45" s="22">
        <f t="shared" si="12"/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5"/>
      <c r="O45" s="2"/>
    </row>
    <row r="46" spans="1:15" ht="15" x14ac:dyDescent="0.2">
      <c r="A46" s="53" t="s">
        <v>43</v>
      </c>
      <c r="B46" s="50" t="s">
        <v>29</v>
      </c>
      <c r="C46" s="58" t="s">
        <v>30</v>
      </c>
      <c r="D46" s="58">
        <v>550</v>
      </c>
      <c r="E46" s="58" t="s">
        <v>31</v>
      </c>
      <c r="F46" s="58">
        <v>0</v>
      </c>
      <c r="G46" s="7" t="s">
        <v>4</v>
      </c>
      <c r="H46" s="12">
        <f t="shared" ref="H46:M46" si="13">SUM(H47:H49)</f>
        <v>810225.4</v>
      </c>
      <c r="I46" s="12">
        <f t="shared" si="13"/>
        <v>231316</v>
      </c>
      <c r="J46" s="12">
        <f t="shared" si="13"/>
        <v>138282.31</v>
      </c>
      <c r="K46" s="12">
        <f t="shared" si="13"/>
        <v>440627.08999999997</v>
      </c>
      <c r="L46" s="12">
        <f t="shared" si="13"/>
        <v>0</v>
      </c>
      <c r="M46" s="12">
        <f t="shared" si="13"/>
        <v>0</v>
      </c>
      <c r="N46" s="5"/>
      <c r="O46" s="2"/>
    </row>
    <row r="47" spans="1:15" ht="40.5" customHeight="1" x14ac:dyDescent="0.2">
      <c r="A47" s="61"/>
      <c r="B47" s="63"/>
      <c r="C47" s="59"/>
      <c r="D47" s="59"/>
      <c r="E47" s="59"/>
      <c r="F47" s="59"/>
      <c r="G47" s="7" t="s">
        <v>2</v>
      </c>
      <c r="H47" s="22">
        <f t="shared" ref="H47:H49" si="14">SUM(I47:M47)</f>
        <v>280239</v>
      </c>
      <c r="I47" s="12">
        <v>0</v>
      </c>
      <c r="J47" s="12">
        <v>0</v>
      </c>
      <c r="K47" s="12">
        <v>280239</v>
      </c>
      <c r="L47" s="12">
        <v>0</v>
      </c>
      <c r="M47" s="12">
        <v>0</v>
      </c>
      <c r="N47" s="5"/>
      <c r="O47" s="92" t="s">
        <v>40</v>
      </c>
    </row>
    <row r="48" spans="1:15" ht="55.5" customHeight="1" x14ac:dyDescent="0.2">
      <c r="A48" s="61"/>
      <c r="B48" s="63"/>
      <c r="C48" s="59"/>
      <c r="D48" s="59"/>
      <c r="E48" s="59"/>
      <c r="F48" s="59"/>
      <c r="G48" s="7" t="s">
        <v>1</v>
      </c>
      <c r="H48" s="22">
        <f t="shared" si="14"/>
        <v>529986.4</v>
      </c>
      <c r="I48" s="12">
        <f>204271+27045</f>
        <v>231316</v>
      </c>
      <c r="J48" s="12">
        <v>138282.31</v>
      </c>
      <c r="K48" s="12">
        <v>160388.09</v>
      </c>
      <c r="L48" s="12">
        <v>0</v>
      </c>
      <c r="M48" s="12">
        <v>0</v>
      </c>
      <c r="N48" s="5"/>
      <c r="O48" s="60"/>
    </row>
    <row r="49" spans="1:15" ht="30" x14ac:dyDescent="0.2">
      <c r="A49" s="62"/>
      <c r="B49" s="64"/>
      <c r="C49" s="60"/>
      <c r="D49" s="60"/>
      <c r="E49" s="60"/>
      <c r="F49" s="60"/>
      <c r="G49" s="6" t="s">
        <v>0</v>
      </c>
      <c r="H49" s="22">
        <f t="shared" si="14"/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5"/>
      <c r="O49" s="2"/>
    </row>
    <row r="50" spans="1:15" ht="15" x14ac:dyDescent="0.2">
      <c r="A50" s="32"/>
      <c r="B50" s="89" t="s">
        <v>39</v>
      </c>
      <c r="C50" s="33"/>
      <c r="D50" s="33"/>
      <c r="E50" s="33"/>
      <c r="F50" s="33"/>
      <c r="G50" s="34" t="s">
        <v>4</v>
      </c>
      <c r="H50" s="48">
        <f>SUM(I50:M50)</f>
        <v>1866838.4</v>
      </c>
      <c r="I50" s="48">
        <f t="shared" ref="I50:M50" si="15">SUM(I51:I53)</f>
        <v>266578</v>
      </c>
      <c r="J50" s="48">
        <f t="shared" si="15"/>
        <v>445383.31</v>
      </c>
      <c r="K50" s="48">
        <f t="shared" si="15"/>
        <v>1154877.0899999999</v>
      </c>
      <c r="L50" s="48">
        <f t="shared" si="15"/>
        <v>0</v>
      </c>
      <c r="M50" s="48">
        <f t="shared" si="15"/>
        <v>0</v>
      </c>
      <c r="N50" s="3"/>
      <c r="O50" s="2"/>
    </row>
    <row r="51" spans="1:15" ht="42.75" customHeight="1" x14ac:dyDescent="0.2">
      <c r="A51" s="32"/>
      <c r="B51" s="90"/>
      <c r="C51" s="33"/>
      <c r="D51" s="33"/>
      <c r="E51" s="33"/>
      <c r="F51" s="33"/>
      <c r="G51" s="34" t="s">
        <v>2</v>
      </c>
      <c r="H51" s="48">
        <f t="shared" ref="H51:H53" si="16">SUM(I51:M51)</f>
        <v>950245</v>
      </c>
      <c r="I51" s="48">
        <f>SUM(I47+I43+I39)</f>
        <v>0</v>
      </c>
      <c r="J51" s="48">
        <f t="shared" ref="J51:M53" si="17">SUM(J47+J43)</f>
        <v>201458</v>
      </c>
      <c r="K51" s="48">
        <f t="shared" si="17"/>
        <v>748787</v>
      </c>
      <c r="L51" s="48">
        <f t="shared" si="17"/>
        <v>0</v>
      </c>
      <c r="M51" s="48">
        <f t="shared" si="17"/>
        <v>0</v>
      </c>
      <c r="N51" s="3"/>
      <c r="O51" s="2"/>
    </row>
    <row r="52" spans="1:15" ht="48.75" customHeight="1" x14ac:dyDescent="0.2">
      <c r="A52" s="32"/>
      <c r="B52" s="90"/>
      <c r="C52" s="33"/>
      <c r="D52" s="33"/>
      <c r="E52" s="33"/>
      <c r="F52" s="33"/>
      <c r="G52" s="34" t="s">
        <v>1</v>
      </c>
      <c r="H52" s="48">
        <f t="shared" si="16"/>
        <v>916593.39999999991</v>
      </c>
      <c r="I52" s="48">
        <f>SUM(I48+I44+I40)</f>
        <v>266578</v>
      </c>
      <c r="J52" s="48">
        <f t="shared" si="17"/>
        <v>243925.31</v>
      </c>
      <c r="K52" s="48">
        <f t="shared" si="17"/>
        <v>406090.08999999997</v>
      </c>
      <c r="L52" s="48">
        <f t="shared" si="17"/>
        <v>0</v>
      </c>
      <c r="M52" s="48">
        <f t="shared" si="17"/>
        <v>0</v>
      </c>
      <c r="N52" s="3"/>
      <c r="O52" s="2"/>
    </row>
    <row r="53" spans="1:15" ht="28.5" x14ac:dyDescent="0.2">
      <c r="A53" s="3"/>
      <c r="B53" s="91"/>
      <c r="C53" s="33"/>
      <c r="D53" s="33"/>
      <c r="E53" s="33"/>
      <c r="F53" s="33"/>
      <c r="G53" s="35" t="s">
        <v>0</v>
      </c>
      <c r="H53" s="48">
        <f t="shared" si="16"/>
        <v>0</v>
      </c>
      <c r="I53" s="48">
        <f>SUM(I49+I45)</f>
        <v>0</v>
      </c>
      <c r="J53" s="48">
        <f t="shared" si="17"/>
        <v>0</v>
      </c>
      <c r="K53" s="48">
        <f t="shared" si="17"/>
        <v>0</v>
      </c>
      <c r="L53" s="48">
        <f t="shared" si="17"/>
        <v>0</v>
      </c>
      <c r="M53" s="48">
        <f t="shared" si="17"/>
        <v>0</v>
      </c>
      <c r="N53" s="3"/>
      <c r="O53" s="2"/>
    </row>
  </sheetData>
  <mergeCells count="79">
    <mergeCell ref="O47:O48"/>
    <mergeCell ref="B50:B53"/>
    <mergeCell ref="O7:O8"/>
    <mergeCell ref="O11:O12"/>
    <mergeCell ref="B27:B30"/>
    <mergeCell ref="O24:O25"/>
    <mergeCell ref="O43:O44"/>
    <mergeCell ref="C46:C49"/>
    <mergeCell ref="D46:D49"/>
    <mergeCell ref="E46:E49"/>
    <mergeCell ref="F46:F49"/>
    <mergeCell ref="F42:F45"/>
    <mergeCell ref="O35:O36"/>
    <mergeCell ref="A34:O34"/>
    <mergeCell ref="A35:A36"/>
    <mergeCell ref="B35:B36"/>
    <mergeCell ref="A6:A9"/>
    <mergeCell ref="B6:B9"/>
    <mergeCell ref="C6:C9"/>
    <mergeCell ref="D6:D9"/>
    <mergeCell ref="F23:F26"/>
    <mergeCell ref="A23:A26"/>
    <mergeCell ref="B23:B26"/>
    <mergeCell ref="C23:C26"/>
    <mergeCell ref="D23:D26"/>
    <mergeCell ref="E23:E26"/>
    <mergeCell ref="A10:A13"/>
    <mergeCell ref="B14:B17"/>
    <mergeCell ref="B3:B4"/>
    <mergeCell ref="A46:A49"/>
    <mergeCell ref="B46:B49"/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B10:B13"/>
    <mergeCell ref="C10:C13"/>
    <mergeCell ref="D10:D13"/>
    <mergeCell ref="H35:M35"/>
    <mergeCell ref="N35:N36"/>
    <mergeCell ref="C35:C36"/>
    <mergeCell ref="D35:D36"/>
    <mergeCell ref="E35:E36"/>
    <mergeCell ref="F35:F36"/>
    <mergeCell ref="G35:G36"/>
    <mergeCell ref="B38:B41"/>
    <mergeCell ref="A38:A41"/>
    <mergeCell ref="O38:O42"/>
    <mergeCell ref="F38:F41"/>
    <mergeCell ref="E38:E41"/>
    <mergeCell ref="D38:D41"/>
    <mergeCell ref="C38:C41"/>
    <mergeCell ref="A42:A45"/>
    <mergeCell ref="B42:B45"/>
    <mergeCell ref="C42:C45"/>
    <mergeCell ref="D42:D45"/>
    <mergeCell ref="E42:E4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2" manualBreakCount="2">
    <brk id="17" max="16383" man="1"/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23" t="s">
        <v>3</v>
      </c>
      <c r="B1" s="23" t="s">
        <v>32</v>
      </c>
      <c r="C1" s="23" t="s">
        <v>33</v>
      </c>
      <c r="D1" s="23" t="s">
        <v>34</v>
      </c>
      <c r="E1" s="23" t="s">
        <v>35</v>
      </c>
      <c r="F1" s="24" t="s">
        <v>36</v>
      </c>
    </row>
    <row r="2" spans="1:6" s="19" customFormat="1" ht="18" customHeight="1" x14ac:dyDescent="0.2">
      <c r="A2" s="25"/>
      <c r="B2" s="24">
        <v>15822.5</v>
      </c>
      <c r="C2" s="24">
        <v>221109.3</v>
      </c>
      <c r="D2" s="24">
        <v>880170.2</v>
      </c>
      <c r="E2" s="24" t="s">
        <v>37</v>
      </c>
      <c r="F2" s="24">
        <v>0</v>
      </c>
    </row>
    <row r="3" spans="1:6" s="19" customFormat="1" ht="16.5" thickBot="1" x14ac:dyDescent="0.25">
      <c r="A3" s="27"/>
      <c r="B3" s="29"/>
      <c r="C3" s="29"/>
      <c r="D3" s="29"/>
      <c r="E3" s="29"/>
      <c r="F3" s="29"/>
    </row>
    <row r="4" spans="1:6" s="19" customFormat="1" ht="16.5" thickBot="1" x14ac:dyDescent="0.25">
      <c r="A4" s="27"/>
      <c r="B4" s="26">
        <v>0</v>
      </c>
      <c r="C4" s="26">
        <v>0</v>
      </c>
      <c r="D4" s="26">
        <v>0</v>
      </c>
      <c r="E4" s="26">
        <v>0</v>
      </c>
      <c r="F4" s="26">
        <v>0</v>
      </c>
    </row>
    <row r="5" spans="1:6" s="19" customFormat="1" ht="18" customHeight="1" x14ac:dyDescent="0.2">
      <c r="A5" s="24"/>
      <c r="B5" s="24">
        <v>384855.8</v>
      </c>
      <c r="C5" s="24">
        <v>290364.09999999998</v>
      </c>
      <c r="D5" s="24">
        <v>511119.9</v>
      </c>
      <c r="E5" s="24" t="s">
        <v>38</v>
      </c>
      <c r="F5" s="24">
        <v>0</v>
      </c>
    </row>
    <row r="6" spans="1:6" s="19" customFormat="1" ht="16.5" thickBot="1" x14ac:dyDescent="0.25">
      <c r="A6" s="29"/>
      <c r="B6" s="29"/>
      <c r="C6" s="29"/>
      <c r="D6" s="29"/>
      <c r="E6" s="29"/>
      <c r="F6" s="29"/>
    </row>
    <row r="7" spans="1:6" s="19" customFormat="1" ht="16.5" thickBot="1" x14ac:dyDescent="0.25">
      <c r="A7" s="27"/>
      <c r="B7" s="26">
        <v>236300</v>
      </c>
      <c r="C7" s="28">
        <v>0</v>
      </c>
      <c r="D7" s="26">
        <v>0</v>
      </c>
      <c r="E7" s="26">
        <v>0</v>
      </c>
      <c r="F7" s="26">
        <v>0</v>
      </c>
    </row>
    <row r="8" spans="1:6" s="19" customFormat="1" ht="18" customHeight="1" x14ac:dyDescent="0.2">
      <c r="A8" s="25"/>
      <c r="B8" s="25">
        <v>654828.30000000005</v>
      </c>
      <c r="C8" s="25">
        <v>511473.4</v>
      </c>
      <c r="D8" s="25">
        <v>1391290.1</v>
      </c>
      <c r="E8" s="30">
        <v>222176.46</v>
      </c>
      <c r="F8" s="25">
        <v>0</v>
      </c>
    </row>
    <row r="9" spans="1:6" s="19" customFormat="1" ht="16.5" thickBot="1" x14ac:dyDescent="0.25">
      <c r="A9" s="27"/>
      <c r="B9" s="27"/>
      <c r="C9" s="27"/>
      <c r="D9" s="27"/>
      <c r="E9" s="31"/>
      <c r="F9" s="27"/>
    </row>
    <row r="24" spans="1:6" ht="13.5" thickBot="1" x14ac:dyDescent="0.25"/>
    <row r="25" spans="1:6" ht="16.5" thickBot="1" x14ac:dyDescent="0.25">
      <c r="A25" s="23" t="s">
        <v>32</v>
      </c>
      <c r="B25" s="23" t="s">
        <v>33</v>
      </c>
      <c r="C25" s="23" t="s">
        <v>34</v>
      </c>
      <c r="D25" s="23" t="s">
        <v>35</v>
      </c>
      <c r="E25" s="24" t="s">
        <v>36</v>
      </c>
    </row>
    <row r="26" spans="1:6" ht="15.75" x14ac:dyDescent="0.25">
      <c r="A26" s="24">
        <v>15822.5</v>
      </c>
      <c r="B26" s="24">
        <v>221109.3</v>
      </c>
      <c r="C26" s="24">
        <v>880170.2</v>
      </c>
      <c r="D26" s="24" t="s">
        <v>37</v>
      </c>
      <c r="E26" s="24">
        <v>0</v>
      </c>
      <c r="F26" s="1">
        <f>SUM(A26:E26)</f>
        <v>1117102</v>
      </c>
    </row>
    <row r="27" spans="1:6" ht="16.5" thickBot="1" x14ac:dyDescent="0.3">
      <c r="A27" s="29"/>
      <c r="B27" s="29"/>
      <c r="C27" s="29"/>
      <c r="D27" s="29"/>
      <c r="E27" s="29"/>
      <c r="F27" s="1">
        <f t="shared" ref="F27:F33" si="0">SUM(A27:E27)</f>
        <v>0</v>
      </c>
    </row>
    <row r="28" spans="1:6" ht="16.5" thickBot="1" x14ac:dyDescent="0.3">
      <c r="A28" s="26">
        <v>0</v>
      </c>
      <c r="B28" s="26">
        <v>0</v>
      </c>
      <c r="C28" s="26">
        <v>0</v>
      </c>
      <c r="D28" s="26">
        <v>0</v>
      </c>
      <c r="E28" s="26">
        <v>0</v>
      </c>
      <c r="F28" s="1">
        <f t="shared" si="0"/>
        <v>0</v>
      </c>
    </row>
    <row r="29" spans="1:6" ht="15.75" x14ac:dyDescent="0.25">
      <c r="A29" s="24">
        <v>384855.8</v>
      </c>
      <c r="B29" s="24">
        <v>290364.09999999998</v>
      </c>
      <c r="C29" s="24">
        <v>511119.9</v>
      </c>
      <c r="D29" s="24" t="s">
        <v>38</v>
      </c>
      <c r="E29" s="24">
        <v>0</v>
      </c>
      <c r="F29" s="1">
        <f>SUM(A29:E29)</f>
        <v>1186339.7999999998</v>
      </c>
    </row>
    <row r="30" spans="1:6" ht="16.5" thickBot="1" x14ac:dyDescent="0.3">
      <c r="A30" s="29"/>
      <c r="B30" s="29"/>
      <c r="C30" s="29"/>
      <c r="D30" s="29"/>
      <c r="E30" s="29"/>
      <c r="F30" s="1">
        <f t="shared" si="0"/>
        <v>0</v>
      </c>
    </row>
    <row r="31" spans="1:6" ht="16.5" thickBot="1" x14ac:dyDescent="0.3">
      <c r="A31" s="26">
        <v>236300</v>
      </c>
      <c r="B31" s="28">
        <v>0</v>
      </c>
      <c r="C31" s="26">
        <v>0</v>
      </c>
      <c r="D31" s="26">
        <v>0</v>
      </c>
      <c r="E31" s="26">
        <v>0</v>
      </c>
      <c r="F31" s="1">
        <f t="shared" si="0"/>
        <v>236300</v>
      </c>
    </row>
    <row r="32" spans="1:6" ht="15.75" x14ac:dyDescent="0.25">
      <c r="A32" s="25">
        <v>654828.30000000005</v>
      </c>
      <c r="B32" s="25">
        <v>511473.4</v>
      </c>
      <c r="C32" s="25">
        <v>1391290.1</v>
      </c>
      <c r="D32" s="30">
        <v>222176.46</v>
      </c>
      <c r="E32" s="25">
        <v>0</v>
      </c>
      <c r="F32" s="1">
        <f>SUM(A32:E32)</f>
        <v>2779768.2600000002</v>
      </c>
    </row>
    <row r="33" spans="1:6" ht="16.5" thickBot="1" x14ac:dyDescent="0.3">
      <c r="A33" s="27"/>
      <c r="B33" s="27"/>
      <c r="C33" s="27"/>
      <c r="D33" s="31"/>
      <c r="E33" s="2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Воронова Л.Н.</cp:lastModifiedBy>
  <cp:lastPrinted>2020-02-12T14:45:06Z</cp:lastPrinted>
  <dcterms:created xsi:type="dcterms:W3CDTF">2019-12-12T15:28:22Z</dcterms:created>
  <dcterms:modified xsi:type="dcterms:W3CDTF">2020-03-23T12:30:08Z</dcterms:modified>
</cp:coreProperties>
</file>