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Приложение 5" sheetId="1" r:id="rId1"/>
  </sheets>
  <definedNames>
    <definedName name="_xlnm.Print_Area" localSheetId="0">'Приложение 5'!$A$1:$M$22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1" i="1"/>
  <c r="F20" i="1"/>
  <c r="H10" i="1" l="1"/>
  <c r="H22" i="1" s="1"/>
  <c r="I10" i="1"/>
  <c r="J10" i="1"/>
  <c r="K10" i="1"/>
  <c r="K22" i="1" s="1"/>
  <c r="G10" i="1"/>
  <c r="G22" i="1" s="1"/>
  <c r="H9" i="1"/>
  <c r="H21" i="1" s="1"/>
  <c r="I9" i="1"/>
  <c r="I21" i="1" s="1"/>
  <c r="J9" i="1"/>
  <c r="J21" i="1" s="1"/>
  <c r="K9" i="1"/>
  <c r="K21" i="1" s="1"/>
  <c r="G9" i="1"/>
  <c r="G18" i="1"/>
  <c r="H18" i="1"/>
  <c r="F19" i="1"/>
  <c r="F18" i="1" s="1"/>
  <c r="E16" i="1"/>
  <c r="H16" i="1"/>
  <c r="F17" i="1"/>
  <c r="F16" i="1" s="1"/>
  <c r="G11" i="1"/>
  <c r="H11" i="1"/>
  <c r="I11" i="1"/>
  <c r="J11" i="1"/>
  <c r="K11" i="1"/>
  <c r="F12" i="1"/>
  <c r="F13" i="1"/>
  <c r="E11" i="1"/>
  <c r="G8" i="1" l="1"/>
  <c r="G20" i="1" s="1"/>
  <c r="I8" i="1"/>
  <c r="I20" i="1" s="1"/>
  <c r="G21" i="1"/>
  <c r="J8" i="1"/>
  <c r="J20" i="1" s="1"/>
  <c r="I22" i="1"/>
  <c r="H8" i="1"/>
  <c r="H20" i="1" s="1"/>
  <c r="F10" i="1"/>
  <c r="K8" i="1"/>
  <c r="K20" i="1" s="1"/>
  <c r="J22" i="1"/>
  <c r="F11" i="1"/>
  <c r="F15" i="1" l="1"/>
  <c r="E9" i="1" l="1"/>
  <c r="E8" i="1" s="1"/>
  <c r="E21" i="1" l="1"/>
  <c r="E20" i="1" s="1"/>
  <c r="F14" i="1"/>
  <c r="F9" i="1"/>
  <c r="F8" i="1" l="1"/>
</calcChain>
</file>

<file path=xl/sharedStrings.xml><?xml version="1.0" encoding="utf-8"?>
<sst xmlns="http://schemas.openxmlformats.org/spreadsheetml/2006/main" count="56" uniqueCount="39">
  <si>
    <t>№ п/п</t>
  </si>
  <si>
    <t>Срок исполнения мероприятия</t>
  </si>
  <si>
    <t>Источники финансирования</t>
  </si>
  <si>
    <t xml:space="preserve">Всего, (тыс. руб.)        </t>
  </si>
  <si>
    <t>Объем финансирования по годам, (тыс. руб.)</t>
  </si>
  <si>
    <t xml:space="preserve">Ответственный за         
выполнение мероприятия подпрограммы        </t>
  </si>
  <si>
    <t>Результаты выполнения мероприятия подпрограммы</t>
  </si>
  <si>
    <t>1.</t>
  </si>
  <si>
    <t>Итого</t>
  </si>
  <si>
    <t xml:space="preserve">Средства бюджета городского округа Домодедово   </t>
  </si>
  <si>
    <t>Итого по программе:</t>
  </si>
  <si>
    <t xml:space="preserve">Перечень мероприятий муниципальной программы городского округа Домодедово </t>
  </si>
  <si>
    <t>1.1</t>
  </si>
  <si>
    <t>1.2.</t>
  </si>
  <si>
    <t>Объем финансирования мероприятия в году, предшествующему году начала реализации муниципальной программы               (тыс. руб.)</t>
  </si>
  <si>
    <t>1-й год реализации программы 2015</t>
  </si>
  <si>
    <t>2-й год реализации программы 2016</t>
  </si>
  <si>
    <t>3-й год реализации программы 2017</t>
  </si>
  <si>
    <t>4-й год реализации программы 2018</t>
  </si>
  <si>
    <t>5-й год реализации программы 2019</t>
  </si>
  <si>
    <t>Основное мероприятие 1 Развитие системы газоснабжения населённых пунктов городского округа Домодедово.</t>
  </si>
  <si>
    <t>Мероприятие 1.
Проектирование и строительство газопровода высокого, среднего и низкого давления на улицах Верхняя Павловская, Шоссейная, Московская, Пахринская, Огородная, Нижняя Павловская и Вокзальный проезд в д. Павловское</t>
  </si>
  <si>
    <t>2015-2019</t>
  </si>
  <si>
    <t>внебюджетные источники</t>
  </si>
  <si>
    <t>Мероприятия программы</t>
  </si>
  <si>
    <t>Обеспечение улиц Верхняя Павловская, Шоссейная, Московская, Пахринская, Огородная, Нижняя Павловская и Вокзальный проезд в д. Павловское источниками газификации - газопроводами высокого давления</t>
  </si>
  <si>
    <t>Обеспечение котельной мкрн. Южный и котельной «Лёдово» источниками газификации - газопроводами высокого давления</t>
  </si>
  <si>
    <t>Комплект проектно-сметной документации, ПОС.</t>
  </si>
  <si>
    <t>Инвестор</t>
  </si>
  <si>
    <t>2018-2019</t>
  </si>
  <si>
    <t>1.3.</t>
  </si>
  <si>
    <t>1.4</t>
  </si>
  <si>
    <t>Управление строительства и городской инфраструктуры</t>
  </si>
  <si>
    <t>Мероприятие 2 Разработка проектной документации на строительство газопровода высокого давления для обеспечения газом котельной мкр. Южный и котельной «Лёдово»</t>
  </si>
  <si>
    <t>ДНП «Павловское»</t>
  </si>
  <si>
    <t>Мероприятие 3 Строительство газопровода высокого давления  для обеспечения газом котельной мкр. Южный и котельной «Лёдово»</t>
  </si>
  <si>
    <t>Мероприятие 4  Проектирование газопроводов высокого, среднего и низкого давления по адресу: Московская область, г.о. Домодедово, городок «Шубино-2»</t>
  </si>
  <si>
    <t xml:space="preserve"> Приложение № 3 к муниципальной программе городского округа Домодедово «Газификация сельских населённых пунктов городского округа Домодедово Московской области на 2015-2019годы» Утвержденной постановлением Администрации городкого окурга Домодедово № 5554 от 28.11.2014</t>
  </si>
  <si>
    <t>«Газификация сельских населённых пунктов городского округа Домодедово Московской области на 2015-2019годы»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</si>
</sst>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#,##0.0"/>
    <numFmt numFmtId="165" formatCode="_-* #,##0.0\ _₽_-;\-* #,##0.0\ _₽_-;_-* &quot;-&quot;?\ _₽_-;_-@_-"/>
    <numFmt numFmtId="166" formatCode="#,##0.00_ ;\-#,##0.00\ "/>
    <numFmt numFmtId="167" formatCode="#,##0.00\ _₽"/>
  </numFmts>
  <fonts count="12" x14ac:knownFonts="1">
    <font>
      <sz val="10"/>
      <name val="Arial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left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0" fontId="11" fillId="0" borderId="0" xfId="0" applyFont="1" applyAlignment="1">
      <alignment wrapText="1"/>
    </xf>
    <xf numFmtId="0" fontId="0" fillId="0" borderId="0" xfId="0" applyAlignment="1"/>
    <xf numFmtId="0" fontId="5" fillId="0" borderId="1" xfId="0" applyFont="1" applyBorder="1" applyAlignment="1">
      <alignment horizontal="center" vertical="top" wrapText="1"/>
    </xf>
    <xf numFmtId="49" fontId="0" fillId="0" borderId="0" xfId="0" applyNumberFormat="1"/>
    <xf numFmtId="49" fontId="5" fillId="0" borderId="1" xfId="0" applyNumberFormat="1" applyFont="1" applyBorder="1" applyAlignment="1">
      <alignment horizontal="center" vertical="top" wrapText="1"/>
    </xf>
    <xf numFmtId="0" fontId="0" fillId="0" borderId="0" xfId="0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43" fontId="9" fillId="0" borderId="1" xfId="0" applyNumberFormat="1" applyFont="1" applyBorder="1" applyAlignment="1">
      <alignment horizontal="center" vertical="center" wrapText="1"/>
    </xf>
    <xf numFmtId="166" fontId="9" fillId="2" borderId="1" xfId="0" applyNumberFormat="1" applyFont="1" applyFill="1" applyBorder="1" applyAlignment="1">
      <alignment horizontal="center" vertical="center" wrapText="1"/>
    </xf>
    <xf numFmtId="39" fontId="9" fillId="2" borderId="1" xfId="0" applyNumberFormat="1" applyFont="1" applyFill="1" applyBorder="1" applyAlignment="1">
      <alignment horizontal="center" vertical="center" wrapText="1"/>
    </xf>
    <xf numFmtId="39" fontId="8" fillId="0" borderId="1" xfId="0" applyNumberFormat="1" applyFont="1" applyBorder="1" applyAlignment="1">
      <alignment horizontal="center" vertical="center" wrapText="1"/>
    </xf>
    <xf numFmtId="39" fontId="9" fillId="0" borderId="1" xfId="0" applyNumberFormat="1" applyFont="1" applyBorder="1" applyAlignment="1">
      <alignment horizontal="center" vertical="center" wrapText="1"/>
    </xf>
    <xf numFmtId="43" fontId="7" fillId="0" borderId="1" xfId="0" applyNumberFormat="1" applyFont="1" applyBorder="1" applyAlignment="1">
      <alignment horizontal="center" vertical="center" wrapText="1"/>
    </xf>
    <xf numFmtId="39" fontId="7" fillId="0" borderId="1" xfId="0" applyNumberFormat="1" applyFont="1" applyBorder="1" applyAlignment="1">
      <alignment horizontal="center" vertical="center" wrapText="1"/>
    </xf>
    <xf numFmtId="39" fontId="6" fillId="0" borderId="1" xfId="0" applyNumberFormat="1" applyFont="1" applyBorder="1" applyAlignment="1">
      <alignment horizontal="center" vertical="center" wrapText="1"/>
    </xf>
    <xf numFmtId="39" fontId="7" fillId="2" borderId="1" xfId="0" applyNumberFormat="1" applyFont="1" applyFill="1" applyBorder="1" applyAlignment="1">
      <alignment horizontal="center" vertical="center" wrapText="1"/>
    </xf>
    <xf numFmtId="39" fontId="9" fillId="0" borderId="1" xfId="0" applyNumberFormat="1" applyFont="1" applyFill="1" applyBorder="1" applyAlignment="1">
      <alignment horizontal="center" vertical="center" wrapText="1"/>
    </xf>
    <xf numFmtId="39" fontId="10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 textRotation="90" wrapText="1"/>
    </xf>
    <xf numFmtId="0" fontId="5" fillId="0" borderId="2" xfId="0" applyFont="1" applyBorder="1" applyAlignment="1"/>
    <xf numFmtId="0" fontId="5" fillId="0" borderId="3" xfId="0" applyFont="1" applyBorder="1" applyAlignment="1"/>
    <xf numFmtId="167" fontId="9" fillId="0" borderId="1" xfId="0" applyNumberFormat="1" applyFont="1" applyBorder="1" applyAlignment="1">
      <alignment horizontal="center" vertical="center" wrapText="1"/>
    </xf>
    <xf numFmtId="167" fontId="9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0" borderId="4" xfId="0" applyFont="1" applyBorder="1" applyAlignment="1"/>
    <xf numFmtId="0" fontId="5" fillId="0" borderId="2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165" fontId="5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5" fillId="0" borderId="2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49" fontId="5" fillId="0" borderId="2" xfId="0" applyNumberFormat="1" applyFont="1" applyBorder="1" applyAlignment="1">
      <alignment horizontal="center" vertical="top" wrapText="1"/>
    </xf>
    <xf numFmtId="49" fontId="5" fillId="0" borderId="3" xfId="0" applyNumberFormat="1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10" fillId="0" borderId="2" xfId="0" applyNumberFormat="1" applyFont="1" applyBorder="1" applyAlignment="1"/>
    <xf numFmtId="49" fontId="10" fillId="0" borderId="3" xfId="0" applyNumberFormat="1" applyFont="1" applyBorder="1" applyAlignment="1"/>
    <xf numFmtId="49" fontId="10" fillId="0" borderId="4" xfId="0" applyNumberFormat="1" applyFont="1" applyBorder="1" applyAlignment="1"/>
    <xf numFmtId="0" fontId="10" fillId="0" borderId="2" xfId="0" applyFont="1" applyBorder="1" applyAlignment="1"/>
    <xf numFmtId="0" fontId="10" fillId="0" borderId="3" xfId="0" applyFont="1" applyBorder="1" applyAlignment="1"/>
    <xf numFmtId="0" fontId="10" fillId="0" borderId="4" xfId="0" applyFont="1" applyBorder="1" applyAlignment="1"/>
    <xf numFmtId="0" fontId="5" fillId="0" borderId="1" xfId="0" applyFont="1" applyBorder="1" applyAlignment="1">
      <alignment horizontal="left" vertical="top" wrapText="1"/>
    </xf>
    <xf numFmtId="49" fontId="5" fillId="0" borderId="2" xfId="0" applyNumberFormat="1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9" fontId="5" fillId="0" borderId="4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3" fillId="0" borderId="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abSelected="1" zoomScale="110" zoomScaleNormal="110" workbookViewId="0">
      <selection activeCell="H6" sqref="H6"/>
    </sheetView>
  </sheetViews>
  <sheetFormatPr defaultRowHeight="12.75" x14ac:dyDescent="0.2"/>
  <cols>
    <col min="1" max="1" width="6.5703125" style="14" bestFit="1" customWidth="1"/>
    <col min="2" max="2" width="49.28515625" customWidth="1"/>
    <col min="3" max="3" width="14.7109375" customWidth="1"/>
    <col min="4" max="4" width="13.7109375" customWidth="1"/>
    <col min="5" max="5" width="14.5703125" customWidth="1"/>
    <col min="6" max="6" width="14" customWidth="1"/>
    <col min="7" max="7" width="11" customWidth="1"/>
    <col min="8" max="8" width="13.5703125" customWidth="1"/>
    <col min="9" max="9" width="13.7109375" customWidth="1"/>
    <col min="10" max="10" width="14.7109375" customWidth="1"/>
    <col min="11" max="11" width="13" customWidth="1"/>
    <col min="12" max="12" width="14.85546875" customWidth="1"/>
    <col min="13" max="13" width="34.5703125" customWidth="1"/>
    <col min="14" max="14" width="22.7109375" customWidth="1"/>
  </cols>
  <sheetData>
    <row r="1" spans="1:14" ht="15" x14ac:dyDescent="0.25">
      <c r="E1" s="1"/>
      <c r="F1" s="1"/>
      <c r="G1" s="1"/>
      <c r="H1" s="1"/>
      <c r="I1" s="1"/>
      <c r="J1" s="1"/>
      <c r="L1" s="2"/>
      <c r="M1" s="84" t="s">
        <v>37</v>
      </c>
    </row>
    <row r="2" spans="1:14" s="3" customFormat="1" ht="15.75" x14ac:dyDescent="0.2">
      <c r="A2" s="86" t="s">
        <v>11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5"/>
    </row>
    <row r="3" spans="1:14" s="3" customFormat="1" ht="15.75" x14ac:dyDescent="0.2">
      <c r="A3" s="86" t="s">
        <v>38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5"/>
    </row>
    <row r="4" spans="1:14" s="3" customFormat="1" ht="36" customHeight="1" x14ac:dyDescent="0.2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5"/>
    </row>
    <row r="5" spans="1:14" ht="15" customHeight="1" x14ac:dyDescent="0.2">
      <c r="A5" s="61" t="s">
        <v>0</v>
      </c>
      <c r="B5" s="63" t="s">
        <v>24</v>
      </c>
      <c r="C5" s="63" t="s">
        <v>1</v>
      </c>
      <c r="D5" s="63" t="s">
        <v>2</v>
      </c>
      <c r="E5" s="87" t="s">
        <v>14</v>
      </c>
      <c r="F5" s="63" t="s">
        <v>3</v>
      </c>
      <c r="G5" s="88" t="s">
        <v>4</v>
      </c>
      <c r="H5" s="89"/>
      <c r="I5" s="89"/>
      <c r="J5" s="89"/>
      <c r="K5" s="90"/>
      <c r="L5" s="63" t="s">
        <v>5</v>
      </c>
      <c r="M5" s="63" t="s">
        <v>6</v>
      </c>
    </row>
    <row r="6" spans="1:14" ht="123.75" customHeight="1" x14ac:dyDescent="0.2">
      <c r="A6" s="61"/>
      <c r="B6" s="63"/>
      <c r="C6" s="63"/>
      <c r="D6" s="63"/>
      <c r="E6" s="87"/>
      <c r="F6" s="63"/>
      <c r="G6" s="17" t="s">
        <v>15</v>
      </c>
      <c r="H6" s="17" t="s">
        <v>16</v>
      </c>
      <c r="I6" s="18" t="s">
        <v>17</v>
      </c>
      <c r="J6" s="18" t="s">
        <v>18</v>
      </c>
      <c r="K6" s="18" t="s">
        <v>19</v>
      </c>
      <c r="L6" s="63"/>
      <c r="M6" s="63"/>
    </row>
    <row r="7" spans="1:14" x14ac:dyDescent="0.2">
      <c r="A7" s="15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13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  <c r="M7" s="4">
        <v>13</v>
      </c>
    </row>
    <row r="8" spans="1:14" x14ac:dyDescent="0.2">
      <c r="A8" s="61" t="s">
        <v>7</v>
      </c>
      <c r="B8" s="62" t="s">
        <v>20</v>
      </c>
      <c r="C8" s="63" t="s">
        <v>22</v>
      </c>
      <c r="D8" s="5" t="s">
        <v>8</v>
      </c>
      <c r="E8" s="6">
        <f>E9</f>
        <v>0</v>
      </c>
      <c r="F8" s="28">
        <f>SUM(G8:K8)</f>
        <v>178200.74000000002</v>
      </c>
      <c r="G8" s="28">
        <f>G9+G10</f>
        <v>9141.64</v>
      </c>
      <c r="H8" s="28">
        <f>H9+H10</f>
        <v>0</v>
      </c>
      <c r="I8" s="28">
        <f>I9+I10</f>
        <v>149000</v>
      </c>
      <c r="J8" s="28">
        <f>J9+J10</f>
        <v>20059.099999999999</v>
      </c>
      <c r="K8" s="28">
        <f>K9+K10</f>
        <v>0</v>
      </c>
      <c r="L8" s="55" t="s">
        <v>32</v>
      </c>
      <c r="M8" s="47"/>
    </row>
    <row r="9" spans="1:14" ht="66.75" customHeight="1" x14ac:dyDescent="0.2">
      <c r="A9" s="61"/>
      <c r="B9" s="62"/>
      <c r="C9" s="63"/>
      <c r="D9" s="5" t="s">
        <v>9</v>
      </c>
      <c r="E9" s="7">
        <f>E15+E12</f>
        <v>0</v>
      </c>
      <c r="F9" s="22">
        <f>SUM(G9:K9)</f>
        <v>59.1</v>
      </c>
      <c r="G9" s="22">
        <f>SUM(G12+G19)</f>
        <v>0</v>
      </c>
      <c r="H9" s="22">
        <f>SUM(H12+H19)</f>
        <v>0</v>
      </c>
      <c r="I9" s="22">
        <f>SUM(I12+I19)</f>
        <v>0</v>
      </c>
      <c r="J9" s="22">
        <f>SUM(J12+J19)</f>
        <v>59.1</v>
      </c>
      <c r="K9" s="22">
        <f>SUM(K12+K19)</f>
        <v>0</v>
      </c>
      <c r="L9" s="56"/>
      <c r="M9" s="57"/>
    </row>
    <row r="10" spans="1:14" ht="30.75" customHeight="1" x14ac:dyDescent="0.2">
      <c r="A10" s="61"/>
      <c r="B10" s="62"/>
      <c r="C10" s="63"/>
      <c r="D10" s="19" t="s">
        <v>23</v>
      </c>
      <c r="E10" s="7">
        <v>0</v>
      </c>
      <c r="F10" s="22">
        <f>SUM(G10:K10)</f>
        <v>178141.64</v>
      </c>
      <c r="G10" s="22">
        <f>G13+G15+G17</f>
        <v>9141.64</v>
      </c>
      <c r="H10" s="22">
        <f t="shared" ref="H10:K10" si="0">H13+H15+H17</f>
        <v>0</v>
      </c>
      <c r="I10" s="22">
        <f t="shared" si="0"/>
        <v>149000</v>
      </c>
      <c r="J10" s="22">
        <f t="shared" si="0"/>
        <v>20000</v>
      </c>
      <c r="K10" s="22">
        <f t="shared" si="0"/>
        <v>0</v>
      </c>
      <c r="L10" s="51"/>
      <c r="M10" s="58"/>
    </row>
    <row r="11" spans="1:14" ht="12.75" customHeight="1" x14ac:dyDescent="0.2">
      <c r="A11" s="68" t="s">
        <v>12</v>
      </c>
      <c r="B11" s="65" t="s">
        <v>21</v>
      </c>
      <c r="C11" s="59" t="s">
        <v>22</v>
      </c>
      <c r="D11" s="5" t="s">
        <v>8</v>
      </c>
      <c r="E11" s="8">
        <f t="shared" ref="E11" si="1">E12</f>
        <v>0</v>
      </c>
      <c r="F11" s="25">
        <f>SUM(F12:F13)</f>
        <v>9141.64</v>
      </c>
      <c r="G11" s="25">
        <f t="shared" ref="G11:K11" si="2">SUM(G12:G13)</f>
        <v>9141.64</v>
      </c>
      <c r="H11" s="26">
        <f t="shared" si="2"/>
        <v>0</v>
      </c>
      <c r="I11" s="26">
        <f t="shared" si="2"/>
        <v>0</v>
      </c>
      <c r="J11" s="26">
        <f t="shared" si="2"/>
        <v>0</v>
      </c>
      <c r="K11" s="26">
        <f t="shared" si="2"/>
        <v>0</v>
      </c>
      <c r="L11" s="50" t="s">
        <v>34</v>
      </c>
      <c r="M11" s="42" t="s">
        <v>25</v>
      </c>
    </row>
    <row r="12" spans="1:14" ht="63.75" x14ac:dyDescent="0.2">
      <c r="A12" s="69"/>
      <c r="B12" s="66"/>
      <c r="C12" s="64"/>
      <c r="D12" s="5" t="s">
        <v>9</v>
      </c>
      <c r="E12" s="9">
        <v>0</v>
      </c>
      <c r="F12" s="36">
        <f>SUM(G12:K12)</f>
        <v>0</v>
      </c>
      <c r="G12" s="36">
        <v>0</v>
      </c>
      <c r="H12" s="37">
        <v>0</v>
      </c>
      <c r="I12" s="37">
        <v>0</v>
      </c>
      <c r="J12" s="37">
        <v>0</v>
      </c>
      <c r="K12" s="37">
        <v>0</v>
      </c>
      <c r="L12" s="51"/>
      <c r="M12" s="43"/>
    </row>
    <row r="13" spans="1:14" ht="25.5" x14ac:dyDescent="0.2">
      <c r="A13" s="60"/>
      <c r="B13" s="67"/>
      <c r="C13" s="60"/>
      <c r="D13" s="19" t="s">
        <v>23</v>
      </c>
      <c r="E13" s="23">
        <v>0</v>
      </c>
      <c r="F13" s="20">
        <f>SUM(G13:K13)</f>
        <v>9141.64</v>
      </c>
      <c r="G13" s="20">
        <v>9141.64</v>
      </c>
      <c r="H13" s="22">
        <v>0</v>
      </c>
      <c r="I13" s="21">
        <v>0</v>
      </c>
      <c r="J13" s="22">
        <v>0</v>
      </c>
      <c r="K13" s="22">
        <v>0</v>
      </c>
      <c r="L13" s="51"/>
      <c r="M13" s="44"/>
    </row>
    <row r="14" spans="1:14" ht="15.75" customHeight="1" x14ac:dyDescent="0.2">
      <c r="A14" s="61" t="s">
        <v>13</v>
      </c>
      <c r="B14" s="79" t="s">
        <v>33</v>
      </c>
      <c r="C14" s="59" t="s">
        <v>22</v>
      </c>
      <c r="D14" s="5" t="s">
        <v>8</v>
      </c>
      <c r="E14" s="27">
        <v>0</v>
      </c>
      <c r="F14" s="26">
        <f t="shared" ref="E14:H18" si="3">F15</f>
        <v>9000</v>
      </c>
      <c r="G14" s="26">
        <v>0</v>
      </c>
      <c r="H14" s="28">
        <v>0</v>
      </c>
      <c r="I14" s="28">
        <v>9000</v>
      </c>
      <c r="J14" s="28">
        <v>0</v>
      </c>
      <c r="K14" s="28">
        <v>0</v>
      </c>
      <c r="L14" s="52" t="s">
        <v>28</v>
      </c>
      <c r="M14" s="49" t="s">
        <v>27</v>
      </c>
    </row>
    <row r="15" spans="1:14" ht="45" customHeight="1" x14ac:dyDescent="0.2">
      <c r="A15" s="61"/>
      <c r="B15" s="79"/>
      <c r="C15" s="60"/>
      <c r="D15" s="19" t="s">
        <v>23</v>
      </c>
      <c r="E15" s="23">
        <v>0</v>
      </c>
      <c r="F15" s="24">
        <f>G15+H15+I15+J15+K15</f>
        <v>9000</v>
      </c>
      <c r="G15" s="24">
        <v>0</v>
      </c>
      <c r="H15" s="29">
        <v>0</v>
      </c>
      <c r="I15" s="29">
        <v>9000</v>
      </c>
      <c r="J15" s="29">
        <v>0</v>
      </c>
      <c r="K15" s="29">
        <v>0</v>
      </c>
      <c r="L15" s="51"/>
      <c r="M15" s="49"/>
      <c r="N15" s="11"/>
    </row>
    <row r="16" spans="1:14" s="12" customFormat="1" ht="28.5" customHeight="1" x14ac:dyDescent="0.2">
      <c r="A16" s="80" t="s">
        <v>30</v>
      </c>
      <c r="B16" s="40" t="s">
        <v>35</v>
      </c>
      <c r="C16" s="45" t="s">
        <v>22</v>
      </c>
      <c r="D16" s="19" t="s">
        <v>8</v>
      </c>
      <c r="E16" s="27">
        <f t="shared" si="3"/>
        <v>0</v>
      </c>
      <c r="F16" s="26">
        <f t="shared" si="3"/>
        <v>160000</v>
      </c>
      <c r="G16" s="26">
        <v>0</v>
      </c>
      <c r="H16" s="28">
        <f t="shared" si="3"/>
        <v>0</v>
      </c>
      <c r="I16" s="28">
        <v>140000</v>
      </c>
      <c r="J16" s="28">
        <v>20000</v>
      </c>
      <c r="K16" s="28">
        <v>0</v>
      </c>
      <c r="L16" s="51"/>
      <c r="M16" s="40" t="s">
        <v>26</v>
      </c>
    </row>
    <row r="17" spans="1:13" s="12" customFormat="1" ht="42.75" customHeight="1" x14ac:dyDescent="0.2">
      <c r="A17" s="81"/>
      <c r="B17" s="41"/>
      <c r="C17" s="46"/>
      <c r="D17" s="19" t="s">
        <v>23</v>
      </c>
      <c r="E17" s="23">
        <v>0</v>
      </c>
      <c r="F17" s="24">
        <f>G17+H17+I17+J17+K17</f>
        <v>160000</v>
      </c>
      <c r="G17" s="24">
        <v>0</v>
      </c>
      <c r="H17" s="29">
        <v>0</v>
      </c>
      <c r="I17" s="29">
        <v>140000</v>
      </c>
      <c r="J17" s="29">
        <v>20000</v>
      </c>
      <c r="K17" s="29">
        <v>0</v>
      </c>
      <c r="L17" s="53"/>
      <c r="M17" s="41"/>
    </row>
    <row r="18" spans="1:13" ht="12.75" customHeight="1" x14ac:dyDescent="0.2">
      <c r="A18" s="68" t="s">
        <v>31</v>
      </c>
      <c r="B18" s="65" t="s">
        <v>36</v>
      </c>
      <c r="C18" s="52" t="s">
        <v>29</v>
      </c>
      <c r="D18" s="19" t="s">
        <v>8</v>
      </c>
      <c r="E18" s="27">
        <v>0</v>
      </c>
      <c r="F18" s="26">
        <f t="shared" si="3"/>
        <v>59.1</v>
      </c>
      <c r="G18" s="26">
        <f t="shared" si="3"/>
        <v>0</v>
      </c>
      <c r="H18" s="28">
        <f t="shared" si="3"/>
        <v>0</v>
      </c>
      <c r="I18" s="28">
        <v>0</v>
      </c>
      <c r="J18" s="28">
        <v>59.1</v>
      </c>
      <c r="K18" s="28">
        <v>0</v>
      </c>
      <c r="L18" s="50" t="s">
        <v>32</v>
      </c>
      <c r="M18" s="47" t="s">
        <v>27</v>
      </c>
    </row>
    <row r="19" spans="1:13" ht="63.75" x14ac:dyDescent="0.2">
      <c r="A19" s="82"/>
      <c r="B19" s="83"/>
      <c r="C19" s="54"/>
      <c r="D19" s="19" t="s">
        <v>9</v>
      </c>
      <c r="E19" s="23">
        <v>0</v>
      </c>
      <c r="F19" s="24">
        <f>G19+H19+I19+J19+K19</f>
        <v>59.1</v>
      </c>
      <c r="G19" s="24">
        <v>0</v>
      </c>
      <c r="H19" s="29">
        <v>0</v>
      </c>
      <c r="I19" s="29">
        <v>0</v>
      </c>
      <c r="J19" s="29">
        <v>59.1</v>
      </c>
      <c r="K19" s="29">
        <v>0</v>
      </c>
      <c r="L19" s="54"/>
      <c r="M19" s="48"/>
    </row>
    <row r="20" spans="1:13" ht="29.25" customHeight="1" x14ac:dyDescent="0.2">
      <c r="A20" s="73"/>
      <c r="B20" s="70" t="s">
        <v>10</v>
      </c>
      <c r="C20" s="76"/>
      <c r="D20" s="10" t="s">
        <v>8</v>
      </c>
      <c r="E20" s="30">
        <f>E21</f>
        <v>0</v>
      </c>
      <c r="F20" s="30">
        <f>SUM(G20:K20)</f>
        <v>178200.74000000002</v>
      </c>
      <c r="G20" s="30">
        <f t="shared" ref="G20:K20" si="4">G8</f>
        <v>9141.64</v>
      </c>
      <c r="H20" s="30">
        <f t="shared" si="4"/>
        <v>0</v>
      </c>
      <c r="I20" s="30">
        <f t="shared" si="4"/>
        <v>149000</v>
      </c>
      <c r="J20" s="30">
        <f t="shared" si="4"/>
        <v>20059.099999999999</v>
      </c>
      <c r="K20" s="30">
        <f t="shared" si="4"/>
        <v>0</v>
      </c>
      <c r="L20" s="31"/>
      <c r="M20" s="34"/>
    </row>
    <row r="21" spans="1:13" ht="69.75" customHeight="1" x14ac:dyDescent="0.2">
      <c r="A21" s="74"/>
      <c r="B21" s="71"/>
      <c r="C21" s="77"/>
      <c r="D21" s="38" t="s">
        <v>9</v>
      </c>
      <c r="E21" s="30">
        <f>E8</f>
        <v>0</v>
      </c>
      <c r="F21" s="30">
        <f>SUM(G21:K21)</f>
        <v>59.1</v>
      </c>
      <c r="G21" s="30">
        <f>G9</f>
        <v>0</v>
      </c>
      <c r="H21" s="30">
        <f>H9</f>
        <v>0</v>
      </c>
      <c r="I21" s="30">
        <f>I9</f>
        <v>0</v>
      </c>
      <c r="J21" s="30">
        <f>J9</f>
        <v>59.1</v>
      </c>
      <c r="K21" s="30">
        <f>K9</f>
        <v>0</v>
      </c>
      <c r="L21" s="32"/>
      <c r="M21" s="35"/>
    </row>
    <row r="22" spans="1:13" ht="29.25" customHeight="1" x14ac:dyDescent="0.2">
      <c r="A22" s="75"/>
      <c r="B22" s="72"/>
      <c r="C22" s="78"/>
      <c r="D22" s="38" t="s">
        <v>23</v>
      </c>
      <c r="E22" s="30">
        <v>0</v>
      </c>
      <c r="F22" s="30">
        <f>SUM(G22:K22)</f>
        <v>178141.64</v>
      </c>
      <c r="G22" s="30">
        <f t="shared" ref="G22:K22" si="5">G10</f>
        <v>9141.64</v>
      </c>
      <c r="H22" s="30">
        <f t="shared" si="5"/>
        <v>0</v>
      </c>
      <c r="I22" s="30">
        <f t="shared" si="5"/>
        <v>149000</v>
      </c>
      <c r="J22" s="30">
        <f t="shared" si="5"/>
        <v>20000</v>
      </c>
      <c r="K22" s="30">
        <f t="shared" si="5"/>
        <v>0</v>
      </c>
      <c r="L22" s="33"/>
      <c r="M22" s="39"/>
    </row>
    <row r="23" spans="1:13" x14ac:dyDescent="0.2">
      <c r="L23" s="16"/>
    </row>
    <row r="24" spans="1:13" x14ac:dyDescent="0.2">
      <c r="L24" s="16"/>
    </row>
    <row r="25" spans="1:13" x14ac:dyDescent="0.2">
      <c r="L25" s="16"/>
    </row>
    <row r="26" spans="1:13" x14ac:dyDescent="0.2">
      <c r="L26" s="16"/>
    </row>
    <row r="27" spans="1:13" x14ac:dyDescent="0.2">
      <c r="L27" s="16"/>
    </row>
    <row r="28" spans="1:13" x14ac:dyDescent="0.2">
      <c r="L28" s="16"/>
    </row>
    <row r="29" spans="1:13" x14ac:dyDescent="0.2">
      <c r="L29" s="16"/>
    </row>
  </sheetData>
  <mergeCells count="40">
    <mergeCell ref="M1:M4"/>
    <mergeCell ref="A2:L2"/>
    <mergeCell ref="A3:L3"/>
    <mergeCell ref="A4:L4"/>
    <mergeCell ref="A5:A6"/>
    <mergeCell ref="B5:B6"/>
    <mergeCell ref="C5:C6"/>
    <mergeCell ref="D5:D6"/>
    <mergeCell ref="E5:E6"/>
    <mergeCell ref="F5:F6"/>
    <mergeCell ref="L5:L6"/>
    <mergeCell ref="M5:M6"/>
    <mergeCell ref="G5:K5"/>
    <mergeCell ref="B20:B22"/>
    <mergeCell ref="A20:A22"/>
    <mergeCell ref="C20:C22"/>
    <mergeCell ref="A14:A15"/>
    <mergeCell ref="B14:B15"/>
    <mergeCell ref="C18:C19"/>
    <mergeCell ref="A16:A17"/>
    <mergeCell ref="B16:B17"/>
    <mergeCell ref="A18:A19"/>
    <mergeCell ref="B18:B19"/>
    <mergeCell ref="L8:L10"/>
    <mergeCell ref="M8:M10"/>
    <mergeCell ref="C14:C15"/>
    <mergeCell ref="A8:A10"/>
    <mergeCell ref="B8:B10"/>
    <mergeCell ref="C8:C10"/>
    <mergeCell ref="C11:C13"/>
    <mergeCell ref="B11:B13"/>
    <mergeCell ref="A11:A13"/>
    <mergeCell ref="M16:M17"/>
    <mergeCell ref="M11:M13"/>
    <mergeCell ref="C16:C17"/>
    <mergeCell ref="M18:M19"/>
    <mergeCell ref="M14:M15"/>
    <mergeCell ref="L11:L13"/>
    <mergeCell ref="L14:L17"/>
    <mergeCell ref="L18:L19"/>
  </mergeCells>
  <pageMargins left="0.25" right="0.25" top="0.75" bottom="0.75" header="0.3" footer="0.3"/>
  <pageSetup paperSize="9" scale="6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5</vt:lpstr>
      <vt:lpstr>'Приложение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Александр Александрович</dc:creator>
  <cp:lastModifiedBy>Воронова Л.Н.</cp:lastModifiedBy>
  <cp:lastPrinted>2018-10-17T10:24:46Z</cp:lastPrinted>
  <dcterms:created xsi:type="dcterms:W3CDTF">2015-11-19T06:52:46Z</dcterms:created>
  <dcterms:modified xsi:type="dcterms:W3CDTF">2018-11-06T13:21:35Z</dcterms:modified>
</cp:coreProperties>
</file>