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karova.DOMOD\Desktop\ПРИЗЫВ\299\"/>
    </mc:Choice>
  </mc:AlternateContent>
  <bookViews>
    <workbookView xWindow="0" yWindow="0" windowWidth="28800" windowHeight="10935" tabRatio="656"/>
  </bookViews>
  <sheets>
    <sheet name="4" sheetId="41" r:id="rId1"/>
    <sheet name="Подпрограмма1" sheetId="33" r:id="rId2"/>
    <sheet name="7.2" sheetId="36" r:id="rId3"/>
    <sheet name="7.3" sheetId="37" r:id="rId4"/>
    <sheet name="Подпрограмма2" sheetId="32" r:id="rId5"/>
    <sheet name="8.2" sheetId="38" r:id="rId6"/>
    <sheet name="8.3" sheetId="39" r:id="rId7"/>
    <sheet name="8.4" sheetId="35" r:id="rId8"/>
    <sheet name="8.5" sheetId="40" r:id="rId9"/>
  </sheets>
  <definedNames>
    <definedName name="_xlnm.Print_Area" localSheetId="5">'8.2'!$A$1:$C$28</definedName>
    <definedName name="_xlnm.Print_Area" localSheetId="6">'8.3'!$A$1:$C$28</definedName>
    <definedName name="_xlnm.Print_Area" localSheetId="4">Подпрограмма2!$A$1:$P$271</definedName>
  </definedNames>
  <calcPr calcId="152511"/>
</workbook>
</file>

<file path=xl/calcChain.xml><?xml version="1.0" encoding="utf-8"?>
<calcChain xmlns="http://schemas.openxmlformats.org/spreadsheetml/2006/main">
  <c r="F235" i="32" l="1"/>
  <c r="F238" i="32"/>
  <c r="F209" i="32"/>
  <c r="F206" i="32"/>
  <c r="I206" i="32"/>
  <c r="I195" i="32"/>
  <c r="F195" i="32" s="1"/>
  <c r="F198" i="32"/>
  <c r="F197" i="32"/>
  <c r="F196" i="32"/>
  <c r="F115" i="32"/>
  <c r="F118" i="32"/>
  <c r="F117" i="32"/>
  <c r="F116" i="32"/>
  <c r="F126" i="32"/>
  <c r="F269" i="32"/>
  <c r="O128" i="33" l="1"/>
  <c r="O127" i="33"/>
  <c r="N127" i="33"/>
  <c r="N128" i="33"/>
  <c r="O134" i="33" l="1"/>
  <c r="N134" i="33"/>
  <c r="F133" i="33"/>
  <c r="F132" i="33"/>
  <c r="O131" i="33"/>
  <c r="N131" i="33"/>
  <c r="H130" i="33"/>
  <c r="E130" i="33"/>
  <c r="N130" i="33" l="1"/>
  <c r="O130" i="33"/>
  <c r="I134" i="33"/>
  <c r="G134" i="33" s="1"/>
  <c r="I131" i="33"/>
  <c r="G131" i="33" s="1"/>
  <c r="F131" i="33" s="1"/>
  <c r="F134" i="33" l="1"/>
  <c r="I130" i="33"/>
  <c r="G130" i="33"/>
  <c r="I33" i="32"/>
  <c r="I31" i="32"/>
  <c r="I32" i="32"/>
  <c r="F208" i="32"/>
  <c r="F207" i="32"/>
  <c r="O206" i="32"/>
  <c r="N206" i="32"/>
  <c r="H206" i="32"/>
  <c r="G206" i="32"/>
  <c r="E206" i="32"/>
  <c r="I127" i="33"/>
  <c r="I128" i="33"/>
  <c r="F130" i="33" l="1"/>
  <c r="F190" i="32"/>
  <c r="I187" i="32"/>
  <c r="F182" i="32"/>
  <c r="I179" i="32"/>
  <c r="H32" i="32" l="1"/>
  <c r="H33" i="32"/>
  <c r="H34" i="32"/>
  <c r="H31" i="32"/>
  <c r="H195" i="32" l="1"/>
  <c r="H187" i="32"/>
  <c r="H179" i="32"/>
  <c r="G34" i="32" l="1"/>
  <c r="G33" i="32"/>
  <c r="G32" i="32"/>
  <c r="G31" i="32"/>
  <c r="N34" i="32"/>
  <c r="N33" i="32"/>
  <c r="N32" i="32"/>
  <c r="N31" i="32"/>
  <c r="O32" i="32"/>
  <c r="O33" i="32"/>
  <c r="O34" i="32"/>
  <c r="O31" i="32"/>
  <c r="F183" i="32"/>
  <c r="F181" i="32"/>
  <c r="F180" i="32"/>
  <c r="O179" i="32"/>
  <c r="N179" i="32"/>
  <c r="G179" i="32"/>
  <c r="E179" i="32"/>
  <c r="F191" i="32"/>
  <c r="F189" i="32"/>
  <c r="F188" i="32"/>
  <c r="O187" i="32"/>
  <c r="N187" i="32"/>
  <c r="G187" i="32"/>
  <c r="E187" i="32"/>
  <c r="G128" i="33"/>
  <c r="G127" i="33"/>
  <c r="H129" i="33"/>
  <c r="H128" i="33"/>
  <c r="H127" i="33"/>
  <c r="H126" i="33"/>
  <c r="O142" i="33"/>
  <c r="F140" i="33"/>
  <c r="F127" i="33" s="1"/>
  <c r="O139" i="33"/>
  <c r="O126" i="33" s="1"/>
  <c r="N139" i="33"/>
  <c r="N126" i="33" s="1"/>
  <c r="H138" i="33"/>
  <c r="E138" i="33"/>
  <c r="I55" i="33"/>
  <c r="I56" i="33"/>
  <c r="F121" i="33"/>
  <c r="F120" i="33"/>
  <c r="F119" i="33"/>
  <c r="F118" i="33"/>
  <c r="O117" i="33"/>
  <c r="N117" i="33"/>
  <c r="I117" i="33"/>
  <c r="H117" i="33"/>
  <c r="G117" i="33"/>
  <c r="E117" i="33"/>
  <c r="F255" i="32"/>
  <c r="G256" i="32"/>
  <c r="G255" i="32"/>
  <c r="G254" i="32"/>
  <c r="G253" i="32"/>
  <c r="G252" i="32"/>
  <c r="H256" i="32"/>
  <c r="H255" i="32"/>
  <c r="H254" i="32"/>
  <c r="H253" i="32"/>
  <c r="H252" i="32"/>
  <c r="I256" i="32"/>
  <c r="I255" i="32"/>
  <c r="I254" i="32"/>
  <c r="I252" i="32"/>
  <c r="N256" i="32"/>
  <c r="N255" i="32"/>
  <c r="N254" i="32"/>
  <c r="N253" i="32"/>
  <c r="N252" i="32"/>
  <c r="O253" i="32"/>
  <c r="O254" i="32"/>
  <c r="O255" i="32"/>
  <c r="O256" i="32"/>
  <c r="O252" i="32"/>
  <c r="F262" i="32"/>
  <c r="F256" i="32" s="1"/>
  <c r="F260" i="32"/>
  <c r="F254" i="32" s="1"/>
  <c r="F259" i="32"/>
  <c r="F253" i="32" s="1"/>
  <c r="F258" i="32"/>
  <c r="F252" i="32" s="1"/>
  <c r="O257" i="32"/>
  <c r="N257" i="32"/>
  <c r="I257" i="32"/>
  <c r="H257" i="32"/>
  <c r="G257" i="32"/>
  <c r="E257" i="32"/>
  <c r="F94" i="33"/>
  <c r="F93" i="33"/>
  <c r="F92" i="33"/>
  <c r="F91" i="33"/>
  <c r="O90" i="33"/>
  <c r="N90" i="33"/>
  <c r="I90" i="33"/>
  <c r="H90" i="33"/>
  <c r="E90" i="33"/>
  <c r="I139" i="33" l="1"/>
  <c r="I126" i="33" s="1"/>
  <c r="N142" i="33"/>
  <c r="N129" i="33" s="1"/>
  <c r="N125" i="33" s="1"/>
  <c r="O129" i="33"/>
  <c r="O125" i="33" s="1"/>
  <c r="I138" i="33"/>
  <c r="G139" i="33"/>
  <c r="F179" i="32"/>
  <c r="F187" i="32"/>
  <c r="O138" i="33"/>
  <c r="I142" i="33"/>
  <c r="I129" i="33" s="1"/>
  <c r="F141" i="33"/>
  <c r="F128" i="33" s="1"/>
  <c r="F117" i="33"/>
  <c r="I251" i="32"/>
  <c r="F257" i="32"/>
  <c r="F90" i="33"/>
  <c r="N138" i="33" l="1"/>
  <c r="F139" i="33"/>
  <c r="F126" i="33" s="1"/>
  <c r="G126" i="33"/>
  <c r="G142" i="33"/>
  <c r="F142" i="33"/>
  <c r="F129" i="33" s="1"/>
  <c r="F125" i="33" l="1"/>
  <c r="F138" i="33"/>
  <c r="G138" i="33"/>
  <c r="G129" i="33"/>
  <c r="H55" i="33"/>
  <c r="H56" i="33"/>
  <c r="H57" i="33"/>
  <c r="H54" i="33"/>
  <c r="H98" i="33"/>
  <c r="H53" i="33" l="1"/>
  <c r="I233" i="32"/>
  <c r="I231" i="32"/>
  <c r="I232" i="32"/>
  <c r="I234" i="32"/>
  <c r="H235" i="32"/>
  <c r="H234" i="32"/>
  <c r="H233" i="32"/>
  <c r="H232" i="32"/>
  <c r="H231" i="32"/>
  <c r="H222" i="32"/>
  <c r="H221" i="32"/>
  <c r="H220" i="32"/>
  <c r="H219" i="32"/>
  <c r="H218" i="32"/>
  <c r="H171" i="32"/>
  <c r="H139" i="32"/>
  <c r="H131" i="32"/>
  <c r="H123" i="32"/>
  <c r="H115" i="32"/>
  <c r="H99" i="32"/>
  <c r="H91" i="32"/>
  <c r="H83" i="32"/>
  <c r="H75" i="32"/>
  <c r="H59" i="32"/>
  <c r="H51" i="32"/>
  <c r="H43" i="32"/>
  <c r="H21" i="32"/>
  <c r="H20" i="32"/>
  <c r="H19" i="32"/>
  <c r="H18" i="32"/>
  <c r="H22" i="32"/>
  <c r="H106" i="33"/>
  <c r="H82" i="33"/>
  <c r="H74" i="33"/>
  <c r="H66" i="33"/>
  <c r="H58" i="33"/>
  <c r="H37" i="33"/>
  <c r="H29" i="33"/>
  <c r="H20" i="33"/>
  <c r="H150" i="33" s="1"/>
  <c r="H19" i="33"/>
  <c r="H149" i="33" s="1"/>
  <c r="H18" i="33"/>
  <c r="H148" i="33" s="1"/>
  <c r="H17" i="33"/>
  <c r="H147" i="33" s="1"/>
  <c r="H217" i="32" l="1"/>
  <c r="H268" i="32"/>
  <c r="H270" i="32"/>
  <c r="H269" i="32"/>
  <c r="H267" i="32"/>
  <c r="H17" i="32"/>
  <c r="I230" i="32"/>
  <c r="H230" i="32"/>
  <c r="H30" i="32"/>
  <c r="H146" i="33"/>
  <c r="H125" i="33" s="1"/>
  <c r="H16" i="33"/>
  <c r="H266" i="32" l="1"/>
  <c r="H251" i="32" s="1"/>
  <c r="N17" i="33"/>
  <c r="N19" i="33"/>
  <c r="N18" i="33"/>
  <c r="G20" i="32" l="1"/>
  <c r="G19" i="32"/>
  <c r="G18" i="32"/>
  <c r="G21" i="32"/>
  <c r="G22" i="32"/>
  <c r="I18" i="32"/>
  <c r="I19" i="32"/>
  <c r="I20" i="32"/>
  <c r="I21" i="32"/>
  <c r="I22" i="32"/>
  <c r="N18" i="32"/>
  <c r="N19" i="32"/>
  <c r="N20" i="32"/>
  <c r="N21" i="32"/>
  <c r="N22" i="32"/>
  <c r="I35" i="32"/>
  <c r="I43" i="32"/>
  <c r="I51" i="32"/>
  <c r="I59" i="32"/>
  <c r="I67" i="32"/>
  <c r="I75" i="32"/>
  <c r="I83" i="32"/>
  <c r="I91" i="32"/>
  <c r="I99" i="32"/>
  <c r="I107" i="32"/>
  <c r="I115" i="32"/>
  <c r="I123" i="32"/>
  <c r="I131" i="32"/>
  <c r="I139" i="32"/>
  <c r="I147" i="32"/>
  <c r="I155" i="32"/>
  <c r="I163" i="32"/>
  <c r="I171" i="32"/>
  <c r="I218" i="32"/>
  <c r="I219" i="32"/>
  <c r="I220" i="32"/>
  <c r="I221" i="32"/>
  <c r="I222" i="32"/>
  <c r="I235" i="32"/>
  <c r="I243" i="32"/>
  <c r="I270" i="32" l="1"/>
  <c r="I268" i="32"/>
  <c r="I267" i="32"/>
  <c r="I269" i="32"/>
  <c r="N17" i="32"/>
  <c r="I217" i="32"/>
  <c r="I17" i="32"/>
  <c r="I30" i="32"/>
  <c r="G17" i="32"/>
  <c r="F78" i="32"/>
  <c r="F77" i="32"/>
  <c r="I266" i="32" l="1"/>
  <c r="F79" i="32"/>
  <c r="F76" i="32"/>
  <c r="F75" i="32" s="1"/>
  <c r="O75" i="32"/>
  <c r="N75" i="32"/>
  <c r="G75" i="32"/>
  <c r="E75" i="32"/>
  <c r="F45" i="32" l="1"/>
  <c r="F23" i="32"/>
  <c r="F24" i="32"/>
  <c r="F25" i="32"/>
  <c r="F101" i="33" l="1"/>
  <c r="I98" i="33"/>
  <c r="F98" i="33" l="1"/>
  <c r="J22" i="36"/>
  <c r="J21" i="36"/>
  <c r="J20" i="36"/>
  <c r="J19" i="36"/>
  <c r="K18" i="36"/>
  <c r="J18" i="36" s="1"/>
  <c r="G18" i="36" s="1"/>
  <c r="J17" i="36"/>
  <c r="J16" i="36"/>
  <c r="J15" i="36"/>
  <c r="J14" i="36"/>
  <c r="K13" i="36"/>
  <c r="J13" i="36" s="1"/>
  <c r="G13" i="36" s="1"/>
  <c r="J12" i="36"/>
  <c r="J11" i="36"/>
  <c r="J10" i="36"/>
  <c r="J9" i="36"/>
  <c r="K8" i="36"/>
  <c r="J8" i="36" s="1"/>
  <c r="G8" i="36" s="1"/>
  <c r="F110" i="33" l="1"/>
  <c r="F109" i="33"/>
  <c r="F108" i="33"/>
  <c r="F107" i="33"/>
  <c r="F86" i="33"/>
  <c r="F85" i="33"/>
  <c r="F84" i="33"/>
  <c r="F83" i="33"/>
  <c r="F78" i="33"/>
  <c r="F77" i="33"/>
  <c r="F76" i="33"/>
  <c r="F75" i="33"/>
  <c r="F70" i="33"/>
  <c r="F69" i="33"/>
  <c r="F68" i="33"/>
  <c r="F67" i="33"/>
  <c r="F49" i="33"/>
  <c r="F48" i="33"/>
  <c r="F47" i="33"/>
  <c r="F46" i="33"/>
  <c r="F41" i="33"/>
  <c r="F40" i="33"/>
  <c r="F39" i="33"/>
  <c r="F33" i="33"/>
  <c r="F32" i="33"/>
  <c r="F31" i="33"/>
  <c r="F23" i="33"/>
  <c r="F22" i="33"/>
  <c r="F24" i="33"/>
  <c r="F45" i="33" l="1"/>
  <c r="F66" i="33"/>
  <c r="F74" i="33"/>
  <c r="F82" i="33"/>
  <c r="F106" i="33"/>
  <c r="F46" i="32" l="1"/>
  <c r="F54" i="32"/>
  <c r="F53" i="32"/>
  <c r="F86" i="32"/>
  <c r="F102" i="32"/>
  <c r="F134" i="32"/>
  <c r="F142" i="32"/>
  <c r="F174" i="32"/>
  <c r="G139" i="32" l="1"/>
  <c r="G235" i="32" l="1"/>
  <c r="G234" i="32"/>
  <c r="G233" i="32"/>
  <c r="G232" i="32"/>
  <c r="G231" i="32"/>
  <c r="G222" i="32"/>
  <c r="G221" i="32"/>
  <c r="G220" i="32"/>
  <c r="G219" i="32"/>
  <c r="G218" i="32"/>
  <c r="G195" i="32"/>
  <c r="G171" i="32"/>
  <c r="G163" i="32"/>
  <c r="G155" i="32"/>
  <c r="G147" i="32"/>
  <c r="G131" i="32"/>
  <c r="G123" i="32"/>
  <c r="G115" i="32"/>
  <c r="G99" i="32"/>
  <c r="G91" i="32"/>
  <c r="G83" i="32"/>
  <c r="G59" i="32"/>
  <c r="G51" i="32"/>
  <c r="G43" i="32"/>
  <c r="G35" i="32"/>
  <c r="G269" i="32" l="1"/>
  <c r="G267" i="32"/>
  <c r="G270" i="32"/>
  <c r="G268" i="32"/>
  <c r="G230" i="32"/>
  <c r="G217" i="32"/>
  <c r="G30" i="32"/>
  <c r="G19" i="33"/>
  <c r="G149" i="33" s="1"/>
  <c r="G18" i="33"/>
  <c r="I18" i="33"/>
  <c r="I148" i="33" s="1"/>
  <c r="I19" i="33"/>
  <c r="I149" i="33" s="1"/>
  <c r="G106" i="33"/>
  <c r="G82" i="33"/>
  <c r="G74" i="33"/>
  <c r="G66" i="33"/>
  <c r="G56" i="33"/>
  <c r="G55" i="33"/>
  <c r="I37" i="33"/>
  <c r="G25" i="33"/>
  <c r="G148" i="33" l="1"/>
  <c r="G266" i="32"/>
  <c r="G251" i="32" s="1"/>
  <c r="G38" i="33"/>
  <c r="F38" i="33" s="1"/>
  <c r="F37" i="33" s="1"/>
  <c r="G41" i="33"/>
  <c r="G20" i="33" s="1"/>
  <c r="G30" i="33"/>
  <c r="F30" i="33" s="1"/>
  <c r="F29" i="33" s="1"/>
  <c r="G33" i="33"/>
  <c r="G45" i="33"/>
  <c r="G29" i="33" l="1"/>
  <c r="G37" i="33"/>
  <c r="G17" i="33"/>
  <c r="G16" i="33" l="1"/>
  <c r="F175" i="32"/>
  <c r="F173" i="32"/>
  <c r="F172" i="32"/>
  <c r="O171" i="32"/>
  <c r="N171" i="32"/>
  <c r="E171" i="32"/>
  <c r="F171" i="32" l="1"/>
  <c r="O106" i="33"/>
  <c r="N106" i="33"/>
  <c r="I106" i="33"/>
  <c r="E106" i="33"/>
  <c r="O82" i="33"/>
  <c r="N82" i="33"/>
  <c r="I82" i="33"/>
  <c r="E82" i="33"/>
  <c r="O74" i="33"/>
  <c r="N74" i="33"/>
  <c r="I74" i="33"/>
  <c r="E74" i="33"/>
  <c r="O66" i="33"/>
  <c r="N66" i="33"/>
  <c r="I66" i="33"/>
  <c r="E66" i="33"/>
  <c r="O62" i="33"/>
  <c r="N62" i="33" s="1"/>
  <c r="O61" i="33"/>
  <c r="F61" i="33" s="1"/>
  <c r="O60" i="33"/>
  <c r="F60" i="33" s="1"/>
  <c r="O59" i="33"/>
  <c r="N59" i="33" s="1"/>
  <c r="I58" i="33"/>
  <c r="E58" i="33"/>
  <c r="O45" i="33"/>
  <c r="N45" i="33"/>
  <c r="E45" i="33"/>
  <c r="O37" i="33"/>
  <c r="N37" i="33"/>
  <c r="O29" i="33"/>
  <c r="N29" i="33"/>
  <c r="I29" i="33"/>
  <c r="F25" i="33"/>
  <c r="F21" i="33" s="1"/>
  <c r="O21" i="33"/>
  <c r="N21" i="33"/>
  <c r="O20" i="33"/>
  <c r="N20" i="33"/>
  <c r="N16" i="33" s="1"/>
  <c r="I20" i="33"/>
  <c r="E20" i="33"/>
  <c r="O19" i="33"/>
  <c r="E19" i="33"/>
  <c r="O18" i="33"/>
  <c r="E18" i="33"/>
  <c r="O17" i="33"/>
  <c r="I17" i="33"/>
  <c r="E17" i="33"/>
  <c r="O54" i="33" l="1"/>
  <c r="O147" i="33" s="1"/>
  <c r="F17" i="33"/>
  <c r="F18" i="33"/>
  <c r="F19" i="33"/>
  <c r="N54" i="33"/>
  <c r="N147" i="33" s="1"/>
  <c r="I16" i="33"/>
  <c r="O16" i="33"/>
  <c r="O56" i="33"/>
  <c r="O149" i="33" s="1"/>
  <c r="O57" i="33"/>
  <c r="O150" i="33" s="1"/>
  <c r="N55" i="33"/>
  <c r="N148" i="33" s="1"/>
  <c r="F148" i="33" s="1"/>
  <c r="O55" i="33"/>
  <c r="O148" i="33" s="1"/>
  <c r="E16" i="33"/>
  <c r="F20" i="33"/>
  <c r="O58" i="33"/>
  <c r="N56" i="33"/>
  <c r="N149" i="33" s="1"/>
  <c r="N57" i="33"/>
  <c r="N150" i="33" s="1"/>
  <c r="N58" i="33"/>
  <c r="F149" i="33" l="1"/>
  <c r="F16" i="33"/>
  <c r="F55" i="33"/>
  <c r="O53" i="33"/>
  <c r="N53" i="33"/>
  <c r="F56" i="33"/>
  <c r="I59" i="33"/>
  <c r="I54" i="33" s="1"/>
  <c r="I147" i="33" s="1"/>
  <c r="N146" i="33" l="1"/>
  <c r="O146" i="33"/>
  <c r="G59" i="33"/>
  <c r="F59" i="33" s="1"/>
  <c r="I62" i="33"/>
  <c r="I57" i="33" s="1"/>
  <c r="I150" i="33" s="1"/>
  <c r="F150" i="33" s="1"/>
  <c r="G54" i="33" l="1"/>
  <c r="G62" i="33"/>
  <c r="G58" i="33" s="1"/>
  <c r="F62" i="33"/>
  <c r="F58" i="33" s="1"/>
  <c r="G57" i="33"/>
  <c r="G150" i="33" s="1"/>
  <c r="F54" i="33" l="1"/>
  <c r="G147" i="33"/>
  <c r="F147" i="33" s="1"/>
  <c r="I53" i="33"/>
  <c r="G53" i="33"/>
  <c r="I146" i="33"/>
  <c r="I125" i="33" s="1"/>
  <c r="F57" i="33"/>
  <c r="G146" i="33" l="1"/>
  <c r="F146" i="33" s="1"/>
  <c r="F53" i="33"/>
  <c r="G125" i="33" l="1"/>
  <c r="O195" i="32"/>
  <c r="N195" i="32"/>
  <c r="E195" i="32"/>
  <c r="E266" i="32" l="1"/>
  <c r="E18" i="32" s="1"/>
  <c r="F247" i="32"/>
  <c r="F246" i="32"/>
  <c r="F245" i="32"/>
  <c r="F244" i="32"/>
  <c r="O243" i="32"/>
  <c r="N243" i="32"/>
  <c r="E243" i="32"/>
  <c r="F239" i="32"/>
  <c r="F237" i="32"/>
  <c r="F236" i="32"/>
  <c r="O235" i="32"/>
  <c r="N235" i="32"/>
  <c r="E235" i="32"/>
  <c r="O234" i="32"/>
  <c r="N234" i="32"/>
  <c r="O233" i="32"/>
  <c r="N233" i="32"/>
  <c r="O232" i="32"/>
  <c r="N232" i="32"/>
  <c r="O231" i="32"/>
  <c r="O267" i="32" s="1"/>
  <c r="N231" i="32"/>
  <c r="F226" i="32"/>
  <c r="F225" i="32"/>
  <c r="F224" i="32"/>
  <c r="F223" i="32"/>
  <c r="O222" i="32"/>
  <c r="N222" i="32"/>
  <c r="E222" i="32"/>
  <c r="O221" i="32"/>
  <c r="N221" i="32"/>
  <c r="N270" i="32" s="1"/>
  <c r="O220" i="32"/>
  <c r="N220" i="32"/>
  <c r="O219" i="32"/>
  <c r="N219" i="32"/>
  <c r="O218" i="32"/>
  <c r="N218" i="32"/>
  <c r="F167" i="32"/>
  <c r="F166" i="32"/>
  <c r="F165" i="32"/>
  <c r="F164" i="32"/>
  <c r="O163" i="32"/>
  <c r="N163" i="32"/>
  <c r="E163" i="32"/>
  <c r="F159" i="32"/>
  <c r="F158" i="32"/>
  <c r="F157" i="32"/>
  <c r="F156" i="32"/>
  <c r="O155" i="32"/>
  <c r="N155" i="32"/>
  <c r="E155" i="32"/>
  <c r="F151" i="32"/>
  <c r="F150" i="32"/>
  <c r="F149" i="32"/>
  <c r="F148" i="32"/>
  <c r="O147" i="32"/>
  <c r="N147" i="32"/>
  <c r="E147" i="32"/>
  <c r="F143" i="32"/>
  <c r="F141" i="32"/>
  <c r="F140" i="32"/>
  <c r="O139" i="32"/>
  <c r="N139" i="32"/>
  <c r="E139" i="32"/>
  <c r="F135" i="32"/>
  <c r="F133" i="32"/>
  <c r="F132" i="32"/>
  <c r="O131" i="32"/>
  <c r="N131" i="32"/>
  <c r="E131" i="32"/>
  <c r="F127" i="32"/>
  <c r="F125" i="32"/>
  <c r="F124" i="32"/>
  <c r="O123" i="32"/>
  <c r="N123" i="32"/>
  <c r="E123" i="32"/>
  <c r="F119" i="32"/>
  <c r="O115" i="32"/>
  <c r="N115" i="32"/>
  <c r="E115" i="32"/>
  <c r="F111" i="32"/>
  <c r="F109" i="32"/>
  <c r="F108" i="32"/>
  <c r="O107" i="32"/>
  <c r="N107" i="32"/>
  <c r="E107" i="32"/>
  <c r="F103" i="32"/>
  <c r="F101" i="32"/>
  <c r="E101" i="32" s="1"/>
  <c r="F100" i="32"/>
  <c r="E100" i="32" s="1"/>
  <c r="O99" i="32"/>
  <c r="N99" i="32"/>
  <c r="F93" i="32"/>
  <c r="F92" i="32"/>
  <c r="O91" i="32"/>
  <c r="N91" i="32"/>
  <c r="E91" i="32"/>
  <c r="F87" i="32"/>
  <c r="F85" i="32"/>
  <c r="F84" i="32"/>
  <c r="O83" i="32"/>
  <c r="N83" i="32"/>
  <c r="E83" i="32"/>
  <c r="F71" i="32"/>
  <c r="F70" i="32"/>
  <c r="F69" i="32"/>
  <c r="F68" i="32"/>
  <c r="O67" i="32"/>
  <c r="N67" i="32"/>
  <c r="E67" i="32"/>
  <c r="F63" i="32"/>
  <c r="F62" i="32"/>
  <c r="F61" i="32"/>
  <c r="F60" i="32"/>
  <c r="O59" i="32"/>
  <c r="N59" i="32"/>
  <c r="E59" i="32"/>
  <c r="F55" i="32"/>
  <c r="F52" i="32"/>
  <c r="O51" i="32"/>
  <c r="N51" i="32"/>
  <c r="E51" i="32"/>
  <c r="F47" i="32"/>
  <c r="F44" i="32"/>
  <c r="O43" i="32"/>
  <c r="N43" i="32"/>
  <c r="E43" i="32"/>
  <c r="F39" i="32"/>
  <c r="F38" i="32"/>
  <c r="F33" i="32" s="1"/>
  <c r="F37" i="32"/>
  <c r="F36" i="32"/>
  <c r="O35" i="32"/>
  <c r="N35" i="32"/>
  <c r="E35" i="32"/>
  <c r="F26" i="32"/>
  <c r="O22" i="32"/>
  <c r="E22" i="32"/>
  <c r="O21" i="32"/>
  <c r="E21" i="32"/>
  <c r="O20" i="32"/>
  <c r="F20" i="32" s="1"/>
  <c r="E20" i="32"/>
  <c r="O19" i="32"/>
  <c r="E19" i="32"/>
  <c r="O18" i="32"/>
  <c r="N268" i="32" l="1"/>
  <c r="F32" i="32"/>
  <c r="F31" i="32"/>
  <c r="N267" i="32"/>
  <c r="F267" i="32" s="1"/>
  <c r="O268" i="32"/>
  <c r="F268" i="32" s="1"/>
  <c r="O270" i="32"/>
  <c r="F270" i="32" s="1"/>
  <c r="O269" i="32"/>
  <c r="N269" i="32"/>
  <c r="N30" i="32"/>
  <c r="F43" i="32"/>
  <c r="F83" i="32"/>
  <c r="F123" i="32"/>
  <c r="F19" i="32"/>
  <c r="F99" i="32"/>
  <c r="F51" i="32"/>
  <c r="F139" i="32"/>
  <c r="F233" i="32"/>
  <c r="F131" i="32"/>
  <c r="F218" i="32"/>
  <c r="F219" i="32"/>
  <c r="F220" i="32"/>
  <c r="F67" i="32"/>
  <c r="F155" i="32"/>
  <c r="F222" i="32"/>
  <c r="F163" i="32"/>
  <c r="O230" i="32"/>
  <c r="O217" i="32"/>
  <c r="F22" i="32"/>
  <c r="O17" i="32"/>
  <c r="F91" i="32"/>
  <c r="F107" i="32"/>
  <c r="F232" i="32"/>
  <c r="E17" i="32"/>
  <c r="O30" i="32"/>
  <c r="F59" i="32"/>
  <c r="F147" i="32"/>
  <c r="N217" i="32"/>
  <c r="N230" i="32"/>
  <c r="F35" i="32"/>
  <c r="F243" i="32"/>
  <c r="F21" i="32"/>
  <c r="F18" i="32"/>
  <c r="F30" i="32" l="1"/>
  <c r="N266" i="32"/>
  <c r="N251" i="32" s="1"/>
  <c r="F17" i="32"/>
  <c r="F230" i="32"/>
  <c r="F217" i="32"/>
  <c r="O266" i="32"/>
  <c r="O251" i="32" s="1"/>
  <c r="F251" i="32" l="1"/>
  <c r="F266" i="32"/>
</calcChain>
</file>

<file path=xl/sharedStrings.xml><?xml version="1.0" encoding="utf-8"?>
<sst xmlns="http://schemas.openxmlformats.org/spreadsheetml/2006/main" count="1495" uniqueCount="378">
  <si>
    <t>Всего</t>
  </si>
  <si>
    <t>Средства федерального бюджета</t>
  </si>
  <si>
    <t>Итого</t>
  </si>
  <si>
    <t>№ п/п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</si>
  <si>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</si>
  <si>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</si>
  <si>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</si>
  <si>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</si>
  <si>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</si>
  <si>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</si>
  <si>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</si>
  <si>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</si>
  <si>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 xml:space="preserve">Средства бюджета городского округа Домодедово   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</si>
  <si>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</si>
  <si>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</si>
  <si>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</si>
  <si>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</si>
  <si>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2.2.</t>
  </si>
  <si>
    <t>Внебюджетные средства</t>
  </si>
  <si>
    <t>2.3.</t>
  </si>
  <si>
    <t>3.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</si>
  <si>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</si>
  <si>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>1</t>
  </si>
  <si>
    <t>4.</t>
  </si>
  <si>
    <t>Итого по подпрограмме II:</t>
  </si>
  <si>
    <t xml:space="preserve">       2023 год</t>
  </si>
  <si>
    <t xml:space="preserve">       2024 год</t>
  </si>
  <si>
    <t xml:space="preserve">1.4. </t>
  </si>
  <si>
    <t xml:space="preserve">2.1. </t>
  </si>
  <si>
    <t xml:space="preserve">2.3. </t>
  </si>
  <si>
    <t xml:space="preserve">2.4. </t>
  </si>
  <si>
    <t>0</t>
  </si>
  <si>
    <t xml:space="preserve">Мероприятие 02.01. Проведение капитального ремонта многоквартирных домов на территории Московской области 
</t>
  </si>
  <si>
    <t xml:space="preserve">       2025 год</t>
  </si>
  <si>
    <t xml:space="preserve">       2026 год</t>
  </si>
  <si>
    <t xml:space="preserve">       2027 год</t>
  </si>
  <si>
    <t>Основное мероприятие F2. Формирование комфортной городской среды</t>
  </si>
  <si>
    <t>Мероприятие F2.02. 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</si>
  <si>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2023-2027</t>
  </si>
  <si>
    <t>Мероприятие F2.03. 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</si>
  <si>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Основное мероприятие 01 Благоустройство общественных территорий муниципальных образований Московской области</t>
  </si>
  <si>
    <t>Мероприятие 01.01. Изготовление и установка стел</t>
  </si>
  <si>
    <t>Мероприятие 01.02. Благоустройство лесопарковых зон</t>
  </si>
  <si>
    <t>2.7.</t>
  </si>
  <si>
    <t>Мероприятие 01.03. Создание административных комиссий, уполономоченных рассматривать дела об административных правонарушениях в сфере благоустройства</t>
  </si>
  <si>
    <t>Мероприятие 01.04. Приобретение коммунальной техники</t>
  </si>
  <si>
    <t>2.5.</t>
  </si>
  <si>
    <t>Мероприятие 01.15. Содержание дворовых территорий</t>
  </si>
  <si>
    <t>2.6.</t>
  </si>
  <si>
    <t>Мероприятие 01.18. Содержание парков культуры и отдыха</t>
  </si>
  <si>
    <t>2.9.</t>
  </si>
  <si>
    <t>Мероприятие 01.19. Содержание объектов дорожного хозяйства (внутриквартальные проезды)</t>
  </si>
  <si>
    <t>Мероприятие 01.20.Замена и модернизация детских игровых площадок</t>
  </si>
  <si>
    <t>Мероприятие 01.21. Содержание, ремонт и восстановление уличного освещения</t>
  </si>
  <si>
    <t>Мероприятие 01.22. Замена неонергоэффективных светильников наружного освещения</t>
  </si>
  <si>
    <t>Основное мероприятие 02 Создание благоприятных условий для проживания граждан в многоквартирных домах, расположенных на территории Московской области</t>
  </si>
  <si>
    <t>3.1.</t>
  </si>
  <si>
    <t>Основное мероприятие 03 Приведение в надлежащее состояние подъездов в многоквартирных домах</t>
  </si>
  <si>
    <t>4.1.</t>
  </si>
  <si>
    <t xml:space="preserve">4.2. </t>
  </si>
  <si>
    <t>Мероприятие 03.02. Установка камер видеонаблюдения в подъездах многоквартирных домов за счет средств местного бюджета</t>
  </si>
  <si>
    <t>Мероприятие F2.01. Реализация программ формирования современной городской среды в части благоустройства общественных территорий</t>
  </si>
  <si>
    <t>Мероприятие F2.04. Благоустройство общественных территорий в малых городах и исторических поселениях победителях Всероссийского конкурса лучших проектов создания комфортной городской среды</t>
  </si>
  <si>
    <t xml:space="preserve">Мероприятие 01.03 Обустройство и установка детских, игровых площадок на территории муниципальных образований </t>
  </si>
  <si>
    <t>Основное мероприятие 01 Обеспечение комфортной среды проживания на территории муниципального образования Московской области</t>
  </si>
  <si>
    <t>Мероприятие 01.23. Установка шкафов управления наружным освещением</t>
  </si>
  <si>
    <t>2.14.</t>
  </si>
  <si>
    <t xml:space="preserve">Мероприятие 01.24.
Ликвидация несанкционированных навалов мусора
</t>
  </si>
  <si>
    <t xml:space="preserve">Мероприятие 01.25.
Организация общественных работ, субботников
</t>
  </si>
  <si>
    <t>2.15.</t>
  </si>
  <si>
    <t xml:space="preserve">Мероприятие 01.26.
Содержание бесхозяйных территорий
</t>
  </si>
  <si>
    <t xml:space="preserve">2.16. </t>
  </si>
  <si>
    <t>Мероприятие 01.21. Обустройство и установка детских, игровых площадок на территории муниципальных образований Московской области за счет средств местного бюджета</t>
  </si>
  <si>
    <t>ИТОГО</t>
  </si>
  <si>
    <t>В том числе по кварталам</t>
  </si>
  <si>
    <t>ед.</t>
  </si>
  <si>
    <t>-</t>
  </si>
  <si>
    <t>I</t>
  </si>
  <si>
    <t>II</t>
  </si>
  <si>
    <t>III</t>
  </si>
  <si>
    <t>IV</t>
  </si>
  <si>
    <t>X</t>
  </si>
  <si>
    <t>кв.м.</t>
  </si>
  <si>
    <t>Площадь дворовых территорий, содержащихся за счет бюджетных средств</t>
  </si>
  <si>
    <t>Площадь внутриквартальных проездов, содержащихся за счет бюджетных средств</t>
  </si>
  <si>
    <t>Количество объектов, на которых осуществлена ликвидация несанкционированных навалов мусора, свалок</t>
  </si>
  <si>
    <t>Количество организованных субботников и общественных работ</t>
  </si>
  <si>
    <t>Площадь бесхозяйных территорий, содержащихся за счет бюджетных средств</t>
  </si>
  <si>
    <t>Количество установленных камер видеонаблюдения в подъездах многоквартирных домов</t>
  </si>
  <si>
    <t>2</t>
  </si>
  <si>
    <t>Управление ЖКХ городского округа Домодедово</t>
  </si>
  <si>
    <t xml:space="preserve">2.2. </t>
  </si>
  <si>
    <t>Х</t>
  </si>
  <si>
    <t xml:space="preserve">Внебюджетные средства      </t>
  </si>
  <si>
    <t xml:space="preserve">Внебюджетные средства </t>
  </si>
  <si>
    <t>Замена детских игровых площадок, ед.</t>
  </si>
  <si>
    <t>Количество светильников, ед</t>
  </si>
  <si>
    <t xml:space="preserve">Количество замененных неэнергоэффективных светильников наружного освещения, ед. </t>
  </si>
  <si>
    <t xml:space="preserve">Количество многоквартирных домов, в которых проведен капитальный ремонт, ед. </t>
  </si>
  <si>
    <t>2900</t>
  </si>
  <si>
    <t>Количество установленных шкафов управления наружным освещением, ед.</t>
  </si>
  <si>
    <t>4</t>
  </si>
  <si>
    <t xml:space="preserve">Приложение  № 1 к постановлению Администрации городского округа Домодедово </t>
  </si>
  <si>
    <t xml:space="preserve">«О внесении изменений в муниципальную программу городского округа Домодедово   </t>
  </si>
  <si>
    <t>»</t>
  </si>
  <si>
    <t>«Формирование современной комфортной городской среды»,</t>
  </si>
  <si>
    <t>от 31.10.2022 № 3300»</t>
  </si>
  <si>
    <t xml:space="preserve">8.1. Перечень мероприятий подпрограммы  II «Создание условий для обеспечения комфортного проживания жителей, в том числе в многоквартирных домах на территории Московской области»   </t>
  </si>
  <si>
    <t>утвержденную постановлением Администрации  городского округа Домодедово</t>
  </si>
  <si>
    <t>7.1. Перечень мероприятий подпрограммы  I «Комфортная городская среда»</t>
  </si>
  <si>
    <t xml:space="preserve">Благоустроены скверы, ед. </t>
  </si>
  <si>
    <t xml:space="preserve">Внебюджетные средства    </t>
  </si>
  <si>
    <t>Изготовлено и установлено стел</t>
  </si>
  <si>
    <t>Благоустроены лесопарковые зоны, ед.</t>
  </si>
  <si>
    <t>Установлены детские игровые площадки, ед.</t>
  </si>
  <si>
    <t>3</t>
  </si>
  <si>
    <t>Подготовлено асфальтобетонное покрытие под детские, игровые площадки, ед.</t>
  </si>
  <si>
    <t>Итого по подпрограмме I:</t>
  </si>
  <si>
    <t>2.8.</t>
  </si>
  <si>
    <t>2.10.</t>
  </si>
  <si>
    <t>2.11.</t>
  </si>
  <si>
    <t>«Формирование современной комфортной городской среды» ,</t>
  </si>
  <si>
    <t xml:space="preserve">«Формирование современной комфортной городской среды» </t>
  </si>
  <si>
    <t>№п/п</t>
  </si>
  <si>
    <t>Наименование 
целевых показателей</t>
  </si>
  <si>
    <t>Тип показателя</t>
  </si>
  <si>
    <t>Единица измерения</t>
  </si>
  <si>
    <t xml:space="preserve">Базовое значение </t>
  </si>
  <si>
    <t>Планируемое значение показателя по годам реализации программы</t>
  </si>
  <si>
    <t>Ответсвенный за достижение показателя</t>
  </si>
  <si>
    <t xml:space="preserve">Номер подпрограммы, мероприятий, оказывающих влияние на достижение показателя
(Y.ХХ.ZZ) 
</t>
  </si>
  <si>
    <t>2023 год</t>
  </si>
  <si>
    <t>2024 год</t>
  </si>
  <si>
    <t>2025 год</t>
  </si>
  <si>
    <t>2026 год</t>
  </si>
  <si>
    <t>2027 год</t>
  </si>
  <si>
    <t>1. Повышение качества и комфорта городской среды в городском округе Домодедово</t>
  </si>
  <si>
    <t>Количество благоустроенных общественных территорий</t>
  </si>
  <si>
    <t>Приоритетный,
Региональный проект «Формирование комфортной городской среды (Московская область)»</t>
  </si>
  <si>
    <t>единица</t>
  </si>
  <si>
    <t xml:space="preserve">Управление ЖКХ городского округа Домодедово </t>
  </si>
  <si>
    <t xml:space="preserve">Количество установленных детских, игровых площадок
</t>
  </si>
  <si>
    <t>Приоритетный,
Отраслевой показатель</t>
  </si>
  <si>
    <t xml:space="preserve">1.01.03, 1.01.21
</t>
  </si>
  <si>
    <t>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</t>
  </si>
  <si>
    <t>1.F2.04</t>
  </si>
  <si>
    <t>2. Создание благоприятных условий для проживания и отдыха населения в городском округе Домодедово</t>
  </si>
  <si>
    <t>кв.метр</t>
  </si>
  <si>
    <t>2.01.01</t>
  </si>
  <si>
    <t>2.01.02</t>
  </si>
  <si>
    <t xml:space="preserve">Отраслевой показатель
</t>
  </si>
  <si>
    <t>2.01.04</t>
  </si>
  <si>
    <t>Отраслевой показатель</t>
  </si>
  <si>
    <t>2.01.17</t>
  </si>
  <si>
    <t xml:space="preserve">Замена детских игровых площадок </t>
  </si>
  <si>
    <t>2.01.23</t>
  </si>
  <si>
    <t>Количество многоквартирных домов, в которых проведен капитальный ремонт</t>
  </si>
  <si>
    <t xml:space="preserve">Муниципальный показатель
</t>
  </si>
  <si>
    <t>2.02.01</t>
  </si>
  <si>
    <t>Количество отремонтированных подъездов в многоквартирных домах</t>
  </si>
  <si>
    <t>10</t>
  </si>
  <si>
    <t xml:space="preserve">Мероприятие 01.30.
Модернизация детских игровых площадок, установленных ранее с привлечением средств бюджета Московской области
</t>
  </si>
  <si>
    <t>600</t>
  </si>
  <si>
    <t>Уровень освещенности территорий общественного пользования в пределах городской черты на конец года, не менее</t>
  </si>
  <si>
    <t>процент</t>
  </si>
  <si>
    <t>1.01.04</t>
  </si>
  <si>
    <t>Уровень освещенности территорий общественного пользования вне пределов городской черты на конец года, не менее</t>
  </si>
  <si>
    <t>В том числе:</t>
  </si>
  <si>
    <t>12 месяцев</t>
  </si>
  <si>
    <t>Итого 
2024 год</t>
  </si>
  <si>
    <t>1 квартал</t>
  </si>
  <si>
    <t>1 полугодие</t>
  </si>
  <si>
    <t>9 месяцев</t>
  </si>
  <si>
    <t xml:space="preserve">Мероприятие 01.04.
Мероприятие в рамках ГП МО - Устройство систем наружного освещения в рамках реализации проекта "Светлый город"
</t>
  </si>
  <si>
    <t>Мероприятие F2.01. Мероприятие в рамках ГП МО - Ремонт дворовых территорий</t>
  </si>
  <si>
    <t>Мероприятие 01.01. Мероприятие в рамках ГП МО - Ямочный ремонт асфальтового покрытия дворовых территорий</t>
  </si>
  <si>
    <t>Мероприятие 01.02. Мероприятие в рамках ГП МО - Создание и ремонт пешеходных коммуникаций</t>
  </si>
  <si>
    <t>Мероприятие 01.16. Содержание общественных пространств (за исключением парков культуры и отдыха)</t>
  </si>
  <si>
    <t>Выполнен ремонт асфальтового покрытия дворовых территорий</t>
  </si>
  <si>
    <t>Устранены дефекты асфальтового покрытия дворовых территорий, в том числе проездов на дворовые территории, в том числе внутриквартальных проездов, в рамках проведения ямочного ремонта</t>
  </si>
  <si>
    <t>Созданы и отремонтированы пешеходные коммуникации</t>
  </si>
  <si>
    <t>Приобретена коммунальная техника</t>
  </si>
  <si>
    <t>Выполнен ремонт асфальтового покрытия дворовых территорий, ед.</t>
  </si>
  <si>
    <t>Выполнен ямочный ремонт асфальтового покрытия дворовых территорий, в том числе пешеходных дорожек, тротуаров, парковок, проездов, в том числе проездов на дворовые территории, в том числе внутриквартальных проездов, кв. м</t>
  </si>
  <si>
    <t>Созданы и отремонтированы пешеходные коммуникации, ед.</t>
  </si>
  <si>
    <t>Приобретена коммунальная техника, ед.</t>
  </si>
  <si>
    <t>8</t>
  </si>
  <si>
    <t>Наименование муниципального образования Московской области/наименование объекта, адрес объекта</t>
  </si>
  <si>
    <t>Мощность/прирост мощности объекта стотительства (кв.метр, погонный метр, место, койко-место и так далее)</t>
  </si>
  <si>
    <t>Виды работ  в соответствии с классификатором работ</t>
  </si>
  <si>
    <t xml:space="preserve">Сроки проведения работ </t>
  </si>
  <si>
    <t xml:space="preserve">Открытие объекта/завер-шение работ </t>
  </si>
  <si>
    <t>Предельная стоимость объекта капитального строительства/работ  (тыс. руб.)</t>
  </si>
  <si>
    <t>Профинан-сировано на 01.01.23  (тыс. руб.)</t>
  </si>
  <si>
    <t>Источники финансирова-ния</t>
  </si>
  <si>
    <t>Финансирование, в том числе распределение субсидий из бюджета Московской области (тыс. руб.)</t>
  </si>
  <si>
    <t>Работы по благоустройству</t>
  </si>
  <si>
    <t xml:space="preserve"> г.о. Домодедово, г. Домодедово, мкр. Западный, ул. Талалихина, д. 8, д. 10</t>
  </si>
  <si>
    <t>Доля граждан, принявших участие в решении вопросов развития городской среды, от общего количества граждан в возрасте от 14 лет, проживающих в муниципальных образованиях, на территориях которых реализуются проекты по созданию комфортной городской среды</t>
  </si>
  <si>
    <t xml:space="preserve">Приоритетный
Региональный проект «Формирование комфортной городской среды (Московская область)»
</t>
  </si>
  <si>
    <t>Обеспечено содержание дворовых территорий и общественных пространств за счет бюджетных средств</t>
  </si>
  <si>
    <t>Установка шкафов управления наружным освещением</t>
  </si>
  <si>
    <t>Модернизация детских, игровых площадок, установленных ранее с привлечением средств бюджета Московской области</t>
  </si>
  <si>
    <t xml:space="preserve">Приоритетный
Отраслевой показатель
</t>
  </si>
  <si>
    <t>Тыс. квадратных метров</t>
  </si>
  <si>
    <t>7. Подпрограмма  I "Комфортная городская среда"</t>
  </si>
  <si>
    <t xml:space="preserve">8. Подпрограмма II "Создание условий для обеспечения комфортного проживания жителей, в том числе в многоквартирных домах на территории Московской области"        </t>
  </si>
  <si>
    <t>7.2. Адресный перечень дворовых территорий, подлежащих комплексному благоустройству в 2023 г. по Губернаторской программе
 "Наше Подмосковье", финансирование которых предусмотрено мероприятием 01.03. "Обустройство и установка детских, игровых площадок на территории муниципальных образований " Подпрограммы I  "Комфортная городская среда"</t>
  </si>
  <si>
    <t xml:space="preserve"> г.о. Домодедово, г. Домодедово, ул. Лунная, д. 7</t>
  </si>
  <si>
    <t>01.02.2023-16.10.2023</t>
  </si>
  <si>
    <t>г.о. Домодедово, г. Домодедово, ул. Королева, д. 3</t>
  </si>
  <si>
    <t>г.о. Домодедово, г. Домодедово, мкр. Востряково, ул. 1-ая Южная, д.21</t>
  </si>
  <si>
    <t>Наименование муниципального образовании адрес объекта (наименование объекта)</t>
  </si>
  <si>
    <t>Год реализации</t>
  </si>
  <si>
    <t>МАУК «Городской парк культуры и отдыха «Ёлочки» ОП "Взлет"</t>
  </si>
  <si>
    <t>г. Домодедово, ул. Каширское шоссе, д. 34</t>
  </si>
  <si>
    <t>Благоустроены общественные территории, ед.</t>
  </si>
  <si>
    <t xml:space="preserve">Благоустроены общественные территории, ед. </t>
  </si>
  <si>
    <t>Реализованы проекты создания комфортной городской среды согласно приложению «Перечень мероприятий по обеспечению реализации проектов-победителей Всероссийского конкурса лучших проектов создания комфортной городской среды» к соглашению о предоставлении иного межбюджетного трансферта между Министерством благоустройства Московской области и муниципальным образованием Московской области в срок, установленный «Графиком выполнения мероприятий получателя иного межбюджетного трансферта – победителя Всероссийского конкурса лучших проектов создания комфортной городской среды, включающей в том числе информацию по проектированию, строительству (ремонту, реконструкции) и вводу в эксплуатацию объектов капитального строительства, сроки выполнения по каждому этапу», ед.</t>
  </si>
  <si>
    <t>Изготовление и установка стелы по адресу: Московская область, городской округ Домодедово, д. Степыгино</t>
  </si>
  <si>
    <t>г. Домодедово, ул. Дружбы, д. 3,5</t>
  </si>
  <si>
    <t>Обеспечено содержание общественных пространств (за исключением парков культуры и отдыха), тыс. кв. м</t>
  </si>
  <si>
    <t>Обеспечено содержание парков культуры и отдыха, тыс. кв. м</t>
  </si>
  <si>
    <t>Модернизация детских игровых площадок, установленных ранее с привлечением средств бюджета Московской области, ед.</t>
  </si>
  <si>
    <t>Замена неэнергоэффективных светильников наружного освещения</t>
  </si>
  <si>
    <t>Благоустройство лесопарковой зоны «Гальчино»», адрес: Московская область, г.о. Домодедово, вблизи д. Гальчино и СНТ «Барыбино</t>
  </si>
  <si>
    <t>На территориях общественного пользования в пределах городской чертыи вне городской черты повышен уровень освещенности, ед.</t>
  </si>
  <si>
    <t xml:space="preserve">1.F2.01, 1.F2.02, 1.F2.03, 1.F2.04, 1.01.01, 1.01.02, 1.01.03, 1.01.04, 2.01.03 </t>
  </si>
  <si>
    <t>30</t>
  </si>
  <si>
    <t>Созданы и отремонтированы пешеходные коммуникации за счет средств городского округа Домодедово  Московской области</t>
  </si>
  <si>
    <t>Благоустроены дворовые территории за счет средств городского округа Домодедово Московской области</t>
  </si>
  <si>
    <t>81</t>
  </si>
  <si>
    <t>748,71</t>
  </si>
  <si>
    <t>262,73</t>
  </si>
  <si>
    <t>Сквер у железнодорожной станции «Белые Столбы» по адресу: г. Домодедово, мкр. Белые Столбы, улица Кирова, 3А</t>
  </si>
  <si>
    <t>Мероприятие 01.20 «Благоустройство общественных территорий муниципальных образований Московской области (за исключением мероприятий по содержанию территорий)»</t>
  </si>
  <si>
    <t xml:space="preserve">Благоустроены общественные территории, без привлечения средств федерального бюджета и бюджета Московской области, ед.  </t>
  </si>
  <si>
    <t xml:space="preserve">2.5. </t>
  </si>
  <si>
    <t>Благоустройство территории у Храма в деревне Акулинино</t>
  </si>
  <si>
    <t>Благоустройство территории у Школы на 825 мест г.о. Домодедово, ул. Высотная</t>
  </si>
  <si>
    <t>2.12.</t>
  </si>
  <si>
    <t xml:space="preserve">2.13. </t>
  </si>
  <si>
    <t>Мероприятие 1.9 «Устройство и модернизация контейнерных площадок»</t>
  </si>
  <si>
    <t>2.01.09</t>
  </si>
  <si>
    <t>Благоустройство общественной территории (Студенческий сквер), расположенный по адресу: г. Домодедово, Каширское шоссе, д.4 корп.2</t>
  </si>
  <si>
    <t>1585,54</t>
  </si>
  <si>
    <t>кв. м</t>
  </si>
  <si>
    <t xml:space="preserve">Приложение  №2 к постановлению Администрации городского округа Домодедово </t>
  </si>
  <si>
    <t xml:space="preserve">Приложение  № 3 к постановлению Администрации городского округа Домодедово </t>
  </si>
  <si>
    <t xml:space="preserve">  2023 год</t>
  </si>
  <si>
    <t>Выполнено устройство и модернизация контейнерных площадок</t>
  </si>
  <si>
    <t>Выполнено устройство и модернизация контейнерных площадок, кв. м</t>
  </si>
  <si>
    <t>Пешеходная коммуникация, г.о. Домодедово, г. Домодедово, мкр. Центральный, ул. Каширское шоссе, д.95, 95а (55.425238, 37.774037; 55.425585, 37.774406)</t>
  </si>
  <si>
    <t>Пешеходная коммуникация, г.о. Домодедово, г. Домодедово, мкр. Центральный, ул. Каширское шоссе, д.97, 97а (55.425073, 37.774031; 55.424813, 37.775297)</t>
  </si>
  <si>
    <t>Пешеходная коммуникация, г.о. Домодедово, г. Домодедово, ул. Текстильщиков, 41а, 41б (55.434041, 37.737089; 55.434142, 37.73708)</t>
  </si>
  <si>
    <t>Пешеходная коммуникация, г.о. Домодедово, г. Домодедово, мкр. Авиационный, от ул. Академика Туполева, д.4, 6 до ул. Королева, д.2/2, 2/3, 2/4, 4, 6 (55.416887, 37.833784; 55.417531, 37.833711)</t>
  </si>
  <si>
    <t>5</t>
  </si>
  <si>
    <t>Пешеходная коммуникация г.о. Домодедово, г. Домодедово, ул. Энергетиков, Участок 1 (55.453080, 37.736621; 55.452675, 37.736732)</t>
  </si>
  <si>
    <t>6</t>
  </si>
  <si>
    <t>Пешеходная коммуникация г.о. Домодедово, г. Домодедово, ул. Энергетиков, Участок 2 (55.452579, 37.736788, 55.452399, 37.736882)</t>
  </si>
  <si>
    <t>7</t>
  </si>
  <si>
    <t>Пешеходная коммуникация  г.о. Домодедово, посёлок санатория Подмосковье, вблизи д. 21(55.378156, 37.774885; 55.378200, 37.774145)</t>
  </si>
  <si>
    <t xml:space="preserve"> г.о. Домодедово, г. Домодедово, деревня Проводы</t>
  </si>
  <si>
    <t>Итого 
2025 год</t>
  </si>
  <si>
    <t xml:space="preserve">  2025 год</t>
  </si>
  <si>
    <t>2378,3</t>
  </si>
  <si>
    <t xml:space="preserve">Мероприятие 01.05.
Благоустройство зон для досуга и отдыха населения в парках культуры и отдыха
</t>
  </si>
  <si>
    <t>Благоустроены зоны для досуга и отдыха в парках культуры и отдыха, ед.</t>
  </si>
  <si>
    <t>5.</t>
  </si>
  <si>
    <t>Основное мероприятие И4. Федеральный проект "Формирование комфортной городской среды"</t>
  </si>
  <si>
    <t>Средства Дорожного фонда Московской области</t>
  </si>
  <si>
    <t>5.1.</t>
  </si>
  <si>
    <t xml:space="preserve">Мероприятие И4.01. Ремонт дворовых территорий
</t>
  </si>
  <si>
    <t>Выполнен ремонт дворовых территорий, ед.</t>
  </si>
  <si>
    <t xml:space="preserve">2.6. </t>
  </si>
  <si>
    <t>Количество объектов устройства наружного освещения (Светлый город), ед.</t>
  </si>
  <si>
    <t>Мероприятие 01.23. Устройство систем наружного освещения в рамках реализации проекта "Светлый город"</t>
  </si>
  <si>
    <t xml:space="preserve">Основное мероприятие И4. 
Федеральный проект 
«Формирование комфортной городской среды»
</t>
  </si>
  <si>
    <t xml:space="preserve">Мероприятие И4.03.
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
</t>
  </si>
  <si>
    <t>Благоустроены скверы, единицы</t>
  </si>
  <si>
    <t xml:space="preserve">2.14. </t>
  </si>
  <si>
    <t>Модернизированы детские игровын площадки, установленные ранее с привлечением средств бюджета Московской области, ед.</t>
  </si>
  <si>
    <t>Подготовлено твердое основание под детские игровые площадки с пешеходными дорожками, ед.</t>
  </si>
  <si>
    <t>Мероприятие 01.39. Модернизация детских игровых площадок, установленных ранее с привлечением средств бюджета Московской области (Установка ДИП), ед.</t>
  </si>
  <si>
    <t xml:space="preserve">2.15. </t>
  </si>
  <si>
    <t>Мероприятие 01.33. Создание и ремонт пешеходных коммуникаций на дворовых территориях и общественных пространствах</t>
  </si>
  <si>
    <t>Созданы и отремонтированы пешеходные коммуникации на дворовых территориях и общественных пространствах, ед.</t>
  </si>
  <si>
    <t>Мероприятие 01.35. Замена и модернизация детских игровых площадок (Установка ДИП)</t>
  </si>
  <si>
    <t>Установлено детских игровых площадок, в рамках реализации мероприятия Замена и модернизация детских игровых площадок (Установка ДИП), ед.</t>
  </si>
  <si>
    <t>8.3. Адресный перечень дворовых территорий, подлежащих комплексному благоустройству, финансирование которых предусмотрено мероприятием 01.02. "Мероприятие в рамках ГП МО - Создание и ремонт пешеходных коммуникаций", Мероприятие 01.33. Создание и ремонт пешеходных коммуникаций на дворовых территориях и общественных пространствах  Подпрограммы II  "Создание условий для обеспечения комфортного проживания жителей, в том числе в многоквартирных домах на территории Московской области"</t>
  </si>
  <si>
    <t>9</t>
  </si>
  <si>
    <t>11</t>
  </si>
  <si>
    <t>8.4. Адресный перечень мероприятий муниципальной программы «Формирование современной комфортной городской среды», финансирование которых предусмотрено мероприятием "Мероприятие 01.30. "Модернизация детских игровых площадок, установленных ранее с привлечением средств бюджета Московской области", Мероприятие 01.39. Модернизация детских игровых площадок, установленных ранее с привлечением средств бюджета Московской области (Установка ДИП) Основное мероприятие 01 "Обеспечение комфортной среды проживания на территории муниципального образования Московской области" Подпрограмма  II «Создание условий для обеспечения комфортного проживания жителей, в том числе в многоквартирных домах на территории Московской области"</t>
  </si>
  <si>
    <t>мкр. Белые Столбы, Мечты ул, 24к2</t>
  </si>
  <si>
    <t>Краснопутьский ао, с. Крсный Путь, ул. Гвардейская, д.1-8</t>
  </si>
  <si>
    <t>1-й Московский проезд, д. 16А, ул. Новомосковская, д.2, ул. Лесная,д.1 </t>
  </si>
  <si>
    <t>мкр. Белые Столбы, ул. Мечты (ЖК Руполис)</t>
  </si>
  <si>
    <t>д. Гальчино, б-р 60 - летия СССР, д. 13,15</t>
  </si>
  <si>
    <t>с Вельяминово, дома № 35а, 38</t>
  </si>
  <si>
    <t>ул. Жуковского, д. 11, 13</t>
  </si>
  <si>
    <t>Растуновский а/о, тер. Санаторий Москвич, 2,3,4</t>
  </si>
  <si>
    <t>Шубино-2 тер, 102а, 102б, 52, 53, 54</t>
  </si>
  <si>
    <t>ул. Подольский  проезд, д.12</t>
  </si>
  <si>
    <t>д. Чурилково, д.9</t>
  </si>
  <si>
    <t>С. Ям, ул. Морская, д.12 </t>
  </si>
  <si>
    <t>С. Вельяминово, д.1-4</t>
  </si>
  <si>
    <t>С. Добрыниха, д. 6,7</t>
  </si>
  <si>
    <t>С. Растуново, ул. Заря, д.6,6а,6б</t>
  </si>
  <si>
    <t>Ул. Ильюшина, д.15/1, 15/2</t>
  </si>
  <si>
    <t>Мкр. Востряково, ул. Заборье, 58а</t>
  </si>
  <si>
    <t>Ул. Текстильщиков, д.29</t>
  </si>
  <si>
    <t>Мкр. Северный, Ул. Гагарина, д.15,15/1</t>
  </si>
  <si>
    <t>с. Ям, ул. Школьная, д.16</t>
  </si>
  <si>
    <t>ул. 25 лет Октября, д.9</t>
  </si>
  <si>
    <t>с. Добрыниха, д.12</t>
  </si>
  <si>
    <t>Одинцово, ул. Лесническая, д.1</t>
  </si>
  <si>
    <t>12</t>
  </si>
  <si>
    <t>13</t>
  </si>
  <si>
    <t>14</t>
  </si>
  <si>
    <t>Благоустройство детской зоны в МАУК ГПКиО "Елочки"</t>
  </si>
  <si>
    <t>Благоустройство сквера в с. Растуново, г.о. Домодедово</t>
  </si>
  <si>
    <t>г.о. Домодедово, ул. Жуковского, д. 11, 13</t>
  </si>
  <si>
    <t>г.о. Домодедово, Шубино-2 тер, 102а, 102б, 52, 53, 54</t>
  </si>
  <si>
    <t>г.о. Домодедово, Каширское ш.34</t>
  </si>
  <si>
    <t>г.о. Домодедово, ул. 25 лет Октября, д.9</t>
  </si>
  <si>
    <t>г.о. Домодедово, с. Добрыниха, д.12</t>
  </si>
  <si>
    <t>г.о. Домодедово, Одинцово, ул. Лесническая, д.1</t>
  </si>
  <si>
    <t>г.о. Домодедово, ул. Корнеева, д.48</t>
  </si>
  <si>
    <t>г.о. Домодедово, ул. Чехова, д.68а</t>
  </si>
  <si>
    <t>г.о. Домодедово, д. Гальчино, б-р 60-летия СССР, д.15</t>
  </si>
  <si>
    <t>г.о. Домодедово, мкр. Белые Столбы, ул. Мечты, д.8к1</t>
  </si>
  <si>
    <t>г.о. Домодедово,мкр. Белые Столбы, ул. Мечты, д.8к1</t>
  </si>
  <si>
    <t>г.о. Домодедово, ул. Ломоносова, д.10</t>
  </si>
  <si>
    <t xml:space="preserve">1.3. </t>
  </si>
  <si>
    <t>шт.</t>
  </si>
  <si>
    <t xml:space="preserve">2.7. </t>
  </si>
  <si>
    <t>Установлены детские, игровые площадки за счет средств местного бюджета, ед.</t>
  </si>
  <si>
    <t>В муниципальных образованиях созданы административные комиссии, уполномоченные рассматривать дела об административных правонарушениях в сфере благоустройства, ед.</t>
  </si>
  <si>
    <t xml:space="preserve">Мероприятие 01.17. Благоустройство дворовых территорий </t>
  </si>
  <si>
    <t>Благоустроены дворовые территории за счет средств муниципального образования Московской области, ед.</t>
  </si>
  <si>
    <t>8.5. Адресный перечень мероприятий муниципальной программы «Формирование современной комфортной городской среды», финансирование которых предусмотрено мероприятием "Мероприятие 01.20.Замена и модернизация детских игровых площадок", "Мероприятие 01.35. Замена и модернизация детских игровых площадок (Установка ДИП) Основное мероприятие 01 "Обеспечение комфортной среды проживания на территории муниципального образования Московской области" Подпрограмма  II «Создание условий для обеспечения комфортного проживания жителей, в том числе в многоквартирных домах на территории Московской области"</t>
  </si>
  <si>
    <t xml:space="preserve">Мероприятие 03.04.
Ремонт подъездов в многоквартирных домах
</t>
  </si>
  <si>
    <t>Количество отремонтированных подъездов в многоквартирных домах ед.</t>
  </si>
  <si>
    <t>МинЖКХ, Управление ЖКХ городского округа Домодедово</t>
  </si>
  <si>
    <t xml:space="preserve"> - </t>
  </si>
  <si>
    <t>Устройство систем наружного освещения в рамках реализации проекта "Светлый город"</t>
  </si>
  <si>
    <t>3.2.</t>
  </si>
  <si>
    <t xml:space="preserve">2.17. </t>
  </si>
  <si>
    <t xml:space="preserve">Мероприятие 01.40.
Модернизация детских игровых площадок, установленных ранее с привлечением средств бюджета Московской области (Демонтаж, освещение, видеонаблюдение), ед.
</t>
  </si>
  <si>
    <t>Выполнены демонтажные работы (игровое оборудование, малые архитектурные формы, резиновое покрытие, твердое основание), ед, ед.</t>
  </si>
  <si>
    <t>Количество установленных камер видеонаблюдения, подключенных к системе «Безопасный регион», ед.</t>
  </si>
  <si>
    <t>Пешеходная коммуникация  г.о. Домодедово, д. Гальчино, от ул. Солнечная до КП Барыбино Восточное, 20Б (55.272845, 37.907207; 55.270903, 37.911332)</t>
  </si>
  <si>
    <t>Пешеходная коммуникация г.о. Домодедово, г. Домодедово, от дома №97 по ул. Каширское шоссе до пешеходного перехода (55.424596, 37.773639; 55.424429, 37.774121)</t>
  </si>
  <si>
    <t>Пешеходная коммуникация г.о. Домодедово, г. Домодедово, Кутузовский пр., д.9 (55.424596, 37.773639; 55.424429, 37.774121)</t>
  </si>
  <si>
    <t>Пешеходная коммуникация  г.о. Домодедово, мкр. Белые Столбы, от д. Меткино до ул. Станционная (55.335637, 37.836737; 55.335811, 37.846506)</t>
  </si>
  <si>
    <t>Пешеходная коммуникация г.о. Домодедово, г. Домодедово, ул. Лунная, д. 25, д. 25к1, д. 25к2, д. 25к3 (участок 1)  (55.419395, 37.758971; 55.419658, 37.760004)</t>
  </si>
  <si>
    <t>Пешеходная коммуникация г.о. Домодедово, г. Домодедово, ул. Лунная, д. 25, д. 25к1, д. 25к2, д. 25к3 (участок 2)  (55.419093, 37.759186; 55.419534, 37.759604)</t>
  </si>
  <si>
    <t>Благоустроены общественные территории, площадью менее 0,5 га, ед.</t>
  </si>
  <si>
    <t xml:space="preserve">Мероприятие И4.05.
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общественных территорий муниципальных образований Московской области, площадью менее 0,5 га)
</t>
  </si>
  <si>
    <t>21</t>
  </si>
  <si>
    <t>от  29.01.2025  № 299</t>
  </si>
  <si>
    <t>2.01.30;2.01.39, 2.01.40</t>
  </si>
  <si>
    <t>2.03.04</t>
  </si>
  <si>
    <t>2.01.21; 2.01.22</t>
  </si>
  <si>
    <t>2.01.20;2.01.35</t>
  </si>
  <si>
    <t xml:space="preserve"> 2.01.16, 2.01.18</t>
  </si>
  <si>
    <t>2.01.02;2.01.33.</t>
  </si>
  <si>
    <t>2.F2.01; 2.И4.01</t>
  </si>
  <si>
    <t>01.01.23.</t>
  </si>
  <si>
    <t>1.01.01;1.01.02;1.01.05, 1.01.20; 1.И4.01, 1.И4.03, 1.И4.05</t>
  </si>
  <si>
    <t>Количество благоустроенных общественных территорий (нарастающим итогом)</t>
  </si>
  <si>
    <t xml:space="preserve">1.F2.01, 1.F2.02, 1.F2.03, , 1.01.02,1.01.20, </t>
  </si>
  <si>
    <r>
      <rPr>
        <sz val="14"/>
        <rFont val="Times New Roman"/>
        <family val="1"/>
        <charset val="204"/>
      </rPr>
      <t>«</t>
    </r>
    <r>
      <rPr>
        <b/>
        <sz val="14"/>
        <rFont val="Times New Roman"/>
        <family val="1"/>
        <charset val="204"/>
      </rPr>
      <t>4. Целевые показатели муниципальной  программы городского округа Домодедово</t>
    </r>
  </si>
  <si>
    <r>
      <t>от 31.10.2022 № 3300</t>
    </r>
    <r>
      <rPr>
        <b/>
        <sz val="10"/>
        <rFont val="Times New Roman"/>
        <family val="1"/>
        <charset val="204"/>
      </rPr>
      <t xml:space="preserve">» </t>
    </r>
  </si>
  <si>
    <r>
      <t>7</t>
    </r>
    <r>
      <rPr>
        <b/>
        <sz val="12"/>
        <rFont val="Times New Roman"/>
        <family val="1"/>
        <charset val="204"/>
      </rPr>
      <t>.3. Адресный перечень общественных территорий городского округа Домодедово для выполнения работ по благоустройству территорий в 2023-2027 годах, финансирование которых предусмотрено мероприятиями F2.01. "Реализация программ формирования современной городской среды в части благоустройства общественных территорий",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F2.03. " 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скверов)", 01.01. "Изготовление и установка стел", Мероприятие 01.05. Благоустройство зон для досуга и отдыха населения в парках культуры и отдыха, 01.02 "Благоустройство лесопарковых зон",01.20 «Благоустройство общественных территорий муниципальных образований Московской области (за исключением мероприятий по содержанию территорий)», И4.3 «Реализация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скверов)», И4.5 «Реализация программ формирования современной городской среды в части достижения основного результата по благоустройству общественных террит</t>
    </r>
    <r>
      <rPr>
        <b/>
        <sz val="12"/>
        <color theme="1"/>
        <rFont val="Times New Roman"/>
        <family val="1"/>
        <charset val="204"/>
      </rPr>
      <t xml:space="preserve">орий (благоустройство общественных территорий муниципальных образований Московской области, площадью менее 0,5 га)»Подпрограммы I  "Комфортная городская среда"
</t>
    </r>
  </si>
  <si>
    <t>8.2. Адресный перечень дворовых территорий, подлежащих комплексному благоустройству, финансирование которых предусмотрено мероприятием F2.01. "Ремонт дворовых территорий" ,  И4.01. Ремонт дворовых территорий Подпрограммы II  "Создание условий для обеспечения комфортного проживания жителей, в том числе в многоквартирных домах на территории Московской области"</t>
  </si>
  <si>
    <t>58</t>
  </si>
  <si>
    <t>от  29.01.2025 № 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</si>
</sst>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\ _₽"/>
    <numFmt numFmtId="165" formatCode="#,##0.00\ _₽"/>
  </numFmts>
  <fonts count="24" x14ac:knownFonts="1">
    <font>
      <sz val="10"/>
      <name val="Arial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protection locked="0"/>
    </xf>
    <xf numFmtId="0" fontId="1" fillId="0" borderId="0"/>
  </cellStyleXfs>
  <cellXfs count="28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/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2" fillId="0" borderId="1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1" fontId="5" fillId="0" borderId="6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horizontal="center" vertical="top" wrapText="1"/>
    </xf>
    <xf numFmtId="4" fontId="10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5" fillId="0" borderId="6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4" fontId="3" fillId="0" borderId="0" xfId="0" applyNumberFormat="1" applyFont="1" applyFill="1"/>
    <xf numFmtId="2" fontId="3" fillId="0" borderId="0" xfId="0" applyNumberFormat="1" applyFont="1" applyFill="1"/>
    <xf numFmtId="4" fontId="5" fillId="0" borderId="6" xfId="0" applyNumberFormat="1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2" fontId="5" fillId="0" borderId="6" xfId="0" applyNumberFormat="1" applyFont="1" applyFill="1" applyBorder="1" applyAlignment="1">
      <alignment vertical="top" wrapText="1"/>
    </xf>
    <xf numFmtId="0" fontId="14" fillId="0" borderId="0" xfId="0" applyFont="1" applyFill="1"/>
    <xf numFmtId="4" fontId="5" fillId="0" borderId="1" xfId="0" applyNumberFormat="1" applyFont="1" applyFill="1" applyBorder="1" applyAlignment="1">
      <alignment horizontal="right" vertical="top" wrapText="1"/>
    </xf>
    <xf numFmtId="49" fontId="12" fillId="0" borderId="3" xfId="0" applyNumberFormat="1" applyFont="1" applyFill="1" applyBorder="1" applyAlignment="1">
      <alignment horizontal="center" vertical="top" wrapText="1"/>
    </xf>
    <xf numFmtId="0" fontId="12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Fill="1"/>
    <xf numFmtId="4" fontId="14" fillId="0" borderId="0" xfId="0" applyNumberFormat="1" applyFont="1" applyFill="1"/>
    <xf numFmtId="2" fontId="14" fillId="0" borderId="0" xfId="0" applyNumberFormat="1" applyFont="1" applyFill="1"/>
    <xf numFmtId="4" fontId="14" fillId="0" borderId="0" xfId="0" applyNumberFormat="1" applyFont="1" applyFill="1" applyAlignment="1">
      <alignment horizontal="right"/>
    </xf>
    <xf numFmtId="0" fontId="2" fillId="0" borderId="3" xfId="0" applyFont="1" applyFill="1" applyBorder="1" applyAlignment="1">
      <alignment vertical="top" wrapText="1"/>
    </xf>
    <xf numFmtId="0" fontId="2" fillId="0" borderId="25" xfId="0" applyFont="1" applyFill="1" applyBorder="1" applyAlignment="1">
      <alignment vertical="top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right" vertical="center" wrapText="1"/>
    </xf>
    <xf numFmtId="165" fontId="2" fillId="0" borderId="36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2" fillId="0" borderId="20" xfId="0" applyNumberFormat="1" applyFont="1" applyFill="1" applyBorder="1" applyAlignment="1">
      <alignment horizontal="right" vertical="center" wrapText="1"/>
    </xf>
    <xf numFmtId="165" fontId="2" fillId="0" borderId="25" xfId="0" applyNumberFormat="1" applyFont="1" applyFill="1" applyBorder="1" applyAlignment="1">
      <alignment horizontal="right" vertical="center" wrapText="1"/>
    </xf>
    <xf numFmtId="165" fontId="2" fillId="0" borderId="43" xfId="0" applyNumberFormat="1" applyFont="1" applyFill="1" applyBorder="1" applyAlignment="1">
      <alignment horizontal="right" vertical="center" wrapText="1"/>
    </xf>
    <xf numFmtId="2" fontId="9" fillId="0" borderId="0" xfId="0" applyNumberFormat="1" applyFont="1" applyFill="1" applyAlignment="1">
      <alignment horizont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2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4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" fontId="2" fillId="0" borderId="0" xfId="0" applyNumberFormat="1" applyFont="1" applyFill="1"/>
    <xf numFmtId="0" fontId="9" fillId="0" borderId="0" xfId="0" applyFont="1" applyFill="1" applyAlignment="1">
      <alignment vertical="center"/>
    </xf>
    <xf numFmtId="2" fontId="5" fillId="0" borderId="0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top" wrapText="1"/>
    </xf>
    <xf numFmtId="2" fontId="5" fillId="0" borderId="6" xfId="0" applyNumberFormat="1" applyFont="1" applyFill="1" applyBorder="1" applyAlignment="1">
      <alignment horizontal="center" vertical="top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right" vertical="top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Fill="1" applyAlignment="1">
      <alignment horizontal="center"/>
    </xf>
    <xf numFmtId="0" fontId="9" fillId="0" borderId="18" xfId="0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/>
    </xf>
    <xf numFmtId="49" fontId="2" fillId="0" borderId="44" xfId="0" applyNumberFormat="1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center"/>
    </xf>
    <xf numFmtId="0" fontId="15" fillId="0" borderId="0" xfId="0" applyFont="1" applyFill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/>
    </xf>
    <xf numFmtId="0" fontId="16" fillId="0" borderId="38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vertical="top" wrapText="1"/>
    </xf>
    <xf numFmtId="0" fontId="16" fillId="0" borderId="1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 wrapText="1"/>
    </xf>
    <xf numFmtId="49" fontId="16" fillId="0" borderId="20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7" xfId="0" applyNumberFormat="1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vertical="top" wrapText="1"/>
    </xf>
    <xf numFmtId="0" fontId="16" fillId="0" borderId="1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right"/>
    </xf>
    <xf numFmtId="0" fontId="17" fillId="0" borderId="0" xfId="0" applyFont="1" applyFill="1" applyAlignment="1">
      <alignment horizontal="right" vertical="center"/>
    </xf>
    <xf numFmtId="0" fontId="2" fillId="2" borderId="1" xfId="0" applyFont="1" applyFill="1" applyBorder="1"/>
    <xf numFmtId="0" fontId="2" fillId="2" borderId="2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20" xfId="0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 wrapText="1"/>
    </xf>
    <xf numFmtId="4" fontId="5" fillId="0" borderId="6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top" wrapText="1"/>
    </xf>
    <xf numFmtId="4" fontId="5" fillId="0" borderId="11" xfId="0" applyNumberFormat="1" applyFont="1" applyFill="1" applyBorder="1" applyAlignment="1">
      <alignment horizontal="center" vertical="top" wrapText="1"/>
    </xf>
    <xf numFmtId="4" fontId="5" fillId="0" borderId="9" xfId="0" applyNumberFormat="1" applyFont="1" applyFill="1" applyBorder="1" applyAlignment="1">
      <alignment horizontal="center" vertical="top" wrapText="1"/>
    </xf>
    <xf numFmtId="0" fontId="16" fillId="0" borderId="2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49" fontId="16" fillId="0" borderId="17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25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164" fontId="16" fillId="0" borderId="17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top" wrapText="1"/>
    </xf>
    <xf numFmtId="0" fontId="16" fillId="0" borderId="20" xfId="0" applyFont="1" applyFill="1" applyBorder="1" applyAlignment="1">
      <alignment horizontal="center" vertical="top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4" fontId="10" fillId="0" borderId="6" xfId="0" applyNumberFormat="1" applyFont="1" applyFill="1" applyBorder="1" applyAlignment="1">
      <alignment horizontal="center" vertical="top" wrapText="1"/>
    </xf>
    <xf numFmtId="4" fontId="10" fillId="0" borderId="2" xfId="0" applyNumberFormat="1" applyFont="1" applyFill="1" applyBorder="1" applyAlignment="1">
      <alignment horizontal="center" vertical="top" wrapText="1"/>
    </xf>
    <xf numFmtId="4" fontId="10" fillId="0" borderId="7" xfId="0" applyNumberFormat="1" applyFont="1" applyFill="1" applyBorder="1" applyAlignment="1">
      <alignment horizontal="center" vertical="top" wrapText="1"/>
    </xf>
    <xf numFmtId="4" fontId="5" fillId="0" borderId="5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 wrapText="1"/>
    </xf>
    <xf numFmtId="16" fontId="5" fillId="0" borderId="5" xfId="0" applyNumberFormat="1" applyFont="1" applyFill="1" applyBorder="1" applyAlignment="1">
      <alignment horizontal="center" vertical="top" wrapText="1"/>
    </xf>
    <xf numFmtId="16" fontId="5" fillId="0" borderId="4" xfId="0" applyNumberFormat="1" applyFont="1" applyFill="1" applyBorder="1" applyAlignment="1">
      <alignment horizontal="center" vertical="top" wrapText="1"/>
    </xf>
    <xf numFmtId="16" fontId="5" fillId="0" borderId="3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4" fontId="5" fillId="0" borderId="6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4" fontId="5" fillId="0" borderId="7" xfId="0" applyNumberFormat="1" applyFont="1" applyFill="1" applyBorder="1" applyAlignment="1">
      <alignment horizontal="center" vertical="top" wrapText="1"/>
    </xf>
    <xf numFmtId="2" fontId="5" fillId="0" borderId="6" xfId="0" applyNumberFormat="1" applyFont="1" applyFill="1" applyBorder="1" applyAlignment="1">
      <alignment horizontal="center" vertical="top" wrapText="1"/>
    </xf>
    <xf numFmtId="2" fontId="5" fillId="0" borderId="2" xfId="0" applyNumberFormat="1" applyFont="1" applyFill="1" applyBorder="1" applyAlignment="1">
      <alignment horizontal="center" vertical="top" wrapText="1"/>
    </xf>
    <xf numFmtId="2" fontId="5" fillId="0" borderId="7" xfId="0" applyNumberFormat="1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10" fillId="0" borderId="5" xfId="0" applyNumberFormat="1" applyFont="1" applyFill="1" applyBorder="1" applyAlignment="1">
      <alignment horizontal="center" vertical="top" wrapText="1"/>
    </xf>
    <xf numFmtId="49" fontId="10" fillId="0" borderId="4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16" fontId="10" fillId="0" borderId="5" xfId="0" applyNumberFormat="1" applyFont="1" applyFill="1" applyBorder="1" applyAlignment="1">
      <alignment horizontal="center" vertical="top" wrapText="1"/>
    </xf>
    <xf numFmtId="16" fontId="10" fillId="0" borderId="4" xfId="0" applyNumberFormat="1" applyFont="1" applyFill="1" applyBorder="1" applyAlignment="1">
      <alignment horizontal="center" vertical="top" wrapText="1"/>
    </xf>
    <xf numFmtId="16" fontId="10" fillId="0" borderId="3" xfId="0" applyNumberFormat="1" applyFont="1" applyFill="1" applyBorder="1" applyAlignment="1">
      <alignment horizontal="center" vertical="top" wrapText="1"/>
    </xf>
    <xf numFmtId="4" fontId="5" fillId="0" borderId="9" xfId="0" applyNumberFormat="1" applyFont="1" applyFill="1" applyBorder="1" applyAlignment="1">
      <alignment horizontal="center" vertical="top" wrapText="1"/>
    </xf>
    <xf numFmtId="4" fontId="5" fillId="0" borderId="14" xfId="0" applyNumberFormat="1" applyFont="1" applyFill="1" applyBorder="1" applyAlignment="1">
      <alignment horizontal="center" vertical="top" wrapText="1"/>
    </xf>
    <xf numFmtId="4" fontId="5" fillId="0" borderId="1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center" wrapText="1"/>
    </xf>
    <xf numFmtId="1" fontId="5" fillId="0" borderId="6" xfId="0" applyNumberFormat="1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 vertical="top" wrapText="1"/>
    </xf>
    <xf numFmtId="1" fontId="5" fillId="0" borderId="7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top" wrapText="1"/>
    </xf>
    <xf numFmtId="4" fontId="7" fillId="0" borderId="3" xfId="0" applyNumberFormat="1" applyFont="1" applyFill="1" applyBorder="1" applyAlignment="1">
      <alignment horizontal="center" vertical="top" wrapText="1"/>
    </xf>
    <xf numFmtId="1" fontId="5" fillId="0" borderId="5" xfId="0" applyNumberFormat="1" applyFont="1" applyFill="1" applyBorder="1" applyAlignment="1">
      <alignment horizontal="center" vertical="top" wrapText="1"/>
    </xf>
    <xf numFmtId="1" fontId="5" fillId="0" borderId="3" xfId="0" applyNumberFormat="1" applyFont="1" applyFill="1" applyBorder="1" applyAlignment="1">
      <alignment horizontal="center" vertical="top" wrapText="1"/>
    </xf>
    <xf numFmtId="4" fontId="5" fillId="0" borderId="11" xfId="0" applyNumberFormat="1" applyFont="1" applyFill="1" applyBorder="1" applyAlignment="1">
      <alignment horizontal="center" vertical="top" wrapText="1"/>
    </xf>
    <xf numFmtId="4" fontId="5" fillId="0" borderId="15" xfId="0" applyNumberFormat="1" applyFont="1" applyFill="1" applyBorder="1" applyAlignment="1">
      <alignment horizontal="center" vertical="top" wrapText="1"/>
    </xf>
    <xf numFmtId="4" fontId="5" fillId="0" borderId="12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25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2" fillId="0" borderId="38" xfId="0" applyNumberFormat="1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top" wrapText="1"/>
    </xf>
    <xf numFmtId="49" fontId="2" fillId="0" borderId="35" xfId="0" applyNumberFormat="1" applyFont="1" applyFill="1" applyBorder="1" applyAlignment="1">
      <alignment horizontal="center" vertical="top" wrapText="1"/>
    </xf>
    <xf numFmtId="49" fontId="2" fillId="0" borderId="42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49" fontId="2" fillId="0" borderId="37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top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top" wrapText="1"/>
    </xf>
    <xf numFmtId="4" fontId="10" fillId="0" borderId="4" xfId="0" applyNumberFormat="1" applyFont="1" applyFill="1" applyBorder="1" applyAlignment="1">
      <alignment horizontal="center" vertical="top" wrapText="1"/>
    </xf>
    <xf numFmtId="4" fontId="10" fillId="0" borderId="3" xfId="0" applyNumberFormat="1" applyFont="1" applyFill="1" applyBorder="1" applyAlignment="1">
      <alignment horizontal="center" vertical="top" wrapText="1"/>
    </xf>
    <xf numFmtId="3" fontId="5" fillId="0" borderId="6" xfId="0" applyNumberFormat="1" applyFont="1" applyFill="1" applyBorder="1" applyAlignment="1">
      <alignment horizontal="center" vertical="top" wrapText="1"/>
    </xf>
    <xf numFmtId="3" fontId="5" fillId="0" borderId="2" xfId="0" applyNumberFormat="1" applyFont="1" applyFill="1" applyBorder="1" applyAlignment="1">
      <alignment horizontal="center" vertical="top" wrapText="1"/>
    </xf>
    <xf numFmtId="3" fontId="5" fillId="0" borderId="7" xfId="0" applyNumberFormat="1" applyFont="1" applyFill="1" applyBorder="1" applyAlignment="1">
      <alignment horizontal="center" vertical="top" wrapText="1"/>
    </xf>
    <xf numFmtId="0" fontId="16" fillId="0" borderId="20" xfId="0" applyFont="1" applyFill="1" applyBorder="1" applyAlignment="1">
      <alignment horizontal="center" vertical="center" wrapText="1"/>
    </xf>
    <xf numFmtId="14" fontId="16" fillId="0" borderId="0" xfId="0" applyNumberFormat="1" applyFont="1" applyFill="1" applyAlignment="1">
      <alignment horizontal="center"/>
    </xf>
    <xf numFmtId="0" fontId="16" fillId="0" borderId="18" xfId="0" applyFont="1" applyFill="1" applyBorder="1" applyAlignment="1">
      <alignment horizontal="center" vertical="center" wrapText="1"/>
    </xf>
    <xf numFmtId="49" fontId="16" fillId="0" borderId="39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view="pageBreakPreview" zoomScaleNormal="100" zoomScaleSheetLayoutView="100" workbookViewId="0">
      <selection activeCell="L15" sqref="L15"/>
    </sheetView>
  </sheetViews>
  <sheetFormatPr defaultColWidth="9.140625" defaultRowHeight="15.75" x14ac:dyDescent="0.25"/>
  <cols>
    <col min="1" max="1" width="10.7109375" style="103" customWidth="1"/>
    <col min="2" max="2" width="40.140625" style="101" customWidth="1"/>
    <col min="3" max="3" width="21.28515625" style="102" customWidth="1"/>
    <col min="4" max="4" width="12" style="101" customWidth="1"/>
    <col min="5" max="5" width="12.42578125" style="101" customWidth="1"/>
    <col min="6" max="10" width="10" style="101" customWidth="1"/>
    <col min="11" max="11" width="17.85546875" style="101" customWidth="1"/>
    <col min="12" max="12" width="29.42578125" style="101" customWidth="1"/>
    <col min="13" max="16384" width="9.140625" style="100"/>
  </cols>
  <sheetData>
    <row r="1" spans="1:12" x14ac:dyDescent="0.25">
      <c r="L1" s="126" t="s">
        <v>102</v>
      </c>
    </row>
    <row r="2" spans="1:12" x14ac:dyDescent="0.25">
      <c r="L2" s="126"/>
    </row>
    <row r="3" spans="1:12" x14ac:dyDescent="0.25">
      <c r="L3" s="126" t="s">
        <v>377</v>
      </c>
    </row>
    <row r="4" spans="1:12" x14ac:dyDescent="0.25">
      <c r="L4" s="126"/>
    </row>
    <row r="5" spans="1:12" x14ac:dyDescent="0.25">
      <c r="L5" s="128" t="s">
        <v>103</v>
      </c>
    </row>
    <row r="6" spans="1:12" x14ac:dyDescent="0.25">
      <c r="L6" s="128" t="s">
        <v>121</v>
      </c>
    </row>
    <row r="7" spans="1:12" x14ac:dyDescent="0.25">
      <c r="L7" s="127" t="s">
        <v>108</v>
      </c>
    </row>
    <row r="8" spans="1:12" x14ac:dyDescent="0.25">
      <c r="L8" s="127" t="s">
        <v>373</v>
      </c>
    </row>
    <row r="9" spans="1:12" x14ac:dyDescent="0.25">
      <c r="L9" s="126"/>
    </row>
    <row r="10" spans="1:12" s="125" customFormat="1" ht="18.75" x14ac:dyDescent="0.2">
      <c r="A10" s="154" t="s">
        <v>372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</row>
    <row r="11" spans="1:12" s="125" customFormat="1" ht="18.75" x14ac:dyDescent="0.2">
      <c r="A11" s="154" t="s">
        <v>122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</row>
    <row r="12" spans="1:12" ht="16.5" thickBot="1" x14ac:dyDescent="0.3"/>
    <row r="13" spans="1:12" x14ac:dyDescent="0.2">
      <c r="A13" s="155" t="s">
        <v>123</v>
      </c>
      <c r="B13" s="157" t="s">
        <v>124</v>
      </c>
      <c r="C13" s="157" t="s">
        <v>125</v>
      </c>
      <c r="D13" s="157" t="s">
        <v>126</v>
      </c>
      <c r="E13" s="157" t="s">
        <v>127</v>
      </c>
      <c r="F13" s="157" t="s">
        <v>128</v>
      </c>
      <c r="G13" s="157"/>
      <c r="H13" s="157"/>
      <c r="I13" s="157"/>
      <c r="J13" s="157"/>
      <c r="K13" s="159" t="s">
        <v>129</v>
      </c>
      <c r="L13" s="161" t="s">
        <v>130</v>
      </c>
    </row>
    <row r="14" spans="1:12" ht="15" x14ac:dyDescent="0.2">
      <c r="A14" s="156"/>
      <c r="B14" s="158"/>
      <c r="C14" s="158"/>
      <c r="D14" s="158"/>
      <c r="E14" s="158"/>
      <c r="F14" s="124" t="s">
        <v>131</v>
      </c>
      <c r="G14" s="124" t="s">
        <v>132</v>
      </c>
      <c r="H14" s="124" t="s">
        <v>133</v>
      </c>
      <c r="I14" s="124" t="s">
        <v>134</v>
      </c>
      <c r="J14" s="124" t="s">
        <v>135</v>
      </c>
      <c r="K14" s="160"/>
      <c r="L14" s="162"/>
    </row>
    <row r="15" spans="1:12" x14ac:dyDescent="0.2">
      <c r="A15" s="109"/>
      <c r="B15" s="139">
        <v>2</v>
      </c>
      <c r="C15" s="139">
        <v>3</v>
      </c>
      <c r="D15" s="139">
        <v>4</v>
      </c>
      <c r="E15" s="139">
        <v>5</v>
      </c>
      <c r="F15" s="139">
        <v>6</v>
      </c>
      <c r="G15" s="139">
        <v>7</v>
      </c>
      <c r="H15" s="139">
        <v>8</v>
      </c>
      <c r="I15" s="139">
        <v>9</v>
      </c>
      <c r="J15" s="139">
        <v>10</v>
      </c>
      <c r="K15" s="139">
        <v>11</v>
      </c>
      <c r="L15" s="140">
        <v>12</v>
      </c>
    </row>
    <row r="16" spans="1:12" x14ac:dyDescent="0.2">
      <c r="A16" s="165" t="s">
        <v>136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7"/>
    </row>
    <row r="17" spans="1:12" ht="76.5" x14ac:dyDescent="0.2">
      <c r="A17" s="109">
        <v>1</v>
      </c>
      <c r="B17" s="113" t="s">
        <v>137</v>
      </c>
      <c r="C17" s="112" t="s">
        <v>138</v>
      </c>
      <c r="D17" s="111" t="s">
        <v>139</v>
      </c>
      <c r="E17" s="137" t="s">
        <v>22</v>
      </c>
      <c r="F17" s="137" t="s">
        <v>89</v>
      </c>
      <c r="G17" s="137" t="s">
        <v>115</v>
      </c>
      <c r="H17" s="137" t="s">
        <v>76</v>
      </c>
      <c r="I17" s="137" t="s">
        <v>76</v>
      </c>
      <c r="J17" s="137" t="s">
        <v>76</v>
      </c>
      <c r="K17" s="152" t="s">
        <v>140</v>
      </c>
      <c r="L17" s="282" t="s">
        <v>371</v>
      </c>
    </row>
    <row r="18" spans="1:12" ht="76.5" x14ac:dyDescent="0.2">
      <c r="A18" s="109">
        <v>2</v>
      </c>
      <c r="B18" s="113" t="s">
        <v>370</v>
      </c>
      <c r="C18" s="112" t="s">
        <v>138</v>
      </c>
      <c r="D18" s="111" t="s">
        <v>139</v>
      </c>
      <c r="E18" s="137" t="s">
        <v>76</v>
      </c>
      <c r="F18" s="137" t="s">
        <v>76</v>
      </c>
      <c r="G18" s="137" t="s">
        <v>76</v>
      </c>
      <c r="H18" s="137" t="s">
        <v>115</v>
      </c>
      <c r="I18" s="137" t="s">
        <v>101</v>
      </c>
      <c r="J18" s="137" t="s">
        <v>101</v>
      </c>
      <c r="K18" s="163"/>
      <c r="L18" s="282" t="s">
        <v>369</v>
      </c>
    </row>
    <row r="19" spans="1:12" ht="47.25" x14ac:dyDescent="0.2">
      <c r="A19" s="109">
        <v>3</v>
      </c>
      <c r="B19" s="113" t="s">
        <v>141</v>
      </c>
      <c r="C19" s="112" t="s">
        <v>142</v>
      </c>
      <c r="D19" s="111" t="s">
        <v>139</v>
      </c>
      <c r="E19" s="111">
        <v>2</v>
      </c>
      <c r="F19" s="111">
        <v>3</v>
      </c>
      <c r="G19" s="111">
        <v>0</v>
      </c>
      <c r="H19" s="137" t="s">
        <v>31</v>
      </c>
      <c r="I19" s="137" t="s">
        <v>31</v>
      </c>
      <c r="J19" s="137" t="s">
        <v>31</v>
      </c>
      <c r="K19" s="163"/>
      <c r="L19" s="114" t="s">
        <v>143</v>
      </c>
    </row>
    <row r="20" spans="1:12" ht="47.25" x14ac:dyDescent="0.25">
      <c r="A20" s="109">
        <v>4</v>
      </c>
      <c r="B20" s="113" t="s">
        <v>345</v>
      </c>
      <c r="C20" s="112" t="s">
        <v>142</v>
      </c>
      <c r="D20" s="111" t="s">
        <v>139</v>
      </c>
      <c r="E20" s="111" t="s">
        <v>344</v>
      </c>
      <c r="F20" s="111" t="s">
        <v>344</v>
      </c>
      <c r="G20" s="111" t="s">
        <v>344</v>
      </c>
      <c r="H20" s="137" t="s">
        <v>260</v>
      </c>
      <c r="I20" s="137" t="s">
        <v>31</v>
      </c>
      <c r="J20" s="137" t="s">
        <v>31</v>
      </c>
      <c r="K20" s="163"/>
      <c r="L20" s="283" t="s">
        <v>368</v>
      </c>
    </row>
    <row r="21" spans="1:12" ht="78.75" x14ac:dyDescent="0.2">
      <c r="A21" s="109">
        <v>5</v>
      </c>
      <c r="B21" s="113" t="s">
        <v>144</v>
      </c>
      <c r="C21" s="112" t="s">
        <v>138</v>
      </c>
      <c r="D21" s="111" t="s">
        <v>139</v>
      </c>
      <c r="E21" s="111">
        <v>0</v>
      </c>
      <c r="F21" s="111">
        <v>0</v>
      </c>
      <c r="G21" s="111">
        <v>0</v>
      </c>
      <c r="H21" s="137" t="s">
        <v>31</v>
      </c>
      <c r="I21" s="137" t="s">
        <v>31</v>
      </c>
      <c r="J21" s="137" t="s">
        <v>31</v>
      </c>
      <c r="K21" s="163"/>
      <c r="L21" s="114" t="s">
        <v>145</v>
      </c>
    </row>
    <row r="22" spans="1:12" ht="63" x14ac:dyDescent="0.2">
      <c r="A22" s="109">
        <v>6</v>
      </c>
      <c r="B22" s="113" t="s">
        <v>163</v>
      </c>
      <c r="C22" s="112" t="s">
        <v>142</v>
      </c>
      <c r="D22" s="111" t="s">
        <v>164</v>
      </c>
      <c r="E22" s="111">
        <v>98.76</v>
      </c>
      <c r="F22" s="111">
        <v>98.76</v>
      </c>
      <c r="G22" s="111">
        <v>98.96</v>
      </c>
      <c r="H22" s="137" t="s">
        <v>344</v>
      </c>
      <c r="I22" s="137" t="s">
        <v>344</v>
      </c>
      <c r="J22" s="137" t="s">
        <v>344</v>
      </c>
      <c r="K22" s="163"/>
      <c r="L22" s="114" t="s">
        <v>165</v>
      </c>
    </row>
    <row r="23" spans="1:12" ht="63" x14ac:dyDescent="0.2">
      <c r="A23" s="109">
        <v>7</v>
      </c>
      <c r="B23" s="113" t="s">
        <v>166</v>
      </c>
      <c r="C23" s="112" t="s">
        <v>142</v>
      </c>
      <c r="D23" s="111" t="s">
        <v>164</v>
      </c>
      <c r="E23" s="111">
        <v>96.82</v>
      </c>
      <c r="F23" s="111">
        <v>96.82</v>
      </c>
      <c r="G23" s="111">
        <v>97</v>
      </c>
      <c r="H23" s="137" t="s">
        <v>344</v>
      </c>
      <c r="I23" s="137" t="s">
        <v>344</v>
      </c>
      <c r="J23" s="137" t="s">
        <v>344</v>
      </c>
      <c r="K23" s="163"/>
      <c r="L23" s="114" t="s">
        <v>165</v>
      </c>
    </row>
    <row r="24" spans="1:12" ht="135" customHeight="1" x14ac:dyDescent="0.2">
      <c r="A24" s="123">
        <v>8</v>
      </c>
      <c r="B24" s="113" t="s">
        <v>198</v>
      </c>
      <c r="C24" s="112" t="s">
        <v>199</v>
      </c>
      <c r="D24" s="111" t="s">
        <v>164</v>
      </c>
      <c r="E24" s="111" t="s">
        <v>76</v>
      </c>
      <c r="F24" s="111" t="s">
        <v>76</v>
      </c>
      <c r="G24" s="111">
        <v>30</v>
      </c>
      <c r="H24" s="137" t="s">
        <v>228</v>
      </c>
      <c r="I24" s="137" t="s">
        <v>228</v>
      </c>
      <c r="J24" s="137" t="s">
        <v>228</v>
      </c>
      <c r="K24" s="164"/>
      <c r="L24" s="114" t="s">
        <v>227</v>
      </c>
    </row>
    <row r="25" spans="1:12" ht="16.5" thickBot="1" x14ac:dyDescent="0.25">
      <c r="A25" s="147" t="s">
        <v>146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9"/>
    </row>
    <row r="26" spans="1:12" ht="31.5" x14ac:dyDescent="0.2">
      <c r="A26" s="122">
        <v>1</v>
      </c>
      <c r="B26" s="121" t="s">
        <v>178</v>
      </c>
      <c r="C26" s="120" t="s">
        <v>142</v>
      </c>
      <c r="D26" s="119" t="s">
        <v>139</v>
      </c>
      <c r="E26" s="118">
        <v>1</v>
      </c>
      <c r="F26" s="118">
        <v>2</v>
      </c>
      <c r="G26" s="118">
        <v>1</v>
      </c>
      <c r="H26" s="118">
        <v>21</v>
      </c>
      <c r="I26" s="118">
        <v>0</v>
      </c>
      <c r="J26" s="118">
        <v>0</v>
      </c>
      <c r="K26" s="150" t="s">
        <v>140</v>
      </c>
      <c r="L26" s="284" t="s">
        <v>367</v>
      </c>
    </row>
    <row r="27" spans="1:12" ht="94.5" x14ac:dyDescent="0.2">
      <c r="A27" s="109">
        <v>2</v>
      </c>
      <c r="B27" s="113" t="s">
        <v>179</v>
      </c>
      <c r="C27" s="112" t="s">
        <v>142</v>
      </c>
      <c r="D27" s="111" t="s">
        <v>147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51"/>
      <c r="L27" s="114" t="s">
        <v>148</v>
      </c>
    </row>
    <row r="28" spans="1:12" ht="31.5" x14ac:dyDescent="0.2">
      <c r="A28" s="109">
        <v>3</v>
      </c>
      <c r="B28" s="113" t="s">
        <v>180</v>
      </c>
      <c r="C28" s="112" t="s">
        <v>142</v>
      </c>
      <c r="D28" s="111" t="s">
        <v>139</v>
      </c>
      <c r="E28" s="111">
        <v>0</v>
      </c>
      <c r="F28" s="111">
        <v>4</v>
      </c>
      <c r="G28" s="111">
        <v>2</v>
      </c>
      <c r="H28" s="111">
        <v>6</v>
      </c>
      <c r="I28" s="111">
        <v>0</v>
      </c>
      <c r="J28" s="111">
        <v>0</v>
      </c>
      <c r="K28" s="151"/>
      <c r="L28" s="114" t="s">
        <v>366</v>
      </c>
    </row>
    <row r="29" spans="1:12" ht="25.5" x14ac:dyDescent="0.2">
      <c r="A29" s="109">
        <v>4</v>
      </c>
      <c r="B29" s="113" t="s">
        <v>181</v>
      </c>
      <c r="C29" s="112" t="s">
        <v>150</v>
      </c>
      <c r="D29" s="111" t="s">
        <v>139</v>
      </c>
      <c r="E29" s="115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51"/>
      <c r="L29" s="114" t="s">
        <v>151</v>
      </c>
    </row>
    <row r="30" spans="1:12" ht="47.25" x14ac:dyDescent="0.2">
      <c r="A30" s="138">
        <v>5</v>
      </c>
      <c r="B30" s="113" t="s">
        <v>250</v>
      </c>
      <c r="C30" s="112" t="s">
        <v>150</v>
      </c>
      <c r="D30" s="111" t="s">
        <v>246</v>
      </c>
      <c r="E30" s="115">
        <v>0</v>
      </c>
      <c r="F30" s="111">
        <v>0</v>
      </c>
      <c r="G30" s="111">
        <v>1585.54</v>
      </c>
      <c r="H30" s="111">
        <v>2378.3000000000002</v>
      </c>
      <c r="I30" s="111">
        <v>0</v>
      </c>
      <c r="J30" s="111">
        <v>0</v>
      </c>
      <c r="K30" s="151"/>
      <c r="L30" s="114" t="s">
        <v>243</v>
      </c>
    </row>
    <row r="31" spans="1:12" ht="47.25" x14ac:dyDescent="0.2">
      <c r="A31" s="109">
        <v>6</v>
      </c>
      <c r="B31" s="117" t="s">
        <v>230</v>
      </c>
      <c r="C31" s="112" t="s">
        <v>152</v>
      </c>
      <c r="D31" s="111" t="s">
        <v>139</v>
      </c>
      <c r="E31" s="115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51"/>
      <c r="L31" s="114" t="s">
        <v>153</v>
      </c>
    </row>
    <row r="32" spans="1:12" ht="63" x14ac:dyDescent="0.2">
      <c r="A32" s="138">
        <v>7</v>
      </c>
      <c r="B32" s="113" t="s">
        <v>229</v>
      </c>
      <c r="C32" s="112" t="s">
        <v>152</v>
      </c>
      <c r="D32" s="111" t="s">
        <v>139</v>
      </c>
      <c r="E32" s="115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51"/>
      <c r="L32" s="114" t="s">
        <v>149</v>
      </c>
    </row>
    <row r="33" spans="1:12" ht="63" x14ac:dyDescent="0.2">
      <c r="A33" s="109">
        <v>8</v>
      </c>
      <c r="B33" s="113" t="s">
        <v>200</v>
      </c>
      <c r="C33" s="112" t="s">
        <v>152</v>
      </c>
      <c r="D33" s="111" t="s">
        <v>204</v>
      </c>
      <c r="E33" s="115">
        <v>0</v>
      </c>
      <c r="F33" s="116">
        <v>2833.35</v>
      </c>
      <c r="G33" s="116">
        <v>3319.33</v>
      </c>
      <c r="H33" s="116">
        <v>3319.33</v>
      </c>
      <c r="I33" s="116">
        <v>3319.33</v>
      </c>
      <c r="J33" s="116">
        <v>3319.33</v>
      </c>
      <c r="K33" s="151"/>
      <c r="L33" s="114" t="s">
        <v>365</v>
      </c>
    </row>
    <row r="34" spans="1:12" ht="25.5" x14ac:dyDescent="0.2">
      <c r="A34" s="138">
        <v>9</v>
      </c>
      <c r="B34" s="113" t="s">
        <v>154</v>
      </c>
      <c r="C34" s="112" t="s">
        <v>142</v>
      </c>
      <c r="D34" s="111" t="s">
        <v>139</v>
      </c>
      <c r="E34" s="115">
        <v>4</v>
      </c>
      <c r="F34" s="111">
        <v>3</v>
      </c>
      <c r="G34" s="111">
        <v>1</v>
      </c>
      <c r="H34" s="111">
        <v>13</v>
      </c>
      <c r="I34" s="111">
        <v>0</v>
      </c>
      <c r="J34" s="111">
        <v>0</v>
      </c>
      <c r="K34" s="151"/>
      <c r="L34" s="114" t="s">
        <v>364</v>
      </c>
    </row>
    <row r="35" spans="1:12" ht="31.5" x14ac:dyDescent="0.2">
      <c r="A35" s="109">
        <v>10</v>
      </c>
      <c r="B35" s="113" t="s">
        <v>224</v>
      </c>
      <c r="C35" s="112" t="s">
        <v>150</v>
      </c>
      <c r="D35" s="111" t="s">
        <v>139</v>
      </c>
      <c r="E35" s="115">
        <v>0</v>
      </c>
      <c r="F35" s="115">
        <v>3112</v>
      </c>
      <c r="G35" s="115">
        <v>2672</v>
      </c>
      <c r="H35" s="115">
        <v>900</v>
      </c>
      <c r="I35" s="115">
        <v>0</v>
      </c>
      <c r="J35" s="115">
        <v>0</v>
      </c>
      <c r="K35" s="151"/>
      <c r="L35" s="114" t="s">
        <v>363</v>
      </c>
    </row>
    <row r="36" spans="1:12" ht="31.5" x14ac:dyDescent="0.2">
      <c r="A36" s="138">
        <v>11</v>
      </c>
      <c r="B36" s="113" t="s">
        <v>201</v>
      </c>
      <c r="C36" s="112" t="s">
        <v>150</v>
      </c>
      <c r="D36" s="111" t="s">
        <v>139</v>
      </c>
      <c r="E36" s="115">
        <v>0</v>
      </c>
      <c r="F36" s="115">
        <v>10</v>
      </c>
      <c r="G36" s="115">
        <v>81</v>
      </c>
      <c r="H36" s="115">
        <v>58</v>
      </c>
      <c r="I36" s="115">
        <v>0</v>
      </c>
      <c r="J36" s="115">
        <v>0</v>
      </c>
      <c r="K36" s="151"/>
      <c r="L36" s="114" t="s">
        <v>155</v>
      </c>
    </row>
    <row r="37" spans="1:12" ht="47.25" x14ac:dyDescent="0.2">
      <c r="A37" s="109">
        <v>12</v>
      </c>
      <c r="B37" s="113" t="s">
        <v>156</v>
      </c>
      <c r="C37" s="112" t="s">
        <v>157</v>
      </c>
      <c r="D37" s="111" t="s">
        <v>139</v>
      </c>
      <c r="E37" s="110">
        <v>0</v>
      </c>
      <c r="F37" s="110">
        <v>0</v>
      </c>
      <c r="G37" s="110">
        <v>0</v>
      </c>
      <c r="H37" s="110">
        <v>0</v>
      </c>
      <c r="I37" s="110">
        <v>0</v>
      </c>
      <c r="J37" s="110">
        <v>0</v>
      </c>
      <c r="K37" s="151"/>
      <c r="L37" s="114" t="s">
        <v>158</v>
      </c>
    </row>
    <row r="38" spans="1:12" ht="38.25" x14ac:dyDescent="0.2">
      <c r="A38" s="109">
        <v>13</v>
      </c>
      <c r="B38" s="113" t="s">
        <v>159</v>
      </c>
      <c r="C38" s="112" t="s">
        <v>157</v>
      </c>
      <c r="D38" s="111" t="s">
        <v>139</v>
      </c>
      <c r="E38" s="110">
        <v>0</v>
      </c>
      <c r="F38" s="110">
        <v>0</v>
      </c>
      <c r="G38" s="110">
        <v>32</v>
      </c>
      <c r="H38" s="110">
        <v>11</v>
      </c>
      <c r="I38" s="110">
        <v>0</v>
      </c>
      <c r="J38" s="110">
        <v>0</v>
      </c>
      <c r="K38" s="152"/>
      <c r="L38" s="114" t="s">
        <v>362</v>
      </c>
    </row>
    <row r="39" spans="1:12" ht="64.5" thickBot="1" x14ac:dyDescent="0.25">
      <c r="A39" s="109">
        <v>14</v>
      </c>
      <c r="B39" s="108" t="s">
        <v>202</v>
      </c>
      <c r="C39" s="107" t="s">
        <v>203</v>
      </c>
      <c r="D39" s="106" t="s">
        <v>139</v>
      </c>
      <c r="E39" s="105">
        <v>0</v>
      </c>
      <c r="F39" s="105">
        <v>0</v>
      </c>
      <c r="G39" s="105">
        <v>1</v>
      </c>
      <c r="H39" s="105">
        <v>2</v>
      </c>
      <c r="I39" s="105">
        <v>0</v>
      </c>
      <c r="J39" s="105">
        <v>0</v>
      </c>
      <c r="K39" s="153"/>
      <c r="L39" s="285" t="s">
        <v>361</v>
      </c>
    </row>
    <row r="40" spans="1:12" x14ac:dyDescent="0.25">
      <c r="L40" s="104"/>
    </row>
  </sheetData>
  <mergeCells count="14">
    <mergeCell ref="A25:L25"/>
    <mergeCell ref="K26:K39"/>
    <mergeCell ref="A10:L10"/>
    <mergeCell ref="A11:L11"/>
    <mergeCell ref="A13:A14"/>
    <mergeCell ref="B13:B14"/>
    <mergeCell ref="C13:C14"/>
    <mergeCell ref="D13:D14"/>
    <mergeCell ref="E13:E14"/>
    <mergeCell ref="F13:J13"/>
    <mergeCell ref="K13:K14"/>
    <mergeCell ref="L13:L14"/>
    <mergeCell ref="K17:K24"/>
    <mergeCell ref="A16:L16"/>
  </mergeCells>
  <pageMargins left="0.7" right="0.7" top="0.75" bottom="0.75" header="0.3" footer="0.3"/>
  <pageSetup paperSize="9" scale="63" orientation="landscape" r:id="rId1"/>
  <rowBreaks count="1" manualBreakCount="1">
    <brk id="2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1"/>
  <sheetViews>
    <sheetView view="pageBreakPreview" zoomScale="90" zoomScaleNormal="100" zoomScaleSheetLayoutView="90" workbookViewId="0">
      <selection activeCell="C13" sqref="C13:C14"/>
    </sheetView>
  </sheetViews>
  <sheetFormatPr defaultColWidth="9.140625" defaultRowHeight="14.25" x14ac:dyDescent="0.2"/>
  <cols>
    <col min="1" max="1" width="6.7109375" style="12" customWidth="1"/>
    <col min="2" max="2" width="34.7109375" style="12" customWidth="1"/>
    <col min="3" max="3" width="13.85546875" style="12" customWidth="1"/>
    <col min="4" max="4" width="35.42578125" style="12" customWidth="1"/>
    <col min="5" max="5" width="20.5703125" style="47" hidden="1" customWidth="1"/>
    <col min="6" max="6" width="14.5703125" style="48" customWidth="1"/>
    <col min="7" max="8" width="14.5703125" style="47" customWidth="1"/>
    <col min="9" max="9" width="9.85546875" style="48" customWidth="1"/>
    <col min="10" max="10" width="7.7109375" style="48" customWidth="1"/>
    <col min="11" max="11" width="9.140625" style="48" customWidth="1"/>
    <col min="12" max="13" width="7.7109375" style="48" customWidth="1"/>
    <col min="14" max="14" width="15" style="47" customWidth="1"/>
    <col min="15" max="15" width="12.85546875" style="47" customWidth="1"/>
    <col min="16" max="16" width="21.7109375" style="47" customWidth="1"/>
    <col min="17" max="17" width="18.7109375" style="12" customWidth="1"/>
    <col min="18" max="18" width="13.7109375" style="12" customWidth="1"/>
    <col min="19" max="19" width="9.85546875" style="12" bestFit="1" customWidth="1"/>
    <col min="20" max="20" width="12.5703125" style="12" customWidth="1"/>
    <col min="21" max="16384" width="9.140625" style="12"/>
  </cols>
  <sheetData>
    <row r="1" spans="1:16" s="5" customFormat="1" ht="15.75" x14ac:dyDescent="0.25">
      <c r="A1" s="1"/>
      <c r="B1" s="2"/>
      <c r="C1" s="2"/>
      <c r="D1" s="2"/>
      <c r="E1" s="2"/>
      <c r="F1" s="2"/>
      <c r="I1" s="2"/>
      <c r="J1" s="2"/>
      <c r="K1" s="2"/>
      <c r="L1" s="2"/>
      <c r="M1" s="2"/>
      <c r="P1" s="4" t="s">
        <v>247</v>
      </c>
    </row>
    <row r="2" spans="1:16" s="5" customFormat="1" ht="15.75" x14ac:dyDescent="0.25">
      <c r="A2" s="1"/>
      <c r="B2" s="2"/>
      <c r="C2" s="2"/>
      <c r="D2" s="2"/>
      <c r="E2" s="2"/>
      <c r="F2" s="2"/>
      <c r="I2" s="2"/>
      <c r="J2" s="2"/>
      <c r="K2" s="2"/>
      <c r="L2" s="2"/>
      <c r="M2" s="2"/>
      <c r="P2" s="4"/>
    </row>
    <row r="3" spans="1:16" s="5" customFormat="1" ht="15.75" x14ac:dyDescent="0.25">
      <c r="A3" s="1"/>
      <c r="B3" s="2"/>
      <c r="C3" s="2"/>
      <c r="D3" s="2"/>
      <c r="E3" s="2"/>
      <c r="F3" s="2"/>
      <c r="I3" s="2"/>
      <c r="J3" s="2"/>
      <c r="K3" s="2"/>
      <c r="L3" s="2"/>
      <c r="M3" s="2"/>
      <c r="P3" s="4" t="s">
        <v>360</v>
      </c>
    </row>
    <row r="4" spans="1:16" s="5" customFormat="1" ht="15.75" x14ac:dyDescent="0.25">
      <c r="A4" s="1"/>
      <c r="B4" s="2"/>
      <c r="C4" s="2"/>
      <c r="D4" s="2"/>
      <c r="E4" s="2"/>
      <c r="F4" s="2"/>
      <c r="I4" s="2"/>
      <c r="J4" s="2"/>
      <c r="K4" s="2"/>
      <c r="L4" s="2"/>
      <c r="M4" s="2"/>
      <c r="P4" s="4"/>
    </row>
    <row r="5" spans="1:16" s="5" customFormat="1" ht="15.75" x14ac:dyDescent="0.25">
      <c r="A5" s="1"/>
      <c r="B5" s="2"/>
      <c r="C5" s="2"/>
      <c r="D5" s="2"/>
      <c r="E5" s="2"/>
      <c r="F5" s="2"/>
      <c r="I5" s="2"/>
      <c r="J5" s="2"/>
      <c r="K5" s="2"/>
      <c r="L5" s="2"/>
      <c r="M5" s="2"/>
      <c r="P5" s="6" t="s">
        <v>103</v>
      </c>
    </row>
    <row r="6" spans="1:16" s="5" customFormat="1" ht="15.75" x14ac:dyDescent="0.25">
      <c r="A6" s="1"/>
      <c r="B6" s="2"/>
      <c r="C6" s="2"/>
      <c r="D6" s="2"/>
      <c r="E6" s="2"/>
      <c r="F6" s="2"/>
      <c r="I6" s="2"/>
      <c r="J6" s="2"/>
      <c r="K6" s="2"/>
      <c r="L6" s="2"/>
      <c r="M6" s="2"/>
      <c r="P6" s="6" t="s">
        <v>105</v>
      </c>
    </row>
    <row r="7" spans="1:16" s="5" customFormat="1" ht="15.75" x14ac:dyDescent="0.25">
      <c r="A7" s="1"/>
      <c r="B7" s="2"/>
      <c r="C7" s="2"/>
      <c r="D7" s="2"/>
      <c r="E7" s="2"/>
      <c r="F7" s="2"/>
      <c r="I7" s="2"/>
      <c r="J7" s="2"/>
      <c r="K7" s="2"/>
      <c r="L7" s="2"/>
      <c r="M7" s="2"/>
      <c r="P7" s="7" t="s">
        <v>108</v>
      </c>
    </row>
    <row r="8" spans="1:16" s="5" customFormat="1" ht="15.75" x14ac:dyDescent="0.25">
      <c r="A8" s="1"/>
      <c r="B8" s="2"/>
      <c r="C8" s="2"/>
      <c r="D8" s="2"/>
      <c r="E8" s="2"/>
      <c r="F8" s="2"/>
      <c r="I8" s="2"/>
      <c r="J8" s="2"/>
      <c r="K8" s="2"/>
      <c r="L8" s="2"/>
      <c r="M8" s="2"/>
      <c r="P8" s="7" t="s">
        <v>106</v>
      </c>
    </row>
    <row r="9" spans="1:16" s="5" customFormat="1" ht="15.75" customHeight="1" x14ac:dyDescent="0.2">
      <c r="A9" s="228" t="s">
        <v>205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</row>
    <row r="10" spans="1:16" s="11" customFormat="1" ht="15.75" customHeight="1" x14ac:dyDescent="0.2">
      <c r="A10" s="232"/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</row>
    <row r="11" spans="1:16" ht="22.5" customHeight="1" x14ac:dyDescent="0.2">
      <c r="A11" s="228" t="s">
        <v>109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</row>
    <row r="12" spans="1:16" s="11" customFormat="1" ht="15.75" x14ac:dyDescent="0.2">
      <c r="A12" s="13"/>
      <c r="B12" s="13"/>
      <c r="C12" s="13"/>
      <c r="D12" s="13"/>
      <c r="E12" s="14"/>
      <c r="F12" s="15"/>
      <c r="G12" s="14"/>
      <c r="H12" s="14"/>
      <c r="I12" s="15"/>
      <c r="J12" s="15"/>
      <c r="K12" s="15"/>
      <c r="L12" s="15"/>
      <c r="M12" s="15"/>
      <c r="N12" s="14"/>
      <c r="O12" s="14"/>
      <c r="P12" s="14"/>
    </row>
    <row r="13" spans="1:16" ht="18" customHeight="1" x14ac:dyDescent="0.2">
      <c r="A13" s="186" t="s">
        <v>3</v>
      </c>
      <c r="B13" s="186" t="s">
        <v>13</v>
      </c>
      <c r="C13" s="186" t="s">
        <v>14</v>
      </c>
      <c r="D13" s="186" t="s">
        <v>6</v>
      </c>
      <c r="E13" s="233" t="s">
        <v>21</v>
      </c>
      <c r="F13" s="235" t="s">
        <v>15</v>
      </c>
      <c r="G13" s="229" t="s">
        <v>7</v>
      </c>
      <c r="H13" s="230"/>
      <c r="I13" s="230"/>
      <c r="J13" s="230"/>
      <c r="K13" s="230"/>
      <c r="L13" s="230"/>
      <c r="M13" s="230"/>
      <c r="N13" s="230"/>
      <c r="O13" s="231"/>
      <c r="P13" s="235" t="s">
        <v>9</v>
      </c>
    </row>
    <row r="14" spans="1:16" ht="42" customHeight="1" x14ac:dyDescent="0.2">
      <c r="A14" s="188"/>
      <c r="B14" s="188"/>
      <c r="C14" s="188"/>
      <c r="D14" s="188"/>
      <c r="E14" s="234"/>
      <c r="F14" s="236"/>
      <c r="G14" s="141" t="s">
        <v>131</v>
      </c>
      <c r="H14" s="145" t="s">
        <v>132</v>
      </c>
      <c r="I14" s="237" t="s">
        <v>33</v>
      </c>
      <c r="J14" s="238"/>
      <c r="K14" s="238"/>
      <c r="L14" s="238"/>
      <c r="M14" s="239"/>
      <c r="N14" s="141" t="s">
        <v>34</v>
      </c>
      <c r="O14" s="141" t="s">
        <v>35</v>
      </c>
      <c r="P14" s="236"/>
    </row>
    <row r="15" spans="1:16" ht="15" x14ac:dyDescent="0.2">
      <c r="A15" s="17">
        <v>1</v>
      </c>
      <c r="B15" s="17">
        <v>2</v>
      </c>
      <c r="C15" s="17">
        <v>3</v>
      </c>
      <c r="D15" s="17">
        <v>4</v>
      </c>
      <c r="E15" s="18">
        <v>5</v>
      </c>
      <c r="F15" s="19">
        <v>5</v>
      </c>
      <c r="G15" s="19">
        <v>6</v>
      </c>
      <c r="H15" s="144">
        <v>7</v>
      </c>
      <c r="I15" s="229">
        <v>8</v>
      </c>
      <c r="J15" s="230"/>
      <c r="K15" s="230"/>
      <c r="L15" s="230"/>
      <c r="M15" s="231"/>
      <c r="N15" s="19">
        <v>9</v>
      </c>
      <c r="O15" s="19">
        <v>10</v>
      </c>
      <c r="P15" s="19">
        <v>11</v>
      </c>
    </row>
    <row r="16" spans="1:16" ht="18" customHeight="1" x14ac:dyDescent="0.2">
      <c r="A16" s="222" t="s">
        <v>4</v>
      </c>
      <c r="B16" s="240" t="s">
        <v>36</v>
      </c>
      <c r="C16" s="171" t="s">
        <v>38</v>
      </c>
      <c r="D16" s="21" t="s">
        <v>2</v>
      </c>
      <c r="E16" s="22">
        <f>SUM(E17:E20)</f>
        <v>0</v>
      </c>
      <c r="F16" s="22">
        <f>SUM(G16:O16)</f>
        <v>387809.27</v>
      </c>
      <c r="G16" s="22">
        <f>SUM(G17:G20)</f>
        <v>291669.27</v>
      </c>
      <c r="H16" s="22">
        <f>SUM(H17:H20)</f>
        <v>96140</v>
      </c>
      <c r="I16" s="174">
        <f>SUM(I17:M20)</f>
        <v>0</v>
      </c>
      <c r="J16" s="175"/>
      <c r="K16" s="175"/>
      <c r="L16" s="175"/>
      <c r="M16" s="176"/>
      <c r="N16" s="22">
        <f>SUM(N17:N20)</f>
        <v>0</v>
      </c>
      <c r="O16" s="22">
        <f>SUM(O17:O20)</f>
        <v>0</v>
      </c>
      <c r="P16" s="177" t="s">
        <v>90</v>
      </c>
    </row>
    <row r="17" spans="1:16" ht="21" customHeight="1" x14ac:dyDescent="0.2">
      <c r="A17" s="223"/>
      <c r="B17" s="241"/>
      <c r="C17" s="172"/>
      <c r="D17" s="21" t="s">
        <v>1</v>
      </c>
      <c r="E17" s="22">
        <f>E22+E30+E38+E46</f>
        <v>0</v>
      </c>
      <c r="F17" s="22">
        <f>SUM(G17:O17)</f>
        <v>142109.78</v>
      </c>
      <c r="G17" s="22">
        <f>G22+G38+G46</f>
        <v>142109.78</v>
      </c>
      <c r="H17" s="22">
        <f>H22+H38+H46</f>
        <v>0</v>
      </c>
      <c r="I17" s="174">
        <f>I22+M38+M46+I30</f>
        <v>0</v>
      </c>
      <c r="J17" s="175"/>
      <c r="K17" s="175"/>
      <c r="L17" s="175"/>
      <c r="M17" s="176"/>
      <c r="N17" s="22">
        <f>N22+N38+N46</f>
        <v>0</v>
      </c>
      <c r="O17" s="22">
        <f>O22+O38+O46</f>
        <v>0</v>
      </c>
      <c r="P17" s="178"/>
    </row>
    <row r="18" spans="1:16" ht="28.5" x14ac:dyDescent="0.2">
      <c r="A18" s="223"/>
      <c r="B18" s="241"/>
      <c r="C18" s="172"/>
      <c r="D18" s="21" t="s">
        <v>5</v>
      </c>
      <c r="E18" s="22">
        <f>E39+E23+E31+E47</f>
        <v>0</v>
      </c>
      <c r="F18" s="22">
        <f>SUM(G18:O18)</f>
        <v>111328.45000000001</v>
      </c>
      <c r="G18" s="22">
        <f t="shared" ref="G18:I19" si="0">G23+G39+G47+G31</f>
        <v>48933.590000000004</v>
      </c>
      <c r="H18" s="22">
        <f t="shared" si="0"/>
        <v>62394.86</v>
      </c>
      <c r="I18" s="174">
        <f t="shared" si="0"/>
        <v>0</v>
      </c>
      <c r="J18" s="175"/>
      <c r="K18" s="175"/>
      <c r="L18" s="175"/>
      <c r="M18" s="176"/>
      <c r="N18" s="22">
        <f>N23+N39+N47+N31</f>
        <v>0</v>
      </c>
      <c r="O18" s="22">
        <f t="shared" ref="N18:O20" si="1">O23+O39+O47</f>
        <v>0</v>
      </c>
      <c r="P18" s="178"/>
    </row>
    <row r="19" spans="1:16" ht="28.5" x14ac:dyDescent="0.2">
      <c r="A19" s="223"/>
      <c r="B19" s="241"/>
      <c r="C19" s="172"/>
      <c r="D19" s="21" t="s">
        <v>12</v>
      </c>
      <c r="E19" s="22">
        <f>E40+E24+E32+E48</f>
        <v>0</v>
      </c>
      <c r="F19" s="22">
        <f>SUM(G19:O19)</f>
        <v>134371.03999999998</v>
      </c>
      <c r="G19" s="22">
        <f t="shared" si="0"/>
        <v>100625.9</v>
      </c>
      <c r="H19" s="22">
        <f t="shared" si="0"/>
        <v>33745.14</v>
      </c>
      <c r="I19" s="174">
        <f t="shared" si="0"/>
        <v>0</v>
      </c>
      <c r="J19" s="175"/>
      <c r="K19" s="175"/>
      <c r="L19" s="175"/>
      <c r="M19" s="176"/>
      <c r="N19" s="22">
        <f>N24+N40+N48+N32</f>
        <v>0</v>
      </c>
      <c r="O19" s="22">
        <f t="shared" si="1"/>
        <v>0</v>
      </c>
      <c r="P19" s="178"/>
    </row>
    <row r="20" spans="1:16" ht="15.75" customHeight="1" x14ac:dyDescent="0.2">
      <c r="A20" s="224"/>
      <c r="B20" s="242"/>
      <c r="C20" s="173"/>
      <c r="D20" s="21" t="s">
        <v>18</v>
      </c>
      <c r="E20" s="22">
        <f>E41</f>
        <v>0</v>
      </c>
      <c r="F20" s="22">
        <f>SUM(I20:O20)</f>
        <v>0</v>
      </c>
      <c r="G20" s="22">
        <f>G25+G41+G49</f>
        <v>0</v>
      </c>
      <c r="H20" s="22">
        <f>H25+H41+H49</f>
        <v>0</v>
      </c>
      <c r="I20" s="174">
        <f>I25+M41+M49</f>
        <v>0</v>
      </c>
      <c r="J20" s="175"/>
      <c r="K20" s="175"/>
      <c r="L20" s="175"/>
      <c r="M20" s="176"/>
      <c r="N20" s="22">
        <f t="shared" si="1"/>
        <v>0</v>
      </c>
      <c r="O20" s="22">
        <f t="shared" si="1"/>
        <v>0</v>
      </c>
      <c r="P20" s="179"/>
    </row>
    <row r="21" spans="1:16" ht="15" customHeight="1" x14ac:dyDescent="0.2">
      <c r="A21" s="222" t="s">
        <v>10</v>
      </c>
      <c r="B21" s="183" t="s">
        <v>61</v>
      </c>
      <c r="C21" s="186" t="s">
        <v>38</v>
      </c>
      <c r="D21" s="24" t="s">
        <v>2</v>
      </c>
      <c r="E21" s="25">
        <v>0</v>
      </c>
      <c r="F21" s="26">
        <f>SUM(F22:F25)</f>
        <v>289282</v>
      </c>
      <c r="G21" s="27">
        <v>289282</v>
      </c>
      <c r="H21" s="142">
        <v>0</v>
      </c>
      <c r="I21" s="189">
        <v>0</v>
      </c>
      <c r="J21" s="190"/>
      <c r="K21" s="190"/>
      <c r="L21" s="190"/>
      <c r="M21" s="191"/>
      <c r="N21" s="27">
        <f>SUM(N22:N25)</f>
        <v>0</v>
      </c>
      <c r="O21" s="27">
        <f>SUM(O22:O25)</f>
        <v>0</v>
      </c>
      <c r="P21" s="177" t="s">
        <v>90</v>
      </c>
    </row>
    <row r="22" spans="1:16" ht="15" x14ac:dyDescent="0.2">
      <c r="A22" s="223"/>
      <c r="B22" s="184"/>
      <c r="C22" s="187"/>
      <c r="D22" s="24" t="s">
        <v>1</v>
      </c>
      <c r="E22" s="25">
        <v>0</v>
      </c>
      <c r="F22" s="26">
        <f>SUM(G22:O22)</f>
        <v>142109.78</v>
      </c>
      <c r="G22" s="27">
        <v>142109.78</v>
      </c>
      <c r="H22" s="142">
        <v>0</v>
      </c>
      <c r="I22" s="189">
        <v>0</v>
      </c>
      <c r="J22" s="190"/>
      <c r="K22" s="190"/>
      <c r="L22" s="190"/>
      <c r="M22" s="191"/>
      <c r="N22" s="27">
        <v>0</v>
      </c>
      <c r="O22" s="27">
        <v>0</v>
      </c>
      <c r="P22" s="178"/>
    </row>
    <row r="23" spans="1:16" ht="30" x14ac:dyDescent="0.2">
      <c r="A23" s="223"/>
      <c r="B23" s="184"/>
      <c r="C23" s="187"/>
      <c r="D23" s="24" t="s">
        <v>5</v>
      </c>
      <c r="E23" s="25">
        <v>0</v>
      </c>
      <c r="F23" s="26">
        <f>SUM(G23:O23)</f>
        <v>47369.93</v>
      </c>
      <c r="G23" s="27">
        <v>47369.93</v>
      </c>
      <c r="H23" s="142">
        <v>0</v>
      </c>
      <c r="I23" s="189">
        <v>0</v>
      </c>
      <c r="J23" s="190"/>
      <c r="K23" s="190"/>
      <c r="L23" s="190"/>
      <c r="M23" s="191"/>
      <c r="N23" s="27">
        <v>0</v>
      </c>
      <c r="O23" s="27">
        <v>0</v>
      </c>
      <c r="P23" s="178"/>
    </row>
    <row r="24" spans="1:16" ht="30" x14ac:dyDescent="0.2">
      <c r="A24" s="223"/>
      <c r="B24" s="184"/>
      <c r="C24" s="187"/>
      <c r="D24" s="24" t="s">
        <v>12</v>
      </c>
      <c r="E24" s="25">
        <v>0</v>
      </c>
      <c r="F24" s="26">
        <f>SUM(G24:O24)</f>
        <v>99802.29</v>
      </c>
      <c r="G24" s="27">
        <v>99802.29</v>
      </c>
      <c r="H24" s="142">
        <v>0</v>
      </c>
      <c r="I24" s="189">
        <v>0</v>
      </c>
      <c r="J24" s="190"/>
      <c r="K24" s="190"/>
      <c r="L24" s="190"/>
      <c r="M24" s="191"/>
      <c r="N24" s="27">
        <v>0</v>
      </c>
      <c r="O24" s="27">
        <v>0</v>
      </c>
      <c r="P24" s="178"/>
    </row>
    <row r="25" spans="1:16" ht="15" x14ac:dyDescent="0.2">
      <c r="A25" s="223"/>
      <c r="B25" s="185"/>
      <c r="C25" s="188"/>
      <c r="D25" s="24" t="s">
        <v>18</v>
      </c>
      <c r="E25" s="25">
        <v>0</v>
      </c>
      <c r="F25" s="26">
        <f>SUM(I25:O25)</f>
        <v>0</v>
      </c>
      <c r="G25" s="27">
        <f t="shared" ref="G25" si="2">I25</f>
        <v>0</v>
      </c>
      <c r="H25" s="146">
        <v>0</v>
      </c>
      <c r="I25" s="225">
        <v>0</v>
      </c>
      <c r="J25" s="226"/>
      <c r="K25" s="226"/>
      <c r="L25" s="226"/>
      <c r="M25" s="227"/>
      <c r="N25" s="27">
        <v>0</v>
      </c>
      <c r="O25" s="27">
        <v>0</v>
      </c>
      <c r="P25" s="179"/>
    </row>
    <row r="26" spans="1:16" s="30" customFormat="1" ht="20.25" customHeight="1" x14ac:dyDescent="0.2">
      <c r="A26" s="223"/>
      <c r="B26" s="195" t="s">
        <v>216</v>
      </c>
      <c r="C26" s="198" t="s">
        <v>81</v>
      </c>
      <c r="D26" s="198" t="s">
        <v>92</v>
      </c>
      <c r="E26" s="29"/>
      <c r="F26" s="201" t="s">
        <v>0</v>
      </c>
      <c r="G26" s="177" t="s">
        <v>25</v>
      </c>
      <c r="H26" s="177" t="s">
        <v>26</v>
      </c>
      <c r="I26" s="203" t="s">
        <v>263</v>
      </c>
      <c r="J26" s="203" t="s">
        <v>167</v>
      </c>
      <c r="K26" s="203"/>
      <c r="L26" s="203"/>
      <c r="M26" s="203"/>
      <c r="N26" s="177" t="s">
        <v>34</v>
      </c>
      <c r="O26" s="177" t="s">
        <v>35</v>
      </c>
      <c r="P26" s="177"/>
    </row>
    <row r="27" spans="1:16" ht="25.5" customHeight="1" x14ac:dyDescent="0.2">
      <c r="A27" s="223"/>
      <c r="B27" s="196"/>
      <c r="C27" s="199"/>
      <c r="D27" s="199"/>
      <c r="E27" s="25"/>
      <c r="F27" s="202"/>
      <c r="G27" s="179"/>
      <c r="H27" s="179"/>
      <c r="I27" s="203"/>
      <c r="J27" s="143" t="s">
        <v>170</v>
      </c>
      <c r="K27" s="143" t="s">
        <v>171</v>
      </c>
      <c r="L27" s="143" t="s">
        <v>172</v>
      </c>
      <c r="M27" s="143" t="s">
        <v>168</v>
      </c>
      <c r="N27" s="179"/>
      <c r="O27" s="179"/>
      <c r="P27" s="178"/>
    </row>
    <row r="28" spans="1:16" ht="20.25" customHeight="1" x14ac:dyDescent="0.2">
      <c r="A28" s="224"/>
      <c r="B28" s="197"/>
      <c r="C28" s="200"/>
      <c r="D28" s="200"/>
      <c r="E28" s="25"/>
      <c r="F28" s="32" t="s">
        <v>22</v>
      </c>
      <c r="G28" s="33">
        <v>1</v>
      </c>
      <c r="H28" s="34">
        <v>0</v>
      </c>
      <c r="I28" s="35" t="s">
        <v>31</v>
      </c>
      <c r="J28" s="34">
        <v>0</v>
      </c>
      <c r="K28" s="34">
        <v>0</v>
      </c>
      <c r="L28" s="34">
        <v>0</v>
      </c>
      <c r="M28" s="34">
        <v>0</v>
      </c>
      <c r="N28" s="33">
        <v>0</v>
      </c>
      <c r="O28" s="33">
        <v>0</v>
      </c>
      <c r="P28" s="179"/>
    </row>
    <row r="29" spans="1:16" ht="15" customHeight="1" x14ac:dyDescent="0.2">
      <c r="A29" s="222" t="s">
        <v>16</v>
      </c>
      <c r="B29" s="183" t="s">
        <v>37</v>
      </c>
      <c r="C29" s="186" t="s">
        <v>38</v>
      </c>
      <c r="D29" s="24" t="s">
        <v>2</v>
      </c>
      <c r="E29" s="25">
        <v>0</v>
      </c>
      <c r="F29" s="26">
        <f>SUM(F30:F33)</f>
        <v>2387.27</v>
      </c>
      <c r="G29" s="29">
        <f>SUM(G30:G33)</f>
        <v>2387.27</v>
      </c>
      <c r="H29" s="29">
        <f>SUM(H30:H33)</f>
        <v>0</v>
      </c>
      <c r="I29" s="189">
        <f>SUM(I30:M33)</f>
        <v>0</v>
      </c>
      <c r="J29" s="190"/>
      <c r="K29" s="190"/>
      <c r="L29" s="190"/>
      <c r="M29" s="191"/>
      <c r="N29" s="25">
        <f>SUM(N30:N33)</f>
        <v>0</v>
      </c>
      <c r="O29" s="25">
        <f>SUM(O30:O33)</f>
        <v>0</v>
      </c>
      <c r="P29" s="177" t="s">
        <v>90</v>
      </c>
    </row>
    <row r="30" spans="1:16" ht="15" x14ac:dyDescent="0.2">
      <c r="A30" s="223"/>
      <c r="B30" s="184"/>
      <c r="C30" s="187"/>
      <c r="D30" s="24" t="s">
        <v>1</v>
      </c>
      <c r="E30" s="25">
        <v>0</v>
      </c>
      <c r="F30" s="26">
        <f>SUM(G30:O30)</f>
        <v>0</v>
      </c>
      <c r="G30" s="27">
        <f>I30</f>
        <v>0</v>
      </c>
      <c r="H30" s="142">
        <v>0</v>
      </c>
      <c r="I30" s="189">
        <v>0</v>
      </c>
      <c r="J30" s="190"/>
      <c r="K30" s="190"/>
      <c r="L30" s="190"/>
      <c r="M30" s="191"/>
      <c r="N30" s="25">
        <v>0</v>
      </c>
      <c r="O30" s="25">
        <v>0</v>
      </c>
      <c r="P30" s="178"/>
    </row>
    <row r="31" spans="1:16" ht="30" x14ac:dyDescent="0.2">
      <c r="A31" s="223"/>
      <c r="B31" s="184"/>
      <c r="C31" s="187"/>
      <c r="D31" s="24" t="s">
        <v>5</v>
      </c>
      <c r="E31" s="25">
        <v>0</v>
      </c>
      <c r="F31" s="26">
        <f>SUM(G31:O31)</f>
        <v>1563.66</v>
      </c>
      <c r="G31" s="27">
        <v>1563.66</v>
      </c>
      <c r="H31" s="142">
        <v>0</v>
      </c>
      <c r="I31" s="189">
        <v>0</v>
      </c>
      <c r="J31" s="190"/>
      <c r="K31" s="190"/>
      <c r="L31" s="190"/>
      <c r="M31" s="191"/>
      <c r="N31" s="25">
        <v>0</v>
      </c>
      <c r="O31" s="25">
        <v>0</v>
      </c>
      <c r="P31" s="178"/>
    </row>
    <row r="32" spans="1:16" ht="30" x14ac:dyDescent="0.2">
      <c r="A32" s="223"/>
      <c r="B32" s="184"/>
      <c r="C32" s="187"/>
      <c r="D32" s="24" t="s">
        <v>12</v>
      </c>
      <c r="E32" s="25">
        <v>0</v>
      </c>
      <c r="F32" s="26">
        <f>SUM(G32:O32)</f>
        <v>823.61</v>
      </c>
      <c r="G32" s="27">
        <v>823.61</v>
      </c>
      <c r="H32" s="142">
        <v>0</v>
      </c>
      <c r="I32" s="189">
        <v>0</v>
      </c>
      <c r="J32" s="190"/>
      <c r="K32" s="190"/>
      <c r="L32" s="190"/>
      <c r="M32" s="191"/>
      <c r="N32" s="25">
        <v>0</v>
      </c>
      <c r="O32" s="25">
        <v>0</v>
      </c>
      <c r="P32" s="178"/>
    </row>
    <row r="33" spans="1:17" ht="15" x14ac:dyDescent="0.2">
      <c r="A33" s="223"/>
      <c r="B33" s="185"/>
      <c r="C33" s="188"/>
      <c r="D33" s="24" t="s">
        <v>18</v>
      </c>
      <c r="E33" s="25">
        <v>0</v>
      </c>
      <c r="F33" s="26">
        <f>SUM(I33:O33)</f>
        <v>0</v>
      </c>
      <c r="G33" s="27">
        <f>I33</f>
        <v>0</v>
      </c>
      <c r="H33" s="142">
        <v>0</v>
      </c>
      <c r="I33" s="189">
        <v>0</v>
      </c>
      <c r="J33" s="190"/>
      <c r="K33" s="190"/>
      <c r="L33" s="190"/>
      <c r="M33" s="191"/>
      <c r="N33" s="25">
        <v>0</v>
      </c>
      <c r="O33" s="25">
        <v>0</v>
      </c>
      <c r="P33" s="179"/>
    </row>
    <row r="34" spans="1:17" s="30" customFormat="1" ht="21.75" customHeight="1" x14ac:dyDescent="0.2">
      <c r="A34" s="223"/>
      <c r="B34" s="195" t="s">
        <v>217</v>
      </c>
      <c r="C34" s="198" t="s">
        <v>81</v>
      </c>
      <c r="D34" s="198" t="s">
        <v>92</v>
      </c>
      <c r="E34" s="29"/>
      <c r="F34" s="201" t="s">
        <v>0</v>
      </c>
      <c r="G34" s="177" t="s">
        <v>25</v>
      </c>
      <c r="H34" s="177" t="s">
        <v>26</v>
      </c>
      <c r="I34" s="203" t="s">
        <v>263</v>
      </c>
      <c r="J34" s="203" t="s">
        <v>167</v>
      </c>
      <c r="K34" s="203"/>
      <c r="L34" s="203"/>
      <c r="M34" s="203"/>
      <c r="N34" s="177" t="s">
        <v>34</v>
      </c>
      <c r="O34" s="177" t="s">
        <v>35</v>
      </c>
      <c r="P34" s="219"/>
    </row>
    <row r="35" spans="1:17" ht="22.5" customHeight="1" x14ac:dyDescent="0.2">
      <c r="A35" s="223"/>
      <c r="B35" s="196"/>
      <c r="C35" s="199"/>
      <c r="D35" s="199"/>
      <c r="E35" s="25"/>
      <c r="F35" s="202"/>
      <c r="G35" s="179"/>
      <c r="H35" s="179"/>
      <c r="I35" s="203"/>
      <c r="J35" s="143" t="s">
        <v>170</v>
      </c>
      <c r="K35" s="143" t="s">
        <v>171</v>
      </c>
      <c r="L35" s="143" t="s">
        <v>172</v>
      </c>
      <c r="M35" s="143" t="s">
        <v>168</v>
      </c>
      <c r="N35" s="179"/>
      <c r="O35" s="179"/>
      <c r="P35" s="220"/>
    </row>
    <row r="36" spans="1:17" ht="21.75" customHeight="1" x14ac:dyDescent="0.2">
      <c r="A36" s="224"/>
      <c r="B36" s="197"/>
      <c r="C36" s="200"/>
      <c r="D36" s="200"/>
      <c r="E36" s="25"/>
      <c r="F36" s="32" t="s">
        <v>22</v>
      </c>
      <c r="G36" s="33">
        <v>1</v>
      </c>
      <c r="H36" s="34">
        <v>0</v>
      </c>
      <c r="I36" s="35" t="s">
        <v>31</v>
      </c>
      <c r="J36" s="34">
        <v>0</v>
      </c>
      <c r="K36" s="34">
        <v>0</v>
      </c>
      <c r="L36" s="34">
        <v>0</v>
      </c>
      <c r="M36" s="34">
        <v>0</v>
      </c>
      <c r="N36" s="33">
        <v>0</v>
      </c>
      <c r="O36" s="33">
        <v>0</v>
      </c>
      <c r="P36" s="221"/>
    </row>
    <row r="37" spans="1:17" ht="15" customHeight="1" x14ac:dyDescent="0.2">
      <c r="A37" s="222" t="s">
        <v>333</v>
      </c>
      <c r="B37" s="183" t="s">
        <v>39</v>
      </c>
      <c r="C37" s="186" t="s">
        <v>38</v>
      </c>
      <c r="D37" s="24" t="s">
        <v>2</v>
      </c>
      <c r="E37" s="25">
        <v>0</v>
      </c>
      <c r="F37" s="26">
        <f>SUM(F38:F41)</f>
        <v>96140</v>
      </c>
      <c r="G37" s="27">
        <f>G38+G40+G39+G41</f>
        <v>0</v>
      </c>
      <c r="H37" s="27">
        <f>H38+H40+H39+H41</f>
        <v>96140</v>
      </c>
      <c r="I37" s="189">
        <f>I38+I39+I40+I41</f>
        <v>0</v>
      </c>
      <c r="J37" s="190"/>
      <c r="K37" s="190"/>
      <c r="L37" s="190"/>
      <c r="M37" s="191"/>
      <c r="N37" s="25">
        <f>SUM(N38:N41)</f>
        <v>0</v>
      </c>
      <c r="O37" s="25">
        <f>SUM(O38:O41)</f>
        <v>0</v>
      </c>
      <c r="P37" s="177" t="s">
        <v>90</v>
      </c>
    </row>
    <row r="38" spans="1:17" ht="17.25" customHeight="1" x14ac:dyDescent="0.2">
      <c r="A38" s="223"/>
      <c r="B38" s="184"/>
      <c r="C38" s="187"/>
      <c r="D38" s="24" t="s">
        <v>1</v>
      </c>
      <c r="E38" s="25">
        <v>0</v>
      </c>
      <c r="F38" s="26">
        <f>SUM(G38:O38)</f>
        <v>0</v>
      </c>
      <c r="G38" s="27">
        <f>I38</f>
        <v>0</v>
      </c>
      <c r="H38" s="142">
        <v>0</v>
      </c>
      <c r="I38" s="189">
        <v>0</v>
      </c>
      <c r="J38" s="190"/>
      <c r="K38" s="190"/>
      <c r="L38" s="190"/>
      <c r="M38" s="191"/>
      <c r="N38" s="25">
        <v>0</v>
      </c>
      <c r="O38" s="25">
        <v>0</v>
      </c>
      <c r="P38" s="178"/>
    </row>
    <row r="39" spans="1:17" ht="30" x14ac:dyDescent="0.2">
      <c r="A39" s="223"/>
      <c r="B39" s="184"/>
      <c r="C39" s="187"/>
      <c r="D39" s="24" t="s">
        <v>5</v>
      </c>
      <c r="E39" s="25">
        <v>0</v>
      </c>
      <c r="F39" s="26">
        <f>SUM(G39:O39)</f>
        <v>62394.86</v>
      </c>
      <c r="G39" s="27">
        <v>0</v>
      </c>
      <c r="H39" s="142">
        <v>62394.86</v>
      </c>
      <c r="I39" s="189">
        <v>0</v>
      </c>
      <c r="J39" s="190"/>
      <c r="K39" s="190"/>
      <c r="L39" s="190"/>
      <c r="M39" s="191"/>
      <c r="N39" s="25">
        <v>0</v>
      </c>
      <c r="O39" s="25">
        <v>0</v>
      </c>
      <c r="P39" s="178"/>
      <c r="Q39" s="36"/>
    </row>
    <row r="40" spans="1:17" ht="30" customHeight="1" x14ac:dyDescent="0.2">
      <c r="A40" s="223"/>
      <c r="B40" s="184"/>
      <c r="C40" s="187"/>
      <c r="D40" s="24" t="s">
        <v>12</v>
      </c>
      <c r="E40" s="25">
        <v>0</v>
      </c>
      <c r="F40" s="26">
        <f>SUM(G40:O40)</f>
        <v>33745.14</v>
      </c>
      <c r="G40" s="27">
        <v>0</v>
      </c>
      <c r="H40" s="142">
        <v>33745.14</v>
      </c>
      <c r="I40" s="189">
        <v>0</v>
      </c>
      <c r="J40" s="190"/>
      <c r="K40" s="190"/>
      <c r="L40" s="190"/>
      <c r="M40" s="191"/>
      <c r="N40" s="25">
        <v>0</v>
      </c>
      <c r="O40" s="25">
        <v>0</v>
      </c>
      <c r="P40" s="178"/>
      <c r="Q40" s="37"/>
    </row>
    <row r="41" spans="1:17" ht="15" x14ac:dyDescent="0.2">
      <c r="A41" s="223"/>
      <c r="B41" s="185"/>
      <c r="C41" s="188"/>
      <c r="D41" s="24" t="s">
        <v>18</v>
      </c>
      <c r="E41" s="25">
        <v>0</v>
      </c>
      <c r="F41" s="26">
        <f>SUM(I41:O41)</f>
        <v>0</v>
      </c>
      <c r="G41" s="27">
        <f>I41</f>
        <v>0</v>
      </c>
      <c r="H41" s="142"/>
      <c r="I41" s="189">
        <v>0</v>
      </c>
      <c r="J41" s="190"/>
      <c r="K41" s="190"/>
      <c r="L41" s="190"/>
      <c r="M41" s="191"/>
      <c r="N41" s="25">
        <v>0</v>
      </c>
      <c r="O41" s="25">
        <v>0</v>
      </c>
      <c r="P41" s="179"/>
    </row>
    <row r="42" spans="1:17" s="30" customFormat="1" ht="15" customHeight="1" x14ac:dyDescent="0.2">
      <c r="A42" s="223"/>
      <c r="B42" s="195" t="s">
        <v>110</v>
      </c>
      <c r="C42" s="198" t="s">
        <v>81</v>
      </c>
      <c r="D42" s="198" t="s">
        <v>92</v>
      </c>
      <c r="E42" s="29"/>
      <c r="F42" s="201" t="s">
        <v>0</v>
      </c>
      <c r="G42" s="177" t="s">
        <v>25</v>
      </c>
      <c r="H42" s="177" t="s">
        <v>26</v>
      </c>
      <c r="I42" s="203" t="s">
        <v>263</v>
      </c>
      <c r="J42" s="204" t="s">
        <v>167</v>
      </c>
      <c r="K42" s="204"/>
      <c r="L42" s="204"/>
      <c r="M42" s="204"/>
      <c r="N42" s="177" t="s">
        <v>34</v>
      </c>
      <c r="O42" s="177" t="s">
        <v>35</v>
      </c>
      <c r="P42" s="219"/>
    </row>
    <row r="43" spans="1:17" ht="24" x14ac:dyDescent="0.2">
      <c r="A43" s="223"/>
      <c r="B43" s="196"/>
      <c r="C43" s="199"/>
      <c r="D43" s="199"/>
      <c r="E43" s="25"/>
      <c r="F43" s="202"/>
      <c r="G43" s="179"/>
      <c r="H43" s="179"/>
      <c r="I43" s="203"/>
      <c r="J43" s="143" t="s">
        <v>170</v>
      </c>
      <c r="K43" s="143" t="s">
        <v>171</v>
      </c>
      <c r="L43" s="143" t="s">
        <v>172</v>
      </c>
      <c r="M43" s="143" t="s">
        <v>168</v>
      </c>
      <c r="N43" s="179"/>
      <c r="O43" s="179"/>
      <c r="P43" s="220"/>
    </row>
    <row r="44" spans="1:17" ht="15" x14ac:dyDescent="0.2">
      <c r="A44" s="224"/>
      <c r="B44" s="197"/>
      <c r="C44" s="200"/>
      <c r="D44" s="200"/>
      <c r="E44" s="25"/>
      <c r="F44" s="32" t="s">
        <v>22</v>
      </c>
      <c r="G44" s="33">
        <v>0</v>
      </c>
      <c r="H44" s="34">
        <v>1</v>
      </c>
      <c r="I44" s="35" t="s">
        <v>31</v>
      </c>
      <c r="J44" s="34">
        <v>0</v>
      </c>
      <c r="K44" s="34">
        <v>0</v>
      </c>
      <c r="L44" s="34">
        <v>0</v>
      </c>
      <c r="M44" s="34">
        <v>0</v>
      </c>
      <c r="N44" s="33">
        <v>0</v>
      </c>
      <c r="O44" s="33">
        <v>0</v>
      </c>
      <c r="P44" s="221"/>
    </row>
    <row r="45" spans="1:17" ht="15" customHeight="1" x14ac:dyDescent="0.2">
      <c r="A45" s="222" t="s">
        <v>27</v>
      </c>
      <c r="B45" s="183" t="s">
        <v>62</v>
      </c>
      <c r="C45" s="186" t="s">
        <v>38</v>
      </c>
      <c r="D45" s="24" t="s">
        <v>2</v>
      </c>
      <c r="E45" s="25">
        <f>SUM(E46:E49)</f>
        <v>0</v>
      </c>
      <c r="F45" s="26">
        <f>SUM(F46:F49)</f>
        <v>0</v>
      </c>
      <c r="G45" s="25">
        <f>SUM(G46:G49)</f>
        <v>0</v>
      </c>
      <c r="H45" s="38"/>
      <c r="I45" s="189">
        <v>0</v>
      </c>
      <c r="J45" s="190"/>
      <c r="K45" s="190"/>
      <c r="L45" s="190"/>
      <c r="M45" s="191"/>
      <c r="N45" s="25">
        <f>SUM(N46:N49)</f>
        <v>0</v>
      </c>
      <c r="O45" s="25">
        <f>SUM(O46:O49)</f>
        <v>0</v>
      </c>
      <c r="P45" s="177" t="s">
        <v>90</v>
      </c>
    </row>
    <row r="46" spans="1:17" ht="15" x14ac:dyDescent="0.2">
      <c r="A46" s="223"/>
      <c r="B46" s="184"/>
      <c r="C46" s="187"/>
      <c r="D46" s="24" t="s">
        <v>1</v>
      </c>
      <c r="E46" s="25">
        <v>0</v>
      </c>
      <c r="F46" s="26">
        <f>SUM(G46:O46)</f>
        <v>0</v>
      </c>
      <c r="G46" s="25">
        <v>0</v>
      </c>
      <c r="H46" s="38">
        <v>0</v>
      </c>
      <c r="I46" s="189">
        <v>0</v>
      </c>
      <c r="J46" s="190"/>
      <c r="K46" s="190"/>
      <c r="L46" s="190"/>
      <c r="M46" s="191"/>
      <c r="N46" s="25">
        <v>0</v>
      </c>
      <c r="O46" s="25">
        <v>0</v>
      </c>
      <c r="P46" s="178"/>
    </row>
    <row r="47" spans="1:17" ht="30" x14ac:dyDescent="0.2">
      <c r="A47" s="223"/>
      <c r="B47" s="184"/>
      <c r="C47" s="187"/>
      <c r="D47" s="24" t="s">
        <v>5</v>
      </c>
      <c r="E47" s="25">
        <v>0</v>
      </c>
      <c r="F47" s="26">
        <f>SUM(G47:O47)</f>
        <v>0</v>
      </c>
      <c r="G47" s="25">
        <v>0</v>
      </c>
      <c r="H47" s="38">
        <v>0</v>
      </c>
      <c r="I47" s="189">
        <v>0</v>
      </c>
      <c r="J47" s="190"/>
      <c r="K47" s="190"/>
      <c r="L47" s="190"/>
      <c r="M47" s="191"/>
      <c r="N47" s="25">
        <v>0</v>
      </c>
      <c r="O47" s="25">
        <v>0</v>
      </c>
      <c r="P47" s="178"/>
    </row>
    <row r="48" spans="1:17" ht="30" customHeight="1" x14ac:dyDescent="0.2">
      <c r="A48" s="223"/>
      <c r="B48" s="184"/>
      <c r="C48" s="187"/>
      <c r="D48" s="24" t="s">
        <v>12</v>
      </c>
      <c r="E48" s="25">
        <v>0</v>
      </c>
      <c r="F48" s="26">
        <f>SUM(G48:O48)</f>
        <v>0</v>
      </c>
      <c r="G48" s="25">
        <v>0</v>
      </c>
      <c r="H48" s="38">
        <v>0</v>
      </c>
      <c r="I48" s="189">
        <v>0</v>
      </c>
      <c r="J48" s="190"/>
      <c r="K48" s="190"/>
      <c r="L48" s="190"/>
      <c r="M48" s="191"/>
      <c r="N48" s="25">
        <v>0</v>
      </c>
      <c r="O48" s="25">
        <v>0</v>
      </c>
      <c r="P48" s="178"/>
    </row>
    <row r="49" spans="1:19" ht="15" x14ac:dyDescent="0.2">
      <c r="A49" s="223"/>
      <c r="B49" s="185"/>
      <c r="C49" s="188"/>
      <c r="D49" s="24" t="s">
        <v>18</v>
      </c>
      <c r="E49" s="25">
        <v>0</v>
      </c>
      <c r="F49" s="26">
        <f>SUM(I49:O49)</f>
        <v>0</v>
      </c>
      <c r="G49" s="25">
        <v>0</v>
      </c>
      <c r="H49" s="38">
        <v>0</v>
      </c>
      <c r="I49" s="189">
        <v>0</v>
      </c>
      <c r="J49" s="190"/>
      <c r="K49" s="190"/>
      <c r="L49" s="190"/>
      <c r="M49" s="191"/>
      <c r="N49" s="25">
        <v>0</v>
      </c>
      <c r="O49" s="25">
        <v>0</v>
      </c>
      <c r="P49" s="179"/>
    </row>
    <row r="50" spans="1:19" s="30" customFormat="1" ht="93.75" customHeight="1" x14ac:dyDescent="0.2">
      <c r="A50" s="223"/>
      <c r="B50" s="216" t="s">
        <v>218</v>
      </c>
      <c r="C50" s="198" t="s">
        <v>81</v>
      </c>
      <c r="D50" s="198" t="s">
        <v>92</v>
      </c>
      <c r="E50" s="29"/>
      <c r="F50" s="201" t="s">
        <v>0</v>
      </c>
      <c r="G50" s="177" t="s">
        <v>25</v>
      </c>
      <c r="H50" s="177" t="s">
        <v>26</v>
      </c>
      <c r="I50" s="203" t="s">
        <v>263</v>
      </c>
      <c r="J50" s="204" t="s">
        <v>167</v>
      </c>
      <c r="K50" s="204"/>
      <c r="L50" s="204"/>
      <c r="M50" s="204"/>
      <c r="N50" s="177" t="s">
        <v>34</v>
      </c>
      <c r="O50" s="177" t="s">
        <v>35</v>
      </c>
      <c r="P50" s="219"/>
    </row>
    <row r="51" spans="1:19" ht="88.5" customHeight="1" x14ac:dyDescent="0.2">
      <c r="A51" s="223"/>
      <c r="B51" s="217"/>
      <c r="C51" s="199"/>
      <c r="D51" s="199"/>
      <c r="E51" s="25"/>
      <c r="F51" s="202"/>
      <c r="G51" s="179"/>
      <c r="H51" s="179"/>
      <c r="I51" s="203"/>
      <c r="J51" s="143" t="s">
        <v>170</v>
      </c>
      <c r="K51" s="143" t="s">
        <v>171</v>
      </c>
      <c r="L51" s="143" t="s">
        <v>172</v>
      </c>
      <c r="M51" s="143" t="s">
        <v>168</v>
      </c>
      <c r="N51" s="179"/>
      <c r="O51" s="179"/>
      <c r="P51" s="220"/>
    </row>
    <row r="52" spans="1:19" ht="88.5" customHeight="1" x14ac:dyDescent="0.2">
      <c r="A52" s="224"/>
      <c r="B52" s="218"/>
      <c r="C52" s="200"/>
      <c r="D52" s="200"/>
      <c r="E52" s="25"/>
      <c r="F52" s="32" t="s">
        <v>31</v>
      </c>
      <c r="G52" s="33">
        <v>0</v>
      </c>
      <c r="H52" s="34">
        <v>0</v>
      </c>
      <c r="I52" s="35" t="s">
        <v>31</v>
      </c>
      <c r="J52" s="34">
        <v>0</v>
      </c>
      <c r="K52" s="34">
        <v>0</v>
      </c>
      <c r="L52" s="34">
        <v>0</v>
      </c>
      <c r="M52" s="34">
        <v>0</v>
      </c>
      <c r="N52" s="33">
        <v>0</v>
      </c>
      <c r="O52" s="33">
        <v>0</v>
      </c>
      <c r="P52" s="221"/>
    </row>
    <row r="53" spans="1:19" ht="17.25" customHeight="1" x14ac:dyDescent="0.2">
      <c r="A53" s="205" t="s">
        <v>8</v>
      </c>
      <c r="B53" s="168" t="s">
        <v>40</v>
      </c>
      <c r="C53" s="171" t="s">
        <v>38</v>
      </c>
      <c r="D53" s="21" t="s">
        <v>2</v>
      </c>
      <c r="E53" s="39">
        <v>0</v>
      </c>
      <c r="F53" s="23">
        <f>SUM(G53:O53)</f>
        <v>398962.96</v>
      </c>
      <c r="G53" s="23">
        <f>SUM(G54:G57)</f>
        <v>243816.76</v>
      </c>
      <c r="H53" s="23">
        <f>SUM(H54:H57)</f>
        <v>40432.14</v>
      </c>
      <c r="I53" s="174">
        <f>SUM(I54:M57)</f>
        <v>81234.06</v>
      </c>
      <c r="J53" s="175"/>
      <c r="K53" s="175"/>
      <c r="L53" s="175"/>
      <c r="M53" s="176"/>
      <c r="N53" s="23">
        <f>SUM(N54:N57)</f>
        <v>33480</v>
      </c>
      <c r="O53" s="23">
        <f>SUM(O54:O57)</f>
        <v>0</v>
      </c>
      <c r="P53" s="177" t="s">
        <v>90</v>
      </c>
    </row>
    <row r="54" spans="1:19" ht="17.25" customHeight="1" x14ac:dyDescent="0.2">
      <c r="A54" s="206"/>
      <c r="B54" s="169"/>
      <c r="C54" s="172"/>
      <c r="D54" s="21" t="s">
        <v>1</v>
      </c>
      <c r="E54" s="39">
        <v>0</v>
      </c>
      <c r="F54" s="23">
        <f>SUM(G54:O54)</f>
        <v>0</v>
      </c>
      <c r="G54" s="23">
        <f>G59+G67+G83+G75</f>
        <v>0</v>
      </c>
      <c r="H54" s="23">
        <f>H59+H67+H83+H75+H99</f>
        <v>0</v>
      </c>
      <c r="I54" s="174">
        <f>I59+I67+I83+I99+I75+I91+I118</f>
        <v>0</v>
      </c>
      <c r="J54" s="175"/>
      <c r="K54" s="175"/>
      <c r="L54" s="175"/>
      <c r="M54" s="176"/>
      <c r="N54" s="23">
        <f>N59+N67+N83+N75</f>
        <v>0</v>
      </c>
      <c r="O54" s="23">
        <f>O59+O67+O83+O75</f>
        <v>0</v>
      </c>
      <c r="P54" s="178"/>
    </row>
    <row r="55" spans="1:19" ht="28.5" x14ac:dyDescent="0.2">
      <c r="A55" s="206"/>
      <c r="B55" s="169"/>
      <c r="C55" s="172"/>
      <c r="D55" s="21" t="s">
        <v>5</v>
      </c>
      <c r="E55" s="39">
        <v>0</v>
      </c>
      <c r="F55" s="23">
        <f>SUM(G55:O55)</f>
        <v>227879.95</v>
      </c>
      <c r="G55" s="23">
        <f>G60+G68+G84+G76+G108</f>
        <v>146285.35</v>
      </c>
      <c r="H55" s="23">
        <f>H60+H68+H84+H76+H100</f>
        <v>0</v>
      </c>
      <c r="I55" s="174">
        <f t="shared" ref="I55:I57" si="3">I60+I68+I84+I100+I76+I92+I119</f>
        <v>60000</v>
      </c>
      <c r="J55" s="175"/>
      <c r="K55" s="175"/>
      <c r="L55" s="175"/>
      <c r="M55" s="176"/>
      <c r="N55" s="23">
        <f t="shared" ref="N55:O57" si="4">N60+N68+N84+N76</f>
        <v>21594.6</v>
      </c>
      <c r="O55" s="23">
        <f t="shared" si="4"/>
        <v>0</v>
      </c>
      <c r="P55" s="178"/>
    </row>
    <row r="56" spans="1:19" ht="28.5" x14ac:dyDescent="0.2">
      <c r="A56" s="206"/>
      <c r="B56" s="169"/>
      <c r="C56" s="172"/>
      <c r="D56" s="21" t="s">
        <v>12</v>
      </c>
      <c r="E56" s="39">
        <v>0</v>
      </c>
      <c r="F56" s="23">
        <f>SUM(G56:O56)</f>
        <v>171083.00999999998</v>
      </c>
      <c r="G56" s="23">
        <f>G61+G69+G85+G77+G109</f>
        <v>97531.41</v>
      </c>
      <c r="H56" s="23">
        <f>H61+H69+H85+H77+H101</f>
        <v>40432.14</v>
      </c>
      <c r="I56" s="174">
        <f t="shared" si="3"/>
        <v>21234.06</v>
      </c>
      <c r="J56" s="175"/>
      <c r="K56" s="175"/>
      <c r="L56" s="175"/>
      <c r="M56" s="176"/>
      <c r="N56" s="23">
        <f t="shared" si="4"/>
        <v>11885.4</v>
      </c>
      <c r="O56" s="23">
        <f t="shared" si="4"/>
        <v>0</v>
      </c>
      <c r="P56" s="179"/>
      <c r="Q56" s="36"/>
    </row>
    <row r="57" spans="1:19" ht="14.25" customHeight="1" x14ac:dyDescent="0.2">
      <c r="A57" s="207"/>
      <c r="B57" s="170"/>
      <c r="C57" s="173"/>
      <c r="D57" s="21" t="s">
        <v>111</v>
      </c>
      <c r="E57" s="39">
        <v>0</v>
      </c>
      <c r="F57" s="22">
        <f>SUM(I57:O57)</f>
        <v>0</v>
      </c>
      <c r="G57" s="23">
        <f>I57</f>
        <v>0</v>
      </c>
      <c r="H57" s="23">
        <f>H62+H70+H86+H78+H102</f>
        <v>0</v>
      </c>
      <c r="I57" s="174">
        <f t="shared" si="3"/>
        <v>0</v>
      </c>
      <c r="J57" s="175"/>
      <c r="K57" s="175"/>
      <c r="L57" s="175"/>
      <c r="M57" s="176"/>
      <c r="N57" s="39">
        <f t="shared" si="4"/>
        <v>0</v>
      </c>
      <c r="O57" s="39">
        <f t="shared" si="4"/>
        <v>0</v>
      </c>
      <c r="P57" s="177"/>
    </row>
    <row r="58" spans="1:19" ht="15" customHeight="1" x14ac:dyDescent="0.2">
      <c r="A58" s="180" t="s">
        <v>11</v>
      </c>
      <c r="B58" s="183" t="s">
        <v>41</v>
      </c>
      <c r="C58" s="186" t="s">
        <v>38</v>
      </c>
      <c r="D58" s="24" t="s">
        <v>2</v>
      </c>
      <c r="E58" s="25">
        <f>SUM(E59:E62)</f>
        <v>0</v>
      </c>
      <c r="F58" s="26">
        <f>SUM(F59:F62)</f>
        <v>33480</v>
      </c>
      <c r="G58" s="25">
        <f>SUM(G59:G62)</f>
        <v>0</v>
      </c>
      <c r="H58" s="25">
        <f>SUM(H59:H62)</f>
        <v>0</v>
      </c>
      <c r="I58" s="189">
        <f>SUM(M59:M62)</f>
        <v>0</v>
      </c>
      <c r="J58" s="190"/>
      <c r="K58" s="190"/>
      <c r="L58" s="190"/>
      <c r="M58" s="191"/>
      <c r="N58" s="25">
        <f>SUM(N59:N62)</f>
        <v>33480</v>
      </c>
      <c r="O58" s="25">
        <f>SUM(O59:O62)</f>
        <v>0</v>
      </c>
      <c r="P58" s="178"/>
      <c r="Q58" s="36"/>
    </row>
    <row r="59" spans="1:19" ht="15" x14ac:dyDescent="0.2">
      <c r="A59" s="181"/>
      <c r="B59" s="184"/>
      <c r="C59" s="187"/>
      <c r="D59" s="24" t="s">
        <v>1</v>
      </c>
      <c r="E59" s="25">
        <v>0</v>
      </c>
      <c r="F59" s="26">
        <f>SUM(G59:O59)</f>
        <v>0</v>
      </c>
      <c r="G59" s="40">
        <f>SUM(I59:L59)</f>
        <v>0</v>
      </c>
      <c r="H59" s="41">
        <v>0</v>
      </c>
      <c r="I59" s="192">
        <f>SUM(N59:P59)</f>
        <v>0</v>
      </c>
      <c r="J59" s="193"/>
      <c r="K59" s="193"/>
      <c r="L59" s="193"/>
      <c r="M59" s="194"/>
      <c r="N59" s="40">
        <f t="shared" ref="N59:N62" si="5">SUM(O59:R59)</f>
        <v>0</v>
      </c>
      <c r="O59" s="40">
        <f>SUM(Q59:S59)</f>
        <v>0</v>
      </c>
      <c r="P59" s="178"/>
      <c r="S59" s="36"/>
    </row>
    <row r="60" spans="1:19" ht="30" x14ac:dyDescent="0.2">
      <c r="A60" s="181"/>
      <c r="B60" s="184"/>
      <c r="C60" s="187"/>
      <c r="D60" s="24" t="s">
        <v>5</v>
      </c>
      <c r="E60" s="25">
        <v>0</v>
      </c>
      <c r="F60" s="26">
        <f>SUM(G60:O60)</f>
        <v>21594.6</v>
      </c>
      <c r="G60" s="40">
        <v>0</v>
      </c>
      <c r="H60" s="41">
        <v>0</v>
      </c>
      <c r="I60" s="192">
        <v>0</v>
      </c>
      <c r="J60" s="193"/>
      <c r="K60" s="193"/>
      <c r="L60" s="193"/>
      <c r="M60" s="194"/>
      <c r="N60" s="25">
        <v>21594.6</v>
      </c>
      <c r="O60" s="40">
        <f>SUM(Q60:S60)</f>
        <v>0</v>
      </c>
      <c r="P60" s="178"/>
    </row>
    <row r="61" spans="1:19" ht="30" x14ac:dyDescent="0.2">
      <c r="A61" s="181"/>
      <c r="B61" s="184"/>
      <c r="C61" s="187"/>
      <c r="D61" s="24" t="s">
        <v>12</v>
      </c>
      <c r="E61" s="25">
        <v>0</v>
      </c>
      <c r="F61" s="26">
        <f>SUM(G61:O61)</f>
        <v>11885.4</v>
      </c>
      <c r="G61" s="40">
        <v>0</v>
      </c>
      <c r="H61" s="41">
        <v>0</v>
      </c>
      <c r="I61" s="192">
        <v>0</v>
      </c>
      <c r="J61" s="193"/>
      <c r="K61" s="193"/>
      <c r="L61" s="193"/>
      <c r="M61" s="194"/>
      <c r="N61" s="25">
        <v>11885.4</v>
      </c>
      <c r="O61" s="40">
        <f>SUM(Q61:S61)</f>
        <v>0</v>
      </c>
      <c r="P61" s="179"/>
    </row>
    <row r="62" spans="1:19" ht="15" customHeight="1" x14ac:dyDescent="0.2">
      <c r="A62" s="181"/>
      <c r="B62" s="185"/>
      <c r="C62" s="188"/>
      <c r="D62" s="24" t="s">
        <v>18</v>
      </c>
      <c r="E62" s="25">
        <v>0</v>
      </c>
      <c r="F62" s="26">
        <f>SUM(I62:O62)</f>
        <v>0</v>
      </c>
      <c r="G62" s="40">
        <f>SUM(I62:L62)</f>
        <v>0</v>
      </c>
      <c r="H62" s="41">
        <v>0</v>
      </c>
      <c r="I62" s="192">
        <f>SUM(N62:P62)</f>
        <v>0</v>
      </c>
      <c r="J62" s="193"/>
      <c r="K62" s="193"/>
      <c r="L62" s="193"/>
      <c r="M62" s="194"/>
      <c r="N62" s="40">
        <f t="shared" si="5"/>
        <v>0</v>
      </c>
      <c r="O62" s="40">
        <f>SUM(Q62:S62)</f>
        <v>0</v>
      </c>
      <c r="P62" s="177" t="s">
        <v>90</v>
      </c>
    </row>
    <row r="63" spans="1:19" s="30" customFormat="1" ht="15" customHeight="1" x14ac:dyDescent="0.2">
      <c r="A63" s="181"/>
      <c r="B63" s="195" t="s">
        <v>112</v>
      </c>
      <c r="C63" s="198" t="s">
        <v>81</v>
      </c>
      <c r="D63" s="198" t="s">
        <v>334</v>
      </c>
      <c r="E63" s="29"/>
      <c r="F63" s="201" t="s">
        <v>0</v>
      </c>
      <c r="G63" s="177" t="s">
        <v>25</v>
      </c>
      <c r="H63" s="177" t="s">
        <v>26</v>
      </c>
      <c r="I63" s="203" t="s">
        <v>263</v>
      </c>
      <c r="J63" s="204" t="s">
        <v>167</v>
      </c>
      <c r="K63" s="204"/>
      <c r="L63" s="204"/>
      <c r="M63" s="204"/>
      <c r="N63" s="177" t="s">
        <v>34</v>
      </c>
      <c r="O63" s="177" t="s">
        <v>35</v>
      </c>
      <c r="P63" s="178"/>
    </row>
    <row r="64" spans="1:19" ht="24" x14ac:dyDescent="0.2">
      <c r="A64" s="181"/>
      <c r="B64" s="196"/>
      <c r="C64" s="199"/>
      <c r="D64" s="199"/>
      <c r="E64" s="25"/>
      <c r="F64" s="202"/>
      <c r="G64" s="179"/>
      <c r="H64" s="179"/>
      <c r="I64" s="203"/>
      <c r="J64" s="143" t="s">
        <v>170</v>
      </c>
      <c r="K64" s="143" t="s">
        <v>171</v>
      </c>
      <c r="L64" s="143" t="s">
        <v>172</v>
      </c>
      <c r="M64" s="143" t="s">
        <v>168</v>
      </c>
      <c r="N64" s="179"/>
      <c r="O64" s="179"/>
      <c r="P64" s="178"/>
    </row>
    <row r="65" spans="1:19" s="42" customFormat="1" ht="15" x14ac:dyDescent="0.2">
      <c r="A65" s="182"/>
      <c r="B65" s="197"/>
      <c r="C65" s="200"/>
      <c r="D65" s="200"/>
      <c r="E65" s="25"/>
      <c r="F65" s="33">
        <v>1</v>
      </c>
      <c r="G65" s="33">
        <v>0</v>
      </c>
      <c r="H65" s="34">
        <v>0</v>
      </c>
      <c r="I65" s="35" t="s">
        <v>31</v>
      </c>
      <c r="J65" s="34">
        <v>0</v>
      </c>
      <c r="K65" s="34">
        <v>0</v>
      </c>
      <c r="L65" s="34">
        <v>0</v>
      </c>
      <c r="M65" s="34">
        <v>0</v>
      </c>
      <c r="N65" s="33">
        <v>1</v>
      </c>
      <c r="O65" s="33">
        <v>0</v>
      </c>
      <c r="P65" s="178"/>
    </row>
    <row r="66" spans="1:19" ht="15" customHeight="1" x14ac:dyDescent="0.2">
      <c r="A66" s="180" t="s">
        <v>11</v>
      </c>
      <c r="B66" s="183" t="s">
        <v>42</v>
      </c>
      <c r="C66" s="186" t="s">
        <v>38</v>
      </c>
      <c r="D66" s="24" t="s">
        <v>2</v>
      </c>
      <c r="E66" s="25">
        <f>SUM(E67:E70)</f>
        <v>0</v>
      </c>
      <c r="F66" s="26">
        <f>SUM(F67:F70)</f>
        <v>211522.05</v>
      </c>
      <c r="G66" s="25">
        <f>SUM(G67:G70)</f>
        <v>211522.05</v>
      </c>
      <c r="H66" s="25">
        <f>SUM(H67:H70)</f>
        <v>0</v>
      </c>
      <c r="I66" s="189">
        <f>SUM(I67:M70)</f>
        <v>0</v>
      </c>
      <c r="J66" s="190"/>
      <c r="K66" s="190"/>
      <c r="L66" s="190"/>
      <c r="M66" s="191"/>
      <c r="N66" s="25">
        <f>SUM(N67:N70)</f>
        <v>0</v>
      </c>
      <c r="O66" s="25">
        <f>SUM(O67:O70)</f>
        <v>0</v>
      </c>
      <c r="P66" s="178"/>
      <c r="S66" s="36"/>
    </row>
    <row r="67" spans="1:19" ht="15" x14ac:dyDescent="0.2">
      <c r="A67" s="181"/>
      <c r="B67" s="184"/>
      <c r="C67" s="187"/>
      <c r="D67" s="24" t="s">
        <v>1</v>
      </c>
      <c r="E67" s="43">
        <v>0</v>
      </c>
      <c r="F67" s="26">
        <f>SUM(G67:O67)</f>
        <v>0</v>
      </c>
      <c r="G67" s="25">
        <v>0</v>
      </c>
      <c r="H67" s="25">
        <v>0</v>
      </c>
      <c r="I67" s="189">
        <v>0</v>
      </c>
      <c r="J67" s="190"/>
      <c r="K67" s="190"/>
      <c r="L67" s="190"/>
      <c r="M67" s="191"/>
      <c r="N67" s="25">
        <v>0</v>
      </c>
      <c r="O67" s="25">
        <v>0</v>
      </c>
      <c r="P67" s="178"/>
    </row>
    <row r="68" spans="1:19" ht="30" x14ac:dyDescent="0.2">
      <c r="A68" s="181"/>
      <c r="B68" s="184"/>
      <c r="C68" s="187"/>
      <c r="D68" s="24" t="s">
        <v>5</v>
      </c>
      <c r="E68" s="43">
        <v>0</v>
      </c>
      <c r="F68" s="26">
        <f>SUM(G68:O68)</f>
        <v>138546.94</v>
      </c>
      <c r="G68" s="43">
        <v>138546.94</v>
      </c>
      <c r="H68" s="43">
        <v>0</v>
      </c>
      <c r="I68" s="189">
        <v>0</v>
      </c>
      <c r="J68" s="190"/>
      <c r="K68" s="190"/>
      <c r="L68" s="190"/>
      <c r="M68" s="191"/>
      <c r="N68" s="43">
        <v>0</v>
      </c>
      <c r="O68" s="25">
        <v>0</v>
      </c>
      <c r="P68" s="178"/>
    </row>
    <row r="69" spans="1:19" ht="30" x14ac:dyDescent="0.2">
      <c r="A69" s="181"/>
      <c r="B69" s="184"/>
      <c r="C69" s="187"/>
      <c r="D69" s="24" t="s">
        <v>12</v>
      </c>
      <c r="E69" s="43">
        <v>0</v>
      </c>
      <c r="F69" s="26">
        <f>SUM(G69:O69)</f>
        <v>72975.11</v>
      </c>
      <c r="G69" s="43">
        <v>72975.11</v>
      </c>
      <c r="H69" s="43">
        <v>0</v>
      </c>
      <c r="I69" s="189">
        <v>0</v>
      </c>
      <c r="J69" s="190"/>
      <c r="K69" s="190"/>
      <c r="L69" s="190"/>
      <c r="M69" s="191"/>
      <c r="N69" s="43">
        <v>0</v>
      </c>
      <c r="O69" s="25">
        <v>0</v>
      </c>
      <c r="P69" s="178"/>
    </row>
    <row r="70" spans="1:19" ht="15" customHeight="1" x14ac:dyDescent="0.2">
      <c r="A70" s="181"/>
      <c r="B70" s="185"/>
      <c r="C70" s="188"/>
      <c r="D70" s="24" t="s">
        <v>18</v>
      </c>
      <c r="E70" s="43">
        <v>0</v>
      </c>
      <c r="F70" s="26">
        <f>SUM(I70:O70)</f>
        <v>0</v>
      </c>
      <c r="G70" s="25">
        <v>0</v>
      </c>
      <c r="H70" s="25">
        <v>0</v>
      </c>
      <c r="I70" s="189">
        <v>0</v>
      </c>
      <c r="J70" s="190"/>
      <c r="K70" s="190"/>
      <c r="L70" s="190"/>
      <c r="M70" s="191"/>
      <c r="N70" s="25">
        <v>0</v>
      </c>
      <c r="O70" s="25">
        <v>0</v>
      </c>
      <c r="P70" s="179"/>
      <c r="Q70" s="36"/>
    </row>
    <row r="71" spans="1:19" s="30" customFormat="1" ht="15" customHeight="1" x14ac:dyDescent="0.2">
      <c r="A71" s="181"/>
      <c r="B71" s="195" t="s">
        <v>113</v>
      </c>
      <c r="C71" s="198" t="s">
        <v>81</v>
      </c>
      <c r="D71" s="198" t="s">
        <v>92</v>
      </c>
      <c r="E71" s="29"/>
      <c r="F71" s="201" t="s">
        <v>0</v>
      </c>
      <c r="G71" s="177" t="s">
        <v>25</v>
      </c>
      <c r="H71" s="177" t="s">
        <v>132</v>
      </c>
      <c r="I71" s="203" t="s">
        <v>263</v>
      </c>
      <c r="J71" s="204" t="s">
        <v>167</v>
      </c>
      <c r="K71" s="204"/>
      <c r="L71" s="204"/>
      <c r="M71" s="204"/>
      <c r="N71" s="177" t="s">
        <v>34</v>
      </c>
      <c r="O71" s="177" t="s">
        <v>35</v>
      </c>
      <c r="P71" s="177"/>
    </row>
    <row r="72" spans="1:19" ht="24" x14ac:dyDescent="0.2">
      <c r="A72" s="181"/>
      <c r="B72" s="196"/>
      <c r="C72" s="199"/>
      <c r="D72" s="199"/>
      <c r="E72" s="25"/>
      <c r="F72" s="202"/>
      <c r="G72" s="179"/>
      <c r="H72" s="179"/>
      <c r="I72" s="203"/>
      <c r="J72" s="143" t="s">
        <v>170</v>
      </c>
      <c r="K72" s="143" t="s">
        <v>171</v>
      </c>
      <c r="L72" s="143" t="s">
        <v>172</v>
      </c>
      <c r="M72" s="143" t="s">
        <v>168</v>
      </c>
      <c r="N72" s="179"/>
      <c r="O72" s="179"/>
      <c r="P72" s="178"/>
    </row>
    <row r="73" spans="1:19" ht="15" x14ac:dyDescent="0.2">
      <c r="A73" s="182"/>
      <c r="B73" s="197"/>
      <c r="C73" s="200"/>
      <c r="D73" s="200"/>
      <c r="E73" s="25"/>
      <c r="F73" s="32" t="s">
        <v>22</v>
      </c>
      <c r="G73" s="33">
        <v>1</v>
      </c>
      <c r="H73" s="34">
        <v>0</v>
      </c>
      <c r="I73" s="44" t="s">
        <v>31</v>
      </c>
      <c r="J73" s="45">
        <v>0</v>
      </c>
      <c r="K73" s="45">
        <v>0</v>
      </c>
      <c r="L73" s="45">
        <v>0</v>
      </c>
      <c r="M73" s="45">
        <v>0</v>
      </c>
      <c r="N73" s="33">
        <v>0</v>
      </c>
      <c r="O73" s="33">
        <v>0</v>
      </c>
      <c r="P73" s="179"/>
    </row>
    <row r="74" spans="1:19" ht="15" customHeight="1" x14ac:dyDescent="0.2">
      <c r="A74" s="180" t="s">
        <v>91</v>
      </c>
      <c r="B74" s="183" t="s">
        <v>63</v>
      </c>
      <c r="C74" s="186" t="s">
        <v>38</v>
      </c>
      <c r="D74" s="24" t="s">
        <v>2</v>
      </c>
      <c r="E74" s="25">
        <f>SUM(E75:E78)</f>
        <v>15400</v>
      </c>
      <c r="F74" s="26">
        <f>SUM(F75:F78)</f>
        <v>20949.739999999998</v>
      </c>
      <c r="G74" s="25">
        <f>SUM(G75:G78)</f>
        <v>20949.739999999998</v>
      </c>
      <c r="H74" s="25">
        <f>SUM(H75:H78)</f>
        <v>0</v>
      </c>
      <c r="I74" s="189">
        <f>SUM(I75:M78)</f>
        <v>0</v>
      </c>
      <c r="J74" s="190"/>
      <c r="K74" s="190"/>
      <c r="L74" s="190"/>
      <c r="M74" s="191"/>
      <c r="N74" s="25">
        <f>SUM(N75:N78)</f>
        <v>0</v>
      </c>
      <c r="O74" s="25">
        <f>SUM(O75:O78)</f>
        <v>0</v>
      </c>
      <c r="P74" s="177" t="s">
        <v>90</v>
      </c>
    </row>
    <row r="75" spans="1:19" ht="15" x14ac:dyDescent="0.2">
      <c r="A75" s="181"/>
      <c r="B75" s="184"/>
      <c r="C75" s="187"/>
      <c r="D75" s="24" t="s">
        <v>1</v>
      </c>
      <c r="E75" s="43">
        <v>0</v>
      </c>
      <c r="F75" s="26">
        <f>SUM(G75:O75)</f>
        <v>0</v>
      </c>
      <c r="G75" s="25">
        <v>0</v>
      </c>
      <c r="H75" s="25">
        <v>0</v>
      </c>
      <c r="I75" s="189">
        <v>0</v>
      </c>
      <c r="J75" s="190"/>
      <c r="K75" s="190"/>
      <c r="L75" s="190"/>
      <c r="M75" s="191"/>
      <c r="N75" s="25">
        <v>0</v>
      </c>
      <c r="O75" s="25">
        <v>0</v>
      </c>
      <c r="P75" s="178"/>
    </row>
    <row r="76" spans="1:19" ht="30" x14ac:dyDescent="0.2">
      <c r="A76" s="181"/>
      <c r="B76" s="184"/>
      <c r="C76" s="187"/>
      <c r="D76" s="24" t="s">
        <v>5</v>
      </c>
      <c r="E76" s="43">
        <v>4620</v>
      </c>
      <c r="F76" s="26">
        <f>SUM(G76:O76)</f>
        <v>6284.92</v>
      </c>
      <c r="G76" s="43">
        <v>6284.92</v>
      </c>
      <c r="H76" s="43">
        <v>0</v>
      </c>
      <c r="I76" s="189">
        <v>0</v>
      </c>
      <c r="J76" s="190"/>
      <c r="K76" s="190"/>
      <c r="L76" s="190"/>
      <c r="M76" s="191"/>
      <c r="N76" s="25">
        <v>0</v>
      </c>
      <c r="O76" s="25">
        <v>0</v>
      </c>
      <c r="P76" s="178"/>
      <c r="R76" s="46"/>
    </row>
    <row r="77" spans="1:19" ht="30" x14ac:dyDescent="0.2">
      <c r="A77" s="181"/>
      <c r="B77" s="184"/>
      <c r="C77" s="187"/>
      <c r="D77" s="24" t="s">
        <v>12</v>
      </c>
      <c r="E77" s="43">
        <v>10780</v>
      </c>
      <c r="F77" s="26">
        <f>SUM(G77:O77)</f>
        <v>14664.82</v>
      </c>
      <c r="G77" s="43">
        <v>14664.82</v>
      </c>
      <c r="H77" s="43">
        <v>0</v>
      </c>
      <c r="I77" s="189">
        <v>0</v>
      </c>
      <c r="J77" s="190"/>
      <c r="K77" s="190"/>
      <c r="L77" s="190"/>
      <c r="M77" s="191"/>
      <c r="N77" s="25">
        <v>0</v>
      </c>
      <c r="O77" s="25">
        <v>0</v>
      </c>
      <c r="P77" s="178"/>
      <c r="R77" s="37"/>
    </row>
    <row r="78" spans="1:19" ht="15" x14ac:dyDescent="0.2">
      <c r="A78" s="181"/>
      <c r="B78" s="185"/>
      <c r="C78" s="188"/>
      <c r="D78" s="24" t="s">
        <v>18</v>
      </c>
      <c r="E78" s="43">
        <v>0</v>
      </c>
      <c r="F78" s="26">
        <f>SUM(I78:O78)</f>
        <v>0</v>
      </c>
      <c r="G78" s="25">
        <v>0</v>
      </c>
      <c r="H78" s="25">
        <v>0</v>
      </c>
      <c r="I78" s="189">
        <v>0</v>
      </c>
      <c r="J78" s="190"/>
      <c r="K78" s="190"/>
      <c r="L78" s="190"/>
      <c r="M78" s="191"/>
      <c r="N78" s="25">
        <v>0</v>
      </c>
      <c r="O78" s="25">
        <v>0</v>
      </c>
      <c r="P78" s="179"/>
    </row>
    <row r="79" spans="1:19" s="30" customFormat="1" ht="15" customHeight="1" x14ac:dyDescent="0.2">
      <c r="A79" s="181"/>
      <c r="B79" s="195" t="s">
        <v>114</v>
      </c>
      <c r="C79" s="198" t="s">
        <v>81</v>
      </c>
      <c r="D79" s="198" t="s">
        <v>92</v>
      </c>
      <c r="E79" s="29"/>
      <c r="F79" s="201" t="s">
        <v>0</v>
      </c>
      <c r="G79" s="177" t="s">
        <v>25</v>
      </c>
      <c r="H79" s="177" t="s">
        <v>26</v>
      </c>
      <c r="I79" s="203" t="s">
        <v>263</v>
      </c>
      <c r="J79" s="204" t="s">
        <v>167</v>
      </c>
      <c r="K79" s="204"/>
      <c r="L79" s="204"/>
      <c r="M79" s="204"/>
      <c r="N79" s="177" t="s">
        <v>34</v>
      </c>
      <c r="O79" s="177" t="s">
        <v>35</v>
      </c>
      <c r="P79" s="177"/>
    </row>
    <row r="80" spans="1:19" ht="24" x14ac:dyDescent="0.2">
      <c r="A80" s="181"/>
      <c r="B80" s="196"/>
      <c r="C80" s="199"/>
      <c r="D80" s="199"/>
      <c r="E80" s="25"/>
      <c r="F80" s="202"/>
      <c r="G80" s="179"/>
      <c r="H80" s="179"/>
      <c r="I80" s="203"/>
      <c r="J80" s="143" t="s">
        <v>170</v>
      </c>
      <c r="K80" s="143" t="s">
        <v>171</v>
      </c>
      <c r="L80" s="143" t="s">
        <v>172</v>
      </c>
      <c r="M80" s="143" t="s">
        <v>168</v>
      </c>
      <c r="N80" s="179"/>
      <c r="O80" s="179"/>
      <c r="P80" s="178"/>
    </row>
    <row r="81" spans="1:18" s="42" customFormat="1" ht="15" x14ac:dyDescent="0.2">
      <c r="A81" s="182"/>
      <c r="B81" s="197"/>
      <c r="C81" s="200"/>
      <c r="D81" s="200"/>
      <c r="E81" s="25"/>
      <c r="F81" s="32" t="s">
        <v>115</v>
      </c>
      <c r="G81" s="33">
        <v>3</v>
      </c>
      <c r="H81" s="34">
        <v>0</v>
      </c>
      <c r="I81" s="35" t="s">
        <v>31</v>
      </c>
      <c r="J81" s="34">
        <v>0</v>
      </c>
      <c r="K81" s="34">
        <v>0</v>
      </c>
      <c r="L81" s="34">
        <v>0</v>
      </c>
      <c r="M81" s="34">
        <v>0</v>
      </c>
      <c r="N81" s="33">
        <v>0</v>
      </c>
      <c r="O81" s="33">
        <v>0</v>
      </c>
      <c r="P81" s="179"/>
    </row>
    <row r="82" spans="1:18" ht="15" customHeight="1" x14ac:dyDescent="0.2">
      <c r="A82" s="180" t="s">
        <v>29</v>
      </c>
      <c r="B82" s="183" t="s">
        <v>173</v>
      </c>
      <c r="C82" s="186" t="s">
        <v>38</v>
      </c>
      <c r="D82" s="24" t="s">
        <v>2</v>
      </c>
      <c r="E82" s="25">
        <f>SUM(E83:E86)</f>
        <v>0</v>
      </c>
      <c r="F82" s="26">
        <f>SUM(F83:F86)</f>
        <v>18529.710000000003</v>
      </c>
      <c r="G82" s="25">
        <f>SUM(G83:G86)</f>
        <v>4844.97</v>
      </c>
      <c r="H82" s="25">
        <f>SUM(H83:H86)</f>
        <v>13684.74</v>
      </c>
      <c r="I82" s="189">
        <f>SUM(I83:M86)</f>
        <v>0</v>
      </c>
      <c r="J82" s="190"/>
      <c r="K82" s="190"/>
      <c r="L82" s="190"/>
      <c r="M82" s="191"/>
      <c r="N82" s="25">
        <f>SUM(N83:N86)</f>
        <v>0</v>
      </c>
      <c r="O82" s="25">
        <f>SUM(O83:O86)</f>
        <v>0</v>
      </c>
      <c r="P82" s="177" t="s">
        <v>90</v>
      </c>
    </row>
    <row r="83" spans="1:18" ht="15" x14ac:dyDescent="0.2">
      <c r="A83" s="181"/>
      <c r="B83" s="184"/>
      <c r="C83" s="187"/>
      <c r="D83" s="24" t="s">
        <v>1</v>
      </c>
      <c r="E83" s="43">
        <v>0</v>
      </c>
      <c r="F83" s="26">
        <f>SUM(G83:O83)</f>
        <v>0</v>
      </c>
      <c r="G83" s="25">
        <v>0</v>
      </c>
      <c r="H83" s="25">
        <v>0</v>
      </c>
      <c r="I83" s="189">
        <v>0</v>
      </c>
      <c r="J83" s="190"/>
      <c r="K83" s="190"/>
      <c r="L83" s="190"/>
      <c r="M83" s="191"/>
      <c r="N83" s="25">
        <v>0</v>
      </c>
      <c r="O83" s="25">
        <v>0</v>
      </c>
      <c r="P83" s="178"/>
    </row>
    <row r="84" spans="1:18" ht="30" x14ac:dyDescent="0.2">
      <c r="A84" s="181"/>
      <c r="B84" s="184"/>
      <c r="C84" s="187"/>
      <c r="D84" s="24" t="s">
        <v>5</v>
      </c>
      <c r="E84" s="43">
        <v>0</v>
      </c>
      <c r="F84" s="26">
        <f>SUM(G84:O84)</f>
        <v>1453.49</v>
      </c>
      <c r="G84" s="43">
        <v>1453.49</v>
      </c>
      <c r="H84" s="43">
        <v>0</v>
      </c>
      <c r="I84" s="189">
        <v>0</v>
      </c>
      <c r="J84" s="190"/>
      <c r="K84" s="190"/>
      <c r="L84" s="190"/>
      <c r="M84" s="191"/>
      <c r="N84" s="43">
        <v>0</v>
      </c>
      <c r="O84" s="43">
        <v>0</v>
      </c>
      <c r="P84" s="178"/>
    </row>
    <row r="85" spans="1:18" ht="30" x14ac:dyDescent="0.2">
      <c r="A85" s="181"/>
      <c r="B85" s="184"/>
      <c r="C85" s="187"/>
      <c r="D85" s="24" t="s">
        <v>12</v>
      </c>
      <c r="E85" s="43">
        <v>0</v>
      </c>
      <c r="F85" s="26">
        <f>SUM(G85:O85)</f>
        <v>17076.22</v>
      </c>
      <c r="G85" s="43">
        <v>3391.48</v>
      </c>
      <c r="H85" s="43">
        <v>13684.74</v>
      </c>
      <c r="I85" s="189">
        <v>0</v>
      </c>
      <c r="J85" s="190"/>
      <c r="K85" s="190"/>
      <c r="L85" s="190"/>
      <c r="M85" s="191"/>
      <c r="N85" s="43">
        <v>0</v>
      </c>
      <c r="O85" s="43">
        <v>0</v>
      </c>
      <c r="P85" s="178"/>
      <c r="R85" s="37"/>
    </row>
    <row r="86" spans="1:18" ht="15" x14ac:dyDescent="0.2">
      <c r="A86" s="181"/>
      <c r="B86" s="185"/>
      <c r="C86" s="188"/>
      <c r="D86" s="24" t="s">
        <v>18</v>
      </c>
      <c r="E86" s="43">
        <v>0</v>
      </c>
      <c r="F86" s="26">
        <f>SUM(I86:O86)</f>
        <v>0</v>
      </c>
      <c r="G86" s="25">
        <v>0</v>
      </c>
      <c r="H86" s="25">
        <v>0</v>
      </c>
      <c r="I86" s="189">
        <v>0</v>
      </c>
      <c r="J86" s="190"/>
      <c r="K86" s="190"/>
      <c r="L86" s="190"/>
      <c r="M86" s="191"/>
      <c r="N86" s="25">
        <v>0</v>
      </c>
      <c r="O86" s="25">
        <v>0</v>
      </c>
      <c r="P86" s="179"/>
    </row>
    <row r="87" spans="1:18" s="30" customFormat="1" ht="21.75" customHeight="1" x14ac:dyDescent="0.2">
      <c r="A87" s="181"/>
      <c r="B87" s="195" t="s">
        <v>226</v>
      </c>
      <c r="C87" s="198" t="s">
        <v>81</v>
      </c>
      <c r="D87" s="198" t="s">
        <v>92</v>
      </c>
      <c r="E87" s="29"/>
      <c r="F87" s="201" t="s">
        <v>0</v>
      </c>
      <c r="G87" s="177" t="s">
        <v>25</v>
      </c>
      <c r="H87" s="177" t="s">
        <v>26</v>
      </c>
      <c r="I87" s="203" t="s">
        <v>263</v>
      </c>
      <c r="J87" s="204" t="s">
        <v>167</v>
      </c>
      <c r="K87" s="204"/>
      <c r="L87" s="204"/>
      <c r="M87" s="204"/>
      <c r="N87" s="177" t="s">
        <v>34</v>
      </c>
      <c r="O87" s="177" t="s">
        <v>35</v>
      </c>
      <c r="P87" s="177"/>
    </row>
    <row r="88" spans="1:18" ht="28.5" customHeight="1" x14ac:dyDescent="0.2">
      <c r="A88" s="181"/>
      <c r="B88" s="196"/>
      <c r="C88" s="199"/>
      <c r="D88" s="199"/>
      <c r="E88" s="25"/>
      <c r="F88" s="202"/>
      <c r="G88" s="179"/>
      <c r="H88" s="179"/>
      <c r="I88" s="203"/>
      <c r="J88" s="143" t="s">
        <v>170</v>
      </c>
      <c r="K88" s="143" t="s">
        <v>171</v>
      </c>
      <c r="L88" s="143" t="s">
        <v>172</v>
      </c>
      <c r="M88" s="143" t="s">
        <v>168</v>
      </c>
      <c r="N88" s="179"/>
      <c r="O88" s="179"/>
      <c r="P88" s="178"/>
    </row>
    <row r="89" spans="1:18" ht="21.75" customHeight="1" x14ac:dyDescent="0.2">
      <c r="A89" s="182"/>
      <c r="B89" s="197"/>
      <c r="C89" s="200"/>
      <c r="D89" s="200"/>
      <c r="E89" s="25"/>
      <c r="F89" s="32" t="s">
        <v>22</v>
      </c>
      <c r="G89" s="33">
        <v>0</v>
      </c>
      <c r="H89" s="34">
        <v>1</v>
      </c>
      <c r="I89" s="44" t="s">
        <v>31</v>
      </c>
      <c r="J89" s="45">
        <v>0</v>
      </c>
      <c r="K89" s="45">
        <v>0</v>
      </c>
      <c r="L89" s="45">
        <v>0</v>
      </c>
      <c r="M89" s="45">
        <v>0</v>
      </c>
      <c r="N89" s="33">
        <v>0</v>
      </c>
      <c r="O89" s="33">
        <v>0</v>
      </c>
      <c r="P89" s="179"/>
    </row>
    <row r="90" spans="1:18" ht="15" customHeight="1" x14ac:dyDescent="0.2">
      <c r="A90" s="180" t="s">
        <v>30</v>
      </c>
      <c r="B90" s="183" t="s">
        <v>266</v>
      </c>
      <c r="C90" s="186" t="s">
        <v>38</v>
      </c>
      <c r="D90" s="24" t="s">
        <v>2</v>
      </c>
      <c r="E90" s="25">
        <f>SUM(E91:E94)</f>
        <v>0</v>
      </c>
      <c r="F90" s="27">
        <f>SUM(F91:F94)</f>
        <v>60606.06</v>
      </c>
      <c r="G90" s="25">
        <v>0</v>
      </c>
      <c r="H90" s="25">
        <f>SUM(H91:H94)</f>
        <v>0</v>
      </c>
      <c r="I90" s="189">
        <f>SUM(I91:M94)</f>
        <v>60606.06</v>
      </c>
      <c r="J90" s="190"/>
      <c r="K90" s="190"/>
      <c r="L90" s="190"/>
      <c r="M90" s="191"/>
      <c r="N90" s="25">
        <f>SUM(N91:N94)</f>
        <v>0</v>
      </c>
      <c r="O90" s="25">
        <f>SUM(O91:O94)</f>
        <v>0</v>
      </c>
      <c r="P90" s="177" t="s">
        <v>90</v>
      </c>
    </row>
    <row r="91" spans="1:18" ht="15" x14ac:dyDescent="0.2">
      <c r="A91" s="181"/>
      <c r="B91" s="184"/>
      <c r="C91" s="187"/>
      <c r="D91" s="24" t="s">
        <v>1</v>
      </c>
      <c r="E91" s="43">
        <v>0</v>
      </c>
      <c r="F91" s="27">
        <f>SUM(G91:O91)</f>
        <v>0</v>
      </c>
      <c r="G91" s="25">
        <v>0</v>
      </c>
      <c r="H91" s="25">
        <v>0</v>
      </c>
      <c r="I91" s="189">
        <v>0</v>
      </c>
      <c r="J91" s="190"/>
      <c r="K91" s="190"/>
      <c r="L91" s="190"/>
      <c r="M91" s="191"/>
      <c r="N91" s="25">
        <v>0</v>
      </c>
      <c r="O91" s="25">
        <v>0</v>
      </c>
      <c r="P91" s="178"/>
    </row>
    <row r="92" spans="1:18" ht="30" x14ac:dyDescent="0.2">
      <c r="A92" s="181"/>
      <c r="B92" s="184"/>
      <c r="C92" s="187"/>
      <c r="D92" s="24" t="s">
        <v>5</v>
      </c>
      <c r="E92" s="43">
        <v>0</v>
      </c>
      <c r="F92" s="27">
        <f>SUM(G92:O92)</f>
        <v>60000</v>
      </c>
      <c r="G92" s="43">
        <v>0</v>
      </c>
      <c r="H92" s="43">
        <v>0</v>
      </c>
      <c r="I92" s="189">
        <v>60000</v>
      </c>
      <c r="J92" s="190"/>
      <c r="K92" s="190"/>
      <c r="L92" s="190"/>
      <c r="M92" s="191"/>
      <c r="N92" s="43">
        <v>0</v>
      </c>
      <c r="O92" s="43">
        <v>0</v>
      </c>
      <c r="P92" s="178"/>
    </row>
    <row r="93" spans="1:18" ht="30" x14ac:dyDescent="0.2">
      <c r="A93" s="181"/>
      <c r="B93" s="184"/>
      <c r="C93" s="187"/>
      <c r="D93" s="24" t="s">
        <v>12</v>
      </c>
      <c r="E93" s="43">
        <v>0</v>
      </c>
      <c r="F93" s="27">
        <f>SUM(G93:O93)</f>
        <v>606.05999999999995</v>
      </c>
      <c r="G93" s="43">
        <v>0</v>
      </c>
      <c r="H93" s="43">
        <v>0</v>
      </c>
      <c r="I93" s="189">
        <v>606.05999999999995</v>
      </c>
      <c r="J93" s="190"/>
      <c r="K93" s="190"/>
      <c r="L93" s="190"/>
      <c r="M93" s="191"/>
      <c r="N93" s="43">
        <v>0</v>
      </c>
      <c r="O93" s="43">
        <v>0</v>
      </c>
      <c r="P93" s="178"/>
      <c r="R93" s="37"/>
    </row>
    <row r="94" spans="1:18" ht="15" x14ac:dyDescent="0.2">
      <c r="A94" s="181"/>
      <c r="B94" s="185"/>
      <c r="C94" s="188"/>
      <c r="D94" s="24" t="s">
        <v>18</v>
      </c>
      <c r="E94" s="43">
        <v>0</v>
      </c>
      <c r="F94" s="26">
        <f>SUM(I94:O94)</f>
        <v>0</v>
      </c>
      <c r="G94" s="25">
        <v>0</v>
      </c>
      <c r="H94" s="25">
        <v>0</v>
      </c>
      <c r="I94" s="189">
        <v>0</v>
      </c>
      <c r="J94" s="190"/>
      <c r="K94" s="190"/>
      <c r="L94" s="190"/>
      <c r="M94" s="191"/>
      <c r="N94" s="25">
        <v>0</v>
      </c>
      <c r="O94" s="25">
        <v>0</v>
      </c>
      <c r="P94" s="179"/>
    </row>
    <row r="95" spans="1:18" s="30" customFormat="1" ht="21.75" customHeight="1" x14ac:dyDescent="0.2">
      <c r="A95" s="181"/>
      <c r="B95" s="195" t="s">
        <v>267</v>
      </c>
      <c r="C95" s="198" t="s">
        <v>81</v>
      </c>
      <c r="D95" s="198" t="s">
        <v>92</v>
      </c>
      <c r="E95" s="29"/>
      <c r="F95" s="201" t="s">
        <v>0</v>
      </c>
      <c r="G95" s="177" t="s">
        <v>25</v>
      </c>
      <c r="H95" s="177" t="s">
        <v>26</v>
      </c>
      <c r="I95" s="203" t="s">
        <v>263</v>
      </c>
      <c r="J95" s="204" t="s">
        <v>167</v>
      </c>
      <c r="K95" s="204"/>
      <c r="L95" s="204"/>
      <c r="M95" s="204"/>
      <c r="N95" s="177" t="s">
        <v>34</v>
      </c>
      <c r="O95" s="177" t="s">
        <v>35</v>
      </c>
      <c r="P95" s="177"/>
    </row>
    <row r="96" spans="1:18" ht="28.5" customHeight="1" x14ac:dyDescent="0.2">
      <c r="A96" s="181"/>
      <c r="B96" s="196"/>
      <c r="C96" s="199"/>
      <c r="D96" s="199"/>
      <c r="E96" s="25"/>
      <c r="F96" s="202"/>
      <c r="G96" s="179"/>
      <c r="H96" s="179"/>
      <c r="I96" s="203"/>
      <c r="J96" s="143" t="s">
        <v>170</v>
      </c>
      <c r="K96" s="143" t="s">
        <v>171</v>
      </c>
      <c r="L96" s="143" t="s">
        <v>172</v>
      </c>
      <c r="M96" s="143" t="s">
        <v>168</v>
      </c>
      <c r="N96" s="179"/>
      <c r="O96" s="179"/>
      <c r="P96" s="178"/>
    </row>
    <row r="97" spans="1:18" ht="21.75" customHeight="1" x14ac:dyDescent="0.2">
      <c r="A97" s="182"/>
      <c r="B97" s="197"/>
      <c r="C97" s="200"/>
      <c r="D97" s="200"/>
      <c r="E97" s="25"/>
      <c r="F97" s="32" t="s">
        <v>22</v>
      </c>
      <c r="G97" s="33">
        <v>0</v>
      </c>
      <c r="H97" s="34">
        <v>0</v>
      </c>
      <c r="I97" s="44" t="s">
        <v>22</v>
      </c>
      <c r="J97" s="45">
        <v>0</v>
      </c>
      <c r="K97" s="45">
        <v>0</v>
      </c>
      <c r="L97" s="45">
        <v>1</v>
      </c>
      <c r="M97" s="45">
        <v>1</v>
      </c>
      <c r="N97" s="33">
        <v>0</v>
      </c>
      <c r="O97" s="33">
        <v>0</v>
      </c>
      <c r="P97" s="179"/>
    </row>
    <row r="98" spans="1:18" ht="21.75" customHeight="1" x14ac:dyDescent="0.2">
      <c r="A98" s="180" t="s">
        <v>46</v>
      </c>
      <c r="B98" s="183" t="s">
        <v>235</v>
      </c>
      <c r="C98" s="186" t="s">
        <v>38</v>
      </c>
      <c r="D98" s="24" t="s">
        <v>2</v>
      </c>
      <c r="E98" s="25"/>
      <c r="F98" s="27">
        <f>SUM(G98:O98)</f>
        <v>26747.4</v>
      </c>
      <c r="G98" s="26">
        <v>0</v>
      </c>
      <c r="H98" s="25">
        <f>SUM(H99:H102)</f>
        <v>26747.4</v>
      </c>
      <c r="I98" s="189">
        <f>SUM(I99:M102)</f>
        <v>0</v>
      </c>
      <c r="J98" s="190"/>
      <c r="K98" s="190"/>
      <c r="L98" s="190"/>
      <c r="M98" s="191"/>
      <c r="N98" s="25">
        <v>0</v>
      </c>
      <c r="O98" s="25">
        <v>0</v>
      </c>
      <c r="P98" s="177" t="s">
        <v>90</v>
      </c>
    </row>
    <row r="99" spans="1:18" ht="21.75" customHeight="1" x14ac:dyDescent="0.2">
      <c r="A99" s="181"/>
      <c r="B99" s="184"/>
      <c r="C99" s="187"/>
      <c r="D99" s="24" t="s">
        <v>1</v>
      </c>
      <c r="E99" s="43"/>
      <c r="F99" s="27">
        <v>0</v>
      </c>
      <c r="G99" s="25">
        <v>0</v>
      </c>
      <c r="H99" s="25">
        <v>0</v>
      </c>
      <c r="I99" s="189">
        <v>0</v>
      </c>
      <c r="J99" s="190"/>
      <c r="K99" s="190"/>
      <c r="L99" s="190"/>
      <c r="M99" s="191"/>
      <c r="N99" s="25">
        <v>0</v>
      </c>
      <c r="O99" s="25">
        <v>0</v>
      </c>
      <c r="P99" s="178"/>
      <c r="R99" s="36"/>
    </row>
    <row r="100" spans="1:18" ht="21.75" customHeight="1" x14ac:dyDescent="0.2">
      <c r="A100" s="181"/>
      <c r="B100" s="184"/>
      <c r="C100" s="187"/>
      <c r="D100" s="24" t="s">
        <v>5</v>
      </c>
      <c r="E100" s="43"/>
      <c r="F100" s="27">
        <v>0</v>
      </c>
      <c r="G100" s="43">
        <v>0</v>
      </c>
      <c r="H100" s="43">
        <v>0</v>
      </c>
      <c r="I100" s="189">
        <v>0</v>
      </c>
      <c r="J100" s="190"/>
      <c r="K100" s="190"/>
      <c r="L100" s="190"/>
      <c r="M100" s="191"/>
      <c r="N100" s="43">
        <v>0</v>
      </c>
      <c r="O100" s="43">
        <v>0</v>
      </c>
      <c r="P100" s="178"/>
    </row>
    <row r="101" spans="1:18" ht="29.25" customHeight="1" x14ac:dyDescent="0.2">
      <c r="A101" s="181"/>
      <c r="B101" s="184"/>
      <c r="C101" s="187"/>
      <c r="D101" s="24" t="s">
        <v>12</v>
      </c>
      <c r="E101" s="43"/>
      <c r="F101" s="27">
        <f>SUM(G101:O101)</f>
        <v>26747.4</v>
      </c>
      <c r="G101" s="43">
        <v>0</v>
      </c>
      <c r="H101" s="43">
        <v>26747.4</v>
      </c>
      <c r="I101" s="189">
        <v>0</v>
      </c>
      <c r="J101" s="190"/>
      <c r="K101" s="190"/>
      <c r="L101" s="190"/>
      <c r="M101" s="191"/>
      <c r="N101" s="43">
        <v>0</v>
      </c>
      <c r="O101" s="43">
        <v>0</v>
      </c>
      <c r="P101" s="178"/>
    </row>
    <row r="102" spans="1:18" ht="21.75" customHeight="1" x14ac:dyDescent="0.2">
      <c r="A102" s="181"/>
      <c r="B102" s="185"/>
      <c r="C102" s="188"/>
      <c r="D102" s="24" t="s">
        <v>18</v>
      </c>
      <c r="E102" s="43"/>
      <c r="F102" s="26">
        <v>0</v>
      </c>
      <c r="G102" s="25">
        <v>0</v>
      </c>
      <c r="H102" s="25">
        <v>0</v>
      </c>
      <c r="I102" s="189">
        <v>0</v>
      </c>
      <c r="J102" s="190"/>
      <c r="K102" s="190"/>
      <c r="L102" s="190"/>
      <c r="M102" s="191"/>
      <c r="N102" s="25">
        <v>0</v>
      </c>
      <c r="O102" s="25">
        <v>0</v>
      </c>
      <c r="P102" s="179"/>
    </row>
    <row r="103" spans="1:18" ht="21.75" customHeight="1" x14ac:dyDescent="0.2">
      <c r="A103" s="181"/>
      <c r="B103" s="195" t="s">
        <v>236</v>
      </c>
      <c r="C103" s="198" t="s">
        <v>81</v>
      </c>
      <c r="D103" s="198" t="s">
        <v>92</v>
      </c>
      <c r="E103" s="29"/>
      <c r="F103" s="201" t="s">
        <v>0</v>
      </c>
      <c r="G103" s="177" t="s">
        <v>25</v>
      </c>
      <c r="H103" s="177" t="s">
        <v>26</v>
      </c>
      <c r="I103" s="203" t="s">
        <v>263</v>
      </c>
      <c r="J103" s="204" t="s">
        <v>167</v>
      </c>
      <c r="K103" s="204"/>
      <c r="L103" s="204"/>
      <c r="M103" s="204"/>
      <c r="N103" s="177" t="s">
        <v>34</v>
      </c>
      <c r="O103" s="177" t="s">
        <v>35</v>
      </c>
      <c r="P103" s="177"/>
    </row>
    <row r="104" spans="1:18" ht="21.75" customHeight="1" x14ac:dyDescent="0.2">
      <c r="A104" s="181"/>
      <c r="B104" s="196"/>
      <c r="C104" s="199"/>
      <c r="D104" s="199"/>
      <c r="E104" s="25"/>
      <c r="F104" s="202"/>
      <c r="G104" s="179"/>
      <c r="H104" s="179"/>
      <c r="I104" s="203"/>
      <c r="J104" s="143" t="s">
        <v>170</v>
      </c>
      <c r="K104" s="143" t="s">
        <v>171</v>
      </c>
      <c r="L104" s="143" t="s">
        <v>172</v>
      </c>
      <c r="M104" s="143" t="s">
        <v>168</v>
      </c>
      <c r="N104" s="179"/>
      <c r="O104" s="179"/>
      <c r="P104" s="178"/>
    </row>
    <row r="105" spans="1:18" ht="21.75" customHeight="1" x14ac:dyDescent="0.2">
      <c r="A105" s="182"/>
      <c r="B105" s="197"/>
      <c r="C105" s="200"/>
      <c r="D105" s="200"/>
      <c r="E105" s="25"/>
      <c r="F105" s="32" t="s">
        <v>115</v>
      </c>
      <c r="G105" s="33">
        <v>0</v>
      </c>
      <c r="H105" s="34">
        <v>2</v>
      </c>
      <c r="I105" s="44" t="s">
        <v>31</v>
      </c>
      <c r="J105" s="45">
        <v>0</v>
      </c>
      <c r="K105" s="45">
        <v>0</v>
      </c>
      <c r="L105" s="45">
        <v>0</v>
      </c>
      <c r="M105" s="45">
        <v>0</v>
      </c>
      <c r="N105" s="33">
        <v>0</v>
      </c>
      <c r="O105" s="33">
        <v>0</v>
      </c>
      <c r="P105" s="179"/>
    </row>
    <row r="106" spans="1:18" ht="15" customHeight="1" x14ac:dyDescent="0.2">
      <c r="A106" s="180" t="s">
        <v>274</v>
      </c>
      <c r="B106" s="183" t="s">
        <v>72</v>
      </c>
      <c r="C106" s="186" t="s">
        <v>38</v>
      </c>
      <c r="D106" s="24" t="s">
        <v>2</v>
      </c>
      <c r="E106" s="25">
        <f>SUM(E107:E110)</f>
        <v>0</v>
      </c>
      <c r="F106" s="27">
        <f>SUM(F107:F110)</f>
        <v>6500</v>
      </c>
      <c r="G106" s="25">
        <f>SUM(G107:G110)</f>
        <v>6500</v>
      </c>
      <c r="H106" s="25">
        <f>SUM(H107:H110)</f>
        <v>0</v>
      </c>
      <c r="I106" s="189">
        <f>SUM(I107:M110)</f>
        <v>0</v>
      </c>
      <c r="J106" s="190"/>
      <c r="K106" s="190"/>
      <c r="L106" s="190"/>
      <c r="M106" s="191"/>
      <c r="N106" s="25">
        <f>SUM(N107:N110)</f>
        <v>0</v>
      </c>
      <c r="O106" s="25">
        <f>SUM(O107:O110)</f>
        <v>0</v>
      </c>
      <c r="P106" s="177" t="s">
        <v>90</v>
      </c>
    </row>
    <row r="107" spans="1:18" ht="15" x14ac:dyDescent="0.2">
      <c r="A107" s="181"/>
      <c r="B107" s="184"/>
      <c r="C107" s="187"/>
      <c r="D107" s="24" t="s">
        <v>1</v>
      </c>
      <c r="E107" s="43">
        <v>0</v>
      </c>
      <c r="F107" s="27">
        <f>SUM(G107:O107)</f>
        <v>0</v>
      </c>
      <c r="G107" s="25">
        <v>0</v>
      </c>
      <c r="H107" s="25">
        <v>0</v>
      </c>
      <c r="I107" s="189">
        <v>0</v>
      </c>
      <c r="J107" s="190"/>
      <c r="K107" s="190"/>
      <c r="L107" s="190"/>
      <c r="M107" s="191"/>
      <c r="N107" s="25">
        <v>0</v>
      </c>
      <c r="O107" s="25">
        <v>0</v>
      </c>
      <c r="P107" s="178"/>
    </row>
    <row r="108" spans="1:18" ht="30" x14ac:dyDescent="0.2">
      <c r="A108" s="181"/>
      <c r="B108" s="184"/>
      <c r="C108" s="187"/>
      <c r="D108" s="24" t="s">
        <v>5</v>
      </c>
      <c r="E108" s="43">
        <v>0</v>
      </c>
      <c r="F108" s="27">
        <f>SUM(G108:O108)</f>
        <v>0</v>
      </c>
      <c r="G108" s="43">
        <v>0</v>
      </c>
      <c r="H108" s="43">
        <v>0</v>
      </c>
      <c r="I108" s="189">
        <v>0</v>
      </c>
      <c r="J108" s="190"/>
      <c r="K108" s="190"/>
      <c r="L108" s="190"/>
      <c r="M108" s="191"/>
      <c r="N108" s="43">
        <v>0</v>
      </c>
      <c r="O108" s="43">
        <v>0</v>
      </c>
      <c r="P108" s="178"/>
    </row>
    <row r="109" spans="1:18" ht="30" x14ac:dyDescent="0.2">
      <c r="A109" s="181"/>
      <c r="B109" s="184"/>
      <c r="C109" s="187"/>
      <c r="D109" s="24" t="s">
        <v>12</v>
      </c>
      <c r="E109" s="43">
        <v>0</v>
      </c>
      <c r="F109" s="27">
        <f>SUM(G109:O109)</f>
        <v>6500</v>
      </c>
      <c r="G109" s="43">
        <v>6500</v>
      </c>
      <c r="H109" s="43">
        <v>0</v>
      </c>
      <c r="I109" s="189">
        <v>0</v>
      </c>
      <c r="J109" s="190"/>
      <c r="K109" s="190"/>
      <c r="L109" s="190"/>
      <c r="M109" s="191"/>
      <c r="N109" s="43">
        <v>0</v>
      </c>
      <c r="O109" s="43">
        <v>0</v>
      </c>
      <c r="P109" s="178"/>
      <c r="R109" s="37"/>
    </row>
    <row r="110" spans="1:18" ht="15" x14ac:dyDescent="0.2">
      <c r="A110" s="181"/>
      <c r="B110" s="185"/>
      <c r="C110" s="188"/>
      <c r="D110" s="24" t="s">
        <v>18</v>
      </c>
      <c r="E110" s="43">
        <v>0</v>
      </c>
      <c r="F110" s="26">
        <f>SUM(I110:O110)</f>
        <v>0</v>
      </c>
      <c r="G110" s="25">
        <v>0</v>
      </c>
      <c r="H110" s="25">
        <v>0</v>
      </c>
      <c r="I110" s="189">
        <v>0</v>
      </c>
      <c r="J110" s="190"/>
      <c r="K110" s="190"/>
      <c r="L110" s="190"/>
      <c r="M110" s="191"/>
      <c r="N110" s="25">
        <v>0</v>
      </c>
      <c r="O110" s="25">
        <v>0</v>
      </c>
      <c r="P110" s="179"/>
    </row>
    <row r="111" spans="1:18" s="30" customFormat="1" ht="15" customHeight="1" x14ac:dyDescent="0.2">
      <c r="A111" s="181"/>
      <c r="B111" s="195" t="s">
        <v>336</v>
      </c>
      <c r="C111" s="198" t="s">
        <v>81</v>
      </c>
      <c r="D111" s="198" t="s">
        <v>92</v>
      </c>
      <c r="E111" s="29"/>
      <c r="F111" s="201" t="s">
        <v>0</v>
      </c>
      <c r="G111" s="177" t="s">
        <v>25</v>
      </c>
      <c r="H111" s="177" t="s">
        <v>26</v>
      </c>
      <c r="I111" s="203" t="s">
        <v>263</v>
      </c>
      <c r="J111" s="204" t="s">
        <v>167</v>
      </c>
      <c r="K111" s="204"/>
      <c r="L111" s="204"/>
      <c r="M111" s="204"/>
      <c r="N111" s="177" t="s">
        <v>34</v>
      </c>
      <c r="O111" s="177" t="s">
        <v>35</v>
      </c>
      <c r="P111" s="177"/>
    </row>
    <row r="112" spans="1:18" ht="24" x14ac:dyDescent="0.2">
      <c r="A112" s="181"/>
      <c r="B112" s="196"/>
      <c r="C112" s="199"/>
      <c r="D112" s="199"/>
      <c r="E112" s="25"/>
      <c r="F112" s="202"/>
      <c r="G112" s="179"/>
      <c r="H112" s="179"/>
      <c r="I112" s="203"/>
      <c r="J112" s="143" t="s">
        <v>170</v>
      </c>
      <c r="K112" s="143" t="s">
        <v>171</v>
      </c>
      <c r="L112" s="143" t="s">
        <v>172</v>
      </c>
      <c r="M112" s="143" t="s">
        <v>168</v>
      </c>
      <c r="N112" s="179"/>
      <c r="O112" s="179"/>
      <c r="P112" s="178"/>
    </row>
    <row r="113" spans="1:18" s="42" customFormat="1" ht="15" x14ac:dyDescent="0.2">
      <c r="A113" s="181"/>
      <c r="B113" s="197"/>
      <c r="C113" s="200"/>
      <c r="D113" s="200"/>
      <c r="E113" s="25"/>
      <c r="F113" s="32">
        <v>0</v>
      </c>
      <c r="G113" s="33">
        <v>0</v>
      </c>
      <c r="H113" s="34">
        <v>0</v>
      </c>
      <c r="I113" s="35" t="s">
        <v>31</v>
      </c>
      <c r="J113" s="34">
        <v>0</v>
      </c>
      <c r="K113" s="34">
        <v>0</v>
      </c>
      <c r="L113" s="34">
        <v>0</v>
      </c>
      <c r="M113" s="34">
        <v>0</v>
      </c>
      <c r="N113" s="33">
        <v>0</v>
      </c>
      <c r="O113" s="33">
        <v>0</v>
      </c>
      <c r="P113" s="179"/>
    </row>
    <row r="114" spans="1:18" s="30" customFormat="1" ht="15" customHeight="1" x14ac:dyDescent="0.2">
      <c r="A114" s="181"/>
      <c r="B114" s="195" t="s">
        <v>116</v>
      </c>
      <c r="C114" s="198" t="s">
        <v>81</v>
      </c>
      <c r="D114" s="198" t="s">
        <v>92</v>
      </c>
      <c r="E114" s="29"/>
      <c r="F114" s="214" t="s">
        <v>0</v>
      </c>
      <c r="G114" s="177" t="s">
        <v>25</v>
      </c>
      <c r="H114" s="177" t="s">
        <v>26</v>
      </c>
      <c r="I114" s="203" t="s">
        <v>263</v>
      </c>
      <c r="J114" s="204" t="s">
        <v>167</v>
      </c>
      <c r="K114" s="204"/>
      <c r="L114" s="204"/>
      <c r="M114" s="204"/>
      <c r="N114" s="177" t="s">
        <v>34</v>
      </c>
      <c r="O114" s="177" t="s">
        <v>35</v>
      </c>
      <c r="P114" s="177"/>
    </row>
    <row r="115" spans="1:18" ht="24" x14ac:dyDescent="0.2">
      <c r="A115" s="181"/>
      <c r="B115" s="196"/>
      <c r="C115" s="199"/>
      <c r="D115" s="199"/>
      <c r="E115" s="25"/>
      <c r="F115" s="215"/>
      <c r="G115" s="179"/>
      <c r="H115" s="179"/>
      <c r="I115" s="203"/>
      <c r="J115" s="143" t="s">
        <v>170</v>
      </c>
      <c r="K115" s="143" t="s">
        <v>171</v>
      </c>
      <c r="L115" s="143" t="s">
        <v>172</v>
      </c>
      <c r="M115" s="143" t="s">
        <v>168</v>
      </c>
      <c r="N115" s="179"/>
      <c r="O115" s="179"/>
      <c r="P115" s="178"/>
    </row>
    <row r="116" spans="1:18" s="42" customFormat="1" ht="15" x14ac:dyDescent="0.2">
      <c r="A116" s="182"/>
      <c r="B116" s="197"/>
      <c r="C116" s="200"/>
      <c r="D116" s="200"/>
      <c r="E116" s="25"/>
      <c r="F116" s="32">
        <v>3</v>
      </c>
      <c r="G116" s="33">
        <v>3</v>
      </c>
      <c r="H116" s="34">
        <v>0</v>
      </c>
      <c r="I116" s="35" t="s">
        <v>31</v>
      </c>
      <c r="J116" s="34">
        <v>0</v>
      </c>
      <c r="K116" s="34">
        <v>0</v>
      </c>
      <c r="L116" s="34">
        <v>0</v>
      </c>
      <c r="M116" s="34">
        <v>0</v>
      </c>
      <c r="N116" s="33">
        <v>0</v>
      </c>
      <c r="O116" s="33">
        <v>0</v>
      </c>
      <c r="P116" s="179"/>
    </row>
    <row r="117" spans="1:18" ht="15" customHeight="1" x14ac:dyDescent="0.2">
      <c r="A117" s="180" t="s">
        <v>335</v>
      </c>
      <c r="B117" s="183" t="s">
        <v>276</v>
      </c>
      <c r="C117" s="186" t="s">
        <v>38</v>
      </c>
      <c r="D117" s="24" t="s">
        <v>2</v>
      </c>
      <c r="E117" s="25">
        <f>SUM(E118:E121)</f>
        <v>0</v>
      </c>
      <c r="F117" s="27">
        <f>SUM(F118:F121)</f>
        <v>20628</v>
      </c>
      <c r="G117" s="25">
        <f>SUM(G118:G121)</f>
        <v>0</v>
      </c>
      <c r="H117" s="25">
        <f>SUM(H118:H121)</f>
        <v>0</v>
      </c>
      <c r="I117" s="189">
        <f>SUM(I118:M121)</f>
        <v>20628</v>
      </c>
      <c r="J117" s="190"/>
      <c r="K117" s="190"/>
      <c r="L117" s="190"/>
      <c r="M117" s="191"/>
      <c r="N117" s="25">
        <f>SUM(N118:N121)</f>
        <v>0</v>
      </c>
      <c r="O117" s="25">
        <f>SUM(O118:O121)</f>
        <v>0</v>
      </c>
      <c r="P117" s="177" t="s">
        <v>90</v>
      </c>
    </row>
    <row r="118" spans="1:18" ht="15" x14ac:dyDescent="0.2">
      <c r="A118" s="181"/>
      <c r="B118" s="184"/>
      <c r="C118" s="187"/>
      <c r="D118" s="24" t="s">
        <v>1</v>
      </c>
      <c r="E118" s="43">
        <v>0</v>
      </c>
      <c r="F118" s="27">
        <f>SUM(G118:O118)</f>
        <v>0</v>
      </c>
      <c r="G118" s="25">
        <v>0</v>
      </c>
      <c r="H118" s="25">
        <v>0</v>
      </c>
      <c r="I118" s="189">
        <v>0</v>
      </c>
      <c r="J118" s="190"/>
      <c r="K118" s="190"/>
      <c r="L118" s="190"/>
      <c r="M118" s="191"/>
      <c r="N118" s="25">
        <v>0</v>
      </c>
      <c r="O118" s="25">
        <v>0</v>
      </c>
      <c r="P118" s="178"/>
    </row>
    <row r="119" spans="1:18" ht="30" x14ac:dyDescent="0.2">
      <c r="A119" s="181"/>
      <c r="B119" s="184"/>
      <c r="C119" s="187"/>
      <c r="D119" s="24" t="s">
        <v>5</v>
      </c>
      <c r="E119" s="43">
        <v>0</v>
      </c>
      <c r="F119" s="27">
        <f>SUM(G119:O119)</f>
        <v>0</v>
      </c>
      <c r="G119" s="43">
        <v>0</v>
      </c>
      <c r="H119" s="43">
        <v>0</v>
      </c>
      <c r="I119" s="189">
        <v>0</v>
      </c>
      <c r="J119" s="190"/>
      <c r="K119" s="190"/>
      <c r="L119" s="190"/>
      <c r="M119" s="191"/>
      <c r="N119" s="43">
        <v>0</v>
      </c>
      <c r="O119" s="43">
        <v>0</v>
      </c>
      <c r="P119" s="178"/>
    </row>
    <row r="120" spans="1:18" ht="30" x14ac:dyDescent="0.2">
      <c r="A120" s="181"/>
      <c r="B120" s="184"/>
      <c r="C120" s="187"/>
      <c r="D120" s="24" t="s">
        <v>12</v>
      </c>
      <c r="E120" s="43">
        <v>0</v>
      </c>
      <c r="F120" s="27">
        <f>SUM(G120:O120)</f>
        <v>20628</v>
      </c>
      <c r="G120" s="43">
        <v>0</v>
      </c>
      <c r="H120" s="43">
        <v>0</v>
      </c>
      <c r="I120" s="189">
        <v>20628</v>
      </c>
      <c r="J120" s="190"/>
      <c r="K120" s="190"/>
      <c r="L120" s="190"/>
      <c r="M120" s="191"/>
      <c r="N120" s="43">
        <v>0</v>
      </c>
      <c r="O120" s="43">
        <v>0</v>
      </c>
      <c r="P120" s="178"/>
      <c r="R120" s="37"/>
    </row>
    <row r="121" spans="1:18" ht="15" x14ac:dyDescent="0.2">
      <c r="A121" s="181"/>
      <c r="B121" s="185"/>
      <c r="C121" s="188"/>
      <c r="D121" s="24" t="s">
        <v>18</v>
      </c>
      <c r="E121" s="43">
        <v>0</v>
      </c>
      <c r="F121" s="26">
        <f>SUM(I121:O121)</f>
        <v>0</v>
      </c>
      <c r="G121" s="25">
        <v>0</v>
      </c>
      <c r="H121" s="25">
        <v>0</v>
      </c>
      <c r="I121" s="189">
        <v>0</v>
      </c>
      <c r="J121" s="190"/>
      <c r="K121" s="190"/>
      <c r="L121" s="190"/>
      <c r="M121" s="191"/>
      <c r="N121" s="25">
        <v>0</v>
      </c>
      <c r="O121" s="25">
        <v>0</v>
      </c>
      <c r="P121" s="179"/>
    </row>
    <row r="122" spans="1:18" s="30" customFormat="1" ht="15" customHeight="1" x14ac:dyDescent="0.2">
      <c r="A122" s="181"/>
      <c r="B122" s="195" t="s">
        <v>275</v>
      </c>
      <c r="C122" s="198" t="s">
        <v>81</v>
      </c>
      <c r="D122" s="198" t="s">
        <v>92</v>
      </c>
      <c r="E122" s="29"/>
      <c r="F122" s="201" t="s">
        <v>0</v>
      </c>
      <c r="G122" s="177" t="s">
        <v>25</v>
      </c>
      <c r="H122" s="177" t="s">
        <v>26</v>
      </c>
      <c r="I122" s="203" t="s">
        <v>263</v>
      </c>
      <c r="J122" s="204" t="s">
        <v>167</v>
      </c>
      <c r="K122" s="204"/>
      <c r="L122" s="204"/>
      <c r="M122" s="204"/>
      <c r="N122" s="177" t="s">
        <v>34</v>
      </c>
      <c r="O122" s="177" t="s">
        <v>35</v>
      </c>
      <c r="P122" s="177"/>
    </row>
    <row r="123" spans="1:18" ht="24" x14ac:dyDescent="0.2">
      <c r="A123" s="181"/>
      <c r="B123" s="196"/>
      <c r="C123" s="199"/>
      <c r="D123" s="199"/>
      <c r="E123" s="25"/>
      <c r="F123" s="202"/>
      <c r="G123" s="179"/>
      <c r="H123" s="179"/>
      <c r="I123" s="203"/>
      <c r="J123" s="143" t="s">
        <v>170</v>
      </c>
      <c r="K123" s="143" t="s">
        <v>171</v>
      </c>
      <c r="L123" s="143" t="s">
        <v>172</v>
      </c>
      <c r="M123" s="143" t="s">
        <v>168</v>
      </c>
      <c r="N123" s="179"/>
      <c r="O123" s="179"/>
      <c r="P123" s="178"/>
    </row>
    <row r="124" spans="1:18" s="42" customFormat="1" ht="15" x14ac:dyDescent="0.2">
      <c r="A124" s="181"/>
      <c r="B124" s="197"/>
      <c r="C124" s="200"/>
      <c r="D124" s="200"/>
      <c r="E124" s="25"/>
      <c r="F124" s="32">
        <v>0</v>
      </c>
      <c r="G124" s="33">
        <v>0</v>
      </c>
      <c r="H124" s="34">
        <v>0</v>
      </c>
      <c r="I124" s="35" t="s">
        <v>260</v>
      </c>
      <c r="J124" s="34">
        <v>0</v>
      </c>
      <c r="K124" s="34">
        <v>0</v>
      </c>
      <c r="L124" s="34">
        <v>0</v>
      </c>
      <c r="M124" s="34">
        <v>7</v>
      </c>
      <c r="N124" s="33">
        <v>0</v>
      </c>
      <c r="O124" s="33">
        <v>0</v>
      </c>
      <c r="P124" s="179"/>
    </row>
    <row r="125" spans="1:18" ht="17.25" customHeight="1" x14ac:dyDescent="0.2">
      <c r="A125" s="205" t="s">
        <v>115</v>
      </c>
      <c r="B125" s="168" t="s">
        <v>277</v>
      </c>
      <c r="C125" s="171" t="s">
        <v>38</v>
      </c>
      <c r="D125" s="21" t="s">
        <v>2</v>
      </c>
      <c r="E125" s="39">
        <v>0</v>
      </c>
      <c r="F125" s="23">
        <f>SUM(F126:F129)</f>
        <v>173066.5</v>
      </c>
      <c r="G125" s="23">
        <f>SUM(G126:G129)</f>
        <v>0</v>
      </c>
      <c r="H125" s="23">
        <f>SUM(H126:H129)</f>
        <v>0</v>
      </c>
      <c r="I125" s="174">
        <f>SUM(I126:M129)</f>
        <v>96968.1</v>
      </c>
      <c r="J125" s="175"/>
      <c r="K125" s="175"/>
      <c r="L125" s="175"/>
      <c r="M125" s="176"/>
      <c r="N125" s="23">
        <f>SUM(N126:N129)</f>
        <v>4978.3999999999996</v>
      </c>
      <c r="O125" s="23">
        <f>SUM(O126:O129)</f>
        <v>71120</v>
      </c>
      <c r="P125" s="177" t="s">
        <v>90</v>
      </c>
    </row>
    <row r="126" spans="1:18" ht="17.25" customHeight="1" x14ac:dyDescent="0.2">
      <c r="A126" s="206"/>
      <c r="B126" s="169"/>
      <c r="C126" s="172"/>
      <c r="D126" s="21" t="s">
        <v>1</v>
      </c>
      <c r="E126" s="39">
        <v>0</v>
      </c>
      <c r="F126" s="23">
        <f>F131+F139</f>
        <v>0</v>
      </c>
      <c r="G126" s="23">
        <f>G139</f>
        <v>0</v>
      </c>
      <c r="H126" s="23">
        <f>H139</f>
        <v>0</v>
      </c>
      <c r="I126" s="174">
        <f>I139+I131</f>
        <v>0</v>
      </c>
      <c r="J126" s="175"/>
      <c r="K126" s="175"/>
      <c r="L126" s="175"/>
      <c r="M126" s="176"/>
      <c r="N126" s="23">
        <f>N131+N139</f>
        <v>0</v>
      </c>
      <c r="O126" s="23">
        <f>O131+O139</f>
        <v>0</v>
      </c>
      <c r="P126" s="178"/>
    </row>
    <row r="127" spans="1:18" ht="28.5" x14ac:dyDescent="0.2">
      <c r="A127" s="206"/>
      <c r="B127" s="169"/>
      <c r="C127" s="172"/>
      <c r="D127" s="21" t="s">
        <v>5</v>
      </c>
      <c r="E127" s="39">
        <v>0</v>
      </c>
      <c r="F127" s="23">
        <f t="shared" ref="F127:F129" si="6">F132+F140</f>
        <v>92031.489999999991</v>
      </c>
      <c r="G127" s="23">
        <f t="shared" ref="G127" si="7">G140</f>
        <v>0</v>
      </c>
      <c r="H127" s="23">
        <f t="shared" ref="H127" si="8">H140</f>
        <v>0</v>
      </c>
      <c r="I127" s="174">
        <f t="shared" ref="I127:I129" si="9">I140+I132</f>
        <v>42948.03</v>
      </c>
      <c r="J127" s="175"/>
      <c r="K127" s="175"/>
      <c r="L127" s="175"/>
      <c r="M127" s="176"/>
      <c r="N127" s="23">
        <f t="shared" ref="N127:O129" si="10">N132+N140</f>
        <v>3211.06</v>
      </c>
      <c r="O127" s="23">
        <f t="shared" si="10"/>
        <v>45872.4</v>
      </c>
      <c r="P127" s="178"/>
    </row>
    <row r="128" spans="1:18" ht="28.5" x14ac:dyDescent="0.2">
      <c r="A128" s="206"/>
      <c r="B128" s="169"/>
      <c r="C128" s="172"/>
      <c r="D128" s="21" t="s">
        <v>12</v>
      </c>
      <c r="E128" s="39">
        <v>0</v>
      </c>
      <c r="F128" s="23">
        <f t="shared" si="6"/>
        <v>81035.009999999995</v>
      </c>
      <c r="G128" s="23">
        <f t="shared" ref="G128" si="11">G141</f>
        <v>0</v>
      </c>
      <c r="H128" s="23">
        <f t="shared" ref="H128" si="12">H141</f>
        <v>0</v>
      </c>
      <c r="I128" s="174">
        <f t="shared" si="9"/>
        <v>54020.07</v>
      </c>
      <c r="J128" s="175"/>
      <c r="K128" s="175"/>
      <c r="L128" s="175"/>
      <c r="M128" s="176"/>
      <c r="N128" s="23">
        <f t="shared" si="10"/>
        <v>1767.34</v>
      </c>
      <c r="O128" s="23">
        <f t="shared" si="10"/>
        <v>25247.599999999999</v>
      </c>
      <c r="P128" s="179"/>
      <c r="Q128" s="36"/>
    </row>
    <row r="129" spans="1:19" ht="14.25" customHeight="1" x14ac:dyDescent="0.2">
      <c r="A129" s="207"/>
      <c r="B129" s="170"/>
      <c r="C129" s="173"/>
      <c r="D129" s="21" t="s">
        <v>111</v>
      </c>
      <c r="E129" s="39">
        <v>0</v>
      </c>
      <c r="F129" s="23">
        <f t="shared" si="6"/>
        <v>0</v>
      </c>
      <c r="G129" s="23">
        <f t="shared" ref="G129" si="13">G142</f>
        <v>0</v>
      </c>
      <c r="H129" s="23">
        <f t="shared" ref="H129" si="14">H142</f>
        <v>0</v>
      </c>
      <c r="I129" s="174">
        <f t="shared" si="9"/>
        <v>0</v>
      </c>
      <c r="J129" s="175"/>
      <c r="K129" s="175"/>
      <c r="L129" s="175"/>
      <c r="M129" s="176"/>
      <c r="N129" s="23">
        <f t="shared" si="10"/>
        <v>0</v>
      </c>
      <c r="O129" s="23">
        <f t="shared" si="10"/>
        <v>0</v>
      </c>
      <c r="P129" s="177" t="s">
        <v>90</v>
      </c>
    </row>
    <row r="130" spans="1:19" ht="15" customHeight="1" x14ac:dyDescent="0.2">
      <c r="A130" s="180" t="s">
        <v>56</v>
      </c>
      <c r="B130" s="183" t="s">
        <v>278</v>
      </c>
      <c r="C130" s="186" t="s">
        <v>38</v>
      </c>
      <c r="D130" s="24" t="s">
        <v>2</v>
      </c>
      <c r="E130" s="25">
        <f>SUM(E131:E134)</f>
        <v>0</v>
      </c>
      <c r="F130" s="27">
        <f>SUM(F131:F134)</f>
        <v>142684.5</v>
      </c>
      <c r="G130" s="25">
        <f>SUM(G131:G134)</f>
        <v>0</v>
      </c>
      <c r="H130" s="25">
        <f>SUM(H131:H134)</f>
        <v>0</v>
      </c>
      <c r="I130" s="189">
        <f>I131+I132+I133+I134</f>
        <v>66586.100000000006</v>
      </c>
      <c r="J130" s="190"/>
      <c r="K130" s="190"/>
      <c r="L130" s="190"/>
      <c r="M130" s="191"/>
      <c r="N130" s="25">
        <f>SUM(N131:N134)</f>
        <v>4978.3999999999996</v>
      </c>
      <c r="O130" s="25">
        <f>SUM(O131:O134)</f>
        <v>71120</v>
      </c>
      <c r="P130" s="178"/>
      <c r="Q130" s="36"/>
    </row>
    <row r="131" spans="1:19" ht="15" x14ac:dyDescent="0.2">
      <c r="A131" s="181"/>
      <c r="B131" s="184"/>
      <c r="C131" s="187"/>
      <c r="D131" s="24" t="s">
        <v>1</v>
      </c>
      <c r="E131" s="25">
        <v>0</v>
      </c>
      <c r="F131" s="27">
        <f>SUM(G131:O131)</f>
        <v>0</v>
      </c>
      <c r="G131" s="40">
        <f>SUM(I131:L131)</f>
        <v>0</v>
      </c>
      <c r="H131" s="41">
        <v>0</v>
      </c>
      <c r="I131" s="192">
        <f>SUM(N131:P131)</f>
        <v>0</v>
      </c>
      <c r="J131" s="193"/>
      <c r="K131" s="193"/>
      <c r="L131" s="193"/>
      <c r="M131" s="194"/>
      <c r="N131" s="40">
        <f t="shared" ref="N131" si="15">SUM(O131:R131)</f>
        <v>0</v>
      </c>
      <c r="O131" s="40">
        <f>SUM(Q131:S131)</f>
        <v>0</v>
      </c>
      <c r="P131" s="178"/>
      <c r="S131" s="36"/>
    </row>
    <row r="132" spans="1:19" ht="30" x14ac:dyDescent="0.2">
      <c r="A132" s="181"/>
      <c r="B132" s="184"/>
      <c r="C132" s="187"/>
      <c r="D132" s="24" t="s">
        <v>5</v>
      </c>
      <c r="E132" s="25">
        <v>0</v>
      </c>
      <c r="F132" s="27">
        <f>SUM(G132:O132)</f>
        <v>92031.489999999991</v>
      </c>
      <c r="G132" s="40">
        <v>0</v>
      </c>
      <c r="H132" s="41">
        <v>0</v>
      </c>
      <c r="I132" s="189">
        <v>42948.03</v>
      </c>
      <c r="J132" s="190"/>
      <c r="K132" s="190"/>
      <c r="L132" s="190"/>
      <c r="M132" s="191"/>
      <c r="N132" s="25">
        <v>3211.06</v>
      </c>
      <c r="O132" s="25">
        <v>45872.4</v>
      </c>
      <c r="P132" s="178"/>
    </row>
    <row r="133" spans="1:19" ht="30" x14ac:dyDescent="0.2">
      <c r="A133" s="181"/>
      <c r="B133" s="184"/>
      <c r="C133" s="187"/>
      <c r="D133" s="24" t="s">
        <v>12</v>
      </c>
      <c r="E133" s="25">
        <v>0</v>
      </c>
      <c r="F133" s="27">
        <f>SUM(G133:O133)</f>
        <v>50653.009999999995</v>
      </c>
      <c r="G133" s="40">
        <v>0</v>
      </c>
      <c r="H133" s="41">
        <v>0</v>
      </c>
      <c r="I133" s="189">
        <v>23638.07</v>
      </c>
      <c r="J133" s="190"/>
      <c r="K133" s="190"/>
      <c r="L133" s="190"/>
      <c r="M133" s="191"/>
      <c r="N133" s="25">
        <v>1767.34</v>
      </c>
      <c r="O133" s="25">
        <v>25247.599999999999</v>
      </c>
      <c r="P133" s="178"/>
    </row>
    <row r="134" spans="1:19" ht="15" customHeight="1" x14ac:dyDescent="0.2">
      <c r="A134" s="181"/>
      <c r="B134" s="185"/>
      <c r="C134" s="188"/>
      <c r="D134" s="24" t="s">
        <v>18</v>
      </c>
      <c r="E134" s="25">
        <v>0</v>
      </c>
      <c r="F134" s="27">
        <f>SUM(I134:O134)</f>
        <v>0</v>
      </c>
      <c r="G134" s="40">
        <f>SUM(I134:L134)</f>
        <v>0</v>
      </c>
      <c r="H134" s="41">
        <v>0</v>
      </c>
      <c r="I134" s="192">
        <f>SUM(N134:P134)</f>
        <v>0</v>
      </c>
      <c r="J134" s="193"/>
      <c r="K134" s="193"/>
      <c r="L134" s="193"/>
      <c r="M134" s="194"/>
      <c r="N134" s="40">
        <f t="shared" ref="N134" si="16">SUM(O134:R134)</f>
        <v>0</v>
      </c>
      <c r="O134" s="40">
        <f>SUM(Q134:S134)</f>
        <v>0</v>
      </c>
      <c r="P134" s="178"/>
    </row>
    <row r="135" spans="1:19" s="30" customFormat="1" ht="15" customHeight="1" x14ac:dyDescent="0.2">
      <c r="A135" s="181"/>
      <c r="B135" s="195" t="s">
        <v>279</v>
      </c>
      <c r="C135" s="198" t="s">
        <v>81</v>
      </c>
      <c r="D135" s="198" t="s">
        <v>75</v>
      </c>
      <c r="E135" s="29"/>
      <c r="F135" s="201" t="s">
        <v>0</v>
      </c>
      <c r="G135" s="177" t="s">
        <v>25</v>
      </c>
      <c r="H135" s="177" t="s">
        <v>26</v>
      </c>
      <c r="I135" s="203" t="s">
        <v>263</v>
      </c>
      <c r="J135" s="204" t="s">
        <v>167</v>
      </c>
      <c r="K135" s="204"/>
      <c r="L135" s="204"/>
      <c r="M135" s="204"/>
      <c r="N135" s="177" t="s">
        <v>34</v>
      </c>
      <c r="O135" s="177" t="s">
        <v>35</v>
      </c>
      <c r="P135" s="178"/>
    </row>
    <row r="136" spans="1:19" ht="24" x14ac:dyDescent="0.2">
      <c r="A136" s="181"/>
      <c r="B136" s="196"/>
      <c r="C136" s="199"/>
      <c r="D136" s="199"/>
      <c r="E136" s="25"/>
      <c r="F136" s="202"/>
      <c r="G136" s="179"/>
      <c r="H136" s="179"/>
      <c r="I136" s="203"/>
      <c r="J136" s="143" t="s">
        <v>170</v>
      </c>
      <c r="K136" s="143" t="s">
        <v>171</v>
      </c>
      <c r="L136" s="143" t="s">
        <v>172</v>
      </c>
      <c r="M136" s="143" t="s">
        <v>168</v>
      </c>
      <c r="N136" s="179"/>
      <c r="O136" s="179"/>
      <c r="P136" s="178"/>
    </row>
    <row r="137" spans="1:19" s="42" customFormat="1" ht="15" x14ac:dyDescent="0.2">
      <c r="A137" s="182"/>
      <c r="B137" s="197"/>
      <c r="C137" s="200"/>
      <c r="D137" s="200"/>
      <c r="E137" s="25"/>
      <c r="F137" s="33">
        <v>3</v>
      </c>
      <c r="G137" s="33">
        <v>0</v>
      </c>
      <c r="H137" s="34">
        <v>0</v>
      </c>
      <c r="I137" s="35" t="s">
        <v>22</v>
      </c>
      <c r="J137" s="34">
        <v>0</v>
      </c>
      <c r="K137" s="34">
        <v>0</v>
      </c>
      <c r="L137" s="34">
        <v>0</v>
      </c>
      <c r="M137" s="34">
        <v>1</v>
      </c>
      <c r="N137" s="33">
        <v>1</v>
      </c>
      <c r="O137" s="33">
        <v>1</v>
      </c>
      <c r="P137" s="178"/>
    </row>
    <row r="138" spans="1:19" ht="15" customHeight="1" x14ac:dyDescent="0.2">
      <c r="A138" s="180" t="s">
        <v>346</v>
      </c>
      <c r="B138" s="183" t="s">
        <v>358</v>
      </c>
      <c r="C138" s="186" t="s">
        <v>38</v>
      </c>
      <c r="D138" s="24" t="s">
        <v>2</v>
      </c>
      <c r="E138" s="25">
        <f>SUM(E139:E142)</f>
        <v>0</v>
      </c>
      <c r="F138" s="27">
        <f>SUM(F139:F142)</f>
        <v>30382</v>
      </c>
      <c r="G138" s="25">
        <f>SUM(G139:G142)</f>
        <v>0</v>
      </c>
      <c r="H138" s="25">
        <f>SUM(H139:H142)</f>
        <v>0</v>
      </c>
      <c r="I138" s="189">
        <f>I139+I140+I141+I142</f>
        <v>30382</v>
      </c>
      <c r="J138" s="190"/>
      <c r="K138" s="190"/>
      <c r="L138" s="190"/>
      <c r="M138" s="191"/>
      <c r="N138" s="25">
        <f>SUM(N139:N142)</f>
        <v>0</v>
      </c>
      <c r="O138" s="25">
        <f>SUM(O139:O142)</f>
        <v>0</v>
      </c>
      <c r="P138" s="178" t="s">
        <v>90</v>
      </c>
      <c r="Q138" s="36"/>
    </row>
    <row r="139" spans="1:19" ht="15" x14ac:dyDescent="0.2">
      <c r="A139" s="181"/>
      <c r="B139" s="184"/>
      <c r="C139" s="187"/>
      <c r="D139" s="24" t="s">
        <v>1</v>
      </c>
      <c r="E139" s="25">
        <v>0</v>
      </c>
      <c r="F139" s="27">
        <f>SUM(G139:O139)</f>
        <v>0</v>
      </c>
      <c r="G139" s="40">
        <f>SUM(I139:L139)</f>
        <v>0</v>
      </c>
      <c r="H139" s="41">
        <v>0</v>
      </c>
      <c r="I139" s="192">
        <f>SUM(N139:P139)</f>
        <v>0</v>
      </c>
      <c r="J139" s="193"/>
      <c r="K139" s="193"/>
      <c r="L139" s="193"/>
      <c r="M139" s="194"/>
      <c r="N139" s="40">
        <f t="shared" ref="N139" si="17">SUM(O139:R139)</f>
        <v>0</v>
      </c>
      <c r="O139" s="40">
        <f>SUM(Q139:S139)</f>
        <v>0</v>
      </c>
      <c r="P139" s="178"/>
      <c r="S139" s="36"/>
    </row>
    <row r="140" spans="1:19" ht="30" x14ac:dyDescent="0.2">
      <c r="A140" s="181"/>
      <c r="B140" s="184"/>
      <c r="C140" s="187"/>
      <c r="D140" s="24" t="s">
        <v>5</v>
      </c>
      <c r="E140" s="25">
        <v>0</v>
      </c>
      <c r="F140" s="27">
        <f>SUM(G140:O140)</f>
        <v>0</v>
      </c>
      <c r="G140" s="40">
        <v>0</v>
      </c>
      <c r="H140" s="41">
        <v>0</v>
      </c>
      <c r="I140" s="189">
        <v>0</v>
      </c>
      <c r="J140" s="190"/>
      <c r="K140" s="190"/>
      <c r="L140" s="190"/>
      <c r="M140" s="191"/>
      <c r="N140" s="25">
        <v>0</v>
      </c>
      <c r="O140" s="25">
        <v>0</v>
      </c>
      <c r="P140" s="178"/>
    </row>
    <row r="141" spans="1:19" ht="48" customHeight="1" x14ac:dyDescent="0.2">
      <c r="A141" s="181"/>
      <c r="B141" s="184"/>
      <c r="C141" s="187"/>
      <c r="D141" s="24" t="s">
        <v>12</v>
      </c>
      <c r="E141" s="25">
        <v>0</v>
      </c>
      <c r="F141" s="27">
        <f>SUM(G141:O141)</f>
        <v>30382</v>
      </c>
      <c r="G141" s="40">
        <v>0</v>
      </c>
      <c r="H141" s="41">
        <v>0</v>
      </c>
      <c r="I141" s="189">
        <v>30382</v>
      </c>
      <c r="J141" s="190"/>
      <c r="K141" s="190"/>
      <c r="L141" s="190"/>
      <c r="M141" s="191"/>
      <c r="N141" s="25">
        <v>0</v>
      </c>
      <c r="O141" s="25">
        <v>0</v>
      </c>
      <c r="P141" s="178"/>
    </row>
    <row r="142" spans="1:19" ht="46.5" customHeight="1" x14ac:dyDescent="0.2">
      <c r="A142" s="181"/>
      <c r="B142" s="185"/>
      <c r="C142" s="188"/>
      <c r="D142" s="24" t="s">
        <v>18</v>
      </c>
      <c r="E142" s="25">
        <v>0</v>
      </c>
      <c r="F142" s="27">
        <f>SUM(I142:O142)</f>
        <v>0</v>
      </c>
      <c r="G142" s="40">
        <f>SUM(I142:L142)</f>
        <v>0</v>
      </c>
      <c r="H142" s="41">
        <v>0</v>
      </c>
      <c r="I142" s="192">
        <f>SUM(N142:P142)</f>
        <v>0</v>
      </c>
      <c r="J142" s="193"/>
      <c r="K142" s="193"/>
      <c r="L142" s="193"/>
      <c r="M142" s="194"/>
      <c r="N142" s="40">
        <f t="shared" ref="N142" si="18">SUM(O142:R142)</f>
        <v>0</v>
      </c>
      <c r="O142" s="40">
        <f>SUM(Q142:S142)</f>
        <v>0</v>
      </c>
      <c r="P142" s="178"/>
    </row>
    <row r="143" spans="1:19" s="30" customFormat="1" ht="15" customHeight="1" x14ac:dyDescent="0.2">
      <c r="A143" s="181"/>
      <c r="B143" s="195" t="s">
        <v>357</v>
      </c>
      <c r="C143" s="198" t="s">
        <v>81</v>
      </c>
      <c r="D143" s="198" t="s">
        <v>75</v>
      </c>
      <c r="E143" s="29"/>
      <c r="F143" s="201" t="s">
        <v>0</v>
      </c>
      <c r="G143" s="177" t="s">
        <v>25</v>
      </c>
      <c r="H143" s="177" t="s">
        <v>26</v>
      </c>
      <c r="I143" s="203" t="s">
        <v>263</v>
      </c>
      <c r="J143" s="204" t="s">
        <v>167</v>
      </c>
      <c r="K143" s="204"/>
      <c r="L143" s="204"/>
      <c r="M143" s="204"/>
      <c r="N143" s="177" t="s">
        <v>34</v>
      </c>
      <c r="O143" s="177" t="s">
        <v>35</v>
      </c>
      <c r="P143" s="178"/>
    </row>
    <row r="144" spans="1:19" ht="24" x14ac:dyDescent="0.2">
      <c r="A144" s="181"/>
      <c r="B144" s="196"/>
      <c r="C144" s="199"/>
      <c r="D144" s="199"/>
      <c r="E144" s="25"/>
      <c r="F144" s="202"/>
      <c r="G144" s="179"/>
      <c r="H144" s="179"/>
      <c r="I144" s="203"/>
      <c r="J144" s="143" t="s">
        <v>170</v>
      </c>
      <c r="K144" s="143" t="s">
        <v>171</v>
      </c>
      <c r="L144" s="143" t="s">
        <v>172</v>
      </c>
      <c r="M144" s="143" t="s">
        <v>168</v>
      </c>
      <c r="N144" s="179"/>
      <c r="O144" s="179"/>
      <c r="P144" s="178"/>
    </row>
    <row r="145" spans="1:18" s="42" customFormat="1" ht="15" x14ac:dyDescent="0.2">
      <c r="A145" s="182"/>
      <c r="B145" s="197"/>
      <c r="C145" s="200"/>
      <c r="D145" s="200"/>
      <c r="E145" s="25"/>
      <c r="F145" s="33">
        <v>1</v>
      </c>
      <c r="G145" s="33">
        <v>0</v>
      </c>
      <c r="H145" s="34">
        <v>0</v>
      </c>
      <c r="I145" s="35" t="s">
        <v>22</v>
      </c>
      <c r="J145" s="34">
        <v>0</v>
      </c>
      <c r="K145" s="34">
        <v>0</v>
      </c>
      <c r="L145" s="34">
        <v>0</v>
      </c>
      <c r="M145" s="34">
        <v>1</v>
      </c>
      <c r="N145" s="33">
        <v>0</v>
      </c>
      <c r="O145" s="33">
        <v>0</v>
      </c>
      <c r="P145" s="179"/>
    </row>
    <row r="146" spans="1:18" ht="15" customHeight="1" x14ac:dyDescent="0.2">
      <c r="A146" s="205"/>
      <c r="B146" s="208" t="s">
        <v>117</v>
      </c>
      <c r="C146" s="209"/>
      <c r="D146" s="21" t="s">
        <v>2</v>
      </c>
      <c r="E146" s="39">
        <v>0</v>
      </c>
      <c r="F146" s="23">
        <f>SUM(G146:O146)</f>
        <v>959838.7300000001</v>
      </c>
      <c r="G146" s="39">
        <f>SUM(G147:G150)</f>
        <v>535486.03</v>
      </c>
      <c r="H146" s="39">
        <f>SUM(H147:H150)</f>
        <v>136572.14000000001</v>
      </c>
      <c r="I146" s="174">
        <f>SUM(I147:M150)</f>
        <v>178202.16</v>
      </c>
      <c r="J146" s="175"/>
      <c r="K146" s="175"/>
      <c r="L146" s="175"/>
      <c r="M146" s="176"/>
      <c r="N146" s="39">
        <f>SUM(N147:N150)</f>
        <v>38458.400000000001</v>
      </c>
      <c r="O146" s="39">
        <f>SUM(O147:O150)</f>
        <v>71120</v>
      </c>
      <c r="P146" s="177"/>
    </row>
    <row r="147" spans="1:18" ht="14.25" customHeight="1" x14ac:dyDescent="0.2">
      <c r="A147" s="206"/>
      <c r="B147" s="210"/>
      <c r="C147" s="211"/>
      <c r="D147" s="21" t="s">
        <v>1</v>
      </c>
      <c r="E147" s="39">
        <v>0</v>
      </c>
      <c r="F147" s="23">
        <f>SUM(G147:O147)</f>
        <v>142109.78</v>
      </c>
      <c r="G147" s="39">
        <f>G54+G17+G126</f>
        <v>142109.78</v>
      </c>
      <c r="H147" s="39">
        <f>H54+H17+H126</f>
        <v>0</v>
      </c>
      <c r="I147" s="174">
        <f>I54+I17+I126</f>
        <v>0</v>
      </c>
      <c r="J147" s="175"/>
      <c r="K147" s="175"/>
      <c r="L147" s="175"/>
      <c r="M147" s="176"/>
      <c r="N147" s="39">
        <f>N54+N17+N126</f>
        <v>0</v>
      </c>
      <c r="O147" s="39">
        <f>O54+O17+O126</f>
        <v>0</v>
      </c>
      <c r="P147" s="178"/>
      <c r="R147" s="37"/>
    </row>
    <row r="148" spans="1:18" ht="28.5" x14ac:dyDescent="0.2">
      <c r="A148" s="206"/>
      <c r="B148" s="210"/>
      <c r="C148" s="211"/>
      <c r="D148" s="21" t="s">
        <v>5</v>
      </c>
      <c r="E148" s="39">
        <v>0</v>
      </c>
      <c r="F148" s="23">
        <f>SUM(G148:O148)</f>
        <v>431239.88999999996</v>
      </c>
      <c r="G148" s="39">
        <f t="shared" ref="G148" si="19">G55+G18+G127</f>
        <v>195218.94</v>
      </c>
      <c r="H148" s="39">
        <f t="shared" ref="H148:I148" si="20">H55+H18+H127</f>
        <v>62394.86</v>
      </c>
      <c r="I148" s="174">
        <f t="shared" si="20"/>
        <v>102948.03</v>
      </c>
      <c r="J148" s="175"/>
      <c r="K148" s="175"/>
      <c r="L148" s="175"/>
      <c r="M148" s="176"/>
      <c r="N148" s="39">
        <f t="shared" ref="N148:O150" si="21">N55+N18+N127</f>
        <v>24805.66</v>
      </c>
      <c r="O148" s="39">
        <f t="shared" si="21"/>
        <v>45872.4</v>
      </c>
      <c r="P148" s="178"/>
      <c r="R148" s="36"/>
    </row>
    <row r="149" spans="1:18" ht="28.5" x14ac:dyDescent="0.2">
      <c r="A149" s="206"/>
      <c r="B149" s="210"/>
      <c r="C149" s="211"/>
      <c r="D149" s="21" t="s">
        <v>12</v>
      </c>
      <c r="E149" s="39">
        <v>0</v>
      </c>
      <c r="F149" s="23">
        <f>SUM(G149:O149)</f>
        <v>386489.05999999994</v>
      </c>
      <c r="G149" s="39">
        <f t="shared" ref="G149" si="22">G56+G19+G128</f>
        <v>198157.31</v>
      </c>
      <c r="H149" s="39">
        <f t="shared" ref="H149:I149" si="23">H56+H19+H128</f>
        <v>74177.279999999999</v>
      </c>
      <c r="I149" s="174">
        <f t="shared" si="23"/>
        <v>75254.13</v>
      </c>
      <c r="J149" s="175"/>
      <c r="K149" s="175"/>
      <c r="L149" s="175"/>
      <c r="M149" s="176"/>
      <c r="N149" s="39">
        <f t="shared" si="21"/>
        <v>13652.74</v>
      </c>
      <c r="O149" s="39">
        <f t="shared" si="21"/>
        <v>25247.599999999999</v>
      </c>
      <c r="P149" s="178"/>
    </row>
    <row r="150" spans="1:18" ht="14.25" customHeight="1" x14ac:dyDescent="0.2">
      <c r="A150" s="207"/>
      <c r="B150" s="212"/>
      <c r="C150" s="213"/>
      <c r="D150" s="21" t="s">
        <v>18</v>
      </c>
      <c r="E150" s="39">
        <v>0</v>
      </c>
      <c r="F150" s="22">
        <f>SUM(I150:O150)</f>
        <v>0</v>
      </c>
      <c r="G150" s="39">
        <f t="shared" ref="G150" si="24">G57+G20+G129</f>
        <v>0</v>
      </c>
      <c r="H150" s="39">
        <f t="shared" ref="H150:I150" si="25">H57+H20+H129</f>
        <v>0</v>
      </c>
      <c r="I150" s="174">
        <f t="shared" si="25"/>
        <v>0</v>
      </c>
      <c r="J150" s="175"/>
      <c r="K150" s="175"/>
      <c r="L150" s="175"/>
      <c r="M150" s="176"/>
      <c r="N150" s="39">
        <f t="shared" si="21"/>
        <v>0</v>
      </c>
      <c r="O150" s="39">
        <f t="shared" si="21"/>
        <v>0</v>
      </c>
      <c r="P150" s="179"/>
    </row>
    <row r="151" spans="1:18" x14ac:dyDescent="0.2">
      <c r="P151" s="49" t="s">
        <v>104</v>
      </c>
    </row>
  </sheetData>
  <mergeCells count="336">
    <mergeCell ref="A125:A129"/>
    <mergeCell ref="B135:B137"/>
    <mergeCell ref="C135:C137"/>
    <mergeCell ref="D135:D137"/>
    <mergeCell ref="F135:F136"/>
    <mergeCell ref="G135:G136"/>
    <mergeCell ref="H135:H136"/>
    <mergeCell ref="I135:I136"/>
    <mergeCell ref="J135:M135"/>
    <mergeCell ref="F143:F144"/>
    <mergeCell ref="G143:G144"/>
    <mergeCell ref="H143:H144"/>
    <mergeCell ref="H42:H43"/>
    <mergeCell ref="H50:H51"/>
    <mergeCell ref="H63:H64"/>
    <mergeCell ref="H71:H72"/>
    <mergeCell ref="H79:H80"/>
    <mergeCell ref="H87:H88"/>
    <mergeCell ref="H103:H104"/>
    <mergeCell ref="H111:H112"/>
    <mergeCell ref="H114:H115"/>
    <mergeCell ref="A9:P9"/>
    <mergeCell ref="G13:O13"/>
    <mergeCell ref="G79:G80"/>
    <mergeCell ref="G87:G88"/>
    <mergeCell ref="G111:G112"/>
    <mergeCell ref="G114:G115"/>
    <mergeCell ref="A10:P10"/>
    <mergeCell ref="A11:P11"/>
    <mergeCell ref="A13:A14"/>
    <mergeCell ref="B13:B14"/>
    <mergeCell ref="C13:C14"/>
    <mergeCell ref="D13:D14"/>
    <mergeCell ref="E13:E14"/>
    <mergeCell ref="F13:F14"/>
    <mergeCell ref="P13:P14"/>
    <mergeCell ref="I14:M14"/>
    <mergeCell ref="I15:M15"/>
    <mergeCell ref="A16:A20"/>
    <mergeCell ref="B16:B20"/>
    <mergeCell ref="C16:C20"/>
    <mergeCell ref="I16:M16"/>
    <mergeCell ref="P16:P20"/>
    <mergeCell ref="I17:M17"/>
    <mergeCell ref="I18:M18"/>
    <mergeCell ref="I19:M19"/>
    <mergeCell ref="I20:M20"/>
    <mergeCell ref="A21:A28"/>
    <mergeCell ref="B21:B25"/>
    <mergeCell ref="C21:C25"/>
    <mergeCell ref="I21:M21"/>
    <mergeCell ref="J26:M26"/>
    <mergeCell ref="P21:P25"/>
    <mergeCell ref="I22:M22"/>
    <mergeCell ref="I23:M23"/>
    <mergeCell ref="I24:M24"/>
    <mergeCell ref="I25:M25"/>
    <mergeCell ref="B26:B28"/>
    <mergeCell ref="C26:C28"/>
    <mergeCell ref="D26:D28"/>
    <mergeCell ref="F26:F27"/>
    <mergeCell ref="I26:I27"/>
    <mergeCell ref="N26:N27"/>
    <mergeCell ref="O26:O27"/>
    <mergeCell ref="P26:P28"/>
    <mergeCell ref="G26:G27"/>
    <mergeCell ref="H26:H27"/>
    <mergeCell ref="A29:A36"/>
    <mergeCell ref="B29:B33"/>
    <mergeCell ref="C29:C33"/>
    <mergeCell ref="I29:M29"/>
    <mergeCell ref="P29:P33"/>
    <mergeCell ref="I30:M30"/>
    <mergeCell ref="I31:M31"/>
    <mergeCell ref="I32:M32"/>
    <mergeCell ref="I33:M33"/>
    <mergeCell ref="B34:B36"/>
    <mergeCell ref="C34:C36"/>
    <mergeCell ref="D34:D36"/>
    <mergeCell ref="F34:F35"/>
    <mergeCell ref="I34:I35"/>
    <mergeCell ref="J34:M34"/>
    <mergeCell ref="N34:N35"/>
    <mergeCell ref="O34:O35"/>
    <mergeCell ref="P34:P36"/>
    <mergeCell ref="G34:G35"/>
    <mergeCell ref="H34:H35"/>
    <mergeCell ref="B53:B57"/>
    <mergeCell ref="A37:A44"/>
    <mergeCell ref="B37:B41"/>
    <mergeCell ref="C37:C41"/>
    <mergeCell ref="I37:M37"/>
    <mergeCell ref="P37:P41"/>
    <mergeCell ref="I38:M38"/>
    <mergeCell ref="I39:M39"/>
    <mergeCell ref="I40:M40"/>
    <mergeCell ref="I41:M41"/>
    <mergeCell ref="B42:B44"/>
    <mergeCell ref="C42:C44"/>
    <mergeCell ref="D42:D44"/>
    <mergeCell ref="F42:F43"/>
    <mergeCell ref="I42:I43"/>
    <mergeCell ref="J42:M42"/>
    <mergeCell ref="N42:N43"/>
    <mergeCell ref="O42:O43"/>
    <mergeCell ref="P42:P44"/>
    <mergeCell ref="G42:G43"/>
    <mergeCell ref="A45:A52"/>
    <mergeCell ref="B45:B49"/>
    <mergeCell ref="C45:C49"/>
    <mergeCell ref="I45:M45"/>
    <mergeCell ref="P45:P49"/>
    <mergeCell ref="I46:M46"/>
    <mergeCell ref="I47:M47"/>
    <mergeCell ref="I48:M48"/>
    <mergeCell ref="I49:M49"/>
    <mergeCell ref="B50:B52"/>
    <mergeCell ref="C50:C52"/>
    <mergeCell ref="D50:D52"/>
    <mergeCell ref="F50:F51"/>
    <mergeCell ref="I50:I51"/>
    <mergeCell ref="J50:M50"/>
    <mergeCell ref="N50:N51"/>
    <mergeCell ref="O50:O51"/>
    <mergeCell ref="P50:P52"/>
    <mergeCell ref="G50:G51"/>
    <mergeCell ref="C53:C57"/>
    <mergeCell ref="I53:M53"/>
    <mergeCell ref="P53:P56"/>
    <mergeCell ref="I54:M54"/>
    <mergeCell ref="I55:M55"/>
    <mergeCell ref="I56:M56"/>
    <mergeCell ref="I57:M57"/>
    <mergeCell ref="P57:P61"/>
    <mergeCell ref="A58:A65"/>
    <mergeCell ref="B58:B62"/>
    <mergeCell ref="C58:C62"/>
    <mergeCell ref="I58:M58"/>
    <mergeCell ref="I59:M59"/>
    <mergeCell ref="I60:M60"/>
    <mergeCell ref="I61:M61"/>
    <mergeCell ref="I62:M62"/>
    <mergeCell ref="P62:P70"/>
    <mergeCell ref="B63:B65"/>
    <mergeCell ref="C63:C65"/>
    <mergeCell ref="D63:D65"/>
    <mergeCell ref="F63:F64"/>
    <mergeCell ref="I63:I64"/>
    <mergeCell ref="G63:G64"/>
    <mergeCell ref="A53:A57"/>
    <mergeCell ref="J63:M63"/>
    <mergeCell ref="N63:N64"/>
    <mergeCell ref="O63:O64"/>
    <mergeCell ref="A66:A73"/>
    <mergeCell ref="B66:B70"/>
    <mergeCell ref="C66:C70"/>
    <mergeCell ref="I66:M66"/>
    <mergeCell ref="I67:M67"/>
    <mergeCell ref="I68:M68"/>
    <mergeCell ref="I69:M69"/>
    <mergeCell ref="I70:M70"/>
    <mergeCell ref="B71:B73"/>
    <mergeCell ref="C71:C73"/>
    <mergeCell ref="D71:D73"/>
    <mergeCell ref="F71:F72"/>
    <mergeCell ref="I71:I72"/>
    <mergeCell ref="J71:M71"/>
    <mergeCell ref="N71:N72"/>
    <mergeCell ref="O71:O72"/>
    <mergeCell ref="P71:P73"/>
    <mergeCell ref="A74:A81"/>
    <mergeCell ref="B74:B78"/>
    <mergeCell ref="C74:C78"/>
    <mergeCell ref="I74:M74"/>
    <mergeCell ref="P74:P78"/>
    <mergeCell ref="I75:M75"/>
    <mergeCell ref="I76:M76"/>
    <mergeCell ref="I77:M77"/>
    <mergeCell ref="I78:M78"/>
    <mergeCell ref="B79:B81"/>
    <mergeCell ref="C79:C81"/>
    <mergeCell ref="D79:D81"/>
    <mergeCell ref="F79:F80"/>
    <mergeCell ref="I79:I80"/>
    <mergeCell ref="J79:M79"/>
    <mergeCell ref="N79:N80"/>
    <mergeCell ref="O79:O80"/>
    <mergeCell ref="P79:P81"/>
    <mergeCell ref="G71:G72"/>
    <mergeCell ref="C111:C113"/>
    <mergeCell ref="D111:D113"/>
    <mergeCell ref="F111:F112"/>
    <mergeCell ref="I111:I112"/>
    <mergeCell ref="J111:M111"/>
    <mergeCell ref="N111:N112"/>
    <mergeCell ref="I114:I115"/>
    <mergeCell ref="A146:A150"/>
    <mergeCell ref="B146:C150"/>
    <mergeCell ref="I146:M146"/>
    <mergeCell ref="A106:A116"/>
    <mergeCell ref="B106:B110"/>
    <mergeCell ref="C106:C110"/>
    <mergeCell ref="I106:M106"/>
    <mergeCell ref="B114:B116"/>
    <mergeCell ref="C114:C116"/>
    <mergeCell ref="D114:D116"/>
    <mergeCell ref="F114:F115"/>
    <mergeCell ref="B111:B113"/>
    <mergeCell ref="A117:A124"/>
    <mergeCell ref="B117:B121"/>
    <mergeCell ref="C117:C121"/>
    <mergeCell ref="B122:B124"/>
    <mergeCell ref="C122:C124"/>
    <mergeCell ref="P106:P110"/>
    <mergeCell ref="I107:M107"/>
    <mergeCell ref="I108:M108"/>
    <mergeCell ref="I109:M109"/>
    <mergeCell ref="I110:M110"/>
    <mergeCell ref="P146:P150"/>
    <mergeCell ref="I147:M147"/>
    <mergeCell ref="I148:M148"/>
    <mergeCell ref="I149:M149"/>
    <mergeCell ref="I150:M150"/>
    <mergeCell ref="J114:M114"/>
    <mergeCell ref="N114:N115"/>
    <mergeCell ref="O114:O115"/>
    <mergeCell ref="P114:P116"/>
    <mergeCell ref="O111:O112"/>
    <mergeCell ref="P111:P113"/>
    <mergeCell ref="I117:M117"/>
    <mergeCell ref="P117:P121"/>
    <mergeCell ref="I118:M118"/>
    <mergeCell ref="I119:M119"/>
    <mergeCell ref="I120:M120"/>
    <mergeCell ref="I121:M121"/>
    <mergeCell ref="J122:M122"/>
    <mergeCell ref="N122:N123"/>
    <mergeCell ref="A82:A89"/>
    <mergeCell ref="B82:B86"/>
    <mergeCell ref="C82:C86"/>
    <mergeCell ref="I82:M82"/>
    <mergeCell ref="P82:P86"/>
    <mergeCell ref="I83:M83"/>
    <mergeCell ref="I84:M84"/>
    <mergeCell ref="I85:M85"/>
    <mergeCell ref="I86:M86"/>
    <mergeCell ref="B87:B89"/>
    <mergeCell ref="C87:C89"/>
    <mergeCell ref="D87:D89"/>
    <mergeCell ref="F87:F88"/>
    <mergeCell ref="I87:I88"/>
    <mergeCell ref="J87:M87"/>
    <mergeCell ref="N87:N88"/>
    <mergeCell ref="O87:O88"/>
    <mergeCell ref="P87:P89"/>
    <mergeCell ref="I98:M98"/>
    <mergeCell ref="P98:P102"/>
    <mergeCell ref="I99:M99"/>
    <mergeCell ref="I100:M100"/>
    <mergeCell ref="I101:M101"/>
    <mergeCell ref="I102:M102"/>
    <mergeCell ref="B103:B105"/>
    <mergeCell ref="C103:C105"/>
    <mergeCell ref="D103:D105"/>
    <mergeCell ref="F103:F104"/>
    <mergeCell ref="G103:G104"/>
    <mergeCell ref="I103:I104"/>
    <mergeCell ref="J103:M103"/>
    <mergeCell ref="N103:N104"/>
    <mergeCell ref="O103:O104"/>
    <mergeCell ref="P103:P105"/>
    <mergeCell ref="P122:P124"/>
    <mergeCell ref="A90:A97"/>
    <mergeCell ref="B90:B94"/>
    <mergeCell ref="C90:C94"/>
    <mergeCell ref="I90:M90"/>
    <mergeCell ref="P90:P94"/>
    <mergeCell ref="I91:M91"/>
    <mergeCell ref="I92:M92"/>
    <mergeCell ref="I93:M93"/>
    <mergeCell ref="I94:M94"/>
    <mergeCell ref="B95:B97"/>
    <mergeCell ref="C95:C97"/>
    <mergeCell ref="D95:D97"/>
    <mergeCell ref="F95:F96"/>
    <mergeCell ref="G95:G96"/>
    <mergeCell ref="H95:H96"/>
    <mergeCell ref="I95:I96"/>
    <mergeCell ref="J95:M95"/>
    <mergeCell ref="N95:N96"/>
    <mergeCell ref="O95:O96"/>
    <mergeCell ref="P95:P97"/>
    <mergeCell ref="A98:A105"/>
    <mergeCell ref="B98:B102"/>
    <mergeCell ref="C98:C102"/>
    <mergeCell ref="D122:D124"/>
    <mergeCell ref="F122:F123"/>
    <mergeCell ref="G122:G123"/>
    <mergeCell ref="H122:H123"/>
    <mergeCell ref="I122:I123"/>
    <mergeCell ref="I143:I144"/>
    <mergeCell ref="J143:M143"/>
    <mergeCell ref="N143:N144"/>
    <mergeCell ref="O143:O144"/>
    <mergeCell ref="O122:O123"/>
    <mergeCell ref="N135:N136"/>
    <mergeCell ref="O135:O136"/>
    <mergeCell ref="I130:M130"/>
    <mergeCell ref="I131:M131"/>
    <mergeCell ref="I132:M132"/>
    <mergeCell ref="I133:M133"/>
    <mergeCell ref="I134:M134"/>
    <mergeCell ref="B125:B129"/>
    <mergeCell ref="C125:C129"/>
    <mergeCell ref="I125:M125"/>
    <mergeCell ref="P125:P128"/>
    <mergeCell ref="I126:M126"/>
    <mergeCell ref="I127:M127"/>
    <mergeCell ref="I128:M128"/>
    <mergeCell ref="I129:M129"/>
    <mergeCell ref="A138:A145"/>
    <mergeCell ref="B138:B142"/>
    <mergeCell ref="C138:C142"/>
    <mergeCell ref="I138:M138"/>
    <mergeCell ref="I139:M139"/>
    <mergeCell ref="I140:M140"/>
    <mergeCell ref="I141:M141"/>
    <mergeCell ref="I142:M142"/>
    <mergeCell ref="B143:B145"/>
    <mergeCell ref="C143:C145"/>
    <mergeCell ref="D143:D145"/>
    <mergeCell ref="P129:P137"/>
    <mergeCell ref="P138:P145"/>
    <mergeCell ref="A130:A137"/>
    <mergeCell ref="B130:B134"/>
    <mergeCell ref="C130:C134"/>
  </mergeCells>
  <pageMargins left="0.7" right="0.7" top="0.75" bottom="0.75" header="0.3" footer="0.3"/>
  <pageSetup paperSize="9" scale="55" orientation="landscape" r:id="rId1"/>
  <rowBreaks count="3" manualBreakCount="3">
    <brk id="44" max="16383" man="1"/>
    <brk id="73" max="16383" man="1"/>
    <brk id="116" max="16383" man="1"/>
  </rowBreaks>
  <ignoredErrors>
    <ignoredError sqref="I28 F28 F36 I36 I81 F81" numberStoredAsText="1"/>
    <ignoredError sqref="F12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"/>
  <sheetViews>
    <sheetView view="pageBreakPreview" zoomScale="70" zoomScaleNormal="100" zoomScaleSheetLayoutView="70" workbookViewId="0">
      <selection activeCell="G13" sqref="G13:G17"/>
    </sheetView>
  </sheetViews>
  <sheetFormatPr defaultRowHeight="12.75" x14ac:dyDescent="0.2"/>
  <cols>
    <col min="1" max="1" width="7" style="12" customWidth="1"/>
    <col min="2" max="2" width="23.42578125" style="12" customWidth="1"/>
    <col min="3" max="3" width="11.5703125" style="12" customWidth="1"/>
    <col min="4" max="4" width="18.7109375" style="12" customWidth="1"/>
    <col min="5" max="5" width="13.28515625" style="12" customWidth="1"/>
    <col min="6" max="6" width="13.5703125" style="12" customWidth="1"/>
    <col min="7" max="7" width="14.5703125" style="12" customWidth="1"/>
    <col min="8" max="8" width="13.42578125" style="12" customWidth="1"/>
    <col min="9" max="9" width="13.5703125" style="12" customWidth="1"/>
    <col min="10" max="10" width="15.140625" style="12" customWidth="1"/>
    <col min="11" max="11" width="12.140625" style="12" customWidth="1"/>
    <col min="12" max="16384" width="9.140625" style="12"/>
  </cols>
  <sheetData>
    <row r="2" spans="1:15" ht="62.25" customHeight="1" x14ac:dyDescent="0.2">
      <c r="A2" s="265" t="s">
        <v>207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</row>
    <row r="3" spans="1:15" ht="13.5" thickBot="1" x14ac:dyDescent="0.25"/>
    <row r="4" spans="1:15" ht="13.5" thickBot="1" x14ac:dyDescent="0.25">
      <c r="A4" s="266" t="s">
        <v>3</v>
      </c>
      <c r="B4" s="266" t="s">
        <v>187</v>
      </c>
      <c r="C4" s="266" t="s">
        <v>188</v>
      </c>
      <c r="D4" s="266" t="s">
        <v>189</v>
      </c>
      <c r="E4" s="266" t="s">
        <v>190</v>
      </c>
      <c r="F4" s="266" t="s">
        <v>191</v>
      </c>
      <c r="G4" s="266" t="s">
        <v>192</v>
      </c>
      <c r="H4" s="266" t="s">
        <v>193</v>
      </c>
      <c r="I4" s="266" t="s">
        <v>194</v>
      </c>
      <c r="J4" s="269" t="s">
        <v>195</v>
      </c>
      <c r="K4" s="270"/>
      <c r="L4" s="270"/>
      <c r="M4" s="270"/>
      <c r="N4" s="270"/>
      <c r="O4" s="271"/>
    </row>
    <row r="5" spans="1:15" x14ac:dyDescent="0.2">
      <c r="A5" s="267"/>
      <c r="B5" s="267"/>
      <c r="C5" s="267"/>
      <c r="D5" s="267"/>
      <c r="E5" s="267"/>
      <c r="F5" s="267"/>
      <c r="G5" s="267"/>
      <c r="H5" s="267"/>
      <c r="I5" s="268"/>
      <c r="J5" s="260" t="s">
        <v>0</v>
      </c>
      <c r="K5" s="260" t="s">
        <v>131</v>
      </c>
      <c r="L5" s="260" t="s">
        <v>132</v>
      </c>
      <c r="M5" s="260" t="s">
        <v>133</v>
      </c>
      <c r="N5" s="260" t="s">
        <v>134</v>
      </c>
      <c r="O5" s="260" t="s">
        <v>135</v>
      </c>
    </row>
    <row r="6" spans="1:15" ht="13.5" thickBot="1" x14ac:dyDescent="0.25">
      <c r="A6" s="267"/>
      <c r="B6" s="267"/>
      <c r="C6" s="267"/>
      <c r="D6" s="267"/>
      <c r="E6" s="267"/>
      <c r="F6" s="267"/>
      <c r="G6" s="267"/>
      <c r="H6" s="267"/>
      <c r="I6" s="268"/>
      <c r="J6" s="261"/>
      <c r="K6" s="261"/>
      <c r="L6" s="261"/>
      <c r="M6" s="261"/>
      <c r="N6" s="261"/>
      <c r="O6" s="261"/>
    </row>
    <row r="7" spans="1:15" ht="13.5" thickBot="1" x14ac:dyDescent="0.25">
      <c r="A7" s="52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</row>
    <row r="8" spans="1:15" ht="15.75" x14ac:dyDescent="0.2">
      <c r="A8" s="252">
        <v>1</v>
      </c>
      <c r="B8" s="255" t="s">
        <v>208</v>
      </c>
      <c r="C8" s="244"/>
      <c r="D8" s="244" t="s">
        <v>196</v>
      </c>
      <c r="E8" s="244" t="s">
        <v>209</v>
      </c>
      <c r="F8" s="243">
        <v>45216</v>
      </c>
      <c r="G8" s="262">
        <f>J8</f>
        <v>6069.5</v>
      </c>
      <c r="H8" s="249"/>
      <c r="I8" s="50" t="s">
        <v>2</v>
      </c>
      <c r="J8" s="54">
        <f t="shared" ref="J8:J22" si="0">K8</f>
        <v>6069.5</v>
      </c>
      <c r="K8" s="54">
        <f>K10+K11</f>
        <v>6069.5</v>
      </c>
      <c r="L8" s="54">
        <v>0</v>
      </c>
      <c r="M8" s="54">
        <v>0</v>
      </c>
      <c r="N8" s="54">
        <v>0</v>
      </c>
      <c r="O8" s="55">
        <v>0</v>
      </c>
    </row>
    <row r="9" spans="1:15" ht="47.25" x14ac:dyDescent="0.2">
      <c r="A9" s="252"/>
      <c r="B9" s="255"/>
      <c r="C9" s="244"/>
      <c r="D9" s="244"/>
      <c r="E9" s="244"/>
      <c r="F9" s="244"/>
      <c r="G9" s="246"/>
      <c r="H9" s="249"/>
      <c r="I9" s="9" t="s">
        <v>1</v>
      </c>
      <c r="J9" s="56">
        <f t="shared" si="0"/>
        <v>0</v>
      </c>
      <c r="K9" s="56">
        <v>0</v>
      </c>
      <c r="L9" s="56">
        <v>0</v>
      </c>
      <c r="M9" s="56">
        <v>0</v>
      </c>
      <c r="N9" s="56">
        <v>0</v>
      </c>
      <c r="O9" s="57">
        <v>0</v>
      </c>
    </row>
    <row r="10" spans="1:15" ht="63" x14ac:dyDescent="0.2">
      <c r="A10" s="252"/>
      <c r="B10" s="255"/>
      <c r="C10" s="244"/>
      <c r="D10" s="244"/>
      <c r="E10" s="244"/>
      <c r="F10" s="244"/>
      <c r="G10" s="246"/>
      <c r="H10" s="249"/>
      <c r="I10" s="9" t="s">
        <v>5</v>
      </c>
      <c r="J10" s="56">
        <f t="shared" si="0"/>
        <v>1820.85</v>
      </c>
      <c r="K10" s="56">
        <v>1820.85</v>
      </c>
      <c r="L10" s="56">
        <v>0</v>
      </c>
      <c r="M10" s="56">
        <v>0</v>
      </c>
      <c r="N10" s="56">
        <v>0</v>
      </c>
      <c r="O10" s="57">
        <v>0</v>
      </c>
    </row>
    <row r="11" spans="1:15" ht="78.75" x14ac:dyDescent="0.2">
      <c r="A11" s="252"/>
      <c r="B11" s="255"/>
      <c r="C11" s="244"/>
      <c r="D11" s="244"/>
      <c r="E11" s="244"/>
      <c r="F11" s="244"/>
      <c r="G11" s="246"/>
      <c r="H11" s="249"/>
      <c r="I11" s="9" t="s">
        <v>12</v>
      </c>
      <c r="J11" s="56">
        <f t="shared" si="0"/>
        <v>4248.6499999999996</v>
      </c>
      <c r="K11" s="56">
        <v>4248.6499999999996</v>
      </c>
      <c r="L11" s="56">
        <v>0</v>
      </c>
      <c r="M11" s="56">
        <v>0</v>
      </c>
      <c r="N11" s="56">
        <v>0</v>
      </c>
      <c r="O11" s="57">
        <v>0</v>
      </c>
    </row>
    <row r="12" spans="1:15" ht="47.25" x14ac:dyDescent="0.2">
      <c r="A12" s="263"/>
      <c r="B12" s="264"/>
      <c r="C12" s="245"/>
      <c r="D12" s="245"/>
      <c r="E12" s="245"/>
      <c r="F12" s="245"/>
      <c r="G12" s="246"/>
      <c r="H12" s="262"/>
      <c r="I12" s="9" t="s">
        <v>18</v>
      </c>
      <c r="J12" s="56">
        <f t="shared" si="0"/>
        <v>0</v>
      </c>
      <c r="K12" s="56">
        <v>0</v>
      </c>
      <c r="L12" s="56">
        <v>0</v>
      </c>
      <c r="M12" s="56">
        <v>0</v>
      </c>
      <c r="N12" s="56">
        <v>0</v>
      </c>
      <c r="O12" s="57">
        <v>0</v>
      </c>
    </row>
    <row r="13" spans="1:15" ht="15.75" x14ac:dyDescent="0.2">
      <c r="A13" s="251" t="s">
        <v>89</v>
      </c>
      <c r="B13" s="254" t="s">
        <v>210</v>
      </c>
      <c r="C13" s="257"/>
      <c r="D13" s="257" t="s">
        <v>196</v>
      </c>
      <c r="E13" s="257" t="s">
        <v>209</v>
      </c>
      <c r="F13" s="259">
        <v>45216</v>
      </c>
      <c r="G13" s="246">
        <f>J13</f>
        <v>6069.5</v>
      </c>
      <c r="H13" s="248"/>
      <c r="I13" s="9" t="s">
        <v>2</v>
      </c>
      <c r="J13" s="56">
        <f t="shared" si="0"/>
        <v>6069.5</v>
      </c>
      <c r="K13" s="56">
        <f>K15+K16</f>
        <v>6069.5</v>
      </c>
      <c r="L13" s="56">
        <v>0</v>
      </c>
      <c r="M13" s="56">
        <v>0</v>
      </c>
      <c r="N13" s="56">
        <v>0</v>
      </c>
      <c r="O13" s="57">
        <v>0</v>
      </c>
    </row>
    <row r="14" spans="1:15" ht="47.25" x14ac:dyDescent="0.2">
      <c r="A14" s="252"/>
      <c r="B14" s="255"/>
      <c r="C14" s="244"/>
      <c r="D14" s="244"/>
      <c r="E14" s="244"/>
      <c r="F14" s="244"/>
      <c r="G14" s="246"/>
      <c r="H14" s="249"/>
      <c r="I14" s="9" t="s">
        <v>1</v>
      </c>
      <c r="J14" s="56">
        <f t="shared" si="0"/>
        <v>0</v>
      </c>
      <c r="K14" s="56">
        <v>0</v>
      </c>
      <c r="L14" s="56">
        <v>0</v>
      </c>
      <c r="M14" s="56">
        <v>0</v>
      </c>
      <c r="N14" s="56">
        <v>0</v>
      </c>
      <c r="O14" s="57">
        <v>0</v>
      </c>
    </row>
    <row r="15" spans="1:15" ht="63" x14ac:dyDescent="0.2">
      <c r="A15" s="252"/>
      <c r="B15" s="255"/>
      <c r="C15" s="244"/>
      <c r="D15" s="244"/>
      <c r="E15" s="244"/>
      <c r="F15" s="244"/>
      <c r="G15" s="246"/>
      <c r="H15" s="249"/>
      <c r="I15" s="9" t="s">
        <v>5</v>
      </c>
      <c r="J15" s="56">
        <f t="shared" si="0"/>
        <v>1820.85</v>
      </c>
      <c r="K15" s="56">
        <v>1820.85</v>
      </c>
      <c r="L15" s="56">
        <v>0</v>
      </c>
      <c r="M15" s="56">
        <v>0</v>
      </c>
      <c r="N15" s="56">
        <v>0</v>
      </c>
      <c r="O15" s="57">
        <v>0</v>
      </c>
    </row>
    <row r="16" spans="1:15" ht="78.75" x14ac:dyDescent="0.2">
      <c r="A16" s="252"/>
      <c r="B16" s="255"/>
      <c r="C16" s="244"/>
      <c r="D16" s="244"/>
      <c r="E16" s="244"/>
      <c r="F16" s="244"/>
      <c r="G16" s="246"/>
      <c r="H16" s="249"/>
      <c r="I16" s="9" t="s">
        <v>12</v>
      </c>
      <c r="J16" s="56">
        <f t="shared" si="0"/>
        <v>4248.6499999999996</v>
      </c>
      <c r="K16" s="56">
        <v>4248.6499999999996</v>
      </c>
      <c r="L16" s="56">
        <v>0</v>
      </c>
      <c r="M16" s="56">
        <v>0</v>
      </c>
      <c r="N16" s="56">
        <v>0</v>
      </c>
      <c r="O16" s="57">
        <v>0</v>
      </c>
    </row>
    <row r="17" spans="1:15" ht="47.25" x14ac:dyDescent="0.2">
      <c r="A17" s="263"/>
      <c r="B17" s="264"/>
      <c r="C17" s="245"/>
      <c r="D17" s="245"/>
      <c r="E17" s="245"/>
      <c r="F17" s="245"/>
      <c r="G17" s="246"/>
      <c r="H17" s="262"/>
      <c r="I17" s="9" t="s">
        <v>18</v>
      </c>
      <c r="J17" s="56">
        <f t="shared" si="0"/>
        <v>0</v>
      </c>
      <c r="K17" s="56">
        <v>0</v>
      </c>
      <c r="L17" s="56">
        <v>0</v>
      </c>
      <c r="M17" s="56">
        <v>0</v>
      </c>
      <c r="N17" s="56">
        <v>0</v>
      </c>
      <c r="O17" s="57">
        <v>0</v>
      </c>
    </row>
    <row r="18" spans="1:15" ht="15.75" x14ac:dyDescent="0.2">
      <c r="A18" s="251" t="s">
        <v>115</v>
      </c>
      <c r="B18" s="254" t="s">
        <v>211</v>
      </c>
      <c r="C18" s="257"/>
      <c r="D18" s="257" t="s">
        <v>196</v>
      </c>
      <c r="E18" s="257" t="s">
        <v>209</v>
      </c>
      <c r="F18" s="259">
        <v>45216</v>
      </c>
      <c r="G18" s="246">
        <f>J18</f>
        <v>8810.74</v>
      </c>
      <c r="H18" s="248"/>
      <c r="I18" s="9" t="s">
        <v>2</v>
      </c>
      <c r="J18" s="56">
        <f t="shared" si="0"/>
        <v>8810.74</v>
      </c>
      <c r="K18" s="56">
        <f>K20+K21</f>
        <v>8810.74</v>
      </c>
      <c r="L18" s="56">
        <v>0</v>
      </c>
      <c r="M18" s="56">
        <v>0</v>
      </c>
      <c r="N18" s="56">
        <v>0</v>
      </c>
      <c r="O18" s="57">
        <v>0</v>
      </c>
    </row>
    <row r="19" spans="1:15" ht="47.25" x14ac:dyDescent="0.2">
      <c r="A19" s="252"/>
      <c r="B19" s="255"/>
      <c r="C19" s="244"/>
      <c r="D19" s="244"/>
      <c r="E19" s="244"/>
      <c r="F19" s="244"/>
      <c r="G19" s="246"/>
      <c r="H19" s="249"/>
      <c r="I19" s="9" t="s">
        <v>1</v>
      </c>
      <c r="J19" s="56">
        <f t="shared" si="0"/>
        <v>0</v>
      </c>
      <c r="K19" s="56">
        <v>0</v>
      </c>
      <c r="L19" s="56">
        <v>0</v>
      </c>
      <c r="M19" s="56">
        <v>0</v>
      </c>
      <c r="N19" s="56">
        <v>0</v>
      </c>
      <c r="O19" s="57">
        <v>0</v>
      </c>
    </row>
    <row r="20" spans="1:15" ht="63" x14ac:dyDescent="0.2">
      <c r="A20" s="252"/>
      <c r="B20" s="255"/>
      <c r="C20" s="244"/>
      <c r="D20" s="244"/>
      <c r="E20" s="244"/>
      <c r="F20" s="244"/>
      <c r="G20" s="246"/>
      <c r="H20" s="249"/>
      <c r="I20" s="9" t="s">
        <v>5</v>
      </c>
      <c r="J20" s="56">
        <f t="shared" si="0"/>
        <v>2643.22</v>
      </c>
      <c r="K20" s="56">
        <v>2643.22</v>
      </c>
      <c r="L20" s="56">
        <v>0</v>
      </c>
      <c r="M20" s="56">
        <v>0</v>
      </c>
      <c r="N20" s="56">
        <v>0</v>
      </c>
      <c r="O20" s="57">
        <v>0</v>
      </c>
    </row>
    <row r="21" spans="1:15" ht="78.75" x14ac:dyDescent="0.2">
      <c r="A21" s="252"/>
      <c r="B21" s="255"/>
      <c r="C21" s="244"/>
      <c r="D21" s="244"/>
      <c r="E21" s="244"/>
      <c r="F21" s="244"/>
      <c r="G21" s="246"/>
      <c r="H21" s="249"/>
      <c r="I21" s="9" t="s">
        <v>12</v>
      </c>
      <c r="J21" s="56">
        <f t="shared" si="0"/>
        <v>6167.52</v>
      </c>
      <c r="K21" s="56">
        <v>6167.52</v>
      </c>
      <c r="L21" s="56">
        <v>0</v>
      </c>
      <c r="M21" s="56">
        <v>0</v>
      </c>
      <c r="N21" s="56">
        <v>0</v>
      </c>
      <c r="O21" s="57">
        <v>0</v>
      </c>
    </row>
    <row r="22" spans="1:15" ht="48" thickBot="1" x14ac:dyDescent="0.25">
      <c r="A22" s="253"/>
      <c r="B22" s="256"/>
      <c r="C22" s="258"/>
      <c r="D22" s="258"/>
      <c r="E22" s="258"/>
      <c r="F22" s="258"/>
      <c r="G22" s="247"/>
      <c r="H22" s="250"/>
      <c r="I22" s="51" t="s">
        <v>18</v>
      </c>
      <c r="J22" s="58">
        <f t="shared" si="0"/>
        <v>0</v>
      </c>
      <c r="K22" s="58">
        <v>0</v>
      </c>
      <c r="L22" s="58">
        <v>0</v>
      </c>
      <c r="M22" s="58">
        <v>0</v>
      </c>
      <c r="N22" s="58">
        <v>0</v>
      </c>
      <c r="O22" s="59">
        <v>0</v>
      </c>
    </row>
  </sheetData>
  <mergeCells count="41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O4"/>
    <mergeCell ref="J5:J6"/>
    <mergeCell ref="K5:K6"/>
    <mergeCell ref="L5:L6"/>
    <mergeCell ref="M5:M6"/>
    <mergeCell ref="N5:N6"/>
    <mergeCell ref="O5:O6"/>
    <mergeCell ref="G8:G12"/>
    <mergeCell ref="H8:H12"/>
    <mergeCell ref="A13:A17"/>
    <mergeCell ref="B13:B17"/>
    <mergeCell ref="C13:C17"/>
    <mergeCell ref="D13:D17"/>
    <mergeCell ref="E13:E17"/>
    <mergeCell ref="F13:F17"/>
    <mergeCell ref="G13:G17"/>
    <mergeCell ref="H13:H17"/>
    <mergeCell ref="A8:A12"/>
    <mergeCell ref="B8:B12"/>
    <mergeCell ref="C8:C12"/>
    <mergeCell ref="D8:D12"/>
    <mergeCell ref="E8:E12"/>
    <mergeCell ref="F8:F12"/>
    <mergeCell ref="G18:G22"/>
    <mergeCell ref="H18:H22"/>
    <mergeCell ref="A18:A22"/>
    <mergeCell ref="B18:B22"/>
    <mergeCell ref="C18:C22"/>
    <mergeCell ref="D18:D22"/>
    <mergeCell ref="E18:E22"/>
    <mergeCell ref="F18:F22"/>
  </mergeCells>
  <pageMargins left="0.7" right="0.7" top="0.75" bottom="0.75" header="0.3" footer="0.3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view="pageBreakPreview" zoomScaleNormal="100" zoomScaleSheetLayoutView="100" workbookViewId="0">
      <selection activeCell="B8" sqref="B8"/>
    </sheetView>
  </sheetViews>
  <sheetFormatPr defaultColWidth="9.140625" defaultRowHeight="15.75" x14ac:dyDescent="0.25"/>
  <cols>
    <col min="1" max="1" width="8.140625" style="2" customWidth="1"/>
    <col min="2" max="2" width="101" style="2" customWidth="1"/>
    <col min="3" max="3" width="17.85546875" style="1" customWidth="1"/>
    <col min="4" max="16384" width="9.140625" style="2"/>
  </cols>
  <sheetData>
    <row r="2" spans="1:3" ht="210.75" customHeight="1" x14ac:dyDescent="0.25">
      <c r="A2" s="272" t="s">
        <v>374</v>
      </c>
      <c r="B2" s="272"/>
      <c r="C2" s="272"/>
    </row>
    <row r="3" spans="1:3" ht="16.5" thickBot="1" x14ac:dyDescent="0.3">
      <c r="A3" s="60"/>
      <c r="B3" s="60"/>
    </row>
    <row r="4" spans="1:3" x14ac:dyDescent="0.25">
      <c r="A4" s="61" t="s">
        <v>123</v>
      </c>
      <c r="B4" s="62" t="s">
        <v>212</v>
      </c>
      <c r="C4" s="63" t="s">
        <v>213</v>
      </c>
    </row>
    <row r="5" spans="1:3" x14ac:dyDescent="0.25">
      <c r="A5" s="8">
        <v>1</v>
      </c>
      <c r="B5" s="129" t="s">
        <v>214</v>
      </c>
      <c r="C5" s="130">
        <v>2023</v>
      </c>
    </row>
    <row r="6" spans="1:3" ht="31.5" x14ac:dyDescent="0.25">
      <c r="A6" s="8">
        <v>2</v>
      </c>
      <c r="B6" s="131" t="s">
        <v>225</v>
      </c>
      <c r="C6" s="130">
        <v>2023</v>
      </c>
    </row>
    <row r="7" spans="1:3" ht="31.5" x14ac:dyDescent="0.25">
      <c r="A7" s="8">
        <v>3</v>
      </c>
      <c r="B7" s="132" t="s">
        <v>234</v>
      </c>
      <c r="C7" s="130">
        <v>2024</v>
      </c>
    </row>
    <row r="8" spans="1:3" x14ac:dyDescent="0.25">
      <c r="A8" s="8">
        <v>4</v>
      </c>
      <c r="B8" s="132" t="s">
        <v>238</v>
      </c>
      <c r="C8" s="130">
        <v>2024</v>
      </c>
    </row>
    <row r="9" spans="1:3" x14ac:dyDescent="0.25">
      <c r="A9" s="8">
        <v>5</v>
      </c>
      <c r="B9" s="132" t="s">
        <v>239</v>
      </c>
      <c r="C9" s="130">
        <v>2024</v>
      </c>
    </row>
    <row r="10" spans="1:3" ht="31.5" x14ac:dyDescent="0.25">
      <c r="A10" s="8">
        <v>6</v>
      </c>
      <c r="B10" s="132" t="s">
        <v>244</v>
      </c>
      <c r="C10" s="130">
        <v>2025</v>
      </c>
    </row>
    <row r="11" spans="1:3" x14ac:dyDescent="0.25">
      <c r="A11" s="10">
        <v>7</v>
      </c>
      <c r="B11" s="132" t="s">
        <v>319</v>
      </c>
      <c r="C11" s="133">
        <v>2025</v>
      </c>
    </row>
    <row r="12" spans="1:3" x14ac:dyDescent="0.25">
      <c r="A12" s="10">
        <v>8</v>
      </c>
      <c r="B12" s="132" t="s">
        <v>320</v>
      </c>
      <c r="C12" s="133">
        <v>2025</v>
      </c>
    </row>
    <row r="13" spans="1:3" ht="32.25" thickBot="1" x14ac:dyDescent="0.3">
      <c r="A13" s="67">
        <v>9</v>
      </c>
      <c r="B13" s="134" t="s">
        <v>219</v>
      </c>
      <c r="C13" s="135">
        <v>2026</v>
      </c>
    </row>
    <row r="14" spans="1:3" x14ac:dyDescent="0.25">
      <c r="B14" s="68"/>
    </row>
    <row r="15" spans="1:3" x14ac:dyDescent="0.25">
      <c r="B15" s="68"/>
    </row>
  </sheetData>
  <mergeCells count="1">
    <mergeCell ref="A2:C2"/>
  </mergeCells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1"/>
  <sheetViews>
    <sheetView view="pageBreakPreview" zoomScale="70" zoomScaleNormal="70" zoomScaleSheetLayoutView="70" workbookViewId="0">
      <selection activeCell="I20" sqref="I20:M20"/>
    </sheetView>
  </sheetViews>
  <sheetFormatPr defaultColWidth="9.140625" defaultRowHeight="14.25" x14ac:dyDescent="0.2"/>
  <cols>
    <col min="1" max="1" width="6.7109375" style="12" customWidth="1"/>
    <col min="2" max="2" width="34.7109375" style="12" customWidth="1"/>
    <col min="3" max="3" width="13.85546875" style="12" customWidth="1"/>
    <col min="4" max="4" width="35.42578125" style="12" customWidth="1"/>
    <col min="5" max="5" width="20.5703125" style="47" hidden="1" customWidth="1"/>
    <col min="6" max="6" width="14.5703125" style="47" customWidth="1"/>
    <col min="7" max="8" width="14.5703125" style="83" customWidth="1"/>
    <col min="9" max="9" width="9.85546875" style="48" customWidth="1"/>
    <col min="10" max="13" width="9.140625" style="48" customWidth="1"/>
    <col min="14" max="14" width="15" style="47" customWidth="1"/>
    <col min="15" max="15" width="12.85546875" style="47" customWidth="1"/>
    <col min="16" max="16" width="21.7109375" style="47" customWidth="1"/>
    <col min="17" max="17" width="18.7109375" style="12" customWidth="1"/>
    <col min="18" max="18" width="13.7109375" style="12" customWidth="1"/>
    <col min="19" max="19" width="10.28515625" style="12" bestFit="1" customWidth="1"/>
    <col min="20" max="20" width="12.5703125" style="12" customWidth="1"/>
    <col min="21" max="21" width="10.5703125" style="12" customWidth="1"/>
    <col min="22" max="16384" width="9.140625" style="12"/>
  </cols>
  <sheetData>
    <row r="1" spans="1:16" s="5" customFormat="1" ht="15.75" customHeight="1" x14ac:dyDescent="0.25">
      <c r="A1" s="1"/>
      <c r="B1" s="2"/>
      <c r="C1" s="2"/>
      <c r="D1" s="2"/>
      <c r="E1" s="2"/>
      <c r="F1" s="69"/>
      <c r="G1" s="3"/>
      <c r="H1" s="3"/>
      <c r="I1" s="2"/>
      <c r="J1" s="2"/>
      <c r="K1" s="2"/>
      <c r="L1" s="2"/>
      <c r="M1" s="2"/>
      <c r="P1" s="4" t="s">
        <v>248</v>
      </c>
    </row>
    <row r="2" spans="1:16" s="5" customFormat="1" ht="15.75" x14ac:dyDescent="0.25">
      <c r="A2" s="1"/>
      <c r="B2" s="2"/>
      <c r="C2" s="2"/>
      <c r="D2" s="2"/>
      <c r="E2" s="2"/>
      <c r="F2" s="69"/>
      <c r="G2" s="3"/>
      <c r="H2" s="3"/>
      <c r="I2" s="2"/>
      <c r="J2" s="2"/>
      <c r="K2" s="2"/>
      <c r="L2" s="2"/>
      <c r="M2" s="2"/>
      <c r="P2" s="4"/>
    </row>
    <row r="3" spans="1:16" s="5" customFormat="1" ht="15.75" x14ac:dyDescent="0.25">
      <c r="A3" s="1"/>
      <c r="B3" s="2"/>
      <c r="C3" s="2"/>
      <c r="D3" s="2"/>
      <c r="E3" s="2"/>
      <c r="F3" s="69"/>
      <c r="G3" s="3"/>
      <c r="H3" s="3"/>
      <c r="I3" s="2"/>
      <c r="J3" s="2"/>
      <c r="K3" s="2"/>
      <c r="L3" s="2"/>
      <c r="M3" s="2"/>
      <c r="P3" s="4" t="s">
        <v>377</v>
      </c>
    </row>
    <row r="4" spans="1:16" s="5" customFormat="1" ht="15.75" x14ac:dyDescent="0.25">
      <c r="A4" s="1"/>
      <c r="B4" s="2"/>
      <c r="C4" s="2"/>
      <c r="D4" s="2"/>
      <c r="E4" s="2"/>
      <c r="F4" s="69"/>
      <c r="G4" s="3"/>
      <c r="H4" s="3"/>
      <c r="I4" s="2"/>
      <c r="J4" s="2"/>
      <c r="K4" s="2"/>
      <c r="L4" s="2"/>
      <c r="M4" s="2"/>
      <c r="P4" s="4"/>
    </row>
    <row r="5" spans="1:16" s="5" customFormat="1" ht="15.75" x14ac:dyDescent="0.25">
      <c r="A5" s="1"/>
      <c r="B5" s="2"/>
      <c r="C5" s="2"/>
      <c r="D5" s="2"/>
      <c r="E5" s="2"/>
      <c r="F5" s="69"/>
      <c r="G5" s="3"/>
      <c r="H5" s="3"/>
      <c r="I5" s="2"/>
      <c r="J5" s="2"/>
      <c r="K5" s="2"/>
      <c r="L5" s="2"/>
      <c r="M5" s="2"/>
      <c r="P5" s="6" t="s">
        <v>103</v>
      </c>
    </row>
    <row r="6" spans="1:16" s="5" customFormat="1" ht="15.75" x14ac:dyDescent="0.25">
      <c r="A6" s="1"/>
      <c r="B6" s="2"/>
      <c r="C6" s="2"/>
      <c r="D6" s="2"/>
      <c r="E6" s="2"/>
      <c r="F6" s="69"/>
      <c r="G6" s="3"/>
      <c r="H6" s="3"/>
      <c r="I6" s="2"/>
      <c r="J6" s="2"/>
      <c r="K6" s="2"/>
      <c r="L6" s="2"/>
      <c r="M6" s="2"/>
      <c r="P6" s="6" t="s">
        <v>105</v>
      </c>
    </row>
    <row r="7" spans="1:16" s="5" customFormat="1" ht="15.75" x14ac:dyDescent="0.25">
      <c r="A7" s="1"/>
      <c r="B7" s="2"/>
      <c r="C7" s="2"/>
      <c r="D7" s="2"/>
      <c r="E7" s="2"/>
      <c r="F7" s="69"/>
      <c r="G7" s="3"/>
      <c r="H7" s="3"/>
      <c r="I7" s="2"/>
      <c r="J7" s="2"/>
      <c r="K7" s="2"/>
      <c r="L7" s="2"/>
      <c r="M7" s="2"/>
      <c r="P7" s="7" t="s">
        <v>108</v>
      </c>
    </row>
    <row r="8" spans="1:16" s="5" customFormat="1" ht="15.75" x14ac:dyDescent="0.25">
      <c r="A8" s="1"/>
      <c r="B8" s="2"/>
      <c r="C8" s="2"/>
      <c r="D8" s="2"/>
      <c r="E8" s="2"/>
      <c r="F8" s="69"/>
      <c r="G8" s="3"/>
      <c r="H8" s="3"/>
      <c r="I8" s="2"/>
      <c r="J8" s="2"/>
      <c r="K8" s="2"/>
      <c r="L8" s="2"/>
      <c r="M8" s="2"/>
      <c r="P8" s="7" t="s">
        <v>106</v>
      </c>
    </row>
    <row r="9" spans="1:16" s="5" customFormat="1" ht="15.75" x14ac:dyDescent="0.25">
      <c r="A9" s="1"/>
      <c r="B9" s="2"/>
      <c r="C9" s="2"/>
      <c r="D9" s="2"/>
      <c r="E9" s="2"/>
      <c r="F9" s="69"/>
      <c r="G9" s="3"/>
      <c r="H9" s="3"/>
      <c r="I9" s="2"/>
      <c r="J9" s="2"/>
      <c r="K9" s="2"/>
      <c r="L9" s="2"/>
      <c r="M9" s="2"/>
      <c r="P9" s="7"/>
    </row>
    <row r="10" spans="1:16" s="5" customFormat="1" ht="15.75" x14ac:dyDescent="0.25">
      <c r="A10" s="70" t="s">
        <v>206</v>
      </c>
      <c r="B10" s="2"/>
      <c r="C10" s="2"/>
      <c r="D10" s="2"/>
      <c r="E10" s="2"/>
      <c r="F10" s="69"/>
      <c r="G10" s="3"/>
      <c r="H10" s="3"/>
      <c r="I10" s="2"/>
      <c r="J10" s="2"/>
      <c r="K10" s="2"/>
      <c r="L10" s="2"/>
      <c r="M10" s="2"/>
      <c r="P10" s="7"/>
    </row>
    <row r="11" spans="1:16" s="11" customFormat="1" ht="15.75" customHeight="1" x14ac:dyDescent="0.2">
      <c r="A11" s="232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</row>
    <row r="12" spans="1:16" ht="22.5" customHeight="1" x14ac:dyDescent="0.2">
      <c r="A12" s="228" t="s">
        <v>107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</row>
    <row r="13" spans="1:16" s="11" customFormat="1" ht="15.75" x14ac:dyDescent="0.2">
      <c r="A13" s="13"/>
      <c r="B13" s="13"/>
      <c r="C13" s="13"/>
      <c r="D13" s="13"/>
      <c r="E13" s="14"/>
      <c r="F13" s="14"/>
      <c r="G13" s="71"/>
      <c r="H13" s="71"/>
      <c r="I13" s="15"/>
      <c r="J13" s="15"/>
      <c r="K13" s="15"/>
      <c r="L13" s="15"/>
      <c r="M13" s="15"/>
      <c r="N13" s="14"/>
      <c r="O13" s="14"/>
      <c r="P13" s="14"/>
    </row>
    <row r="14" spans="1:16" ht="18" customHeight="1" x14ac:dyDescent="0.2">
      <c r="A14" s="186" t="s">
        <v>3</v>
      </c>
      <c r="B14" s="186" t="s">
        <v>13</v>
      </c>
      <c r="C14" s="186" t="s">
        <v>14</v>
      </c>
      <c r="D14" s="186" t="s">
        <v>6</v>
      </c>
      <c r="E14" s="233" t="s">
        <v>21</v>
      </c>
      <c r="F14" s="177" t="s">
        <v>15</v>
      </c>
      <c r="G14" s="229" t="s">
        <v>7</v>
      </c>
      <c r="H14" s="230"/>
      <c r="I14" s="230"/>
      <c r="J14" s="230"/>
      <c r="K14" s="230"/>
      <c r="L14" s="230"/>
      <c r="M14" s="230"/>
      <c r="N14" s="230"/>
      <c r="O14" s="231"/>
      <c r="P14" s="235" t="s">
        <v>9</v>
      </c>
    </row>
    <row r="15" spans="1:16" ht="51.75" customHeight="1" x14ac:dyDescent="0.2">
      <c r="A15" s="188"/>
      <c r="B15" s="188"/>
      <c r="C15" s="188"/>
      <c r="D15" s="188"/>
      <c r="E15" s="234"/>
      <c r="F15" s="179"/>
      <c r="G15" s="72" t="s">
        <v>249</v>
      </c>
      <c r="H15" s="72" t="s">
        <v>132</v>
      </c>
      <c r="I15" s="179" t="s">
        <v>264</v>
      </c>
      <c r="J15" s="179"/>
      <c r="K15" s="179"/>
      <c r="L15" s="179"/>
      <c r="M15" s="179"/>
      <c r="N15" s="16" t="s">
        <v>34</v>
      </c>
      <c r="O15" s="16" t="s">
        <v>35</v>
      </c>
      <c r="P15" s="236"/>
    </row>
    <row r="16" spans="1:16" ht="15" x14ac:dyDescent="0.2">
      <c r="A16" s="17">
        <v>1</v>
      </c>
      <c r="B16" s="17">
        <v>2</v>
      </c>
      <c r="C16" s="17">
        <v>3</v>
      </c>
      <c r="D16" s="17">
        <v>4</v>
      </c>
      <c r="E16" s="18">
        <v>5</v>
      </c>
      <c r="F16" s="18">
        <v>5</v>
      </c>
      <c r="G16" s="20">
        <v>6</v>
      </c>
      <c r="H16" s="20">
        <v>7</v>
      </c>
      <c r="I16" s="229">
        <v>8</v>
      </c>
      <c r="J16" s="230"/>
      <c r="K16" s="230"/>
      <c r="L16" s="230"/>
      <c r="M16" s="231"/>
      <c r="N16" s="19">
        <v>9</v>
      </c>
      <c r="O16" s="19">
        <v>10</v>
      </c>
      <c r="P16" s="19">
        <v>11</v>
      </c>
    </row>
    <row r="17" spans="1:17" ht="19.5" customHeight="1" x14ac:dyDescent="0.2">
      <c r="A17" s="222" t="s">
        <v>4</v>
      </c>
      <c r="B17" s="240" t="s">
        <v>36</v>
      </c>
      <c r="C17" s="171" t="s">
        <v>38</v>
      </c>
      <c r="D17" s="21" t="s">
        <v>2</v>
      </c>
      <c r="E17" s="22">
        <f>SUM(E18:E21)</f>
        <v>0</v>
      </c>
      <c r="F17" s="22">
        <f>SUM(G17:O17)</f>
        <v>9681.1</v>
      </c>
      <c r="G17" s="22">
        <f>SUM(G18:G21)</f>
        <v>1643.7600000000002</v>
      </c>
      <c r="H17" s="22">
        <f>SUM(H18:H21)</f>
        <v>8037.34</v>
      </c>
      <c r="I17" s="174">
        <f>SUM(I18:M21)</f>
        <v>0</v>
      </c>
      <c r="J17" s="175"/>
      <c r="K17" s="175"/>
      <c r="L17" s="175"/>
      <c r="M17" s="176"/>
      <c r="N17" s="22">
        <f t="shared" ref="N17:O17" si="0">SUM(N18:N21)</f>
        <v>0</v>
      </c>
      <c r="O17" s="22">
        <f t="shared" si="0"/>
        <v>0</v>
      </c>
      <c r="P17" s="177" t="s">
        <v>90</v>
      </c>
    </row>
    <row r="18" spans="1:17" ht="14.25" customHeight="1" x14ac:dyDescent="0.2">
      <c r="A18" s="223"/>
      <c r="B18" s="241"/>
      <c r="C18" s="172"/>
      <c r="D18" s="21" t="s">
        <v>1</v>
      </c>
      <c r="E18" s="22">
        <f>E266</f>
        <v>0</v>
      </c>
      <c r="F18" s="22">
        <f>SUM(I18:O18)</f>
        <v>0</v>
      </c>
      <c r="G18" s="22">
        <f>G23</f>
        <v>0</v>
      </c>
      <c r="H18" s="22">
        <f>H23</f>
        <v>0</v>
      </c>
      <c r="I18" s="174">
        <f>I23</f>
        <v>0</v>
      </c>
      <c r="J18" s="175"/>
      <c r="K18" s="175"/>
      <c r="L18" s="175"/>
      <c r="M18" s="176"/>
      <c r="N18" s="22">
        <f>N23</f>
        <v>0</v>
      </c>
      <c r="O18" s="22">
        <f>O23</f>
        <v>0</v>
      </c>
      <c r="P18" s="178"/>
    </row>
    <row r="19" spans="1:17" ht="28.5" x14ac:dyDescent="0.2">
      <c r="A19" s="223"/>
      <c r="B19" s="241"/>
      <c r="C19" s="172"/>
      <c r="D19" s="21" t="s">
        <v>5</v>
      </c>
      <c r="E19" s="22">
        <f>E267</f>
        <v>0</v>
      </c>
      <c r="F19" s="22">
        <f>SUM(G19:O19)</f>
        <v>1076.6500000000001</v>
      </c>
      <c r="G19" s="22">
        <f t="shared" ref="G19:H19" si="1">G24</f>
        <v>1076.6500000000001</v>
      </c>
      <c r="H19" s="22">
        <f t="shared" si="1"/>
        <v>0</v>
      </c>
      <c r="I19" s="174">
        <f>I24</f>
        <v>0</v>
      </c>
      <c r="J19" s="175"/>
      <c r="K19" s="175"/>
      <c r="L19" s="175"/>
      <c r="M19" s="176"/>
      <c r="N19" s="22">
        <f t="shared" ref="N19:O21" si="2">N24</f>
        <v>0</v>
      </c>
      <c r="O19" s="22">
        <f t="shared" si="2"/>
        <v>0</v>
      </c>
      <c r="P19" s="178"/>
    </row>
    <row r="20" spans="1:17" ht="28.5" x14ac:dyDescent="0.2">
      <c r="A20" s="223"/>
      <c r="B20" s="241"/>
      <c r="C20" s="172"/>
      <c r="D20" s="21" t="s">
        <v>12</v>
      </c>
      <c r="E20" s="22">
        <f>E268</f>
        <v>0</v>
      </c>
      <c r="F20" s="22">
        <f>SUM(G20:O20)</f>
        <v>8604.4500000000007</v>
      </c>
      <c r="G20" s="22">
        <f t="shared" ref="G20:H20" si="3">G25</f>
        <v>567.11</v>
      </c>
      <c r="H20" s="22">
        <f t="shared" si="3"/>
        <v>8037.34</v>
      </c>
      <c r="I20" s="174">
        <f>I25</f>
        <v>0</v>
      </c>
      <c r="J20" s="175"/>
      <c r="K20" s="175"/>
      <c r="L20" s="175"/>
      <c r="M20" s="176"/>
      <c r="N20" s="22">
        <f t="shared" si="2"/>
        <v>0</v>
      </c>
      <c r="O20" s="22">
        <f t="shared" si="2"/>
        <v>0</v>
      </c>
      <c r="P20" s="178"/>
    </row>
    <row r="21" spans="1:17" ht="14.25" customHeight="1" x14ac:dyDescent="0.2">
      <c r="A21" s="224"/>
      <c r="B21" s="242"/>
      <c r="C21" s="173"/>
      <c r="D21" s="21" t="s">
        <v>18</v>
      </c>
      <c r="E21" s="22">
        <f>E269</f>
        <v>0</v>
      </c>
      <c r="F21" s="22">
        <f>SUM(I21:O21)</f>
        <v>0</v>
      </c>
      <c r="G21" s="22">
        <f t="shared" ref="G21:H21" si="4">G26</f>
        <v>0</v>
      </c>
      <c r="H21" s="22">
        <f t="shared" si="4"/>
        <v>0</v>
      </c>
      <c r="I21" s="174">
        <f>I26</f>
        <v>0</v>
      </c>
      <c r="J21" s="175"/>
      <c r="K21" s="175"/>
      <c r="L21" s="175"/>
      <c r="M21" s="176"/>
      <c r="N21" s="22">
        <f t="shared" si="2"/>
        <v>0</v>
      </c>
      <c r="O21" s="22">
        <f t="shared" si="2"/>
        <v>0</v>
      </c>
      <c r="P21" s="179"/>
    </row>
    <row r="22" spans="1:17" ht="15" customHeight="1" x14ac:dyDescent="0.2">
      <c r="A22" s="222" t="s">
        <v>10</v>
      </c>
      <c r="B22" s="183" t="s">
        <v>174</v>
      </c>
      <c r="C22" s="186" t="s">
        <v>38</v>
      </c>
      <c r="D22" s="24" t="s">
        <v>2</v>
      </c>
      <c r="E22" s="25">
        <f>SUM(E23:E26)</f>
        <v>729.19</v>
      </c>
      <c r="F22" s="25">
        <f>SUM(F23:F26)</f>
        <v>9681.1</v>
      </c>
      <c r="G22" s="27">
        <f>SUM(G23:G26)</f>
        <v>1643.7600000000002</v>
      </c>
      <c r="H22" s="27">
        <f>SUM(H23:H26)</f>
        <v>8037.34</v>
      </c>
      <c r="I22" s="189">
        <f>SUM(I23:M26)</f>
        <v>0</v>
      </c>
      <c r="J22" s="190"/>
      <c r="K22" s="190"/>
      <c r="L22" s="190"/>
      <c r="M22" s="191"/>
      <c r="N22" s="27">
        <f>SUM(N23:N26)</f>
        <v>0</v>
      </c>
      <c r="O22" s="27">
        <f>SUM(O23:O26)</f>
        <v>0</v>
      </c>
      <c r="P22" s="177" t="s">
        <v>90</v>
      </c>
    </row>
    <row r="23" spans="1:17" ht="15" x14ac:dyDescent="0.2">
      <c r="A23" s="223"/>
      <c r="B23" s="184"/>
      <c r="C23" s="187"/>
      <c r="D23" s="24" t="s">
        <v>1</v>
      </c>
      <c r="E23" s="25">
        <v>0</v>
      </c>
      <c r="F23" s="25">
        <f>SUM(G23:O23)</f>
        <v>0</v>
      </c>
      <c r="G23" s="73">
        <v>0</v>
      </c>
      <c r="H23" s="73">
        <v>0</v>
      </c>
      <c r="I23" s="189">
        <v>0</v>
      </c>
      <c r="J23" s="190"/>
      <c r="K23" s="190"/>
      <c r="L23" s="190"/>
      <c r="M23" s="191"/>
      <c r="N23" s="27">
        <v>0</v>
      </c>
      <c r="O23" s="27">
        <v>0</v>
      </c>
      <c r="P23" s="178"/>
    </row>
    <row r="24" spans="1:17" ht="18" customHeight="1" x14ac:dyDescent="0.2">
      <c r="A24" s="223"/>
      <c r="B24" s="184"/>
      <c r="C24" s="187"/>
      <c r="D24" s="24" t="s">
        <v>5</v>
      </c>
      <c r="E24" s="25">
        <v>467.41</v>
      </c>
      <c r="F24" s="25">
        <f>SUM(G24:O24)</f>
        <v>1076.6500000000001</v>
      </c>
      <c r="G24" s="73">
        <v>1076.6500000000001</v>
      </c>
      <c r="H24" s="73">
        <v>0</v>
      </c>
      <c r="I24" s="189">
        <v>0</v>
      </c>
      <c r="J24" s="190"/>
      <c r="K24" s="190"/>
      <c r="L24" s="190"/>
      <c r="M24" s="191"/>
      <c r="N24" s="27">
        <v>0</v>
      </c>
      <c r="O24" s="27">
        <v>0</v>
      </c>
      <c r="P24" s="178"/>
    </row>
    <row r="25" spans="1:17" ht="30" x14ac:dyDescent="0.2">
      <c r="A25" s="223"/>
      <c r="B25" s="184"/>
      <c r="C25" s="187"/>
      <c r="D25" s="24" t="s">
        <v>12</v>
      </c>
      <c r="E25" s="25">
        <v>261.77999999999997</v>
      </c>
      <c r="F25" s="25">
        <f>SUM(G25:O25)</f>
        <v>8604.4500000000007</v>
      </c>
      <c r="G25" s="73">
        <v>567.11</v>
      </c>
      <c r="H25" s="28">
        <v>8037.34</v>
      </c>
      <c r="I25" s="189">
        <v>0</v>
      </c>
      <c r="J25" s="190"/>
      <c r="K25" s="190"/>
      <c r="L25" s="190"/>
      <c r="M25" s="191"/>
      <c r="N25" s="27">
        <v>0</v>
      </c>
      <c r="O25" s="27">
        <v>0</v>
      </c>
      <c r="P25" s="178"/>
    </row>
    <row r="26" spans="1:17" ht="22.5" customHeight="1" x14ac:dyDescent="0.2">
      <c r="A26" s="223"/>
      <c r="B26" s="185"/>
      <c r="C26" s="188"/>
      <c r="D26" s="24" t="s">
        <v>18</v>
      </c>
      <c r="E26" s="25">
        <v>0</v>
      </c>
      <c r="F26" s="25">
        <f>SUM(I26:O26)</f>
        <v>0</v>
      </c>
      <c r="G26" s="73">
        <v>0</v>
      </c>
      <c r="H26" s="73">
        <v>0</v>
      </c>
      <c r="I26" s="189">
        <v>0</v>
      </c>
      <c r="J26" s="190"/>
      <c r="K26" s="190"/>
      <c r="L26" s="190"/>
      <c r="M26" s="191"/>
      <c r="N26" s="27">
        <v>0</v>
      </c>
      <c r="O26" s="27">
        <v>0</v>
      </c>
      <c r="P26" s="179"/>
    </row>
    <row r="27" spans="1:17" s="30" customFormat="1" ht="15" customHeight="1" x14ac:dyDescent="0.2">
      <c r="A27" s="223"/>
      <c r="B27" s="195" t="s">
        <v>182</v>
      </c>
      <c r="C27" s="198" t="s">
        <v>81</v>
      </c>
      <c r="D27" s="198" t="s">
        <v>92</v>
      </c>
      <c r="E27" s="29"/>
      <c r="F27" s="219" t="s">
        <v>0</v>
      </c>
      <c r="G27" s="201" t="s">
        <v>131</v>
      </c>
      <c r="H27" s="201" t="s">
        <v>132</v>
      </c>
      <c r="I27" s="203" t="s">
        <v>263</v>
      </c>
      <c r="J27" s="203" t="s">
        <v>167</v>
      </c>
      <c r="K27" s="203"/>
      <c r="L27" s="203"/>
      <c r="M27" s="203"/>
      <c r="N27" s="219" t="s">
        <v>34</v>
      </c>
      <c r="O27" s="219" t="s">
        <v>35</v>
      </c>
      <c r="P27" s="177"/>
    </row>
    <row r="28" spans="1:17" ht="24" customHeight="1" x14ac:dyDescent="0.2">
      <c r="A28" s="223"/>
      <c r="B28" s="196"/>
      <c r="C28" s="199"/>
      <c r="D28" s="199"/>
      <c r="E28" s="25"/>
      <c r="F28" s="221"/>
      <c r="G28" s="202"/>
      <c r="H28" s="202"/>
      <c r="I28" s="203"/>
      <c r="J28" s="31" t="s">
        <v>170</v>
      </c>
      <c r="K28" s="31" t="s">
        <v>171</v>
      </c>
      <c r="L28" s="31" t="s">
        <v>172</v>
      </c>
      <c r="M28" s="31" t="s">
        <v>168</v>
      </c>
      <c r="N28" s="221"/>
      <c r="O28" s="221"/>
      <c r="P28" s="178"/>
    </row>
    <row r="29" spans="1:17" ht="15" x14ac:dyDescent="0.2">
      <c r="A29" s="224"/>
      <c r="B29" s="197"/>
      <c r="C29" s="200"/>
      <c r="D29" s="200"/>
      <c r="E29" s="25"/>
      <c r="F29" s="18">
        <v>3</v>
      </c>
      <c r="G29" s="32" t="s">
        <v>89</v>
      </c>
      <c r="H29" s="35" t="s">
        <v>22</v>
      </c>
      <c r="I29" s="35" t="s">
        <v>31</v>
      </c>
      <c r="J29" s="34">
        <v>0</v>
      </c>
      <c r="K29" s="34">
        <v>0</v>
      </c>
      <c r="L29" s="34">
        <v>0</v>
      </c>
      <c r="M29" s="34">
        <v>0</v>
      </c>
      <c r="N29" s="33">
        <v>0</v>
      </c>
      <c r="O29" s="33">
        <v>0</v>
      </c>
      <c r="P29" s="179"/>
    </row>
    <row r="30" spans="1:17" ht="15" customHeight="1" x14ac:dyDescent="0.2">
      <c r="A30" s="205" t="s">
        <v>8</v>
      </c>
      <c r="B30" s="168" t="s">
        <v>64</v>
      </c>
      <c r="C30" s="171" t="s">
        <v>38</v>
      </c>
      <c r="D30" s="21" t="s">
        <v>2</v>
      </c>
      <c r="E30" s="22">
        <v>0</v>
      </c>
      <c r="F30" s="22">
        <f>SUM(G30:O30)</f>
        <v>4827971.2869999995</v>
      </c>
      <c r="G30" s="22">
        <f>SUM(G31:G34)</f>
        <v>751190.95999999985</v>
      </c>
      <c r="H30" s="22">
        <f>SUM(H31:H34)</f>
        <v>957816.07</v>
      </c>
      <c r="I30" s="174">
        <f>SUM(I31:M34)</f>
        <v>1154480.017</v>
      </c>
      <c r="J30" s="175"/>
      <c r="K30" s="175"/>
      <c r="L30" s="175"/>
      <c r="M30" s="176"/>
      <c r="N30" s="22">
        <f>SUM(N31:N34)</f>
        <v>982241.12</v>
      </c>
      <c r="O30" s="22">
        <f>SUM(O31:O34)</f>
        <v>982243.12</v>
      </c>
      <c r="P30" s="177" t="s">
        <v>90</v>
      </c>
      <c r="Q30" s="36"/>
    </row>
    <row r="31" spans="1:17" ht="14.25" customHeight="1" x14ac:dyDescent="0.2">
      <c r="A31" s="206"/>
      <c r="B31" s="169"/>
      <c r="C31" s="172"/>
      <c r="D31" s="21" t="s">
        <v>1</v>
      </c>
      <c r="E31" s="22">
        <v>0</v>
      </c>
      <c r="F31" s="22">
        <f>F36+F44+F52+F60+F68+F84+F92+F100+F108+F116+F124+F132+F140+F172+F180+F188+F196</f>
        <v>0</v>
      </c>
      <c r="G31" s="22">
        <f>G36+G44+G52+G60+G68+G84+G92+G100+G108+G116+G124+G132+G140+G172+G180+G188+G196</f>
        <v>0</v>
      </c>
      <c r="H31" s="22">
        <f>H36+H44+H52+H60+H68+H76+H84+H92+H100+H108+H116+H124+H132+H140+H172+H180+H188+H196</f>
        <v>0</v>
      </c>
      <c r="I31" s="174">
        <f>I36+I44+I52+I60+I76+I68+I84+I92+I100+I108+I116+I124+I132+I140+I172+I180+I188+I196+I207</f>
        <v>0</v>
      </c>
      <c r="J31" s="175"/>
      <c r="K31" s="175"/>
      <c r="L31" s="175"/>
      <c r="M31" s="176"/>
      <c r="N31" s="22">
        <f>N36+N44+N52+N60+N68+N84+N92+N100+N108+N116+N124+N132+N140+N172+N180+N188+N196</f>
        <v>0</v>
      </c>
      <c r="O31" s="22">
        <f>O36+O44+O52+O60+O68+O84+O92+O100+O108+O116+O124+O132+O140+O172+O180+O188+O196</f>
        <v>0</v>
      </c>
      <c r="P31" s="178"/>
    </row>
    <row r="32" spans="1:17" ht="31.5" customHeight="1" x14ac:dyDescent="0.2">
      <c r="A32" s="206"/>
      <c r="B32" s="169"/>
      <c r="C32" s="172"/>
      <c r="D32" s="21" t="s">
        <v>5</v>
      </c>
      <c r="E32" s="22">
        <v>0</v>
      </c>
      <c r="F32" s="22">
        <f t="shared" ref="F32:G32" si="5">F37+F45+F53+F61+F69+F85+F93+F101+F109+F117+F125+F133+F141+F173+F181+F189+F197</f>
        <v>8879.4500000000007</v>
      </c>
      <c r="G32" s="22">
        <f t="shared" si="5"/>
        <v>2599.4499999999998</v>
      </c>
      <c r="H32" s="22">
        <f t="shared" ref="H32:H34" si="6">H37+H45+H53+H61+H69+H77+H85+H93+H101+H109+H117+H125+H133+H141+H173+H181+H189+H197</f>
        <v>11821.87</v>
      </c>
      <c r="I32" s="174">
        <f t="shared" ref="I32" si="7">I37+I45+I53+I61+I77+I69+I85+I93+I101+I109+I117+I125+I133+I141+I173+I181+I189+I197+I208</f>
        <v>20577.29</v>
      </c>
      <c r="J32" s="175"/>
      <c r="K32" s="175"/>
      <c r="L32" s="175"/>
      <c r="M32" s="176"/>
      <c r="N32" s="22">
        <f t="shared" ref="N32:O34" si="8">N37+N45+N53+N61+N69+N85+N93+N101+N109+N117+N125+N133+N141+N173+N181+N189+N197</f>
        <v>1600</v>
      </c>
      <c r="O32" s="22">
        <f t="shared" si="8"/>
        <v>1602</v>
      </c>
      <c r="P32" s="178"/>
    </row>
    <row r="33" spans="1:20" ht="30.75" customHeight="1" x14ac:dyDescent="0.2">
      <c r="A33" s="206"/>
      <c r="B33" s="169"/>
      <c r="C33" s="172"/>
      <c r="D33" s="21" t="s">
        <v>12</v>
      </c>
      <c r="E33" s="22">
        <v>0</v>
      </c>
      <c r="F33" s="22">
        <f t="shared" ref="F33:G33" si="9">F38+F46+F54+F62+F70+F86+F94+F102+F110+F118+F126+F134+F142+F174+F182+F190+F198</f>
        <v>4769678.1770000001</v>
      </c>
      <c r="G33" s="22">
        <f t="shared" si="9"/>
        <v>748591.50999999989</v>
      </c>
      <c r="H33" s="22">
        <f t="shared" si="6"/>
        <v>945994.2</v>
      </c>
      <c r="I33" s="174">
        <f>I38+I46+I54+I62+I78+I70+I86+I94+I102+I110+I118+I126+I134+I142+I174+I182+I190+I198+I209</f>
        <v>1133902.727</v>
      </c>
      <c r="J33" s="175"/>
      <c r="K33" s="175"/>
      <c r="L33" s="175"/>
      <c r="M33" s="176"/>
      <c r="N33" s="22">
        <f t="shared" si="8"/>
        <v>980641.12</v>
      </c>
      <c r="O33" s="22">
        <f t="shared" si="8"/>
        <v>980641.12</v>
      </c>
      <c r="P33" s="178"/>
      <c r="Q33" s="36"/>
    </row>
    <row r="34" spans="1:20" ht="21.75" customHeight="1" x14ac:dyDescent="0.2">
      <c r="A34" s="207"/>
      <c r="B34" s="170"/>
      <c r="C34" s="173"/>
      <c r="D34" s="21" t="s">
        <v>93</v>
      </c>
      <c r="E34" s="22">
        <v>0</v>
      </c>
      <c r="F34" s="22">
        <v>0</v>
      </c>
      <c r="G34" s="22">
        <f t="shared" ref="G34" si="10">G39+G47+G55+G63+G71+G87+G95+G103+G111+G119+G127+G135+G143+G175+G183+G191+G199</f>
        <v>0</v>
      </c>
      <c r="H34" s="22">
        <f t="shared" si="6"/>
        <v>0</v>
      </c>
      <c r="I34" s="174">
        <v>0</v>
      </c>
      <c r="J34" s="175"/>
      <c r="K34" s="175"/>
      <c r="L34" s="175"/>
      <c r="M34" s="176"/>
      <c r="N34" s="22">
        <f t="shared" si="8"/>
        <v>0</v>
      </c>
      <c r="O34" s="22">
        <f t="shared" si="8"/>
        <v>0</v>
      </c>
      <c r="P34" s="179"/>
      <c r="S34" s="36"/>
      <c r="T34" s="36"/>
    </row>
    <row r="35" spans="1:20" ht="15" customHeight="1" x14ac:dyDescent="0.2">
      <c r="A35" s="180" t="s">
        <v>28</v>
      </c>
      <c r="B35" s="183" t="s">
        <v>175</v>
      </c>
      <c r="C35" s="186" t="s">
        <v>38</v>
      </c>
      <c r="D35" s="24" t="s">
        <v>2</v>
      </c>
      <c r="E35" s="25">
        <f>SUM(E36:E39)</f>
        <v>17124.900000000001</v>
      </c>
      <c r="F35" s="25">
        <f>SUM(I35:O35)</f>
        <v>0</v>
      </c>
      <c r="G35" s="27">
        <f>SUM(G36:G39)</f>
        <v>0</v>
      </c>
      <c r="H35" s="28">
        <v>0</v>
      </c>
      <c r="I35" s="189">
        <f>SUM(I36:M39)</f>
        <v>0</v>
      </c>
      <c r="J35" s="190"/>
      <c r="K35" s="190"/>
      <c r="L35" s="190"/>
      <c r="M35" s="191"/>
      <c r="N35" s="25">
        <f>SUM(N36:N39)</f>
        <v>0</v>
      </c>
      <c r="O35" s="25">
        <f>SUM(O36:O39)</f>
        <v>0</v>
      </c>
      <c r="P35" s="177" t="s">
        <v>90</v>
      </c>
    </row>
    <row r="36" spans="1:20" ht="15" x14ac:dyDescent="0.2">
      <c r="A36" s="181"/>
      <c r="B36" s="184"/>
      <c r="C36" s="187"/>
      <c r="D36" s="24" t="s">
        <v>1</v>
      </c>
      <c r="E36" s="43">
        <v>0</v>
      </c>
      <c r="F36" s="25">
        <f>SUM(I36:O36)</f>
        <v>0</v>
      </c>
      <c r="G36" s="28">
        <v>0</v>
      </c>
      <c r="H36" s="28">
        <v>0</v>
      </c>
      <c r="I36" s="189">
        <v>0</v>
      </c>
      <c r="J36" s="190"/>
      <c r="K36" s="190"/>
      <c r="L36" s="190"/>
      <c r="M36" s="191"/>
      <c r="N36" s="43">
        <v>0</v>
      </c>
      <c r="O36" s="43">
        <v>0</v>
      </c>
      <c r="P36" s="178"/>
      <c r="Q36" s="36"/>
    </row>
    <row r="37" spans="1:20" ht="17.25" customHeight="1" x14ac:dyDescent="0.2">
      <c r="A37" s="181"/>
      <c r="B37" s="184"/>
      <c r="C37" s="187"/>
      <c r="D37" s="24" t="s">
        <v>5</v>
      </c>
      <c r="E37" s="43">
        <v>0</v>
      </c>
      <c r="F37" s="25">
        <f>SUM(M37:O37)</f>
        <v>0</v>
      </c>
      <c r="G37" s="28">
        <v>0</v>
      </c>
      <c r="H37" s="28">
        <v>0</v>
      </c>
      <c r="I37" s="189">
        <v>0</v>
      </c>
      <c r="J37" s="190"/>
      <c r="K37" s="190"/>
      <c r="L37" s="190"/>
      <c r="M37" s="191"/>
      <c r="N37" s="43">
        <v>0</v>
      </c>
      <c r="O37" s="43">
        <v>0</v>
      </c>
      <c r="P37" s="178"/>
      <c r="Q37" s="37"/>
    </row>
    <row r="38" spans="1:20" ht="30" x14ac:dyDescent="0.2">
      <c r="A38" s="181"/>
      <c r="B38" s="184"/>
      <c r="C38" s="187"/>
      <c r="D38" s="24" t="s">
        <v>12</v>
      </c>
      <c r="E38" s="43">
        <v>17124.900000000001</v>
      </c>
      <c r="F38" s="25">
        <f>SUM(M38:O38)</f>
        <v>0</v>
      </c>
      <c r="G38" s="28">
        <v>0</v>
      </c>
      <c r="H38" s="28">
        <v>0</v>
      </c>
      <c r="I38" s="189">
        <v>0</v>
      </c>
      <c r="J38" s="190"/>
      <c r="K38" s="190"/>
      <c r="L38" s="190"/>
      <c r="M38" s="191"/>
      <c r="N38" s="43">
        <v>0</v>
      </c>
      <c r="O38" s="43">
        <v>0</v>
      </c>
      <c r="P38" s="178"/>
      <c r="Q38" s="37"/>
      <c r="R38" s="37"/>
    </row>
    <row r="39" spans="1:20" ht="15" x14ac:dyDescent="0.2">
      <c r="A39" s="181"/>
      <c r="B39" s="185"/>
      <c r="C39" s="188"/>
      <c r="D39" s="24" t="s">
        <v>18</v>
      </c>
      <c r="E39" s="43">
        <v>0</v>
      </c>
      <c r="F39" s="25">
        <f>SUM(M39:O39)</f>
        <v>0</v>
      </c>
      <c r="G39" s="28">
        <v>0</v>
      </c>
      <c r="H39" s="28">
        <v>0</v>
      </c>
      <c r="I39" s="189">
        <v>0</v>
      </c>
      <c r="J39" s="190"/>
      <c r="K39" s="190"/>
      <c r="L39" s="190"/>
      <c r="M39" s="191"/>
      <c r="N39" s="43">
        <v>0</v>
      </c>
      <c r="O39" s="43">
        <v>0</v>
      </c>
      <c r="P39" s="179"/>
      <c r="R39" s="37"/>
    </row>
    <row r="40" spans="1:20" s="30" customFormat="1" ht="36.75" customHeight="1" x14ac:dyDescent="0.2">
      <c r="A40" s="181"/>
      <c r="B40" s="195" t="s">
        <v>183</v>
      </c>
      <c r="C40" s="198" t="s">
        <v>81</v>
      </c>
      <c r="D40" s="198" t="s">
        <v>92</v>
      </c>
      <c r="E40" s="29"/>
      <c r="F40" s="219" t="s">
        <v>0</v>
      </c>
      <c r="G40" s="201" t="s">
        <v>131</v>
      </c>
      <c r="H40" s="201" t="s">
        <v>132</v>
      </c>
      <c r="I40" s="203" t="s">
        <v>263</v>
      </c>
      <c r="J40" s="204" t="s">
        <v>167</v>
      </c>
      <c r="K40" s="204"/>
      <c r="L40" s="204"/>
      <c r="M40" s="204"/>
      <c r="N40" s="219" t="s">
        <v>34</v>
      </c>
      <c r="O40" s="219" t="s">
        <v>35</v>
      </c>
      <c r="P40" s="177"/>
    </row>
    <row r="41" spans="1:20" ht="36.75" customHeight="1" x14ac:dyDescent="0.2">
      <c r="A41" s="181"/>
      <c r="B41" s="196"/>
      <c r="C41" s="199"/>
      <c r="D41" s="199"/>
      <c r="E41" s="25"/>
      <c r="F41" s="221"/>
      <c r="G41" s="202"/>
      <c r="H41" s="202"/>
      <c r="I41" s="203"/>
      <c r="J41" s="31" t="s">
        <v>170</v>
      </c>
      <c r="K41" s="31" t="s">
        <v>171</v>
      </c>
      <c r="L41" s="31" t="s">
        <v>172</v>
      </c>
      <c r="M41" s="31" t="s">
        <v>168</v>
      </c>
      <c r="N41" s="221"/>
      <c r="O41" s="221"/>
      <c r="P41" s="178"/>
    </row>
    <row r="42" spans="1:20" ht="36.75" customHeight="1" x14ac:dyDescent="0.2">
      <c r="A42" s="182"/>
      <c r="B42" s="197"/>
      <c r="C42" s="200"/>
      <c r="D42" s="200"/>
      <c r="E42" s="25"/>
      <c r="F42" s="27" t="s">
        <v>31</v>
      </c>
      <c r="G42" s="32" t="s">
        <v>31</v>
      </c>
      <c r="H42" s="35" t="s">
        <v>31</v>
      </c>
      <c r="I42" s="35" t="s">
        <v>31</v>
      </c>
      <c r="J42" s="34">
        <v>0</v>
      </c>
      <c r="K42" s="34">
        <v>0</v>
      </c>
      <c r="L42" s="34">
        <v>0</v>
      </c>
      <c r="M42" s="34">
        <v>0</v>
      </c>
      <c r="N42" s="33">
        <v>0</v>
      </c>
      <c r="O42" s="33">
        <v>0</v>
      </c>
      <c r="P42" s="179"/>
    </row>
    <row r="43" spans="1:20" ht="15" customHeight="1" x14ac:dyDescent="0.2">
      <c r="A43" s="180" t="s">
        <v>17</v>
      </c>
      <c r="B43" s="183" t="s">
        <v>176</v>
      </c>
      <c r="C43" s="186" t="s">
        <v>38</v>
      </c>
      <c r="D43" s="24" t="s">
        <v>2</v>
      </c>
      <c r="E43" s="25">
        <f>SUM(E44:E47)</f>
        <v>0</v>
      </c>
      <c r="F43" s="25">
        <f>SUM(G43:O43)</f>
        <v>3049.76</v>
      </c>
      <c r="G43" s="29">
        <f>SUM(G44:G47)</f>
        <v>1808.35</v>
      </c>
      <c r="H43" s="29">
        <f>SUM(H44:H47)</f>
        <v>1241.4100000000001</v>
      </c>
      <c r="I43" s="189">
        <f>SUM(I44:M47)</f>
        <v>0</v>
      </c>
      <c r="J43" s="190"/>
      <c r="K43" s="190"/>
      <c r="L43" s="190"/>
      <c r="M43" s="191"/>
      <c r="N43" s="25">
        <f>SUM(N44:N47)</f>
        <v>0</v>
      </c>
      <c r="O43" s="25">
        <f>SUM(O44:O47)</f>
        <v>0</v>
      </c>
      <c r="P43" s="177" t="s">
        <v>90</v>
      </c>
      <c r="Q43" s="36"/>
      <c r="S43" s="37"/>
    </row>
    <row r="44" spans="1:20" ht="15" x14ac:dyDescent="0.2">
      <c r="A44" s="181"/>
      <c r="B44" s="184"/>
      <c r="C44" s="187"/>
      <c r="D44" s="24" t="s">
        <v>1</v>
      </c>
      <c r="E44" s="43">
        <v>0</v>
      </c>
      <c r="F44" s="25">
        <f>SUM(I44:O44)</f>
        <v>0</v>
      </c>
      <c r="G44" s="74">
        <v>0</v>
      </c>
      <c r="H44" s="74">
        <v>0</v>
      </c>
      <c r="I44" s="189">
        <v>0</v>
      </c>
      <c r="J44" s="190"/>
      <c r="K44" s="190"/>
      <c r="L44" s="190"/>
      <c r="M44" s="191"/>
      <c r="N44" s="43">
        <v>0</v>
      </c>
      <c r="O44" s="43">
        <v>0</v>
      </c>
      <c r="P44" s="178"/>
      <c r="R44" s="36"/>
    </row>
    <row r="45" spans="1:20" ht="30" x14ac:dyDescent="0.2">
      <c r="A45" s="181"/>
      <c r="B45" s="184"/>
      <c r="C45" s="187"/>
      <c r="D45" s="24" t="s">
        <v>5</v>
      </c>
      <c r="E45" s="43">
        <v>0</v>
      </c>
      <c r="F45" s="25">
        <f>SUM(G45:O45)</f>
        <v>1184.45</v>
      </c>
      <c r="G45" s="74">
        <v>1184.45</v>
      </c>
      <c r="H45" s="74">
        <v>0</v>
      </c>
      <c r="I45" s="189">
        <v>0</v>
      </c>
      <c r="J45" s="190"/>
      <c r="K45" s="190"/>
      <c r="L45" s="190"/>
      <c r="M45" s="191"/>
      <c r="N45" s="43">
        <v>0</v>
      </c>
      <c r="O45" s="43">
        <v>0</v>
      </c>
      <c r="P45" s="178"/>
    </row>
    <row r="46" spans="1:20" ht="30" x14ac:dyDescent="0.2">
      <c r="A46" s="181"/>
      <c r="B46" s="184"/>
      <c r="C46" s="187"/>
      <c r="D46" s="24" t="s">
        <v>12</v>
      </c>
      <c r="E46" s="43">
        <v>0</v>
      </c>
      <c r="F46" s="25">
        <f>SUM(G46:O46)</f>
        <v>1865.31</v>
      </c>
      <c r="G46" s="75">
        <v>623.9</v>
      </c>
      <c r="H46" s="76">
        <v>1241.4100000000001</v>
      </c>
      <c r="I46" s="189">
        <v>0</v>
      </c>
      <c r="J46" s="190"/>
      <c r="K46" s="190"/>
      <c r="L46" s="190"/>
      <c r="M46" s="191"/>
      <c r="N46" s="43">
        <v>0</v>
      </c>
      <c r="O46" s="43">
        <v>0</v>
      </c>
      <c r="P46" s="178"/>
      <c r="Q46" s="36"/>
    </row>
    <row r="47" spans="1:20" ht="15" x14ac:dyDescent="0.2">
      <c r="A47" s="181"/>
      <c r="B47" s="185"/>
      <c r="C47" s="188"/>
      <c r="D47" s="24" t="s">
        <v>18</v>
      </c>
      <c r="E47" s="43">
        <v>0</v>
      </c>
      <c r="F47" s="25">
        <f>SUM(I47:O47)</f>
        <v>0</v>
      </c>
      <c r="G47" s="74">
        <v>0</v>
      </c>
      <c r="H47" s="74">
        <v>0</v>
      </c>
      <c r="I47" s="189">
        <v>0</v>
      </c>
      <c r="J47" s="190"/>
      <c r="K47" s="190"/>
      <c r="L47" s="190"/>
      <c r="M47" s="191"/>
      <c r="N47" s="43">
        <v>0</v>
      </c>
      <c r="O47" s="43">
        <v>0</v>
      </c>
      <c r="P47" s="179"/>
    </row>
    <row r="48" spans="1:20" s="30" customFormat="1" ht="15" customHeight="1" x14ac:dyDescent="0.2">
      <c r="A48" s="181"/>
      <c r="B48" s="195" t="s">
        <v>184</v>
      </c>
      <c r="C48" s="198" t="s">
        <v>81</v>
      </c>
      <c r="D48" s="198" t="s">
        <v>92</v>
      </c>
      <c r="E48" s="29"/>
      <c r="F48" s="219" t="s">
        <v>0</v>
      </c>
      <c r="G48" s="201" t="s">
        <v>131</v>
      </c>
      <c r="H48" s="201" t="s">
        <v>132</v>
      </c>
      <c r="I48" s="203" t="s">
        <v>263</v>
      </c>
      <c r="J48" s="204" t="s">
        <v>167</v>
      </c>
      <c r="K48" s="204"/>
      <c r="L48" s="204"/>
      <c r="M48" s="204"/>
      <c r="N48" s="177" t="s">
        <v>34</v>
      </c>
      <c r="O48" s="177" t="s">
        <v>35</v>
      </c>
      <c r="P48" s="177"/>
    </row>
    <row r="49" spans="1:16" ht="24" customHeight="1" x14ac:dyDescent="0.2">
      <c r="A49" s="181"/>
      <c r="B49" s="196"/>
      <c r="C49" s="199"/>
      <c r="D49" s="199"/>
      <c r="E49" s="25"/>
      <c r="F49" s="221"/>
      <c r="G49" s="202"/>
      <c r="H49" s="202"/>
      <c r="I49" s="203"/>
      <c r="J49" s="31" t="s">
        <v>170</v>
      </c>
      <c r="K49" s="31" t="s">
        <v>171</v>
      </c>
      <c r="L49" s="31" t="s">
        <v>172</v>
      </c>
      <c r="M49" s="31" t="s">
        <v>168</v>
      </c>
      <c r="N49" s="179"/>
      <c r="O49" s="179"/>
      <c r="P49" s="178"/>
    </row>
    <row r="50" spans="1:16" ht="15" x14ac:dyDescent="0.2">
      <c r="A50" s="182"/>
      <c r="B50" s="197"/>
      <c r="C50" s="200"/>
      <c r="D50" s="200"/>
      <c r="E50" s="25"/>
      <c r="F50" s="18">
        <v>6</v>
      </c>
      <c r="G50" s="32" t="s">
        <v>101</v>
      </c>
      <c r="H50" s="35" t="s">
        <v>89</v>
      </c>
      <c r="I50" s="35" t="s">
        <v>31</v>
      </c>
      <c r="J50" s="34">
        <v>0</v>
      </c>
      <c r="K50" s="34">
        <v>0</v>
      </c>
      <c r="L50" s="34">
        <v>0</v>
      </c>
      <c r="M50" s="34">
        <v>0</v>
      </c>
      <c r="N50" s="33">
        <v>0</v>
      </c>
      <c r="O50" s="33">
        <v>0</v>
      </c>
      <c r="P50" s="179"/>
    </row>
    <row r="51" spans="1:16" ht="15" customHeight="1" x14ac:dyDescent="0.2">
      <c r="A51" s="180" t="s">
        <v>19</v>
      </c>
      <c r="B51" s="183" t="s">
        <v>44</v>
      </c>
      <c r="C51" s="186" t="s">
        <v>38</v>
      </c>
      <c r="D51" s="24" t="s">
        <v>2</v>
      </c>
      <c r="E51" s="25">
        <f>SUM(E52:E55)</f>
        <v>0</v>
      </c>
      <c r="F51" s="25">
        <f>SUM(G51:O51)</f>
        <v>10424.959999999999</v>
      </c>
      <c r="G51" s="25">
        <f>SUM(G52:G55)</f>
        <v>1940.6</v>
      </c>
      <c r="H51" s="25">
        <f>SUM(H52:H55)</f>
        <v>1922.4</v>
      </c>
      <c r="I51" s="189">
        <f>SUM(I52:M55)</f>
        <v>2185.3200000000002</v>
      </c>
      <c r="J51" s="190"/>
      <c r="K51" s="190"/>
      <c r="L51" s="190"/>
      <c r="M51" s="191"/>
      <c r="N51" s="25">
        <f>SUM(N52:N55)</f>
        <v>2187.3200000000002</v>
      </c>
      <c r="O51" s="25">
        <f>SUM(O52:O55)</f>
        <v>2189.3200000000002</v>
      </c>
      <c r="P51" s="177" t="s">
        <v>90</v>
      </c>
    </row>
    <row r="52" spans="1:16" ht="15" x14ac:dyDescent="0.2">
      <c r="A52" s="181"/>
      <c r="B52" s="184"/>
      <c r="C52" s="187"/>
      <c r="D52" s="24" t="s">
        <v>1</v>
      </c>
      <c r="E52" s="43">
        <v>0</v>
      </c>
      <c r="F52" s="25">
        <f>SUM(I52:O52)</f>
        <v>0</v>
      </c>
      <c r="G52" s="43">
        <v>0</v>
      </c>
      <c r="H52" s="77">
        <v>0</v>
      </c>
      <c r="I52" s="189">
        <v>0</v>
      </c>
      <c r="J52" s="190"/>
      <c r="K52" s="190"/>
      <c r="L52" s="190"/>
      <c r="M52" s="191"/>
      <c r="N52" s="43">
        <v>0</v>
      </c>
      <c r="O52" s="43">
        <v>0</v>
      </c>
      <c r="P52" s="178"/>
    </row>
    <row r="53" spans="1:16" ht="18" customHeight="1" x14ac:dyDescent="0.2">
      <c r="A53" s="181"/>
      <c r="B53" s="184"/>
      <c r="C53" s="187"/>
      <c r="D53" s="24" t="s">
        <v>5</v>
      </c>
      <c r="E53" s="43">
        <v>0</v>
      </c>
      <c r="F53" s="25">
        <f>SUM(G53:O53)</f>
        <v>7695</v>
      </c>
      <c r="G53" s="43">
        <v>1415</v>
      </c>
      <c r="H53" s="77">
        <v>1480</v>
      </c>
      <c r="I53" s="189">
        <v>1598</v>
      </c>
      <c r="J53" s="190"/>
      <c r="K53" s="190"/>
      <c r="L53" s="190"/>
      <c r="M53" s="191"/>
      <c r="N53" s="43">
        <v>1600</v>
      </c>
      <c r="O53" s="43">
        <v>1602</v>
      </c>
      <c r="P53" s="178"/>
    </row>
    <row r="54" spans="1:16" ht="30" x14ac:dyDescent="0.2">
      <c r="A54" s="181"/>
      <c r="B54" s="184"/>
      <c r="C54" s="187"/>
      <c r="D54" s="24" t="s">
        <v>12</v>
      </c>
      <c r="E54" s="43">
        <v>0</v>
      </c>
      <c r="F54" s="25">
        <f>SUM(G54:O54)</f>
        <v>2729.9600000000005</v>
      </c>
      <c r="G54" s="43">
        <v>525.6</v>
      </c>
      <c r="H54" s="77">
        <v>442.4</v>
      </c>
      <c r="I54" s="189">
        <v>587.32000000000005</v>
      </c>
      <c r="J54" s="190"/>
      <c r="K54" s="190"/>
      <c r="L54" s="190"/>
      <c r="M54" s="191"/>
      <c r="N54" s="43">
        <v>587.32000000000005</v>
      </c>
      <c r="O54" s="43">
        <v>587.32000000000005</v>
      </c>
      <c r="P54" s="178"/>
    </row>
    <row r="55" spans="1:16" ht="15" x14ac:dyDescent="0.2">
      <c r="A55" s="181"/>
      <c r="B55" s="185"/>
      <c r="C55" s="188"/>
      <c r="D55" s="24" t="s">
        <v>18</v>
      </c>
      <c r="E55" s="43">
        <v>0</v>
      </c>
      <c r="F55" s="25">
        <f>SUM(I55:O55)</f>
        <v>0</v>
      </c>
      <c r="G55" s="43">
        <v>0</v>
      </c>
      <c r="H55" s="77">
        <v>0</v>
      </c>
      <c r="I55" s="189">
        <v>0</v>
      </c>
      <c r="J55" s="190"/>
      <c r="K55" s="190"/>
      <c r="L55" s="190"/>
      <c r="M55" s="191"/>
      <c r="N55" s="43">
        <v>0</v>
      </c>
      <c r="O55" s="43">
        <v>0</v>
      </c>
      <c r="P55" s="179"/>
    </row>
    <row r="56" spans="1:16" s="30" customFormat="1" ht="32.25" customHeight="1" x14ac:dyDescent="0.2">
      <c r="A56" s="181"/>
      <c r="B56" s="195" t="s">
        <v>337</v>
      </c>
      <c r="C56" s="198" t="s">
        <v>81</v>
      </c>
      <c r="D56" s="198" t="s">
        <v>92</v>
      </c>
      <c r="E56" s="29"/>
      <c r="F56" s="219" t="s">
        <v>0</v>
      </c>
      <c r="G56" s="201" t="s">
        <v>131</v>
      </c>
      <c r="H56" s="201" t="s">
        <v>132</v>
      </c>
      <c r="I56" s="203" t="s">
        <v>263</v>
      </c>
      <c r="J56" s="204" t="s">
        <v>167</v>
      </c>
      <c r="K56" s="204"/>
      <c r="L56" s="204"/>
      <c r="M56" s="204"/>
      <c r="N56" s="177" t="s">
        <v>34</v>
      </c>
      <c r="O56" s="177" t="s">
        <v>35</v>
      </c>
      <c r="P56" s="177"/>
    </row>
    <row r="57" spans="1:16" ht="32.25" customHeight="1" x14ac:dyDescent="0.2">
      <c r="A57" s="181"/>
      <c r="B57" s="196"/>
      <c r="C57" s="199"/>
      <c r="D57" s="199"/>
      <c r="E57" s="25"/>
      <c r="F57" s="221"/>
      <c r="G57" s="202"/>
      <c r="H57" s="202"/>
      <c r="I57" s="203"/>
      <c r="J57" s="31" t="s">
        <v>170</v>
      </c>
      <c r="K57" s="31" t="s">
        <v>171</v>
      </c>
      <c r="L57" s="31" t="s">
        <v>172</v>
      </c>
      <c r="M57" s="31" t="s">
        <v>168</v>
      </c>
      <c r="N57" s="179"/>
      <c r="O57" s="179"/>
      <c r="P57" s="178"/>
    </row>
    <row r="58" spans="1:16" ht="32.25" customHeight="1" x14ac:dyDescent="0.2">
      <c r="A58" s="182"/>
      <c r="B58" s="197"/>
      <c r="C58" s="200"/>
      <c r="D58" s="200"/>
      <c r="E58" s="25"/>
      <c r="F58" s="27" t="s">
        <v>22</v>
      </c>
      <c r="G58" s="32" t="s">
        <v>22</v>
      </c>
      <c r="H58" s="35" t="s">
        <v>22</v>
      </c>
      <c r="I58" s="35" t="s">
        <v>22</v>
      </c>
      <c r="J58" s="34">
        <v>1</v>
      </c>
      <c r="K58" s="34">
        <v>1</v>
      </c>
      <c r="L58" s="34">
        <v>1</v>
      </c>
      <c r="M58" s="34">
        <v>1</v>
      </c>
      <c r="N58" s="33">
        <v>1</v>
      </c>
      <c r="O58" s="33">
        <v>1</v>
      </c>
      <c r="P58" s="179"/>
    </row>
    <row r="59" spans="1:16" ht="15" customHeight="1" x14ac:dyDescent="0.2">
      <c r="A59" s="180" t="s">
        <v>30</v>
      </c>
      <c r="B59" s="183" t="s">
        <v>45</v>
      </c>
      <c r="C59" s="186" t="s">
        <v>38</v>
      </c>
      <c r="D59" s="24" t="s">
        <v>2</v>
      </c>
      <c r="E59" s="25">
        <f>SUM(E60:E63)</f>
        <v>0</v>
      </c>
      <c r="F59" s="25">
        <f>SUM(I59:O59)</f>
        <v>0</v>
      </c>
      <c r="G59" s="25">
        <f>SUM(G60:G63)</f>
        <v>0</v>
      </c>
      <c r="H59" s="25">
        <f>SUM(H60:H63)</f>
        <v>0</v>
      </c>
      <c r="I59" s="189">
        <f>SUM(I60:M63)</f>
        <v>0</v>
      </c>
      <c r="J59" s="190"/>
      <c r="K59" s="190"/>
      <c r="L59" s="190"/>
      <c r="M59" s="191"/>
      <c r="N59" s="25">
        <f>SUM(N60:N63)</f>
        <v>0</v>
      </c>
      <c r="O59" s="25">
        <f>SUM(O60:O63)</f>
        <v>0</v>
      </c>
      <c r="P59" s="177" t="s">
        <v>90</v>
      </c>
    </row>
    <row r="60" spans="1:16" ht="15" x14ac:dyDescent="0.2">
      <c r="A60" s="181"/>
      <c r="B60" s="184"/>
      <c r="C60" s="187"/>
      <c r="D60" s="24" t="s">
        <v>1</v>
      </c>
      <c r="E60" s="43">
        <v>0</v>
      </c>
      <c r="F60" s="25">
        <f>SUM(I60:O60)</f>
        <v>0</v>
      </c>
      <c r="G60" s="43">
        <v>0</v>
      </c>
      <c r="H60" s="43">
        <v>0</v>
      </c>
      <c r="I60" s="189">
        <v>0</v>
      </c>
      <c r="J60" s="190"/>
      <c r="K60" s="190"/>
      <c r="L60" s="190"/>
      <c r="M60" s="191"/>
      <c r="N60" s="43">
        <v>0</v>
      </c>
      <c r="O60" s="43">
        <v>0</v>
      </c>
      <c r="P60" s="178"/>
    </row>
    <row r="61" spans="1:16" ht="30" x14ac:dyDescent="0.2">
      <c r="A61" s="181"/>
      <c r="B61" s="184"/>
      <c r="C61" s="187"/>
      <c r="D61" s="24" t="s">
        <v>5</v>
      </c>
      <c r="E61" s="43">
        <v>0</v>
      </c>
      <c r="F61" s="25">
        <f>SUM(M61:O61)</f>
        <v>0</v>
      </c>
      <c r="G61" s="43">
        <v>0</v>
      </c>
      <c r="H61" s="43">
        <v>0</v>
      </c>
      <c r="I61" s="189">
        <v>0</v>
      </c>
      <c r="J61" s="190"/>
      <c r="K61" s="190"/>
      <c r="L61" s="190"/>
      <c r="M61" s="191"/>
      <c r="N61" s="43">
        <v>0</v>
      </c>
      <c r="O61" s="43">
        <v>0</v>
      </c>
      <c r="P61" s="178"/>
    </row>
    <row r="62" spans="1:16" ht="30" x14ac:dyDescent="0.2">
      <c r="A62" s="181"/>
      <c r="B62" s="184"/>
      <c r="C62" s="187"/>
      <c r="D62" s="24" t="s">
        <v>12</v>
      </c>
      <c r="E62" s="43">
        <v>0</v>
      </c>
      <c r="F62" s="25">
        <f>SUM(M62:O62)</f>
        <v>0</v>
      </c>
      <c r="G62" s="43">
        <v>0</v>
      </c>
      <c r="H62" s="43">
        <v>0</v>
      </c>
      <c r="I62" s="189">
        <v>0</v>
      </c>
      <c r="J62" s="190"/>
      <c r="K62" s="190"/>
      <c r="L62" s="190"/>
      <c r="M62" s="191"/>
      <c r="N62" s="43">
        <v>0</v>
      </c>
      <c r="O62" s="43">
        <v>0</v>
      </c>
      <c r="P62" s="178"/>
    </row>
    <row r="63" spans="1:16" ht="15" x14ac:dyDescent="0.2">
      <c r="A63" s="181"/>
      <c r="B63" s="185"/>
      <c r="C63" s="188"/>
      <c r="D63" s="24" t="s">
        <v>18</v>
      </c>
      <c r="E63" s="43">
        <v>0</v>
      </c>
      <c r="F63" s="25">
        <f>SUM(M63:O63)</f>
        <v>0</v>
      </c>
      <c r="G63" s="43">
        <v>0</v>
      </c>
      <c r="H63" s="43">
        <v>0</v>
      </c>
      <c r="I63" s="189">
        <v>0</v>
      </c>
      <c r="J63" s="190"/>
      <c r="K63" s="190"/>
      <c r="L63" s="190"/>
      <c r="M63" s="191"/>
      <c r="N63" s="43">
        <v>0</v>
      </c>
      <c r="O63" s="43">
        <v>0</v>
      </c>
      <c r="P63" s="179"/>
    </row>
    <row r="64" spans="1:16" s="30" customFormat="1" ht="15" customHeight="1" x14ac:dyDescent="0.2">
      <c r="A64" s="181"/>
      <c r="B64" s="195" t="s">
        <v>185</v>
      </c>
      <c r="C64" s="198" t="s">
        <v>81</v>
      </c>
      <c r="D64" s="198" t="s">
        <v>92</v>
      </c>
      <c r="E64" s="29"/>
      <c r="F64" s="219" t="s">
        <v>0</v>
      </c>
      <c r="G64" s="201" t="s">
        <v>131</v>
      </c>
      <c r="H64" s="201" t="s">
        <v>132</v>
      </c>
      <c r="I64" s="203" t="s">
        <v>263</v>
      </c>
      <c r="J64" s="204" t="s">
        <v>167</v>
      </c>
      <c r="K64" s="204"/>
      <c r="L64" s="204"/>
      <c r="M64" s="204"/>
      <c r="N64" s="177" t="s">
        <v>34</v>
      </c>
      <c r="O64" s="177" t="s">
        <v>35</v>
      </c>
      <c r="P64" s="177"/>
    </row>
    <row r="65" spans="1:20" ht="24" customHeight="1" x14ac:dyDescent="0.2">
      <c r="A65" s="181"/>
      <c r="B65" s="196"/>
      <c r="C65" s="199"/>
      <c r="D65" s="199"/>
      <c r="E65" s="25"/>
      <c r="F65" s="221"/>
      <c r="G65" s="202"/>
      <c r="H65" s="202"/>
      <c r="I65" s="203"/>
      <c r="J65" s="31" t="s">
        <v>170</v>
      </c>
      <c r="K65" s="31" t="s">
        <v>171</v>
      </c>
      <c r="L65" s="31" t="s">
        <v>172</v>
      </c>
      <c r="M65" s="31" t="s">
        <v>168</v>
      </c>
      <c r="N65" s="179"/>
      <c r="O65" s="179"/>
      <c r="P65" s="178"/>
    </row>
    <row r="66" spans="1:20" ht="15" x14ac:dyDescent="0.2">
      <c r="A66" s="182"/>
      <c r="B66" s="197"/>
      <c r="C66" s="200"/>
      <c r="D66" s="200"/>
      <c r="E66" s="25"/>
      <c r="F66" s="27">
        <v>0</v>
      </c>
      <c r="G66" s="32" t="s">
        <v>31</v>
      </c>
      <c r="H66" s="35" t="s">
        <v>31</v>
      </c>
      <c r="I66" s="35" t="s">
        <v>31</v>
      </c>
      <c r="J66" s="34">
        <v>0</v>
      </c>
      <c r="K66" s="34">
        <v>0</v>
      </c>
      <c r="L66" s="34">
        <v>0</v>
      </c>
      <c r="M66" s="34">
        <v>0</v>
      </c>
      <c r="N66" s="33">
        <v>0</v>
      </c>
      <c r="O66" s="33">
        <v>0</v>
      </c>
      <c r="P66" s="179"/>
    </row>
    <row r="67" spans="1:20" ht="15" hidden="1" customHeight="1" x14ac:dyDescent="0.2">
      <c r="A67" s="180" t="s">
        <v>46</v>
      </c>
      <c r="B67" s="183" t="s">
        <v>47</v>
      </c>
      <c r="C67" s="186" t="s">
        <v>38</v>
      </c>
      <c r="D67" s="24" t="s">
        <v>2</v>
      </c>
      <c r="E67" s="25">
        <f>SUM(E68:E71)</f>
        <v>0</v>
      </c>
      <c r="F67" s="25">
        <f>SUM(I67:O67)</f>
        <v>0</v>
      </c>
      <c r="G67" s="73"/>
      <c r="H67" s="73"/>
      <c r="I67" s="189">
        <f>SUM(I68:M71)</f>
        <v>0</v>
      </c>
      <c r="J67" s="190"/>
      <c r="K67" s="190"/>
      <c r="L67" s="190"/>
      <c r="M67" s="191"/>
      <c r="N67" s="25">
        <f>SUM(N68:N71)</f>
        <v>0</v>
      </c>
      <c r="O67" s="25">
        <f>SUM(O68:O71)</f>
        <v>0</v>
      </c>
      <c r="P67" s="177" t="s">
        <v>90</v>
      </c>
    </row>
    <row r="68" spans="1:20" ht="15" hidden="1" customHeight="1" x14ac:dyDescent="0.2">
      <c r="A68" s="181"/>
      <c r="B68" s="184"/>
      <c r="C68" s="187"/>
      <c r="D68" s="24" t="s">
        <v>1</v>
      </c>
      <c r="E68" s="43">
        <v>0</v>
      </c>
      <c r="F68" s="25">
        <f>SUM(I68:O68)</f>
        <v>0</v>
      </c>
      <c r="G68" s="73"/>
      <c r="H68" s="73"/>
      <c r="I68" s="189">
        <v>0</v>
      </c>
      <c r="J68" s="190"/>
      <c r="K68" s="190"/>
      <c r="L68" s="190"/>
      <c r="M68" s="191"/>
      <c r="N68" s="43">
        <v>0</v>
      </c>
      <c r="O68" s="43">
        <v>0</v>
      </c>
      <c r="P68" s="178"/>
    </row>
    <row r="69" spans="1:20" ht="30" hidden="1" customHeight="1" x14ac:dyDescent="0.2">
      <c r="A69" s="181"/>
      <c r="B69" s="184"/>
      <c r="C69" s="187"/>
      <c r="D69" s="24" t="s">
        <v>5</v>
      </c>
      <c r="E69" s="43">
        <v>0</v>
      </c>
      <c r="F69" s="25">
        <f>SUM(I69:O69)</f>
        <v>0</v>
      </c>
      <c r="G69" s="73"/>
      <c r="H69" s="73"/>
      <c r="I69" s="189">
        <v>0</v>
      </c>
      <c r="J69" s="190"/>
      <c r="K69" s="190"/>
      <c r="L69" s="190"/>
      <c r="M69" s="191"/>
      <c r="N69" s="43">
        <v>0</v>
      </c>
      <c r="O69" s="43">
        <v>0</v>
      </c>
      <c r="P69" s="178"/>
    </row>
    <row r="70" spans="1:20" ht="30" hidden="1" customHeight="1" x14ac:dyDescent="0.2">
      <c r="A70" s="181"/>
      <c r="B70" s="184"/>
      <c r="C70" s="187"/>
      <c r="D70" s="24" t="s">
        <v>12</v>
      </c>
      <c r="E70" s="43">
        <v>0</v>
      </c>
      <c r="F70" s="25">
        <f>SUM(I70:O70)</f>
        <v>0</v>
      </c>
      <c r="G70" s="73"/>
      <c r="H70" s="73"/>
      <c r="I70" s="189">
        <v>0</v>
      </c>
      <c r="J70" s="190"/>
      <c r="K70" s="190"/>
      <c r="L70" s="190"/>
      <c r="M70" s="191"/>
      <c r="N70" s="43">
        <v>0</v>
      </c>
      <c r="O70" s="43">
        <v>0</v>
      </c>
      <c r="P70" s="178"/>
    </row>
    <row r="71" spans="1:20" ht="15" hidden="1" customHeight="1" x14ac:dyDescent="0.2">
      <c r="A71" s="181"/>
      <c r="B71" s="185"/>
      <c r="C71" s="188"/>
      <c r="D71" s="24" t="s">
        <v>18</v>
      </c>
      <c r="E71" s="43">
        <v>0</v>
      </c>
      <c r="F71" s="25">
        <f>SUM(I71:O71)</f>
        <v>0</v>
      </c>
      <c r="G71" s="73"/>
      <c r="H71" s="73"/>
      <c r="I71" s="189">
        <v>0</v>
      </c>
      <c r="J71" s="190"/>
      <c r="K71" s="190"/>
      <c r="L71" s="190"/>
      <c r="M71" s="191"/>
      <c r="N71" s="43">
        <v>0</v>
      </c>
      <c r="O71" s="43">
        <v>0</v>
      </c>
      <c r="P71" s="179"/>
    </row>
    <row r="72" spans="1:20" s="30" customFormat="1" ht="15" hidden="1" customHeight="1" x14ac:dyDescent="0.2">
      <c r="A72" s="181"/>
      <c r="B72" s="195" t="s">
        <v>83</v>
      </c>
      <c r="C72" s="198" t="s">
        <v>81</v>
      </c>
      <c r="D72" s="198" t="s">
        <v>82</v>
      </c>
      <c r="E72" s="29"/>
      <c r="F72" s="219" t="s">
        <v>0</v>
      </c>
      <c r="G72" s="78"/>
      <c r="H72" s="78"/>
      <c r="I72" s="201" t="s">
        <v>73</v>
      </c>
      <c r="J72" s="273" t="s">
        <v>74</v>
      </c>
      <c r="K72" s="274"/>
      <c r="L72" s="274"/>
      <c r="M72" s="275"/>
      <c r="N72" s="177" t="s">
        <v>34</v>
      </c>
      <c r="O72" s="177" t="s">
        <v>35</v>
      </c>
      <c r="P72" s="177"/>
    </row>
    <row r="73" spans="1:20" ht="15" hidden="1" customHeight="1" x14ac:dyDescent="0.2">
      <c r="A73" s="181"/>
      <c r="B73" s="196"/>
      <c r="C73" s="199"/>
      <c r="D73" s="199"/>
      <c r="E73" s="25"/>
      <c r="F73" s="221"/>
      <c r="G73" s="79"/>
      <c r="H73" s="79"/>
      <c r="I73" s="202"/>
      <c r="J73" s="26" t="s">
        <v>77</v>
      </c>
      <c r="K73" s="26" t="s">
        <v>78</v>
      </c>
      <c r="L73" s="26" t="s">
        <v>79</v>
      </c>
      <c r="M73" s="27" t="s">
        <v>80</v>
      </c>
      <c r="N73" s="179"/>
      <c r="O73" s="179"/>
      <c r="P73" s="178"/>
    </row>
    <row r="74" spans="1:20" ht="15" hidden="1" customHeight="1" x14ac:dyDescent="0.2">
      <c r="A74" s="182"/>
      <c r="B74" s="197"/>
      <c r="C74" s="200"/>
      <c r="D74" s="200"/>
      <c r="E74" s="25"/>
      <c r="F74" s="27" t="s">
        <v>76</v>
      </c>
      <c r="G74" s="26"/>
      <c r="H74" s="26"/>
      <c r="I74" s="40"/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179"/>
    </row>
    <row r="75" spans="1:20" ht="15" customHeight="1" x14ac:dyDescent="0.2">
      <c r="A75" s="180" t="s">
        <v>237</v>
      </c>
      <c r="B75" s="183" t="s">
        <v>242</v>
      </c>
      <c r="C75" s="186" t="s">
        <v>38</v>
      </c>
      <c r="D75" s="24" t="s">
        <v>2</v>
      </c>
      <c r="E75" s="25">
        <f>SUM(E76:E79)</f>
        <v>0</v>
      </c>
      <c r="F75" s="25">
        <f>SUM(F76:F79)</f>
        <v>45215.320000000007</v>
      </c>
      <c r="G75" s="25">
        <f>SUM(G76:G79)</f>
        <v>0</v>
      </c>
      <c r="H75" s="25">
        <f>SUM(H76:H79)</f>
        <v>15935.420000000002</v>
      </c>
      <c r="I75" s="189">
        <f>SUM(I76:M79)</f>
        <v>29279.9</v>
      </c>
      <c r="J75" s="190"/>
      <c r="K75" s="190"/>
      <c r="L75" s="190"/>
      <c r="M75" s="191"/>
      <c r="N75" s="25">
        <f>SUM(N76:N79)</f>
        <v>0</v>
      </c>
      <c r="O75" s="25">
        <f>SUM(O76:O79)</f>
        <v>0</v>
      </c>
      <c r="P75" s="177" t="s">
        <v>90</v>
      </c>
    </row>
    <row r="76" spans="1:20" ht="15" x14ac:dyDescent="0.2">
      <c r="A76" s="181"/>
      <c r="B76" s="184"/>
      <c r="C76" s="187"/>
      <c r="D76" s="24" t="s">
        <v>1</v>
      </c>
      <c r="E76" s="43">
        <v>0</v>
      </c>
      <c r="F76" s="25">
        <f>SUM(I76:O76)</f>
        <v>0</v>
      </c>
      <c r="G76" s="43">
        <v>0</v>
      </c>
      <c r="H76" s="43">
        <v>0</v>
      </c>
      <c r="I76" s="189">
        <v>0</v>
      </c>
      <c r="J76" s="190"/>
      <c r="K76" s="190"/>
      <c r="L76" s="190"/>
      <c r="M76" s="191"/>
      <c r="N76" s="43">
        <v>0</v>
      </c>
      <c r="O76" s="43">
        <v>0</v>
      </c>
      <c r="P76" s="178"/>
    </row>
    <row r="77" spans="1:20" ht="30" x14ac:dyDescent="0.2">
      <c r="A77" s="181"/>
      <c r="B77" s="184"/>
      <c r="C77" s="187"/>
      <c r="D77" s="24" t="s">
        <v>5</v>
      </c>
      <c r="E77" s="43">
        <v>0</v>
      </c>
      <c r="F77" s="25">
        <f>SUM(G77:O77)</f>
        <v>29321.160000000003</v>
      </c>
      <c r="G77" s="43">
        <v>0</v>
      </c>
      <c r="H77" s="77">
        <v>10341.870000000001</v>
      </c>
      <c r="I77" s="189">
        <v>18979.29</v>
      </c>
      <c r="J77" s="190"/>
      <c r="K77" s="190"/>
      <c r="L77" s="190"/>
      <c r="M77" s="191"/>
      <c r="N77" s="43">
        <v>0</v>
      </c>
      <c r="O77" s="43">
        <v>0</v>
      </c>
      <c r="P77" s="178"/>
      <c r="S77" s="36"/>
      <c r="T77" s="36"/>
    </row>
    <row r="78" spans="1:20" ht="30" x14ac:dyDescent="0.2">
      <c r="A78" s="181"/>
      <c r="B78" s="184"/>
      <c r="C78" s="187"/>
      <c r="D78" s="24" t="s">
        <v>12</v>
      </c>
      <c r="E78" s="43">
        <v>0</v>
      </c>
      <c r="F78" s="25">
        <f>SUM(G78:O78)</f>
        <v>15894.16</v>
      </c>
      <c r="G78" s="43">
        <v>0</v>
      </c>
      <c r="H78" s="77">
        <v>5593.55</v>
      </c>
      <c r="I78" s="189">
        <v>10300.61</v>
      </c>
      <c r="J78" s="190"/>
      <c r="K78" s="190"/>
      <c r="L78" s="190"/>
      <c r="M78" s="191"/>
      <c r="N78" s="43">
        <v>0</v>
      </c>
      <c r="O78" s="43">
        <v>0</v>
      </c>
      <c r="P78" s="178"/>
      <c r="R78" s="36"/>
      <c r="S78" s="36"/>
    </row>
    <row r="79" spans="1:20" ht="15" x14ac:dyDescent="0.2">
      <c r="A79" s="181"/>
      <c r="B79" s="185"/>
      <c r="C79" s="188"/>
      <c r="D79" s="24" t="s">
        <v>18</v>
      </c>
      <c r="E79" s="43">
        <v>0</v>
      </c>
      <c r="F79" s="25">
        <f>SUM(M79:O79)</f>
        <v>0</v>
      </c>
      <c r="G79" s="43">
        <v>0</v>
      </c>
      <c r="H79" s="77">
        <v>0</v>
      </c>
      <c r="I79" s="189">
        <v>0</v>
      </c>
      <c r="J79" s="190"/>
      <c r="K79" s="190"/>
      <c r="L79" s="190"/>
      <c r="M79" s="191"/>
      <c r="N79" s="43">
        <v>0</v>
      </c>
      <c r="O79" s="43">
        <v>0</v>
      </c>
      <c r="P79" s="179"/>
    </row>
    <row r="80" spans="1:20" s="30" customFormat="1" ht="15" customHeight="1" x14ac:dyDescent="0.2">
      <c r="A80" s="181"/>
      <c r="B80" s="195" t="s">
        <v>251</v>
      </c>
      <c r="C80" s="198" t="s">
        <v>81</v>
      </c>
      <c r="D80" s="198" t="s">
        <v>92</v>
      </c>
      <c r="E80" s="29"/>
      <c r="F80" s="219" t="s">
        <v>0</v>
      </c>
      <c r="G80" s="201" t="s">
        <v>131</v>
      </c>
      <c r="H80" s="201" t="s">
        <v>132</v>
      </c>
      <c r="I80" s="203" t="s">
        <v>263</v>
      </c>
      <c r="J80" s="204" t="s">
        <v>167</v>
      </c>
      <c r="K80" s="204"/>
      <c r="L80" s="204"/>
      <c r="M80" s="204"/>
      <c r="N80" s="177" t="s">
        <v>34</v>
      </c>
      <c r="O80" s="177" t="s">
        <v>35</v>
      </c>
      <c r="P80" s="177"/>
    </row>
    <row r="81" spans="1:20" ht="24" customHeight="1" x14ac:dyDescent="0.2">
      <c r="A81" s="181"/>
      <c r="B81" s="196"/>
      <c r="C81" s="199"/>
      <c r="D81" s="199"/>
      <c r="E81" s="25"/>
      <c r="F81" s="221"/>
      <c r="G81" s="202"/>
      <c r="H81" s="202"/>
      <c r="I81" s="203"/>
      <c r="J81" s="31" t="s">
        <v>170</v>
      </c>
      <c r="K81" s="31" t="s">
        <v>171</v>
      </c>
      <c r="L81" s="31" t="s">
        <v>172</v>
      </c>
      <c r="M81" s="31" t="s">
        <v>168</v>
      </c>
      <c r="N81" s="179"/>
      <c r="O81" s="179"/>
      <c r="P81" s="178"/>
    </row>
    <row r="82" spans="1:20" ht="15" x14ac:dyDescent="0.2">
      <c r="A82" s="182"/>
      <c r="B82" s="197"/>
      <c r="C82" s="200"/>
      <c r="D82" s="200"/>
      <c r="E82" s="25"/>
      <c r="F82" s="18">
        <v>3963.84</v>
      </c>
      <c r="G82" s="32" t="s">
        <v>31</v>
      </c>
      <c r="H82" s="35" t="s">
        <v>245</v>
      </c>
      <c r="I82" s="35" t="s">
        <v>265</v>
      </c>
      <c r="J82" s="34">
        <v>0</v>
      </c>
      <c r="K82" s="34">
        <v>0</v>
      </c>
      <c r="L82" s="34">
        <v>0</v>
      </c>
      <c r="M82" s="35" t="s">
        <v>265</v>
      </c>
      <c r="N82" s="33">
        <v>0</v>
      </c>
      <c r="O82" s="33">
        <v>0</v>
      </c>
      <c r="P82" s="179"/>
    </row>
    <row r="83" spans="1:20" ht="15" customHeight="1" x14ac:dyDescent="0.2">
      <c r="A83" s="180" t="s">
        <v>48</v>
      </c>
      <c r="B83" s="183" t="s">
        <v>177</v>
      </c>
      <c r="C83" s="186" t="s">
        <v>38</v>
      </c>
      <c r="D83" s="24" t="s">
        <v>2</v>
      </c>
      <c r="E83" s="25">
        <f>SUM(E84:E87)</f>
        <v>0</v>
      </c>
      <c r="F83" s="25">
        <f>SUM(G83:O83)</f>
        <v>3148962.9800000004</v>
      </c>
      <c r="G83" s="25">
        <f>SUM(G84:G87)</f>
        <v>494446.61</v>
      </c>
      <c r="H83" s="25">
        <f>SUM(H84:H87)</f>
        <v>569979.47</v>
      </c>
      <c r="I83" s="189">
        <f>SUM(I84:M87)</f>
        <v>688512.3</v>
      </c>
      <c r="J83" s="190"/>
      <c r="K83" s="190"/>
      <c r="L83" s="190"/>
      <c r="M83" s="191"/>
      <c r="N83" s="25">
        <f>SUM(N84:N87)</f>
        <v>698012.3</v>
      </c>
      <c r="O83" s="25">
        <f>SUM(O84:O87)</f>
        <v>698012.3</v>
      </c>
      <c r="P83" s="177" t="s">
        <v>90</v>
      </c>
      <c r="R83" s="36"/>
    </row>
    <row r="84" spans="1:20" ht="15" x14ac:dyDescent="0.2">
      <c r="A84" s="181"/>
      <c r="B84" s="184"/>
      <c r="C84" s="187"/>
      <c r="D84" s="24" t="s">
        <v>1</v>
      </c>
      <c r="E84" s="43">
        <v>0</v>
      </c>
      <c r="F84" s="25">
        <f>SUM(I84:O84)</f>
        <v>0</v>
      </c>
      <c r="G84" s="43">
        <v>0</v>
      </c>
      <c r="H84" s="77">
        <v>0</v>
      </c>
      <c r="I84" s="189">
        <v>0</v>
      </c>
      <c r="J84" s="190"/>
      <c r="K84" s="190"/>
      <c r="L84" s="190"/>
      <c r="M84" s="191"/>
      <c r="N84" s="43">
        <v>0</v>
      </c>
      <c r="O84" s="43">
        <v>0</v>
      </c>
      <c r="P84" s="178"/>
      <c r="R84" s="36"/>
    </row>
    <row r="85" spans="1:20" ht="20.25" customHeight="1" x14ac:dyDescent="0.2">
      <c r="A85" s="181"/>
      <c r="B85" s="184"/>
      <c r="C85" s="187"/>
      <c r="D85" s="24" t="s">
        <v>5</v>
      </c>
      <c r="E85" s="43">
        <v>0</v>
      </c>
      <c r="F85" s="25">
        <f>SUM(I85:O85)</f>
        <v>0</v>
      </c>
      <c r="G85" s="43">
        <v>0</v>
      </c>
      <c r="H85" s="77">
        <v>0</v>
      </c>
      <c r="I85" s="189">
        <v>0</v>
      </c>
      <c r="J85" s="190"/>
      <c r="K85" s="190"/>
      <c r="L85" s="190"/>
      <c r="M85" s="191"/>
      <c r="N85" s="43">
        <v>0</v>
      </c>
      <c r="O85" s="43">
        <v>0</v>
      </c>
      <c r="P85" s="178"/>
      <c r="T85" s="36"/>
    </row>
    <row r="86" spans="1:20" ht="30" x14ac:dyDescent="0.2">
      <c r="A86" s="181"/>
      <c r="B86" s="184"/>
      <c r="C86" s="187"/>
      <c r="D86" s="24" t="s">
        <v>12</v>
      </c>
      <c r="E86" s="43">
        <v>0</v>
      </c>
      <c r="F86" s="25">
        <f>SUM(G86:O86)</f>
        <v>3148962.9800000004</v>
      </c>
      <c r="G86" s="43">
        <v>494446.61</v>
      </c>
      <c r="H86" s="77">
        <v>569979.47</v>
      </c>
      <c r="I86" s="189">
        <v>688512.3</v>
      </c>
      <c r="J86" s="190"/>
      <c r="K86" s="190"/>
      <c r="L86" s="190"/>
      <c r="M86" s="191"/>
      <c r="N86" s="43">
        <v>698012.3</v>
      </c>
      <c r="O86" s="43">
        <v>698012.3</v>
      </c>
      <c r="P86" s="178"/>
    </row>
    <row r="87" spans="1:20" ht="15" x14ac:dyDescent="0.2">
      <c r="A87" s="181"/>
      <c r="B87" s="185"/>
      <c r="C87" s="188"/>
      <c r="D87" s="24" t="s">
        <v>18</v>
      </c>
      <c r="E87" s="43">
        <v>0</v>
      </c>
      <c r="F87" s="25">
        <f>SUM(I87:O87)</f>
        <v>0</v>
      </c>
      <c r="G87" s="43">
        <v>0</v>
      </c>
      <c r="H87" s="77">
        <v>0</v>
      </c>
      <c r="I87" s="189">
        <v>0</v>
      </c>
      <c r="J87" s="190"/>
      <c r="K87" s="190"/>
      <c r="L87" s="190"/>
      <c r="M87" s="191"/>
      <c r="N87" s="43">
        <v>0</v>
      </c>
      <c r="O87" s="43">
        <v>0</v>
      </c>
      <c r="P87" s="179"/>
    </row>
    <row r="88" spans="1:20" s="30" customFormat="1" ht="25.5" customHeight="1" x14ac:dyDescent="0.2">
      <c r="A88" s="181"/>
      <c r="B88" s="195" t="s">
        <v>221</v>
      </c>
      <c r="C88" s="198" t="s">
        <v>81</v>
      </c>
      <c r="D88" s="198" t="s">
        <v>92</v>
      </c>
      <c r="E88" s="29"/>
      <c r="F88" s="219" t="s">
        <v>0</v>
      </c>
      <c r="G88" s="201" t="s">
        <v>131</v>
      </c>
      <c r="H88" s="201" t="s">
        <v>132</v>
      </c>
      <c r="I88" s="203" t="s">
        <v>263</v>
      </c>
      <c r="J88" s="204" t="s">
        <v>167</v>
      </c>
      <c r="K88" s="204"/>
      <c r="L88" s="204"/>
      <c r="M88" s="204"/>
      <c r="N88" s="177" t="s">
        <v>34</v>
      </c>
      <c r="O88" s="177" t="s">
        <v>35</v>
      </c>
      <c r="P88" s="177"/>
      <c r="R88" s="80"/>
    </row>
    <row r="89" spans="1:20" ht="25.5" customHeight="1" x14ac:dyDescent="0.2">
      <c r="A89" s="181"/>
      <c r="B89" s="196"/>
      <c r="C89" s="199"/>
      <c r="D89" s="199"/>
      <c r="E89" s="25"/>
      <c r="F89" s="221"/>
      <c r="G89" s="202"/>
      <c r="H89" s="202"/>
      <c r="I89" s="203"/>
      <c r="J89" s="31" t="s">
        <v>170</v>
      </c>
      <c r="K89" s="31" t="s">
        <v>171</v>
      </c>
      <c r="L89" s="31" t="s">
        <v>172</v>
      </c>
      <c r="M89" s="31" t="s">
        <v>168</v>
      </c>
      <c r="N89" s="179"/>
      <c r="O89" s="179"/>
      <c r="P89" s="178"/>
    </row>
    <row r="90" spans="1:20" ht="25.5" customHeight="1" x14ac:dyDescent="0.2">
      <c r="A90" s="182"/>
      <c r="B90" s="197"/>
      <c r="C90" s="200"/>
      <c r="D90" s="200"/>
      <c r="E90" s="25"/>
      <c r="F90" s="27">
        <v>2570.62</v>
      </c>
      <c r="G90" s="27">
        <v>2570.62</v>
      </c>
      <c r="H90" s="27">
        <v>2570.62</v>
      </c>
      <c r="I90" s="27">
        <v>2570.62</v>
      </c>
      <c r="J90" s="27">
        <v>2570.62</v>
      </c>
      <c r="K90" s="27">
        <v>2570.62</v>
      </c>
      <c r="L90" s="27">
        <v>2570.62</v>
      </c>
      <c r="M90" s="27">
        <v>2570.62</v>
      </c>
      <c r="N90" s="27">
        <v>2570.62</v>
      </c>
      <c r="O90" s="27">
        <v>2570.62</v>
      </c>
      <c r="P90" s="179"/>
    </row>
    <row r="91" spans="1:20" ht="15" customHeight="1" x14ac:dyDescent="0.2">
      <c r="A91" s="180" t="s">
        <v>43</v>
      </c>
      <c r="B91" s="183" t="s">
        <v>338</v>
      </c>
      <c r="C91" s="186" t="s">
        <v>38</v>
      </c>
      <c r="D91" s="24" t="s">
        <v>2</v>
      </c>
      <c r="E91" s="25">
        <f>SUM(E92:E95)</f>
        <v>0</v>
      </c>
      <c r="F91" s="25">
        <f>SUM(I91:O91)</f>
        <v>0</v>
      </c>
      <c r="G91" s="25">
        <f>SUM(G92:G95)</f>
        <v>0</v>
      </c>
      <c r="H91" s="25">
        <f>SUM(H92:H95)</f>
        <v>0</v>
      </c>
      <c r="I91" s="189">
        <f>SUM(I92:M95)</f>
        <v>0</v>
      </c>
      <c r="J91" s="190"/>
      <c r="K91" s="190"/>
      <c r="L91" s="190"/>
      <c r="M91" s="191"/>
      <c r="N91" s="25">
        <f>SUM(N92:N95)</f>
        <v>0</v>
      </c>
      <c r="O91" s="25">
        <f>SUM(O92:O95)</f>
        <v>0</v>
      </c>
      <c r="P91" s="177" t="s">
        <v>90</v>
      </c>
      <c r="S91" s="36"/>
    </row>
    <row r="92" spans="1:20" ht="15" x14ac:dyDescent="0.2">
      <c r="A92" s="181"/>
      <c r="B92" s="184"/>
      <c r="C92" s="187"/>
      <c r="D92" s="24" t="s">
        <v>1</v>
      </c>
      <c r="E92" s="43">
        <v>0</v>
      </c>
      <c r="F92" s="25">
        <f>SUM(I92:O92)</f>
        <v>0</v>
      </c>
      <c r="G92" s="43">
        <v>0</v>
      </c>
      <c r="H92" s="43">
        <v>0</v>
      </c>
      <c r="I92" s="189">
        <v>0</v>
      </c>
      <c r="J92" s="190"/>
      <c r="K92" s="190"/>
      <c r="L92" s="190"/>
      <c r="M92" s="191"/>
      <c r="N92" s="43">
        <v>0</v>
      </c>
      <c r="O92" s="43">
        <v>0</v>
      </c>
      <c r="P92" s="178"/>
    </row>
    <row r="93" spans="1:20" ht="21.75" customHeight="1" x14ac:dyDescent="0.2">
      <c r="A93" s="181"/>
      <c r="B93" s="184"/>
      <c r="C93" s="187"/>
      <c r="D93" s="24" t="s">
        <v>5</v>
      </c>
      <c r="E93" s="43">
        <v>0</v>
      </c>
      <c r="F93" s="25">
        <f>SUM(M93:O93)</f>
        <v>0</v>
      </c>
      <c r="G93" s="43">
        <v>0</v>
      </c>
      <c r="H93" s="43">
        <v>0</v>
      </c>
      <c r="I93" s="189">
        <v>0</v>
      </c>
      <c r="J93" s="190"/>
      <c r="K93" s="190"/>
      <c r="L93" s="190"/>
      <c r="M93" s="191"/>
      <c r="N93" s="43">
        <v>0</v>
      </c>
      <c r="O93" s="43">
        <v>0</v>
      </c>
      <c r="P93" s="178"/>
    </row>
    <row r="94" spans="1:20" ht="30" x14ac:dyDescent="0.2">
      <c r="A94" s="181"/>
      <c r="B94" s="184"/>
      <c r="C94" s="187"/>
      <c r="D94" s="24" t="s">
        <v>12</v>
      </c>
      <c r="E94" s="43">
        <v>0</v>
      </c>
      <c r="F94" s="25">
        <v>0</v>
      </c>
      <c r="G94" s="43">
        <v>0</v>
      </c>
      <c r="H94" s="43">
        <v>0</v>
      </c>
      <c r="I94" s="189">
        <v>0</v>
      </c>
      <c r="J94" s="190"/>
      <c r="K94" s="190"/>
      <c r="L94" s="190"/>
      <c r="M94" s="191"/>
      <c r="N94" s="43">
        <v>0</v>
      </c>
      <c r="O94" s="43">
        <v>0</v>
      </c>
      <c r="P94" s="178"/>
    </row>
    <row r="95" spans="1:20" ht="15" x14ac:dyDescent="0.2">
      <c r="A95" s="181"/>
      <c r="B95" s="185"/>
      <c r="C95" s="188"/>
      <c r="D95" s="24" t="s">
        <v>18</v>
      </c>
      <c r="E95" s="43">
        <v>0</v>
      </c>
      <c r="F95" s="18">
        <v>21</v>
      </c>
      <c r="G95" s="43">
        <v>0</v>
      </c>
      <c r="H95" s="43">
        <v>0</v>
      </c>
      <c r="I95" s="279">
        <v>0</v>
      </c>
      <c r="J95" s="280"/>
      <c r="K95" s="280"/>
      <c r="L95" s="280"/>
      <c r="M95" s="281"/>
      <c r="N95" s="43">
        <v>0</v>
      </c>
      <c r="O95" s="43">
        <v>0</v>
      </c>
      <c r="P95" s="179"/>
    </row>
    <row r="96" spans="1:20" s="30" customFormat="1" ht="15" customHeight="1" x14ac:dyDescent="0.2">
      <c r="A96" s="181"/>
      <c r="B96" s="195" t="s">
        <v>339</v>
      </c>
      <c r="C96" s="198" t="s">
        <v>81</v>
      </c>
      <c r="D96" s="198" t="s">
        <v>92</v>
      </c>
      <c r="E96" s="29"/>
      <c r="F96" s="219" t="s">
        <v>0</v>
      </c>
      <c r="G96" s="201" t="s">
        <v>131</v>
      </c>
      <c r="H96" s="201" t="s">
        <v>132</v>
      </c>
      <c r="I96" s="203" t="s">
        <v>263</v>
      </c>
      <c r="J96" s="204" t="s">
        <v>167</v>
      </c>
      <c r="K96" s="204"/>
      <c r="L96" s="204"/>
      <c r="M96" s="204"/>
      <c r="N96" s="177" t="s">
        <v>34</v>
      </c>
      <c r="O96" s="177" t="s">
        <v>35</v>
      </c>
      <c r="P96" s="177"/>
    </row>
    <row r="97" spans="1:19" ht="24" customHeight="1" x14ac:dyDescent="0.2">
      <c r="A97" s="181"/>
      <c r="B97" s="196"/>
      <c r="C97" s="199"/>
      <c r="D97" s="199"/>
      <c r="E97" s="25"/>
      <c r="F97" s="221"/>
      <c r="G97" s="202"/>
      <c r="H97" s="202"/>
      <c r="I97" s="203"/>
      <c r="J97" s="31" t="s">
        <v>170</v>
      </c>
      <c r="K97" s="31" t="s">
        <v>171</v>
      </c>
      <c r="L97" s="31" t="s">
        <v>172</v>
      </c>
      <c r="M97" s="31" t="s">
        <v>168</v>
      </c>
      <c r="N97" s="179"/>
      <c r="O97" s="179"/>
      <c r="P97" s="178"/>
    </row>
    <row r="98" spans="1:19" ht="24" customHeight="1" x14ac:dyDescent="0.2">
      <c r="A98" s="182"/>
      <c r="B98" s="197"/>
      <c r="C98" s="200"/>
      <c r="D98" s="200"/>
      <c r="E98" s="25"/>
      <c r="F98" s="18">
        <v>0</v>
      </c>
      <c r="G98" s="32" t="s">
        <v>31</v>
      </c>
      <c r="H98" s="35" t="s">
        <v>31</v>
      </c>
      <c r="I98" s="35" t="s">
        <v>31</v>
      </c>
      <c r="J98" s="34">
        <v>0</v>
      </c>
      <c r="K98" s="34">
        <v>0</v>
      </c>
      <c r="L98" s="34">
        <v>0</v>
      </c>
      <c r="M98" s="34">
        <v>0</v>
      </c>
      <c r="N98" s="33">
        <v>0</v>
      </c>
      <c r="O98" s="33">
        <v>0</v>
      </c>
      <c r="P98" s="179"/>
    </row>
    <row r="99" spans="1:19" ht="15" customHeight="1" x14ac:dyDescent="0.2">
      <c r="A99" s="180" t="s">
        <v>118</v>
      </c>
      <c r="B99" s="183" t="s">
        <v>49</v>
      </c>
      <c r="C99" s="186" t="s">
        <v>38</v>
      </c>
      <c r="D99" s="24" t="s">
        <v>2</v>
      </c>
      <c r="E99" s="25"/>
      <c r="F99" s="25">
        <f>SUM(G99:O99)</f>
        <v>159859</v>
      </c>
      <c r="G99" s="25">
        <f>SUM(G100:G103)</f>
        <v>15454.5</v>
      </c>
      <c r="H99" s="25">
        <f>SUM(H100:H103)</f>
        <v>33580</v>
      </c>
      <c r="I99" s="189">
        <f>SUM(I100:M103)</f>
        <v>36941.5</v>
      </c>
      <c r="J99" s="190"/>
      <c r="K99" s="190"/>
      <c r="L99" s="190"/>
      <c r="M99" s="191"/>
      <c r="N99" s="25">
        <f>SUM(N100:N103)</f>
        <v>36941.5</v>
      </c>
      <c r="O99" s="25">
        <f>SUM(O100:O103)</f>
        <v>36941.5</v>
      </c>
      <c r="P99" s="177" t="s">
        <v>90</v>
      </c>
    </row>
    <row r="100" spans="1:19" ht="15" x14ac:dyDescent="0.2">
      <c r="A100" s="181"/>
      <c r="B100" s="184"/>
      <c r="C100" s="187"/>
      <c r="D100" s="24" t="s">
        <v>1</v>
      </c>
      <c r="E100" s="25">
        <f>F100</f>
        <v>0</v>
      </c>
      <c r="F100" s="25">
        <f>SUM(I100:O100)</f>
        <v>0</v>
      </c>
      <c r="G100" s="43">
        <v>0</v>
      </c>
      <c r="H100" s="77">
        <v>0</v>
      </c>
      <c r="I100" s="189">
        <v>0</v>
      </c>
      <c r="J100" s="190"/>
      <c r="K100" s="190"/>
      <c r="L100" s="190"/>
      <c r="M100" s="191"/>
      <c r="N100" s="43">
        <v>0</v>
      </c>
      <c r="O100" s="43">
        <v>0</v>
      </c>
      <c r="P100" s="178"/>
    </row>
    <row r="101" spans="1:19" ht="20.25" customHeight="1" x14ac:dyDescent="0.2">
      <c r="A101" s="181"/>
      <c r="B101" s="184"/>
      <c r="C101" s="187"/>
      <c r="D101" s="24" t="s">
        <v>5</v>
      </c>
      <c r="E101" s="25">
        <f>F101</f>
        <v>0</v>
      </c>
      <c r="F101" s="25">
        <f>SUM(I101:O101)</f>
        <v>0</v>
      </c>
      <c r="G101" s="43">
        <v>0</v>
      </c>
      <c r="H101" s="77">
        <v>0</v>
      </c>
      <c r="I101" s="189">
        <v>0</v>
      </c>
      <c r="J101" s="190"/>
      <c r="K101" s="190"/>
      <c r="L101" s="190"/>
      <c r="M101" s="191"/>
      <c r="N101" s="43">
        <v>0</v>
      </c>
      <c r="O101" s="43">
        <v>0</v>
      </c>
      <c r="P101" s="178"/>
    </row>
    <row r="102" spans="1:19" ht="30" x14ac:dyDescent="0.2">
      <c r="A102" s="181"/>
      <c r="B102" s="184"/>
      <c r="C102" s="187"/>
      <c r="D102" s="24" t="s">
        <v>12</v>
      </c>
      <c r="E102" s="25"/>
      <c r="F102" s="25">
        <f>SUM(G102:O102)</f>
        <v>159859</v>
      </c>
      <c r="G102" s="43">
        <v>15454.5</v>
      </c>
      <c r="H102" s="77">
        <v>33580</v>
      </c>
      <c r="I102" s="189">
        <v>36941.5</v>
      </c>
      <c r="J102" s="190"/>
      <c r="K102" s="190"/>
      <c r="L102" s="190"/>
      <c r="M102" s="191"/>
      <c r="N102" s="43">
        <v>36941.5</v>
      </c>
      <c r="O102" s="43">
        <v>36941.5</v>
      </c>
      <c r="P102" s="178"/>
      <c r="S102" s="36"/>
    </row>
    <row r="103" spans="1:19" ht="15" x14ac:dyDescent="0.2">
      <c r="A103" s="181"/>
      <c r="B103" s="185"/>
      <c r="C103" s="188"/>
      <c r="D103" s="24" t="s">
        <v>18</v>
      </c>
      <c r="E103" s="43">
        <v>0</v>
      </c>
      <c r="F103" s="25">
        <f>SUM(I103:O103)</f>
        <v>0</v>
      </c>
      <c r="G103" s="43">
        <v>0</v>
      </c>
      <c r="H103" s="77">
        <v>0</v>
      </c>
      <c r="I103" s="189">
        <v>0</v>
      </c>
      <c r="J103" s="190"/>
      <c r="K103" s="190"/>
      <c r="L103" s="190"/>
      <c r="M103" s="191"/>
      <c r="N103" s="43">
        <v>0</v>
      </c>
      <c r="O103" s="43">
        <v>0</v>
      </c>
      <c r="P103" s="179"/>
    </row>
    <row r="104" spans="1:19" s="30" customFormat="1" ht="15" customHeight="1" x14ac:dyDescent="0.2">
      <c r="A104" s="181"/>
      <c r="B104" s="195" t="s">
        <v>222</v>
      </c>
      <c r="C104" s="198" t="s">
        <v>81</v>
      </c>
      <c r="D104" s="198" t="s">
        <v>92</v>
      </c>
      <c r="E104" s="29"/>
      <c r="F104" s="219" t="s">
        <v>0</v>
      </c>
      <c r="G104" s="201" t="s">
        <v>131</v>
      </c>
      <c r="H104" s="201" t="s">
        <v>132</v>
      </c>
      <c r="I104" s="203" t="s">
        <v>263</v>
      </c>
      <c r="J104" s="204" t="s">
        <v>167</v>
      </c>
      <c r="K104" s="204"/>
      <c r="L104" s="204"/>
      <c r="M104" s="204"/>
      <c r="N104" s="177" t="s">
        <v>34</v>
      </c>
      <c r="O104" s="177" t="s">
        <v>35</v>
      </c>
      <c r="P104" s="177"/>
    </row>
    <row r="105" spans="1:19" ht="24" customHeight="1" x14ac:dyDescent="0.2">
      <c r="A105" s="181"/>
      <c r="B105" s="196"/>
      <c r="C105" s="199"/>
      <c r="D105" s="199"/>
      <c r="E105" s="25"/>
      <c r="F105" s="221"/>
      <c r="G105" s="202"/>
      <c r="H105" s="202"/>
      <c r="I105" s="203"/>
      <c r="J105" s="31" t="s">
        <v>170</v>
      </c>
      <c r="K105" s="31" t="s">
        <v>171</v>
      </c>
      <c r="L105" s="31" t="s">
        <v>172</v>
      </c>
      <c r="M105" s="31" t="s">
        <v>168</v>
      </c>
      <c r="N105" s="179"/>
      <c r="O105" s="179"/>
      <c r="P105" s="178"/>
    </row>
    <row r="106" spans="1:19" ht="22.5" customHeight="1" x14ac:dyDescent="0.2">
      <c r="A106" s="182"/>
      <c r="B106" s="197"/>
      <c r="C106" s="200"/>
      <c r="D106" s="200"/>
      <c r="E106" s="25"/>
      <c r="F106" s="27" t="s">
        <v>232</v>
      </c>
      <c r="G106" s="32" t="s">
        <v>233</v>
      </c>
      <c r="H106" s="32" t="s">
        <v>232</v>
      </c>
      <c r="I106" s="32" t="s">
        <v>232</v>
      </c>
      <c r="J106" s="32" t="s">
        <v>232</v>
      </c>
      <c r="K106" s="32" t="s">
        <v>232</v>
      </c>
      <c r="L106" s="32" t="s">
        <v>232</v>
      </c>
      <c r="M106" s="32" t="s">
        <v>232</v>
      </c>
      <c r="N106" s="32" t="s">
        <v>232</v>
      </c>
      <c r="O106" s="32" t="s">
        <v>232</v>
      </c>
      <c r="P106" s="179"/>
    </row>
    <row r="107" spans="1:19" ht="15" hidden="1" customHeight="1" x14ac:dyDescent="0.2">
      <c r="A107" s="180" t="s">
        <v>50</v>
      </c>
      <c r="B107" s="183" t="s">
        <v>51</v>
      </c>
      <c r="C107" s="186" t="s">
        <v>38</v>
      </c>
      <c r="D107" s="24" t="s">
        <v>2</v>
      </c>
      <c r="E107" s="25">
        <f>SUM(E108:E111)</f>
        <v>0</v>
      </c>
      <c r="F107" s="25">
        <f>SUM(I107:O107)</f>
        <v>0</v>
      </c>
      <c r="G107" s="73"/>
      <c r="H107" s="73"/>
      <c r="I107" s="189">
        <f>SUM(M108:M111)</f>
        <v>0</v>
      </c>
      <c r="J107" s="190"/>
      <c r="K107" s="190"/>
      <c r="L107" s="190"/>
      <c r="M107" s="191"/>
      <c r="N107" s="25">
        <f>SUM(N108:N111)</f>
        <v>0</v>
      </c>
      <c r="O107" s="25">
        <f>SUM(O108:O111)</f>
        <v>0</v>
      </c>
      <c r="P107" s="177" t="s">
        <v>90</v>
      </c>
    </row>
    <row r="108" spans="1:19" ht="15" hidden="1" customHeight="1" x14ac:dyDescent="0.2">
      <c r="A108" s="181"/>
      <c r="B108" s="184"/>
      <c r="C108" s="187"/>
      <c r="D108" s="24" t="s">
        <v>1</v>
      </c>
      <c r="E108" s="43">
        <v>0</v>
      </c>
      <c r="F108" s="25">
        <f>SUM(I108:O108)</f>
        <v>0</v>
      </c>
      <c r="G108" s="73"/>
      <c r="H108" s="73"/>
      <c r="I108" s="189">
        <v>0</v>
      </c>
      <c r="J108" s="190"/>
      <c r="K108" s="190"/>
      <c r="L108" s="190"/>
      <c r="M108" s="191"/>
      <c r="N108" s="43">
        <v>0</v>
      </c>
      <c r="O108" s="43">
        <v>0</v>
      </c>
      <c r="P108" s="178"/>
    </row>
    <row r="109" spans="1:19" ht="30" hidden="1" customHeight="1" x14ac:dyDescent="0.2">
      <c r="A109" s="181"/>
      <c r="B109" s="184"/>
      <c r="C109" s="187"/>
      <c r="D109" s="24" t="s">
        <v>5</v>
      </c>
      <c r="E109" s="43">
        <v>0</v>
      </c>
      <c r="F109" s="25">
        <f>SUM(M109:O109)</f>
        <v>0</v>
      </c>
      <c r="G109" s="73"/>
      <c r="H109" s="73"/>
      <c r="I109" s="189">
        <v>0</v>
      </c>
      <c r="J109" s="190"/>
      <c r="K109" s="190"/>
      <c r="L109" s="190"/>
      <c r="M109" s="191"/>
      <c r="N109" s="43">
        <v>0</v>
      </c>
      <c r="O109" s="43">
        <v>0</v>
      </c>
      <c r="P109" s="178"/>
    </row>
    <row r="110" spans="1:19" ht="30" hidden="1" customHeight="1" x14ac:dyDescent="0.2">
      <c r="A110" s="181"/>
      <c r="B110" s="184"/>
      <c r="C110" s="187"/>
      <c r="D110" s="24" t="s">
        <v>12</v>
      </c>
      <c r="E110" s="43">
        <v>0</v>
      </c>
      <c r="F110" s="25">
        <v>0</v>
      </c>
      <c r="G110" s="73"/>
      <c r="H110" s="73"/>
      <c r="I110" s="189">
        <v>0</v>
      </c>
      <c r="J110" s="190"/>
      <c r="K110" s="190"/>
      <c r="L110" s="190"/>
      <c r="M110" s="191"/>
      <c r="N110" s="43">
        <v>0</v>
      </c>
      <c r="O110" s="43">
        <v>0</v>
      </c>
      <c r="P110" s="178"/>
      <c r="Q110" s="36"/>
      <c r="R110" s="36"/>
    </row>
    <row r="111" spans="1:19" ht="15" hidden="1" customHeight="1" x14ac:dyDescent="0.2">
      <c r="A111" s="181"/>
      <c r="B111" s="185"/>
      <c r="C111" s="188"/>
      <c r="D111" s="24" t="s">
        <v>18</v>
      </c>
      <c r="E111" s="43">
        <v>0</v>
      </c>
      <c r="F111" s="25">
        <f>SUM(M111:O111)</f>
        <v>0</v>
      </c>
      <c r="G111" s="73"/>
      <c r="H111" s="73"/>
      <c r="I111" s="189">
        <v>0</v>
      </c>
      <c r="J111" s="190"/>
      <c r="K111" s="190"/>
      <c r="L111" s="190"/>
      <c r="M111" s="191"/>
      <c r="N111" s="43">
        <v>0</v>
      </c>
      <c r="O111" s="43">
        <v>0</v>
      </c>
      <c r="P111" s="179"/>
    </row>
    <row r="112" spans="1:19" s="30" customFormat="1" ht="15" hidden="1" customHeight="1" x14ac:dyDescent="0.2">
      <c r="A112" s="181"/>
      <c r="B112" s="195" t="s">
        <v>84</v>
      </c>
      <c r="C112" s="198" t="s">
        <v>81</v>
      </c>
      <c r="D112" s="198" t="s">
        <v>82</v>
      </c>
      <c r="E112" s="29"/>
      <c r="F112" s="219" t="s">
        <v>0</v>
      </c>
      <c r="G112" s="78"/>
      <c r="H112" s="78"/>
      <c r="I112" s="201" t="s">
        <v>73</v>
      </c>
      <c r="J112" s="273" t="s">
        <v>74</v>
      </c>
      <c r="K112" s="274"/>
      <c r="L112" s="274"/>
      <c r="M112" s="275"/>
      <c r="N112" s="177" t="s">
        <v>34</v>
      </c>
      <c r="O112" s="177" t="s">
        <v>35</v>
      </c>
      <c r="P112" s="177"/>
    </row>
    <row r="113" spans="1:18" ht="15" hidden="1" customHeight="1" x14ac:dyDescent="0.2">
      <c r="A113" s="181"/>
      <c r="B113" s="196"/>
      <c r="C113" s="199"/>
      <c r="D113" s="199"/>
      <c r="E113" s="25"/>
      <c r="F113" s="221"/>
      <c r="G113" s="79"/>
      <c r="H113" s="79"/>
      <c r="I113" s="202"/>
      <c r="J113" s="26" t="s">
        <v>77</v>
      </c>
      <c r="K113" s="26" t="s">
        <v>78</v>
      </c>
      <c r="L113" s="26" t="s">
        <v>79</v>
      </c>
      <c r="M113" s="27" t="s">
        <v>80</v>
      </c>
      <c r="N113" s="179"/>
      <c r="O113" s="179"/>
      <c r="P113" s="178"/>
    </row>
    <row r="114" spans="1:18" ht="19.5" hidden="1" customHeight="1" x14ac:dyDescent="0.2">
      <c r="A114" s="182"/>
      <c r="B114" s="197"/>
      <c r="C114" s="200"/>
      <c r="D114" s="200"/>
      <c r="E114" s="25"/>
      <c r="F114" s="27" t="s">
        <v>76</v>
      </c>
      <c r="G114" s="26"/>
      <c r="H114" s="26"/>
      <c r="I114" s="40"/>
      <c r="J114" s="33">
        <v>0</v>
      </c>
      <c r="K114" s="33">
        <v>0</v>
      </c>
      <c r="L114" s="33">
        <v>0</v>
      </c>
      <c r="M114" s="33">
        <v>0</v>
      </c>
      <c r="N114" s="33">
        <v>0</v>
      </c>
      <c r="O114" s="33">
        <v>0</v>
      </c>
      <c r="P114" s="179"/>
    </row>
    <row r="115" spans="1:18" ht="15" customHeight="1" x14ac:dyDescent="0.2">
      <c r="A115" s="180" t="s">
        <v>50</v>
      </c>
      <c r="B115" s="183" t="s">
        <v>52</v>
      </c>
      <c r="C115" s="186" t="s">
        <v>38</v>
      </c>
      <c r="D115" s="24" t="s">
        <v>2</v>
      </c>
      <c r="E115" s="25">
        <f>SUM(E116:E119)</f>
        <v>10000</v>
      </c>
      <c r="F115" s="25">
        <f>SUM(G115:O115)</f>
        <v>4000</v>
      </c>
      <c r="G115" s="25">
        <f>SUM(G116:G119)</f>
        <v>0</v>
      </c>
      <c r="H115" s="25">
        <f>SUM(H116:H119)</f>
        <v>4000</v>
      </c>
      <c r="I115" s="189">
        <f>SUM(I116:M119)</f>
        <v>0</v>
      </c>
      <c r="J115" s="190"/>
      <c r="K115" s="190"/>
      <c r="L115" s="190"/>
      <c r="M115" s="191"/>
      <c r="N115" s="25">
        <f>SUM(N116:N119)</f>
        <v>0</v>
      </c>
      <c r="O115" s="25">
        <f>SUM(O116:O119)</f>
        <v>0</v>
      </c>
      <c r="P115" s="177" t="s">
        <v>90</v>
      </c>
    </row>
    <row r="116" spans="1:18" ht="15" x14ac:dyDescent="0.2">
      <c r="A116" s="181"/>
      <c r="B116" s="184"/>
      <c r="C116" s="187"/>
      <c r="D116" s="24" t="s">
        <v>1</v>
      </c>
      <c r="E116" s="43">
        <v>0</v>
      </c>
      <c r="F116" s="25">
        <f t="shared" ref="F116:F118" si="11">SUM(G116:O116)</f>
        <v>0</v>
      </c>
      <c r="G116" s="43">
        <v>0</v>
      </c>
      <c r="H116" s="77">
        <v>0</v>
      </c>
      <c r="I116" s="189">
        <v>0</v>
      </c>
      <c r="J116" s="190"/>
      <c r="K116" s="190"/>
      <c r="L116" s="190"/>
      <c r="M116" s="191"/>
      <c r="N116" s="43">
        <v>0</v>
      </c>
      <c r="O116" s="43">
        <v>0</v>
      </c>
      <c r="P116" s="178"/>
    </row>
    <row r="117" spans="1:18" ht="20.25" customHeight="1" x14ac:dyDescent="0.2">
      <c r="A117" s="181"/>
      <c r="B117" s="184"/>
      <c r="C117" s="187"/>
      <c r="D117" s="24" t="s">
        <v>5</v>
      </c>
      <c r="E117" s="43">
        <v>0</v>
      </c>
      <c r="F117" s="25">
        <f t="shared" si="11"/>
        <v>0</v>
      </c>
      <c r="G117" s="43">
        <v>0</v>
      </c>
      <c r="H117" s="77">
        <v>0</v>
      </c>
      <c r="I117" s="189">
        <v>0</v>
      </c>
      <c r="J117" s="190"/>
      <c r="K117" s="190"/>
      <c r="L117" s="190"/>
      <c r="M117" s="191"/>
      <c r="N117" s="43">
        <v>0</v>
      </c>
      <c r="O117" s="43">
        <v>0</v>
      </c>
      <c r="P117" s="178"/>
    </row>
    <row r="118" spans="1:18" ht="30" x14ac:dyDescent="0.2">
      <c r="A118" s="181"/>
      <c r="B118" s="184"/>
      <c r="C118" s="187"/>
      <c r="D118" s="24" t="s">
        <v>12</v>
      </c>
      <c r="E118" s="43">
        <v>10000</v>
      </c>
      <c r="F118" s="43">
        <f t="shared" si="11"/>
        <v>4000</v>
      </c>
      <c r="G118" s="43">
        <v>0</v>
      </c>
      <c r="H118" s="77">
        <v>4000</v>
      </c>
      <c r="I118" s="189">
        <v>0</v>
      </c>
      <c r="J118" s="190"/>
      <c r="K118" s="190"/>
      <c r="L118" s="190"/>
      <c r="M118" s="191"/>
      <c r="N118" s="43">
        <v>0</v>
      </c>
      <c r="O118" s="43">
        <v>0</v>
      </c>
      <c r="P118" s="178"/>
    </row>
    <row r="119" spans="1:18" ht="15" x14ac:dyDescent="0.2">
      <c r="A119" s="181"/>
      <c r="B119" s="185"/>
      <c r="C119" s="188"/>
      <c r="D119" s="24" t="s">
        <v>18</v>
      </c>
      <c r="E119" s="43">
        <v>0</v>
      </c>
      <c r="F119" s="25">
        <f>SUM(I119:O119)</f>
        <v>0</v>
      </c>
      <c r="G119" s="43">
        <v>0</v>
      </c>
      <c r="H119" s="77">
        <v>0</v>
      </c>
      <c r="I119" s="189">
        <v>0</v>
      </c>
      <c r="J119" s="190"/>
      <c r="K119" s="190"/>
      <c r="L119" s="190"/>
      <c r="M119" s="191"/>
      <c r="N119" s="43">
        <v>0</v>
      </c>
      <c r="O119" s="43">
        <v>0</v>
      </c>
      <c r="P119" s="179"/>
    </row>
    <row r="120" spans="1:18" s="30" customFormat="1" ht="15" customHeight="1" x14ac:dyDescent="0.2">
      <c r="A120" s="181"/>
      <c r="B120" s="195" t="s">
        <v>95</v>
      </c>
      <c r="C120" s="198" t="s">
        <v>81</v>
      </c>
      <c r="D120" s="198" t="s">
        <v>92</v>
      </c>
      <c r="E120" s="29"/>
      <c r="F120" s="219" t="s">
        <v>0</v>
      </c>
      <c r="G120" s="201" t="s">
        <v>131</v>
      </c>
      <c r="H120" s="201" t="s">
        <v>132</v>
      </c>
      <c r="I120" s="203" t="s">
        <v>263</v>
      </c>
      <c r="J120" s="204" t="s">
        <v>167</v>
      </c>
      <c r="K120" s="204"/>
      <c r="L120" s="204"/>
      <c r="M120" s="204"/>
      <c r="N120" s="177" t="s">
        <v>34</v>
      </c>
      <c r="O120" s="177" t="s">
        <v>35</v>
      </c>
      <c r="P120" s="177"/>
    </row>
    <row r="121" spans="1:18" ht="24" customHeight="1" x14ac:dyDescent="0.2">
      <c r="A121" s="181"/>
      <c r="B121" s="196"/>
      <c r="C121" s="199"/>
      <c r="D121" s="199"/>
      <c r="E121" s="25"/>
      <c r="F121" s="221"/>
      <c r="G121" s="202"/>
      <c r="H121" s="202"/>
      <c r="I121" s="203"/>
      <c r="J121" s="31" t="s">
        <v>170</v>
      </c>
      <c r="K121" s="31" t="s">
        <v>171</v>
      </c>
      <c r="L121" s="31" t="s">
        <v>172</v>
      </c>
      <c r="M121" s="31" t="s">
        <v>168</v>
      </c>
      <c r="N121" s="179"/>
      <c r="O121" s="179"/>
      <c r="P121" s="178"/>
    </row>
    <row r="122" spans="1:18" ht="15" x14ac:dyDescent="0.2">
      <c r="A122" s="182"/>
      <c r="B122" s="197"/>
      <c r="C122" s="200"/>
      <c r="D122" s="200"/>
      <c r="E122" s="25"/>
      <c r="F122" s="18">
        <v>1</v>
      </c>
      <c r="G122" s="32" t="s">
        <v>31</v>
      </c>
      <c r="H122" s="35" t="s">
        <v>22</v>
      </c>
      <c r="I122" s="35" t="s">
        <v>31</v>
      </c>
      <c r="J122" s="34">
        <v>0</v>
      </c>
      <c r="K122" s="34">
        <v>0</v>
      </c>
      <c r="L122" s="34">
        <v>0</v>
      </c>
      <c r="M122" s="34">
        <v>0</v>
      </c>
      <c r="N122" s="33">
        <v>0</v>
      </c>
      <c r="O122" s="33">
        <v>0</v>
      </c>
      <c r="P122" s="179"/>
    </row>
    <row r="123" spans="1:18" ht="15" customHeight="1" x14ac:dyDescent="0.2">
      <c r="A123" s="180" t="s">
        <v>119</v>
      </c>
      <c r="B123" s="183" t="s">
        <v>53</v>
      </c>
      <c r="C123" s="186" t="s">
        <v>38</v>
      </c>
      <c r="D123" s="24" t="s">
        <v>2</v>
      </c>
      <c r="E123" s="25">
        <f>SUM(E124:E127)</f>
        <v>208995.05</v>
      </c>
      <c r="F123" s="43">
        <f>SUM(G123:O123)</f>
        <v>1224957.05</v>
      </c>
      <c r="G123" s="25">
        <f>SUM(G124:G127)</f>
        <v>228399.8</v>
      </c>
      <c r="H123" s="25">
        <f>SUM(H124:H127)</f>
        <v>261257.25</v>
      </c>
      <c r="I123" s="189">
        <f>SUM(I124:M127)</f>
        <v>245100</v>
      </c>
      <c r="J123" s="190"/>
      <c r="K123" s="190"/>
      <c r="L123" s="190"/>
      <c r="M123" s="191"/>
      <c r="N123" s="25">
        <f>SUM(N124:N127)</f>
        <v>245100</v>
      </c>
      <c r="O123" s="25">
        <f>SUM(O124:O127)</f>
        <v>245100</v>
      </c>
      <c r="P123" s="177" t="s">
        <v>90</v>
      </c>
    </row>
    <row r="124" spans="1:18" ht="15" x14ac:dyDescent="0.2">
      <c r="A124" s="181"/>
      <c r="B124" s="184"/>
      <c r="C124" s="187"/>
      <c r="D124" s="24" t="s">
        <v>1</v>
      </c>
      <c r="E124" s="43">
        <v>0</v>
      </c>
      <c r="F124" s="43">
        <f>SUM(I124:O124)</f>
        <v>0</v>
      </c>
      <c r="G124" s="43">
        <v>0</v>
      </c>
      <c r="H124" s="43">
        <v>0</v>
      </c>
      <c r="I124" s="189">
        <v>0</v>
      </c>
      <c r="J124" s="190"/>
      <c r="K124" s="190"/>
      <c r="L124" s="190"/>
      <c r="M124" s="191"/>
      <c r="N124" s="43">
        <v>0</v>
      </c>
      <c r="O124" s="43">
        <v>0</v>
      </c>
      <c r="P124" s="178"/>
    </row>
    <row r="125" spans="1:18" ht="17.25" customHeight="1" x14ac:dyDescent="0.2">
      <c r="A125" s="181"/>
      <c r="B125" s="184"/>
      <c r="C125" s="187"/>
      <c r="D125" s="24" t="s">
        <v>5</v>
      </c>
      <c r="E125" s="43">
        <v>0</v>
      </c>
      <c r="F125" s="43">
        <f>SUM(I125:O125)</f>
        <v>0</v>
      </c>
      <c r="G125" s="43">
        <v>0</v>
      </c>
      <c r="H125" s="43">
        <v>0</v>
      </c>
      <c r="I125" s="189">
        <v>0</v>
      </c>
      <c r="J125" s="190"/>
      <c r="K125" s="190"/>
      <c r="L125" s="190"/>
      <c r="M125" s="191"/>
      <c r="N125" s="43">
        <v>0</v>
      </c>
      <c r="O125" s="43">
        <v>0</v>
      </c>
      <c r="P125" s="178"/>
    </row>
    <row r="126" spans="1:18" ht="30" x14ac:dyDescent="0.2">
      <c r="A126" s="181"/>
      <c r="B126" s="184"/>
      <c r="C126" s="187"/>
      <c r="D126" s="24" t="s">
        <v>12</v>
      </c>
      <c r="E126" s="43">
        <v>208995.05</v>
      </c>
      <c r="F126" s="43">
        <f>SUM(G126:O126)</f>
        <v>1224957.05</v>
      </c>
      <c r="G126" s="43">
        <v>228399.8</v>
      </c>
      <c r="H126" s="77">
        <v>261257.25</v>
      </c>
      <c r="I126" s="189">
        <v>245100</v>
      </c>
      <c r="J126" s="190"/>
      <c r="K126" s="190"/>
      <c r="L126" s="190"/>
      <c r="M126" s="191"/>
      <c r="N126" s="43">
        <v>245100</v>
      </c>
      <c r="O126" s="43">
        <v>245100</v>
      </c>
      <c r="P126" s="178"/>
      <c r="R126" s="36"/>
    </row>
    <row r="127" spans="1:18" ht="15" x14ac:dyDescent="0.2">
      <c r="A127" s="181"/>
      <c r="B127" s="185"/>
      <c r="C127" s="188"/>
      <c r="D127" s="24" t="s">
        <v>18</v>
      </c>
      <c r="E127" s="43">
        <v>0</v>
      </c>
      <c r="F127" s="25">
        <f>SUM(I127:O127)</f>
        <v>0</v>
      </c>
      <c r="G127" s="43">
        <v>0</v>
      </c>
      <c r="H127" s="43">
        <v>0</v>
      </c>
      <c r="I127" s="189">
        <v>0</v>
      </c>
      <c r="J127" s="190"/>
      <c r="K127" s="190"/>
      <c r="L127" s="190"/>
      <c r="M127" s="191"/>
      <c r="N127" s="43">
        <v>0</v>
      </c>
      <c r="O127" s="43">
        <v>0</v>
      </c>
      <c r="P127" s="179"/>
    </row>
    <row r="128" spans="1:18" s="30" customFormat="1" ht="15" customHeight="1" x14ac:dyDescent="0.2">
      <c r="A128" s="181"/>
      <c r="B128" s="195" t="s">
        <v>96</v>
      </c>
      <c r="C128" s="198" t="s">
        <v>81</v>
      </c>
      <c r="D128" s="198" t="s">
        <v>92</v>
      </c>
      <c r="E128" s="29"/>
      <c r="F128" s="219" t="s">
        <v>0</v>
      </c>
      <c r="G128" s="201" t="s">
        <v>131</v>
      </c>
      <c r="H128" s="201" t="s">
        <v>132</v>
      </c>
      <c r="I128" s="203" t="s">
        <v>263</v>
      </c>
      <c r="J128" s="204" t="s">
        <v>167</v>
      </c>
      <c r="K128" s="204"/>
      <c r="L128" s="204"/>
      <c r="M128" s="204"/>
      <c r="N128" s="177" t="s">
        <v>34</v>
      </c>
      <c r="O128" s="177" t="s">
        <v>35</v>
      </c>
      <c r="P128" s="177"/>
    </row>
    <row r="129" spans="1:16" ht="24" customHeight="1" x14ac:dyDescent="0.2">
      <c r="A129" s="181"/>
      <c r="B129" s="196"/>
      <c r="C129" s="199"/>
      <c r="D129" s="199"/>
      <c r="E129" s="25"/>
      <c r="F129" s="221"/>
      <c r="G129" s="202"/>
      <c r="H129" s="202"/>
      <c r="I129" s="203"/>
      <c r="J129" s="31" t="s">
        <v>170</v>
      </c>
      <c r="K129" s="31" t="s">
        <v>171</v>
      </c>
      <c r="L129" s="31" t="s">
        <v>172</v>
      </c>
      <c r="M129" s="31" t="s">
        <v>168</v>
      </c>
      <c r="N129" s="179"/>
      <c r="O129" s="179"/>
      <c r="P129" s="178"/>
    </row>
    <row r="130" spans="1:16" ht="15" x14ac:dyDescent="0.2">
      <c r="A130" s="182"/>
      <c r="B130" s="197"/>
      <c r="C130" s="200"/>
      <c r="D130" s="200"/>
      <c r="E130" s="25"/>
      <c r="F130" s="27" t="s">
        <v>99</v>
      </c>
      <c r="G130" s="32" t="s">
        <v>162</v>
      </c>
      <c r="H130" s="32" t="s">
        <v>162</v>
      </c>
      <c r="I130" s="32">
        <v>600</v>
      </c>
      <c r="J130" s="33">
        <v>100</v>
      </c>
      <c r="K130" s="33">
        <v>300</v>
      </c>
      <c r="L130" s="33">
        <v>500</v>
      </c>
      <c r="M130" s="33">
        <v>600</v>
      </c>
      <c r="N130" s="33">
        <v>550</v>
      </c>
      <c r="O130" s="33">
        <v>550</v>
      </c>
      <c r="P130" s="179"/>
    </row>
    <row r="131" spans="1:16" ht="15.75" customHeight="1" x14ac:dyDescent="0.2">
      <c r="A131" s="180" t="s">
        <v>120</v>
      </c>
      <c r="B131" s="183" t="s">
        <v>54</v>
      </c>
      <c r="C131" s="186" t="s">
        <v>38</v>
      </c>
      <c r="D131" s="24" t="s">
        <v>2</v>
      </c>
      <c r="E131" s="25">
        <f>SUM(E132:E135)</f>
        <v>13694.08</v>
      </c>
      <c r="F131" s="43">
        <f>SUM(G131:O131)</f>
        <v>99370</v>
      </c>
      <c r="G131" s="25">
        <f>SUM(G132:G135)</f>
        <v>6000</v>
      </c>
      <c r="H131" s="25">
        <f>SUM(H132:H135)</f>
        <v>56500</v>
      </c>
      <c r="I131" s="189">
        <f>SUM(I132:M135)</f>
        <v>36870</v>
      </c>
      <c r="J131" s="190"/>
      <c r="K131" s="190"/>
      <c r="L131" s="190"/>
      <c r="M131" s="191"/>
      <c r="N131" s="25">
        <f>SUM(N132:N135)</f>
        <v>0</v>
      </c>
      <c r="O131" s="25">
        <f>SUM(O132:O135)</f>
        <v>0</v>
      </c>
      <c r="P131" s="177" t="s">
        <v>90</v>
      </c>
    </row>
    <row r="132" spans="1:16" ht="15" x14ac:dyDescent="0.2">
      <c r="A132" s="181"/>
      <c r="B132" s="184"/>
      <c r="C132" s="187"/>
      <c r="D132" s="24" t="s">
        <v>1</v>
      </c>
      <c r="E132" s="43">
        <v>0</v>
      </c>
      <c r="F132" s="43">
        <f>SUM(I132:O132)</f>
        <v>0</v>
      </c>
      <c r="G132" s="43">
        <v>0</v>
      </c>
      <c r="H132" s="77">
        <v>0</v>
      </c>
      <c r="I132" s="189">
        <v>0</v>
      </c>
      <c r="J132" s="190"/>
      <c r="K132" s="190"/>
      <c r="L132" s="190"/>
      <c r="M132" s="191"/>
      <c r="N132" s="43">
        <v>0</v>
      </c>
      <c r="O132" s="43">
        <v>0</v>
      </c>
      <c r="P132" s="178"/>
    </row>
    <row r="133" spans="1:16" ht="19.5" customHeight="1" x14ac:dyDescent="0.2">
      <c r="A133" s="181"/>
      <c r="B133" s="184"/>
      <c r="C133" s="187"/>
      <c r="D133" s="24" t="s">
        <v>5</v>
      </c>
      <c r="E133" s="43">
        <v>0</v>
      </c>
      <c r="F133" s="43">
        <f>SUM(I133:O133)</f>
        <v>0</v>
      </c>
      <c r="G133" s="43">
        <v>0</v>
      </c>
      <c r="H133" s="77">
        <v>0</v>
      </c>
      <c r="I133" s="189">
        <v>0</v>
      </c>
      <c r="J133" s="190"/>
      <c r="K133" s="190"/>
      <c r="L133" s="190"/>
      <c r="M133" s="191"/>
      <c r="N133" s="43">
        <v>0</v>
      </c>
      <c r="O133" s="43">
        <v>0</v>
      </c>
      <c r="P133" s="178"/>
    </row>
    <row r="134" spans="1:16" ht="30" x14ac:dyDescent="0.2">
      <c r="A134" s="181"/>
      <c r="B134" s="184"/>
      <c r="C134" s="187"/>
      <c r="D134" s="24" t="s">
        <v>12</v>
      </c>
      <c r="E134" s="43">
        <v>13694.08</v>
      </c>
      <c r="F134" s="43">
        <f>SUM(G134:O134)</f>
        <v>99370</v>
      </c>
      <c r="G134" s="43">
        <v>6000</v>
      </c>
      <c r="H134" s="77">
        <v>56500</v>
      </c>
      <c r="I134" s="189">
        <v>36870</v>
      </c>
      <c r="J134" s="190"/>
      <c r="K134" s="190"/>
      <c r="L134" s="190"/>
      <c r="M134" s="191"/>
      <c r="N134" s="43">
        <v>0</v>
      </c>
      <c r="O134" s="43">
        <v>0</v>
      </c>
      <c r="P134" s="178"/>
    </row>
    <row r="135" spans="1:16" ht="15" x14ac:dyDescent="0.2">
      <c r="A135" s="181"/>
      <c r="B135" s="185"/>
      <c r="C135" s="188"/>
      <c r="D135" s="24" t="s">
        <v>18</v>
      </c>
      <c r="E135" s="43">
        <v>0</v>
      </c>
      <c r="F135" s="25">
        <f>SUM(I135:O135)</f>
        <v>0</v>
      </c>
      <c r="G135" s="43">
        <v>0</v>
      </c>
      <c r="H135" s="77">
        <v>0</v>
      </c>
      <c r="I135" s="189">
        <v>0</v>
      </c>
      <c r="J135" s="190"/>
      <c r="K135" s="190"/>
      <c r="L135" s="190"/>
      <c r="M135" s="191"/>
      <c r="N135" s="43">
        <v>0</v>
      </c>
      <c r="O135" s="43">
        <v>0</v>
      </c>
      <c r="P135" s="179"/>
    </row>
    <row r="136" spans="1:16" s="30" customFormat="1" ht="15" customHeight="1" x14ac:dyDescent="0.2">
      <c r="A136" s="181"/>
      <c r="B136" s="195" t="s">
        <v>97</v>
      </c>
      <c r="C136" s="198" t="s">
        <v>81</v>
      </c>
      <c r="D136" s="198" t="s">
        <v>92</v>
      </c>
      <c r="E136" s="29"/>
      <c r="F136" s="219" t="s">
        <v>0</v>
      </c>
      <c r="G136" s="201" t="s">
        <v>131</v>
      </c>
      <c r="H136" s="201" t="s">
        <v>132</v>
      </c>
      <c r="I136" s="203" t="s">
        <v>263</v>
      </c>
      <c r="J136" s="204" t="s">
        <v>167</v>
      </c>
      <c r="K136" s="204"/>
      <c r="L136" s="204"/>
      <c r="M136" s="204"/>
      <c r="N136" s="177" t="s">
        <v>34</v>
      </c>
      <c r="O136" s="177" t="s">
        <v>35</v>
      </c>
      <c r="P136" s="177"/>
    </row>
    <row r="137" spans="1:16" ht="30" customHeight="1" x14ac:dyDescent="0.2">
      <c r="A137" s="181"/>
      <c r="B137" s="196"/>
      <c r="C137" s="199"/>
      <c r="D137" s="199"/>
      <c r="E137" s="25"/>
      <c r="F137" s="221"/>
      <c r="G137" s="202"/>
      <c r="H137" s="202"/>
      <c r="I137" s="203"/>
      <c r="J137" s="31" t="s">
        <v>170</v>
      </c>
      <c r="K137" s="31" t="s">
        <v>171</v>
      </c>
      <c r="L137" s="31" t="s">
        <v>172</v>
      </c>
      <c r="M137" s="31" t="s">
        <v>168</v>
      </c>
      <c r="N137" s="179"/>
      <c r="O137" s="179"/>
      <c r="P137" s="178"/>
    </row>
    <row r="138" spans="1:16" ht="15" customHeight="1" x14ac:dyDescent="0.2">
      <c r="A138" s="182"/>
      <c r="B138" s="197"/>
      <c r="C138" s="200"/>
      <c r="D138" s="200"/>
      <c r="E138" s="25"/>
      <c r="F138" s="18">
        <v>6684</v>
      </c>
      <c r="G138" s="33">
        <v>3112</v>
      </c>
      <c r="H138" s="33">
        <v>2672</v>
      </c>
      <c r="I138" s="33">
        <v>0</v>
      </c>
      <c r="J138" s="33">
        <v>0</v>
      </c>
      <c r="K138" s="33">
        <v>0</v>
      </c>
      <c r="L138" s="33">
        <v>0</v>
      </c>
      <c r="M138" s="33">
        <v>900</v>
      </c>
      <c r="N138" s="33">
        <v>0</v>
      </c>
      <c r="O138" s="33">
        <v>0</v>
      </c>
      <c r="P138" s="179"/>
    </row>
    <row r="139" spans="1:16" ht="15" customHeight="1" x14ac:dyDescent="0.2">
      <c r="A139" s="180" t="s">
        <v>240</v>
      </c>
      <c r="B139" s="183" t="s">
        <v>65</v>
      </c>
      <c r="C139" s="186" t="s">
        <v>38</v>
      </c>
      <c r="D139" s="24" t="s">
        <v>2</v>
      </c>
      <c r="E139" s="25">
        <f>SUM(E140:E143)</f>
        <v>0</v>
      </c>
      <c r="F139" s="25">
        <f>SUM(G139:O139)</f>
        <v>33349.1</v>
      </c>
      <c r="G139" s="43">
        <f>G141+G140+G142</f>
        <v>3141.1</v>
      </c>
      <c r="H139" s="43">
        <f>H141+H140+H142</f>
        <v>0</v>
      </c>
      <c r="I139" s="189">
        <f>SUM(I140:M143)</f>
        <v>30208</v>
      </c>
      <c r="J139" s="190"/>
      <c r="K139" s="190"/>
      <c r="L139" s="190"/>
      <c r="M139" s="191"/>
      <c r="N139" s="25">
        <f>SUM(N140:N143)</f>
        <v>0</v>
      </c>
      <c r="O139" s="25">
        <f>SUM(O140:O143)</f>
        <v>0</v>
      </c>
      <c r="P139" s="177" t="s">
        <v>90</v>
      </c>
    </row>
    <row r="140" spans="1:16" ht="15" x14ac:dyDescent="0.2">
      <c r="A140" s="181"/>
      <c r="B140" s="184"/>
      <c r="C140" s="187"/>
      <c r="D140" s="24" t="s">
        <v>1</v>
      </c>
      <c r="E140" s="43">
        <v>0</v>
      </c>
      <c r="F140" s="25">
        <f>SUM(I140:O140)</f>
        <v>0</v>
      </c>
      <c r="G140" s="43">
        <v>0</v>
      </c>
      <c r="H140" s="43">
        <v>0</v>
      </c>
      <c r="I140" s="189">
        <v>0</v>
      </c>
      <c r="J140" s="190"/>
      <c r="K140" s="190"/>
      <c r="L140" s="190"/>
      <c r="M140" s="191"/>
      <c r="N140" s="43">
        <v>0</v>
      </c>
      <c r="O140" s="43">
        <v>0</v>
      </c>
      <c r="P140" s="178"/>
    </row>
    <row r="141" spans="1:16" ht="19.5" customHeight="1" x14ac:dyDescent="0.2">
      <c r="A141" s="181"/>
      <c r="B141" s="184"/>
      <c r="C141" s="187"/>
      <c r="D141" s="24" t="s">
        <v>5</v>
      </c>
      <c r="E141" s="43">
        <v>0</v>
      </c>
      <c r="F141" s="25">
        <f>SUM(I141:O141)</f>
        <v>0</v>
      </c>
      <c r="G141" s="43">
        <v>0</v>
      </c>
      <c r="H141" s="43">
        <v>0</v>
      </c>
      <c r="I141" s="189">
        <v>0</v>
      </c>
      <c r="J141" s="190"/>
      <c r="K141" s="190"/>
      <c r="L141" s="190"/>
      <c r="M141" s="191"/>
      <c r="N141" s="43">
        <v>0</v>
      </c>
      <c r="O141" s="43">
        <v>0</v>
      </c>
      <c r="P141" s="178"/>
    </row>
    <row r="142" spans="1:16" ht="30" x14ac:dyDescent="0.2">
      <c r="A142" s="181"/>
      <c r="B142" s="184"/>
      <c r="C142" s="187"/>
      <c r="D142" s="24" t="s">
        <v>12</v>
      </c>
      <c r="E142" s="43">
        <v>0</v>
      </c>
      <c r="F142" s="25">
        <f>SUM(G142:O142)</f>
        <v>33349.1</v>
      </c>
      <c r="G142" s="43">
        <v>3141.1</v>
      </c>
      <c r="H142" s="43">
        <v>0</v>
      </c>
      <c r="I142" s="189">
        <v>30208</v>
      </c>
      <c r="J142" s="190"/>
      <c r="K142" s="190"/>
      <c r="L142" s="190"/>
      <c r="M142" s="191"/>
      <c r="N142" s="43">
        <v>0</v>
      </c>
      <c r="O142" s="43">
        <v>0</v>
      </c>
      <c r="P142" s="178"/>
    </row>
    <row r="143" spans="1:16" ht="15" x14ac:dyDescent="0.2">
      <c r="A143" s="181"/>
      <c r="B143" s="185"/>
      <c r="C143" s="188"/>
      <c r="D143" s="24" t="s">
        <v>18</v>
      </c>
      <c r="E143" s="43">
        <v>0</v>
      </c>
      <c r="F143" s="25">
        <f>SUM(I143:O143)</f>
        <v>0</v>
      </c>
      <c r="G143" s="73">
        <v>0</v>
      </c>
      <c r="H143" s="73">
        <v>0</v>
      </c>
      <c r="I143" s="189">
        <v>0</v>
      </c>
      <c r="J143" s="190"/>
      <c r="K143" s="190"/>
      <c r="L143" s="190"/>
      <c r="M143" s="191"/>
      <c r="N143" s="43">
        <v>0</v>
      </c>
      <c r="O143" s="43">
        <v>0</v>
      </c>
      <c r="P143" s="179"/>
    </row>
    <row r="144" spans="1:16" s="30" customFormat="1" ht="15" customHeight="1" x14ac:dyDescent="0.2">
      <c r="A144" s="181"/>
      <c r="B144" s="195" t="s">
        <v>100</v>
      </c>
      <c r="C144" s="198" t="s">
        <v>81</v>
      </c>
      <c r="D144" s="198" t="s">
        <v>92</v>
      </c>
      <c r="E144" s="29"/>
      <c r="F144" s="219" t="s">
        <v>0</v>
      </c>
      <c r="G144" s="201" t="s">
        <v>131</v>
      </c>
      <c r="H144" s="201" t="s">
        <v>132</v>
      </c>
      <c r="I144" s="203" t="s">
        <v>263</v>
      </c>
      <c r="J144" s="204" t="s">
        <v>167</v>
      </c>
      <c r="K144" s="204"/>
      <c r="L144" s="204"/>
      <c r="M144" s="204"/>
      <c r="N144" s="177" t="s">
        <v>34</v>
      </c>
      <c r="O144" s="177" t="s">
        <v>35</v>
      </c>
      <c r="P144" s="177"/>
    </row>
    <row r="145" spans="1:16" ht="24" customHeight="1" x14ac:dyDescent="0.2">
      <c r="A145" s="181"/>
      <c r="B145" s="196"/>
      <c r="C145" s="199"/>
      <c r="D145" s="199"/>
      <c r="E145" s="25"/>
      <c r="F145" s="221"/>
      <c r="G145" s="202"/>
      <c r="H145" s="202"/>
      <c r="I145" s="203"/>
      <c r="J145" s="31" t="s">
        <v>170</v>
      </c>
      <c r="K145" s="31" t="s">
        <v>171</v>
      </c>
      <c r="L145" s="31" t="s">
        <v>172</v>
      </c>
      <c r="M145" s="31" t="s">
        <v>168</v>
      </c>
      <c r="N145" s="179"/>
      <c r="O145" s="179"/>
      <c r="P145" s="178"/>
    </row>
    <row r="146" spans="1:16" ht="15" x14ac:dyDescent="0.2">
      <c r="A146" s="182"/>
      <c r="B146" s="197"/>
      <c r="C146" s="200"/>
      <c r="D146" s="200"/>
      <c r="E146" s="25"/>
      <c r="F146" s="18">
        <v>149</v>
      </c>
      <c r="G146" s="32" t="s">
        <v>160</v>
      </c>
      <c r="H146" s="32" t="s">
        <v>231</v>
      </c>
      <c r="I146" s="32" t="s">
        <v>376</v>
      </c>
      <c r="J146" s="33">
        <v>0</v>
      </c>
      <c r="K146" s="33">
        <v>23</v>
      </c>
      <c r="L146" s="33">
        <v>46</v>
      </c>
      <c r="M146" s="33">
        <v>58</v>
      </c>
      <c r="N146" s="33">
        <v>0</v>
      </c>
      <c r="O146" s="33">
        <v>0</v>
      </c>
      <c r="P146" s="179"/>
    </row>
    <row r="147" spans="1:16" ht="15" hidden="1" customHeight="1" x14ac:dyDescent="0.2">
      <c r="A147" s="180" t="s">
        <v>66</v>
      </c>
      <c r="B147" s="183" t="s">
        <v>67</v>
      </c>
      <c r="C147" s="186" t="s">
        <v>38</v>
      </c>
      <c r="D147" s="24" t="s">
        <v>2</v>
      </c>
      <c r="E147" s="25">
        <f>SUM(E148:E151)</f>
        <v>0</v>
      </c>
      <c r="F147" s="25">
        <f>SUM(I147:O147)</f>
        <v>0</v>
      </c>
      <c r="G147" s="25">
        <f>SUM(G148:G151)</f>
        <v>0</v>
      </c>
      <c r="H147" s="38"/>
      <c r="I147" s="189">
        <f>SUM(I148:M151)</f>
        <v>0</v>
      </c>
      <c r="J147" s="190"/>
      <c r="K147" s="190"/>
      <c r="L147" s="190"/>
      <c r="M147" s="191"/>
      <c r="N147" s="25">
        <f>SUM(N148:N151)</f>
        <v>0</v>
      </c>
      <c r="O147" s="25">
        <f>SUM(O148:O151)</f>
        <v>0</v>
      </c>
      <c r="P147" s="177" t="s">
        <v>90</v>
      </c>
    </row>
    <row r="148" spans="1:16" ht="15" hidden="1" customHeight="1" x14ac:dyDescent="0.2">
      <c r="A148" s="181"/>
      <c r="B148" s="184"/>
      <c r="C148" s="187"/>
      <c r="D148" s="24" t="s">
        <v>1</v>
      </c>
      <c r="E148" s="43">
        <v>0</v>
      </c>
      <c r="F148" s="25">
        <f>SUM(M148:O148)</f>
        <v>0</v>
      </c>
      <c r="G148" s="43">
        <v>0</v>
      </c>
      <c r="H148" s="77"/>
      <c r="I148" s="189">
        <v>0</v>
      </c>
      <c r="J148" s="190"/>
      <c r="K148" s="190"/>
      <c r="L148" s="190"/>
      <c r="M148" s="191"/>
      <c r="N148" s="43">
        <v>0</v>
      </c>
      <c r="O148" s="43">
        <v>0</v>
      </c>
      <c r="P148" s="178"/>
    </row>
    <row r="149" spans="1:16" ht="30" hidden="1" customHeight="1" x14ac:dyDescent="0.2">
      <c r="A149" s="181"/>
      <c r="B149" s="184"/>
      <c r="C149" s="187"/>
      <c r="D149" s="24" t="s">
        <v>5</v>
      </c>
      <c r="E149" s="43">
        <v>0</v>
      </c>
      <c r="F149" s="25">
        <f>SUM(M149:O149)</f>
        <v>0</v>
      </c>
      <c r="G149" s="43">
        <v>0</v>
      </c>
      <c r="H149" s="77"/>
      <c r="I149" s="189">
        <v>0</v>
      </c>
      <c r="J149" s="190"/>
      <c r="K149" s="190"/>
      <c r="L149" s="190"/>
      <c r="M149" s="191"/>
      <c r="N149" s="43">
        <v>0</v>
      </c>
      <c r="O149" s="43">
        <v>0</v>
      </c>
      <c r="P149" s="178"/>
    </row>
    <row r="150" spans="1:16" ht="30" hidden="1" customHeight="1" x14ac:dyDescent="0.2">
      <c r="A150" s="181"/>
      <c r="B150" s="184"/>
      <c r="C150" s="187"/>
      <c r="D150" s="24" t="s">
        <v>12</v>
      </c>
      <c r="E150" s="43">
        <v>0</v>
      </c>
      <c r="F150" s="25">
        <f>SUM(M150:O150)</f>
        <v>0</v>
      </c>
      <c r="G150" s="43">
        <v>0</v>
      </c>
      <c r="H150" s="77"/>
      <c r="I150" s="189">
        <v>0</v>
      </c>
      <c r="J150" s="190"/>
      <c r="K150" s="190"/>
      <c r="L150" s="190"/>
      <c r="M150" s="191"/>
      <c r="N150" s="43">
        <v>0</v>
      </c>
      <c r="O150" s="43">
        <v>0</v>
      </c>
      <c r="P150" s="178"/>
    </row>
    <row r="151" spans="1:16" ht="15" hidden="1" customHeight="1" x14ac:dyDescent="0.2">
      <c r="A151" s="181"/>
      <c r="B151" s="185"/>
      <c r="C151" s="188"/>
      <c r="D151" s="24" t="s">
        <v>18</v>
      </c>
      <c r="E151" s="43">
        <v>0</v>
      </c>
      <c r="F151" s="25">
        <f>SUM(M151:O151)</f>
        <v>0</v>
      </c>
      <c r="G151" s="43">
        <v>0</v>
      </c>
      <c r="H151" s="77"/>
      <c r="I151" s="189">
        <v>0</v>
      </c>
      <c r="J151" s="190"/>
      <c r="K151" s="190"/>
      <c r="L151" s="190"/>
      <c r="M151" s="191"/>
      <c r="N151" s="43">
        <v>0</v>
      </c>
      <c r="O151" s="43">
        <v>0</v>
      </c>
      <c r="P151" s="179"/>
    </row>
    <row r="152" spans="1:16" s="30" customFormat="1" ht="15" hidden="1" customHeight="1" x14ac:dyDescent="0.2">
      <c r="A152" s="181"/>
      <c r="B152" s="195" t="s">
        <v>85</v>
      </c>
      <c r="C152" s="198" t="s">
        <v>81</v>
      </c>
      <c r="D152" s="198" t="s">
        <v>75</v>
      </c>
      <c r="E152" s="29"/>
      <c r="F152" s="219" t="s">
        <v>0</v>
      </c>
      <c r="G152" s="201" t="s">
        <v>131</v>
      </c>
      <c r="H152" s="78"/>
      <c r="I152" s="203" t="s">
        <v>169</v>
      </c>
      <c r="J152" s="204" t="s">
        <v>167</v>
      </c>
      <c r="K152" s="204"/>
      <c r="L152" s="204"/>
      <c r="M152" s="204"/>
      <c r="N152" s="177" t="s">
        <v>34</v>
      </c>
      <c r="O152" s="177" t="s">
        <v>35</v>
      </c>
      <c r="P152" s="177"/>
    </row>
    <row r="153" spans="1:16" ht="24" hidden="1" customHeight="1" x14ac:dyDescent="0.2">
      <c r="A153" s="181"/>
      <c r="B153" s="196"/>
      <c r="C153" s="199"/>
      <c r="D153" s="199"/>
      <c r="E153" s="25"/>
      <c r="F153" s="221"/>
      <c r="G153" s="202"/>
      <c r="H153" s="79"/>
      <c r="I153" s="203"/>
      <c r="J153" s="31" t="s">
        <v>170</v>
      </c>
      <c r="K153" s="31" t="s">
        <v>171</v>
      </c>
      <c r="L153" s="31" t="s">
        <v>172</v>
      </c>
      <c r="M153" s="31" t="s">
        <v>168</v>
      </c>
      <c r="N153" s="179"/>
      <c r="O153" s="179"/>
      <c r="P153" s="178"/>
    </row>
    <row r="154" spans="1:16" ht="15" hidden="1" customHeight="1" x14ac:dyDescent="0.2">
      <c r="A154" s="182"/>
      <c r="B154" s="197"/>
      <c r="C154" s="200"/>
      <c r="D154" s="200"/>
      <c r="E154" s="25"/>
      <c r="F154" s="27">
        <v>0</v>
      </c>
      <c r="G154" s="33">
        <v>0</v>
      </c>
      <c r="H154" s="33"/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  <c r="O154" s="33">
        <v>0</v>
      </c>
      <c r="P154" s="179"/>
    </row>
    <row r="155" spans="1:16" ht="15.75" hidden="1" customHeight="1" x14ac:dyDescent="0.2">
      <c r="A155" s="180" t="s">
        <v>69</v>
      </c>
      <c r="B155" s="183" t="s">
        <v>68</v>
      </c>
      <c r="C155" s="186" t="s">
        <v>38</v>
      </c>
      <c r="D155" s="24" t="s">
        <v>2</v>
      </c>
      <c r="E155" s="25">
        <f>SUM(E156:E159)</f>
        <v>0</v>
      </c>
      <c r="F155" s="25">
        <f>SUM(I155:O155)</f>
        <v>0</v>
      </c>
      <c r="G155" s="25">
        <f>SUM(G156:G159)</f>
        <v>0</v>
      </c>
      <c r="H155" s="38"/>
      <c r="I155" s="189">
        <f>SUM(M156:M159)</f>
        <v>0</v>
      </c>
      <c r="J155" s="190"/>
      <c r="K155" s="190"/>
      <c r="L155" s="190"/>
      <c r="M155" s="191"/>
      <c r="N155" s="25">
        <f>SUM(N156:N159)</f>
        <v>0</v>
      </c>
      <c r="O155" s="25">
        <f>SUM(O156:O159)</f>
        <v>0</v>
      </c>
      <c r="P155" s="177" t="s">
        <v>90</v>
      </c>
    </row>
    <row r="156" spans="1:16" ht="15" hidden="1" customHeight="1" x14ac:dyDescent="0.2">
      <c r="A156" s="181"/>
      <c r="B156" s="184"/>
      <c r="C156" s="187"/>
      <c r="D156" s="24" t="s">
        <v>1</v>
      </c>
      <c r="E156" s="43">
        <v>0</v>
      </c>
      <c r="F156" s="25">
        <f>SUM(M156:O156)</f>
        <v>0</v>
      </c>
      <c r="G156" s="43">
        <v>0</v>
      </c>
      <c r="H156" s="77"/>
      <c r="I156" s="189">
        <v>0</v>
      </c>
      <c r="J156" s="190"/>
      <c r="K156" s="190"/>
      <c r="L156" s="190"/>
      <c r="M156" s="191"/>
      <c r="N156" s="43">
        <v>0</v>
      </c>
      <c r="O156" s="43">
        <v>0</v>
      </c>
      <c r="P156" s="178"/>
    </row>
    <row r="157" spans="1:16" ht="30" hidden="1" customHeight="1" x14ac:dyDescent="0.2">
      <c r="A157" s="181"/>
      <c r="B157" s="184"/>
      <c r="C157" s="187"/>
      <c r="D157" s="24" t="s">
        <v>5</v>
      </c>
      <c r="E157" s="43">
        <v>0</v>
      </c>
      <c r="F157" s="25">
        <f>SUM(M157:O157)</f>
        <v>0</v>
      </c>
      <c r="G157" s="43">
        <v>0</v>
      </c>
      <c r="H157" s="77"/>
      <c r="I157" s="189">
        <v>0</v>
      </c>
      <c r="J157" s="190"/>
      <c r="K157" s="190"/>
      <c r="L157" s="190"/>
      <c r="M157" s="191"/>
      <c r="N157" s="43">
        <v>0</v>
      </c>
      <c r="O157" s="43">
        <v>0</v>
      </c>
      <c r="P157" s="178"/>
    </row>
    <row r="158" spans="1:16" ht="30" hidden="1" customHeight="1" x14ac:dyDescent="0.2">
      <c r="A158" s="181"/>
      <c r="B158" s="184"/>
      <c r="C158" s="187"/>
      <c r="D158" s="24" t="s">
        <v>12</v>
      </c>
      <c r="E158" s="43">
        <v>0</v>
      </c>
      <c r="F158" s="25">
        <f>SUM(M158:O158)</f>
        <v>0</v>
      </c>
      <c r="G158" s="43">
        <v>0</v>
      </c>
      <c r="H158" s="77"/>
      <c r="I158" s="189">
        <v>0</v>
      </c>
      <c r="J158" s="190"/>
      <c r="K158" s="190"/>
      <c r="L158" s="190"/>
      <c r="M158" s="191"/>
      <c r="N158" s="43">
        <v>0</v>
      </c>
      <c r="O158" s="43">
        <v>0</v>
      </c>
      <c r="P158" s="178"/>
    </row>
    <row r="159" spans="1:16" ht="15" hidden="1" customHeight="1" x14ac:dyDescent="0.2">
      <c r="A159" s="181"/>
      <c r="B159" s="185"/>
      <c r="C159" s="188"/>
      <c r="D159" s="24" t="s">
        <v>18</v>
      </c>
      <c r="E159" s="43">
        <v>0</v>
      </c>
      <c r="F159" s="25">
        <f>SUM(M159:O159)</f>
        <v>0</v>
      </c>
      <c r="G159" s="43">
        <v>0</v>
      </c>
      <c r="H159" s="77"/>
      <c r="I159" s="189">
        <v>0</v>
      </c>
      <c r="J159" s="190"/>
      <c r="K159" s="190"/>
      <c r="L159" s="190"/>
      <c r="M159" s="191"/>
      <c r="N159" s="43">
        <v>0</v>
      </c>
      <c r="O159" s="43">
        <v>0</v>
      </c>
      <c r="P159" s="179"/>
    </row>
    <row r="160" spans="1:16" s="30" customFormat="1" ht="15" hidden="1" customHeight="1" x14ac:dyDescent="0.2">
      <c r="A160" s="181"/>
      <c r="B160" s="195" t="s">
        <v>86</v>
      </c>
      <c r="C160" s="198" t="s">
        <v>81</v>
      </c>
      <c r="D160" s="198" t="s">
        <v>75</v>
      </c>
      <c r="E160" s="29"/>
      <c r="F160" s="219" t="s">
        <v>0</v>
      </c>
      <c r="G160" s="201" t="s">
        <v>131</v>
      </c>
      <c r="H160" s="78"/>
      <c r="I160" s="203" t="s">
        <v>169</v>
      </c>
      <c r="J160" s="204" t="s">
        <v>167</v>
      </c>
      <c r="K160" s="204"/>
      <c r="L160" s="204"/>
      <c r="M160" s="204"/>
      <c r="N160" s="177" t="s">
        <v>34</v>
      </c>
      <c r="O160" s="177" t="s">
        <v>35</v>
      </c>
      <c r="P160" s="177"/>
    </row>
    <row r="161" spans="1:16" ht="24" hidden="1" customHeight="1" x14ac:dyDescent="0.2">
      <c r="A161" s="181"/>
      <c r="B161" s="196"/>
      <c r="C161" s="199"/>
      <c r="D161" s="199"/>
      <c r="E161" s="25"/>
      <c r="F161" s="221"/>
      <c r="G161" s="202"/>
      <c r="H161" s="79"/>
      <c r="I161" s="203"/>
      <c r="J161" s="31" t="s">
        <v>170</v>
      </c>
      <c r="K161" s="31" t="s">
        <v>171</v>
      </c>
      <c r="L161" s="31" t="s">
        <v>172</v>
      </c>
      <c r="M161" s="31" t="s">
        <v>168</v>
      </c>
      <c r="N161" s="179"/>
      <c r="O161" s="179"/>
      <c r="P161" s="178"/>
    </row>
    <row r="162" spans="1:16" ht="15" hidden="1" customHeight="1" x14ac:dyDescent="0.2">
      <c r="A162" s="182"/>
      <c r="B162" s="197"/>
      <c r="C162" s="200"/>
      <c r="D162" s="200"/>
      <c r="E162" s="25"/>
      <c r="F162" s="27">
        <v>0</v>
      </c>
      <c r="G162" s="33">
        <v>0</v>
      </c>
      <c r="H162" s="33"/>
      <c r="I162" s="81">
        <v>0</v>
      </c>
      <c r="J162" s="33">
        <v>0</v>
      </c>
      <c r="K162" s="33">
        <v>0</v>
      </c>
      <c r="L162" s="33">
        <v>0</v>
      </c>
      <c r="M162" s="33">
        <v>0</v>
      </c>
      <c r="N162" s="33">
        <v>0</v>
      </c>
      <c r="O162" s="33">
        <v>0</v>
      </c>
      <c r="P162" s="179"/>
    </row>
    <row r="163" spans="1:16" ht="15" hidden="1" customHeight="1" x14ac:dyDescent="0.2">
      <c r="A163" s="180" t="s">
        <v>71</v>
      </c>
      <c r="B163" s="183" t="s">
        <v>70</v>
      </c>
      <c r="C163" s="186" t="s">
        <v>38</v>
      </c>
      <c r="D163" s="24" t="s">
        <v>2</v>
      </c>
      <c r="E163" s="25">
        <f>SUM(E164:E167)</f>
        <v>0</v>
      </c>
      <c r="F163" s="25">
        <f>SUM(I163:O163)</f>
        <v>0</v>
      </c>
      <c r="G163" s="25">
        <f>SUM(G164:G167)</f>
        <v>0</v>
      </c>
      <c r="H163" s="38"/>
      <c r="I163" s="189">
        <f>SUM(M164:M167)</f>
        <v>0</v>
      </c>
      <c r="J163" s="190"/>
      <c r="K163" s="190"/>
      <c r="L163" s="190"/>
      <c r="M163" s="191"/>
      <c r="N163" s="25">
        <f>SUM(N164:N167)</f>
        <v>0</v>
      </c>
      <c r="O163" s="25">
        <f>SUM(O164:O167)</f>
        <v>0</v>
      </c>
      <c r="P163" s="177" t="s">
        <v>90</v>
      </c>
    </row>
    <row r="164" spans="1:16" ht="15" hidden="1" customHeight="1" x14ac:dyDescent="0.2">
      <c r="A164" s="181"/>
      <c r="B164" s="184"/>
      <c r="C164" s="187"/>
      <c r="D164" s="24" t="s">
        <v>1</v>
      </c>
      <c r="E164" s="43">
        <v>0</v>
      </c>
      <c r="F164" s="25">
        <f>SUM(M164:O164)</f>
        <v>0</v>
      </c>
      <c r="G164" s="43">
        <v>0</v>
      </c>
      <c r="H164" s="77"/>
      <c r="I164" s="189">
        <v>0</v>
      </c>
      <c r="J164" s="190"/>
      <c r="K164" s="190"/>
      <c r="L164" s="190"/>
      <c r="M164" s="191"/>
      <c r="N164" s="43">
        <v>0</v>
      </c>
      <c r="O164" s="43">
        <v>0</v>
      </c>
      <c r="P164" s="178"/>
    </row>
    <row r="165" spans="1:16" ht="30" hidden="1" customHeight="1" x14ac:dyDescent="0.2">
      <c r="A165" s="181"/>
      <c r="B165" s="184"/>
      <c r="C165" s="187"/>
      <c r="D165" s="24" t="s">
        <v>5</v>
      </c>
      <c r="E165" s="43">
        <v>0</v>
      </c>
      <c r="F165" s="25">
        <f>SUM(M165:O165)</f>
        <v>0</v>
      </c>
      <c r="G165" s="43">
        <v>0</v>
      </c>
      <c r="H165" s="77"/>
      <c r="I165" s="189">
        <v>0</v>
      </c>
      <c r="J165" s="190"/>
      <c r="K165" s="190"/>
      <c r="L165" s="190"/>
      <c r="M165" s="191"/>
      <c r="N165" s="43">
        <v>0</v>
      </c>
      <c r="O165" s="43">
        <v>0</v>
      </c>
      <c r="P165" s="178"/>
    </row>
    <row r="166" spans="1:16" ht="30" hidden="1" customHeight="1" x14ac:dyDescent="0.2">
      <c r="A166" s="181"/>
      <c r="B166" s="184"/>
      <c r="C166" s="187"/>
      <c r="D166" s="24" t="s">
        <v>12</v>
      </c>
      <c r="E166" s="43">
        <v>0</v>
      </c>
      <c r="F166" s="25">
        <f>SUM(M166:O166)</f>
        <v>0</v>
      </c>
      <c r="G166" s="43">
        <v>0</v>
      </c>
      <c r="H166" s="77"/>
      <c r="I166" s="189">
        <v>0</v>
      </c>
      <c r="J166" s="190"/>
      <c r="K166" s="190"/>
      <c r="L166" s="190"/>
      <c r="M166" s="191"/>
      <c r="N166" s="43">
        <v>0</v>
      </c>
      <c r="O166" s="43">
        <v>0</v>
      </c>
      <c r="P166" s="178"/>
    </row>
    <row r="167" spans="1:16" ht="15" hidden="1" customHeight="1" x14ac:dyDescent="0.2">
      <c r="A167" s="181"/>
      <c r="B167" s="185"/>
      <c r="C167" s="188"/>
      <c r="D167" s="24" t="s">
        <v>18</v>
      </c>
      <c r="E167" s="43">
        <v>0</v>
      </c>
      <c r="F167" s="25">
        <f>SUM(M167:O167)</f>
        <v>0</v>
      </c>
      <c r="G167" s="43">
        <v>0</v>
      </c>
      <c r="H167" s="77"/>
      <c r="I167" s="189">
        <v>0</v>
      </c>
      <c r="J167" s="190"/>
      <c r="K167" s="190"/>
      <c r="L167" s="190"/>
      <c r="M167" s="191"/>
      <c r="N167" s="43">
        <v>0</v>
      </c>
      <c r="O167" s="43">
        <v>0</v>
      </c>
      <c r="P167" s="179"/>
    </row>
    <row r="168" spans="1:16" s="30" customFormat="1" ht="15" hidden="1" customHeight="1" x14ac:dyDescent="0.2">
      <c r="A168" s="181"/>
      <c r="B168" s="195" t="s">
        <v>87</v>
      </c>
      <c r="C168" s="198" t="s">
        <v>81</v>
      </c>
      <c r="D168" s="198" t="s">
        <v>82</v>
      </c>
      <c r="E168" s="29"/>
      <c r="F168" s="219" t="s">
        <v>0</v>
      </c>
      <c r="G168" s="201" t="s">
        <v>131</v>
      </c>
      <c r="H168" s="78"/>
      <c r="I168" s="203" t="s">
        <v>169</v>
      </c>
      <c r="J168" s="204" t="s">
        <v>167</v>
      </c>
      <c r="K168" s="204"/>
      <c r="L168" s="204"/>
      <c r="M168" s="204"/>
      <c r="N168" s="177" t="s">
        <v>34</v>
      </c>
      <c r="O168" s="177" t="s">
        <v>35</v>
      </c>
      <c r="P168" s="177"/>
    </row>
    <row r="169" spans="1:16" ht="24" hidden="1" customHeight="1" x14ac:dyDescent="0.2">
      <c r="A169" s="181"/>
      <c r="B169" s="196"/>
      <c r="C169" s="199"/>
      <c r="D169" s="199"/>
      <c r="E169" s="25"/>
      <c r="F169" s="221"/>
      <c r="G169" s="202"/>
      <c r="H169" s="79"/>
      <c r="I169" s="203"/>
      <c r="J169" s="31" t="s">
        <v>170</v>
      </c>
      <c r="K169" s="31" t="s">
        <v>171</v>
      </c>
      <c r="L169" s="31" t="s">
        <v>172</v>
      </c>
      <c r="M169" s="31" t="s">
        <v>168</v>
      </c>
      <c r="N169" s="179"/>
      <c r="O169" s="179"/>
      <c r="P169" s="178"/>
    </row>
    <row r="170" spans="1:16" ht="15" hidden="1" customHeight="1" x14ac:dyDescent="0.2">
      <c r="A170" s="182"/>
      <c r="B170" s="197"/>
      <c r="C170" s="200"/>
      <c r="D170" s="200"/>
      <c r="E170" s="25"/>
      <c r="F170" s="27">
        <v>0</v>
      </c>
      <c r="G170" s="32">
        <v>0</v>
      </c>
      <c r="H170" s="32"/>
      <c r="I170" s="32">
        <v>0</v>
      </c>
      <c r="J170" s="33">
        <v>0</v>
      </c>
      <c r="K170" s="33">
        <v>0</v>
      </c>
      <c r="L170" s="33">
        <v>0</v>
      </c>
      <c r="M170" s="33">
        <v>0</v>
      </c>
      <c r="N170" s="33">
        <v>0</v>
      </c>
      <c r="O170" s="33">
        <v>0</v>
      </c>
      <c r="P170" s="179"/>
    </row>
    <row r="171" spans="1:16" ht="15" customHeight="1" x14ac:dyDescent="0.2">
      <c r="A171" s="180" t="s">
        <v>241</v>
      </c>
      <c r="B171" s="183" t="s">
        <v>161</v>
      </c>
      <c r="C171" s="186" t="s">
        <v>38</v>
      </c>
      <c r="D171" s="24" t="s">
        <v>2</v>
      </c>
      <c r="E171" s="25">
        <f>SUM(E172:E175)</f>
        <v>0</v>
      </c>
      <c r="F171" s="25">
        <f>SUM(F172:F175)</f>
        <v>13400.12</v>
      </c>
      <c r="G171" s="25">
        <f>SUM(G172:G175)</f>
        <v>0</v>
      </c>
      <c r="H171" s="25">
        <f>SUM(H172:H175)</f>
        <v>13400.12</v>
      </c>
      <c r="I171" s="189">
        <f>SUM(I172:M175)</f>
        <v>0</v>
      </c>
      <c r="J171" s="190"/>
      <c r="K171" s="190"/>
      <c r="L171" s="190"/>
      <c r="M171" s="191"/>
      <c r="N171" s="25">
        <f>SUM(N172:N175)</f>
        <v>0</v>
      </c>
      <c r="O171" s="25">
        <f>SUM(O172:O175)</f>
        <v>0</v>
      </c>
      <c r="P171" s="177" t="s">
        <v>90</v>
      </c>
    </row>
    <row r="172" spans="1:16" ht="15" x14ac:dyDescent="0.2">
      <c r="A172" s="181"/>
      <c r="B172" s="184"/>
      <c r="C172" s="187"/>
      <c r="D172" s="24" t="s">
        <v>1</v>
      </c>
      <c r="E172" s="43">
        <v>0</v>
      </c>
      <c r="F172" s="25">
        <f>SUM(M172:O172)</f>
        <v>0</v>
      </c>
      <c r="G172" s="43">
        <v>0</v>
      </c>
      <c r="H172" s="43">
        <v>0</v>
      </c>
      <c r="I172" s="189">
        <v>0</v>
      </c>
      <c r="J172" s="190"/>
      <c r="K172" s="190"/>
      <c r="L172" s="190"/>
      <c r="M172" s="191"/>
      <c r="N172" s="43">
        <v>0</v>
      </c>
      <c r="O172" s="43">
        <v>0</v>
      </c>
      <c r="P172" s="178"/>
    </row>
    <row r="173" spans="1:16" ht="15.75" customHeight="1" x14ac:dyDescent="0.2">
      <c r="A173" s="181"/>
      <c r="B173" s="184"/>
      <c r="C173" s="187"/>
      <c r="D173" s="24" t="s">
        <v>5</v>
      </c>
      <c r="E173" s="43">
        <v>0</v>
      </c>
      <c r="F173" s="25">
        <f>SUM(M173:O173)</f>
        <v>0</v>
      </c>
      <c r="G173" s="43">
        <v>0</v>
      </c>
      <c r="H173" s="43">
        <v>0</v>
      </c>
      <c r="I173" s="189">
        <v>0</v>
      </c>
      <c r="J173" s="190"/>
      <c r="K173" s="190"/>
      <c r="L173" s="190"/>
      <c r="M173" s="191"/>
      <c r="N173" s="43">
        <v>0</v>
      </c>
      <c r="O173" s="43">
        <v>0</v>
      </c>
      <c r="P173" s="178"/>
    </row>
    <row r="174" spans="1:16" ht="30" x14ac:dyDescent="0.2">
      <c r="A174" s="181"/>
      <c r="B174" s="184"/>
      <c r="C174" s="187"/>
      <c r="D174" s="24" t="s">
        <v>12</v>
      </c>
      <c r="E174" s="43">
        <v>0</v>
      </c>
      <c r="F174" s="25">
        <f>SUM(G174:O174)</f>
        <v>13400.12</v>
      </c>
      <c r="G174" s="43">
        <v>0</v>
      </c>
      <c r="H174" s="43">
        <v>13400.12</v>
      </c>
      <c r="I174" s="189">
        <v>0</v>
      </c>
      <c r="J174" s="190"/>
      <c r="K174" s="190"/>
      <c r="L174" s="190"/>
      <c r="M174" s="191"/>
      <c r="N174" s="43">
        <v>0</v>
      </c>
      <c r="O174" s="43">
        <v>0</v>
      </c>
      <c r="P174" s="178"/>
    </row>
    <row r="175" spans="1:16" ht="15" x14ac:dyDescent="0.2">
      <c r="A175" s="181"/>
      <c r="B175" s="185"/>
      <c r="C175" s="188"/>
      <c r="D175" s="24" t="s">
        <v>18</v>
      </c>
      <c r="E175" s="43">
        <v>0</v>
      </c>
      <c r="F175" s="25">
        <f>SUM(M175:O175)</f>
        <v>0</v>
      </c>
      <c r="G175" s="43">
        <v>0</v>
      </c>
      <c r="H175" s="43">
        <v>0</v>
      </c>
      <c r="I175" s="189">
        <v>0</v>
      </c>
      <c r="J175" s="190"/>
      <c r="K175" s="190"/>
      <c r="L175" s="190"/>
      <c r="M175" s="191"/>
      <c r="N175" s="43">
        <v>0</v>
      </c>
      <c r="O175" s="43">
        <v>0</v>
      </c>
      <c r="P175" s="179"/>
    </row>
    <row r="176" spans="1:16" s="30" customFormat="1" ht="15" customHeight="1" x14ac:dyDescent="0.2">
      <c r="A176" s="181"/>
      <c r="B176" s="195" t="s">
        <v>223</v>
      </c>
      <c r="C176" s="198" t="s">
        <v>81</v>
      </c>
      <c r="D176" s="198" t="s">
        <v>75</v>
      </c>
      <c r="E176" s="29"/>
      <c r="F176" s="219" t="s">
        <v>0</v>
      </c>
      <c r="G176" s="201" t="s">
        <v>131</v>
      </c>
      <c r="H176" s="201" t="s">
        <v>132</v>
      </c>
      <c r="I176" s="203" t="s">
        <v>263</v>
      </c>
      <c r="J176" s="204" t="s">
        <v>167</v>
      </c>
      <c r="K176" s="204"/>
      <c r="L176" s="204"/>
      <c r="M176" s="204"/>
      <c r="N176" s="177" t="s">
        <v>34</v>
      </c>
      <c r="O176" s="177" t="s">
        <v>35</v>
      </c>
      <c r="P176" s="177"/>
    </row>
    <row r="177" spans="1:16" ht="32.25" customHeight="1" x14ac:dyDescent="0.2">
      <c r="A177" s="181"/>
      <c r="B177" s="196"/>
      <c r="C177" s="199"/>
      <c r="D177" s="199"/>
      <c r="E177" s="25"/>
      <c r="F177" s="221"/>
      <c r="G177" s="202"/>
      <c r="H177" s="202"/>
      <c r="I177" s="203"/>
      <c r="J177" s="31" t="s">
        <v>170</v>
      </c>
      <c r="K177" s="31" t="s">
        <v>171</v>
      </c>
      <c r="L177" s="31" t="s">
        <v>172</v>
      </c>
      <c r="M177" s="31" t="s">
        <v>168</v>
      </c>
      <c r="N177" s="179"/>
      <c r="O177" s="179"/>
      <c r="P177" s="178"/>
    </row>
    <row r="178" spans="1:16" ht="15.75" customHeight="1" x14ac:dyDescent="0.2">
      <c r="A178" s="182"/>
      <c r="B178" s="197"/>
      <c r="C178" s="200"/>
      <c r="D178" s="200"/>
      <c r="E178" s="25"/>
      <c r="F178" s="27">
        <v>1</v>
      </c>
      <c r="G178" s="32" t="s">
        <v>31</v>
      </c>
      <c r="H178" s="32" t="s">
        <v>22</v>
      </c>
      <c r="I178" s="33">
        <v>0</v>
      </c>
      <c r="J178" s="33">
        <v>0</v>
      </c>
      <c r="K178" s="33">
        <v>0</v>
      </c>
      <c r="L178" s="33">
        <v>0</v>
      </c>
      <c r="M178" s="33">
        <v>0</v>
      </c>
      <c r="N178" s="33">
        <v>0</v>
      </c>
      <c r="O178" s="33">
        <v>0</v>
      </c>
      <c r="P178" s="179"/>
    </row>
    <row r="179" spans="1:16" ht="15" customHeight="1" x14ac:dyDescent="0.2">
      <c r="A179" s="180" t="s">
        <v>280</v>
      </c>
      <c r="B179" s="183" t="s">
        <v>285</v>
      </c>
      <c r="C179" s="186" t="s">
        <v>38</v>
      </c>
      <c r="D179" s="24" t="s">
        <v>2</v>
      </c>
      <c r="E179" s="25">
        <f>SUM(E180:E183)</f>
        <v>0</v>
      </c>
      <c r="F179" s="25">
        <f>SUM(I179:O179)</f>
        <v>13053</v>
      </c>
      <c r="G179" s="25">
        <f>SUM(G180:G183)</f>
        <v>0</v>
      </c>
      <c r="H179" s="25">
        <f>SUM(H180:H183)</f>
        <v>0</v>
      </c>
      <c r="I179" s="189">
        <f>SUM(I180:M183)</f>
        <v>13053</v>
      </c>
      <c r="J179" s="190"/>
      <c r="K179" s="190"/>
      <c r="L179" s="190"/>
      <c r="M179" s="191"/>
      <c r="N179" s="25">
        <f>SUM(N180:N183)</f>
        <v>0</v>
      </c>
      <c r="O179" s="25">
        <f>SUM(O180:O183)</f>
        <v>0</v>
      </c>
      <c r="P179" s="177" t="s">
        <v>90</v>
      </c>
    </row>
    <row r="180" spans="1:16" ht="15" customHeight="1" x14ac:dyDescent="0.2">
      <c r="A180" s="181"/>
      <c r="B180" s="184"/>
      <c r="C180" s="187"/>
      <c r="D180" s="24" t="s">
        <v>1</v>
      </c>
      <c r="E180" s="43">
        <v>0</v>
      </c>
      <c r="F180" s="25">
        <f>SUM(M180:O180)</f>
        <v>0</v>
      </c>
      <c r="G180" s="43">
        <v>0</v>
      </c>
      <c r="H180" s="43">
        <v>0</v>
      </c>
      <c r="I180" s="189">
        <v>0</v>
      </c>
      <c r="J180" s="190"/>
      <c r="K180" s="190"/>
      <c r="L180" s="190"/>
      <c r="M180" s="191"/>
      <c r="N180" s="43">
        <v>0</v>
      </c>
      <c r="O180" s="43">
        <v>0</v>
      </c>
      <c r="P180" s="178"/>
    </row>
    <row r="181" spans="1:16" ht="30" customHeight="1" x14ac:dyDescent="0.2">
      <c r="A181" s="181"/>
      <c r="B181" s="184"/>
      <c r="C181" s="187"/>
      <c r="D181" s="24" t="s">
        <v>5</v>
      </c>
      <c r="E181" s="43">
        <v>0</v>
      </c>
      <c r="F181" s="25">
        <f>SUM(M181:O181)</f>
        <v>0</v>
      </c>
      <c r="G181" s="43">
        <v>0</v>
      </c>
      <c r="H181" s="43">
        <v>0</v>
      </c>
      <c r="I181" s="189">
        <v>0</v>
      </c>
      <c r="J181" s="190"/>
      <c r="K181" s="190"/>
      <c r="L181" s="190"/>
      <c r="M181" s="191"/>
      <c r="N181" s="43">
        <v>0</v>
      </c>
      <c r="O181" s="43">
        <v>0</v>
      </c>
      <c r="P181" s="178"/>
    </row>
    <row r="182" spans="1:16" ht="30" customHeight="1" x14ac:dyDescent="0.2">
      <c r="A182" s="181"/>
      <c r="B182" s="184"/>
      <c r="C182" s="187"/>
      <c r="D182" s="24" t="s">
        <v>12</v>
      </c>
      <c r="E182" s="43">
        <v>0</v>
      </c>
      <c r="F182" s="25">
        <f>I182</f>
        <v>13053</v>
      </c>
      <c r="G182" s="43">
        <v>0</v>
      </c>
      <c r="H182" s="43">
        <v>0</v>
      </c>
      <c r="I182" s="189">
        <v>13053</v>
      </c>
      <c r="J182" s="190"/>
      <c r="K182" s="190"/>
      <c r="L182" s="190"/>
      <c r="M182" s="191"/>
      <c r="N182" s="43">
        <v>0</v>
      </c>
      <c r="O182" s="43">
        <v>0</v>
      </c>
      <c r="P182" s="178"/>
    </row>
    <row r="183" spans="1:16" ht="15" customHeight="1" x14ac:dyDescent="0.2">
      <c r="A183" s="181"/>
      <c r="B183" s="185"/>
      <c r="C183" s="188"/>
      <c r="D183" s="24" t="s">
        <v>18</v>
      </c>
      <c r="E183" s="43">
        <v>0</v>
      </c>
      <c r="F183" s="25">
        <f>SUM(M183:O183)</f>
        <v>0</v>
      </c>
      <c r="G183" s="43">
        <v>0</v>
      </c>
      <c r="H183" s="43">
        <v>0</v>
      </c>
      <c r="I183" s="189">
        <v>0</v>
      </c>
      <c r="J183" s="190"/>
      <c r="K183" s="190"/>
      <c r="L183" s="190"/>
      <c r="M183" s="191"/>
      <c r="N183" s="43">
        <v>0</v>
      </c>
      <c r="O183" s="43">
        <v>0</v>
      </c>
      <c r="P183" s="179"/>
    </row>
    <row r="184" spans="1:16" s="30" customFormat="1" ht="15" customHeight="1" x14ac:dyDescent="0.2">
      <c r="A184" s="181"/>
      <c r="B184" s="195" t="s">
        <v>286</v>
      </c>
      <c r="C184" s="198" t="s">
        <v>81</v>
      </c>
      <c r="D184" s="198" t="s">
        <v>75</v>
      </c>
      <c r="E184" s="29"/>
      <c r="F184" s="219" t="s">
        <v>0</v>
      </c>
      <c r="G184" s="201" t="s">
        <v>131</v>
      </c>
      <c r="H184" s="201" t="s">
        <v>132</v>
      </c>
      <c r="I184" s="203" t="s">
        <v>263</v>
      </c>
      <c r="J184" s="204" t="s">
        <v>167</v>
      </c>
      <c r="K184" s="204"/>
      <c r="L184" s="204"/>
      <c r="M184" s="204"/>
      <c r="N184" s="177" t="s">
        <v>34</v>
      </c>
      <c r="O184" s="177" t="s">
        <v>35</v>
      </c>
      <c r="P184" s="177"/>
    </row>
    <row r="185" spans="1:16" ht="24" customHeight="1" x14ac:dyDescent="0.2">
      <c r="A185" s="181"/>
      <c r="B185" s="196"/>
      <c r="C185" s="199"/>
      <c r="D185" s="199"/>
      <c r="E185" s="25"/>
      <c r="F185" s="221"/>
      <c r="G185" s="202"/>
      <c r="H185" s="202"/>
      <c r="I185" s="203"/>
      <c r="J185" s="31" t="s">
        <v>170</v>
      </c>
      <c r="K185" s="31" t="s">
        <v>171</v>
      </c>
      <c r="L185" s="31" t="s">
        <v>172</v>
      </c>
      <c r="M185" s="31" t="s">
        <v>168</v>
      </c>
      <c r="N185" s="179"/>
      <c r="O185" s="179"/>
      <c r="P185" s="178"/>
    </row>
    <row r="186" spans="1:16" ht="27" customHeight="1" x14ac:dyDescent="0.2">
      <c r="A186" s="181"/>
      <c r="B186" s="197"/>
      <c r="C186" s="200"/>
      <c r="D186" s="200"/>
      <c r="E186" s="25"/>
      <c r="F186" s="18">
        <v>6</v>
      </c>
      <c r="G186" s="32">
        <v>0</v>
      </c>
      <c r="H186" s="32" t="s">
        <v>31</v>
      </c>
      <c r="I186" s="32" t="s">
        <v>258</v>
      </c>
      <c r="J186" s="33">
        <v>0</v>
      </c>
      <c r="K186" s="33">
        <v>0</v>
      </c>
      <c r="L186" s="33">
        <v>0</v>
      </c>
      <c r="M186" s="33">
        <v>6</v>
      </c>
      <c r="N186" s="33">
        <v>0</v>
      </c>
      <c r="O186" s="33">
        <v>0</v>
      </c>
      <c r="P186" s="179"/>
    </row>
    <row r="187" spans="1:16" ht="15" customHeight="1" x14ac:dyDescent="0.2">
      <c r="A187" s="180" t="s">
        <v>284</v>
      </c>
      <c r="B187" s="183" t="s">
        <v>287</v>
      </c>
      <c r="C187" s="186" t="s">
        <v>38</v>
      </c>
      <c r="D187" s="24" t="s">
        <v>2</v>
      </c>
      <c r="E187" s="25">
        <f>SUM(E188:E191)</f>
        <v>0</v>
      </c>
      <c r="F187" s="25">
        <f>SUM(I187:O187)</f>
        <v>40500</v>
      </c>
      <c r="G187" s="25">
        <f>SUM(G188:G191)</f>
        <v>0</v>
      </c>
      <c r="H187" s="25">
        <f>SUM(H188:H191)</f>
        <v>0</v>
      </c>
      <c r="I187" s="189">
        <f>SUM(I188:M191)</f>
        <v>40500</v>
      </c>
      <c r="J187" s="190"/>
      <c r="K187" s="190"/>
      <c r="L187" s="190"/>
      <c r="M187" s="191"/>
      <c r="N187" s="25">
        <f>SUM(N188:N191)</f>
        <v>0</v>
      </c>
      <c r="O187" s="25">
        <f>SUM(O188:O191)</f>
        <v>0</v>
      </c>
      <c r="P187" s="177" t="s">
        <v>90</v>
      </c>
    </row>
    <row r="188" spans="1:16" ht="15" customHeight="1" x14ac:dyDescent="0.2">
      <c r="A188" s="181"/>
      <c r="B188" s="184"/>
      <c r="C188" s="187"/>
      <c r="D188" s="24" t="s">
        <v>1</v>
      </c>
      <c r="E188" s="43">
        <v>0</v>
      </c>
      <c r="F188" s="25">
        <f>SUM(M188:O188)</f>
        <v>0</v>
      </c>
      <c r="G188" s="43">
        <v>0</v>
      </c>
      <c r="H188" s="43">
        <v>0</v>
      </c>
      <c r="I188" s="189">
        <v>0</v>
      </c>
      <c r="J188" s="190"/>
      <c r="K188" s="190"/>
      <c r="L188" s="190"/>
      <c r="M188" s="191"/>
      <c r="N188" s="43">
        <v>0</v>
      </c>
      <c r="O188" s="43">
        <v>0</v>
      </c>
      <c r="P188" s="178"/>
    </row>
    <row r="189" spans="1:16" ht="30" customHeight="1" x14ac:dyDescent="0.2">
      <c r="A189" s="181"/>
      <c r="B189" s="184"/>
      <c r="C189" s="187"/>
      <c r="D189" s="24" t="s">
        <v>5</v>
      </c>
      <c r="E189" s="43">
        <v>0</v>
      </c>
      <c r="F189" s="25">
        <f>SUM(M189:O189)</f>
        <v>0</v>
      </c>
      <c r="G189" s="43">
        <v>0</v>
      </c>
      <c r="H189" s="43">
        <v>0</v>
      </c>
      <c r="I189" s="189">
        <v>0</v>
      </c>
      <c r="J189" s="190"/>
      <c r="K189" s="190"/>
      <c r="L189" s="190"/>
      <c r="M189" s="191"/>
      <c r="N189" s="43">
        <v>0</v>
      </c>
      <c r="O189" s="43">
        <v>0</v>
      </c>
      <c r="P189" s="178"/>
    </row>
    <row r="190" spans="1:16" ht="30" customHeight="1" x14ac:dyDescent="0.2">
      <c r="A190" s="181"/>
      <c r="B190" s="184"/>
      <c r="C190" s="187"/>
      <c r="D190" s="24" t="s">
        <v>12</v>
      </c>
      <c r="E190" s="43">
        <v>0</v>
      </c>
      <c r="F190" s="25">
        <f>I190</f>
        <v>40500</v>
      </c>
      <c r="G190" s="43">
        <v>0</v>
      </c>
      <c r="H190" s="43">
        <v>0</v>
      </c>
      <c r="I190" s="189">
        <v>40500</v>
      </c>
      <c r="J190" s="190"/>
      <c r="K190" s="190"/>
      <c r="L190" s="190"/>
      <c r="M190" s="191"/>
      <c r="N190" s="43">
        <v>0</v>
      </c>
      <c r="O190" s="43">
        <v>0</v>
      </c>
      <c r="P190" s="178"/>
    </row>
    <row r="191" spans="1:16" ht="15" customHeight="1" x14ac:dyDescent="0.2">
      <c r="A191" s="181"/>
      <c r="B191" s="185"/>
      <c r="C191" s="188"/>
      <c r="D191" s="24" t="s">
        <v>18</v>
      </c>
      <c r="E191" s="43">
        <v>0</v>
      </c>
      <c r="F191" s="25">
        <f>SUM(M191:O191)</f>
        <v>0</v>
      </c>
      <c r="G191" s="43">
        <v>0</v>
      </c>
      <c r="H191" s="43">
        <v>0</v>
      </c>
      <c r="I191" s="189">
        <v>0</v>
      </c>
      <c r="J191" s="190"/>
      <c r="K191" s="190"/>
      <c r="L191" s="190"/>
      <c r="M191" s="191"/>
      <c r="N191" s="43">
        <v>0</v>
      </c>
      <c r="O191" s="43">
        <v>0</v>
      </c>
      <c r="P191" s="179"/>
    </row>
    <row r="192" spans="1:16" s="30" customFormat="1" ht="29.25" customHeight="1" x14ac:dyDescent="0.2">
      <c r="A192" s="181"/>
      <c r="B192" s="195" t="s">
        <v>288</v>
      </c>
      <c r="C192" s="198" t="s">
        <v>81</v>
      </c>
      <c r="D192" s="198" t="s">
        <v>75</v>
      </c>
      <c r="E192" s="29"/>
      <c r="F192" s="219" t="s">
        <v>0</v>
      </c>
      <c r="G192" s="201" t="s">
        <v>131</v>
      </c>
      <c r="H192" s="201" t="s">
        <v>132</v>
      </c>
      <c r="I192" s="203" t="s">
        <v>263</v>
      </c>
      <c r="J192" s="204" t="s">
        <v>167</v>
      </c>
      <c r="K192" s="204"/>
      <c r="L192" s="204"/>
      <c r="M192" s="204"/>
      <c r="N192" s="177" t="s">
        <v>34</v>
      </c>
      <c r="O192" s="177" t="s">
        <v>35</v>
      </c>
      <c r="P192" s="177"/>
    </row>
    <row r="193" spans="1:20" ht="24" customHeight="1" x14ac:dyDescent="0.2">
      <c r="A193" s="181"/>
      <c r="B193" s="196"/>
      <c r="C193" s="199"/>
      <c r="D193" s="199"/>
      <c r="E193" s="25"/>
      <c r="F193" s="221"/>
      <c r="G193" s="202"/>
      <c r="H193" s="202"/>
      <c r="I193" s="203"/>
      <c r="J193" s="31" t="s">
        <v>170</v>
      </c>
      <c r="K193" s="31" t="s">
        <v>171</v>
      </c>
      <c r="L193" s="31" t="s">
        <v>172</v>
      </c>
      <c r="M193" s="31" t="s">
        <v>168</v>
      </c>
      <c r="N193" s="179"/>
      <c r="O193" s="179"/>
      <c r="P193" s="178"/>
    </row>
    <row r="194" spans="1:20" ht="27" customHeight="1" x14ac:dyDescent="0.2">
      <c r="A194" s="181"/>
      <c r="B194" s="197"/>
      <c r="C194" s="200"/>
      <c r="D194" s="200"/>
      <c r="E194" s="25"/>
      <c r="F194" s="18">
        <v>13</v>
      </c>
      <c r="G194" s="32">
        <v>0</v>
      </c>
      <c r="H194" s="32" t="s">
        <v>31</v>
      </c>
      <c r="I194" s="32" t="s">
        <v>317</v>
      </c>
      <c r="J194" s="33">
        <v>0</v>
      </c>
      <c r="K194" s="33">
        <v>0</v>
      </c>
      <c r="L194" s="33">
        <v>0</v>
      </c>
      <c r="M194" s="33">
        <v>13</v>
      </c>
      <c r="N194" s="33">
        <v>0</v>
      </c>
      <c r="O194" s="33">
        <v>0</v>
      </c>
      <c r="P194" s="179"/>
      <c r="T194" s="36"/>
    </row>
    <row r="195" spans="1:20" ht="15" customHeight="1" x14ac:dyDescent="0.2">
      <c r="A195" s="180" t="s">
        <v>71</v>
      </c>
      <c r="B195" s="183" t="s">
        <v>283</v>
      </c>
      <c r="C195" s="186" t="s">
        <v>38</v>
      </c>
      <c r="D195" s="24" t="s">
        <v>2</v>
      </c>
      <c r="E195" s="25">
        <f>SUM(E196:E199)</f>
        <v>0</v>
      </c>
      <c r="F195" s="25">
        <f t="shared" ref="F195:F198" si="12">I195</f>
        <v>27631.656999999999</v>
      </c>
      <c r="G195" s="25">
        <f>SUM(G196:G199)</f>
        <v>0</v>
      </c>
      <c r="H195" s="25">
        <f>SUM(H196:H199)</f>
        <v>0</v>
      </c>
      <c r="I195" s="189">
        <f>SUM(I196:M198)</f>
        <v>27631.656999999999</v>
      </c>
      <c r="J195" s="190"/>
      <c r="K195" s="190"/>
      <c r="L195" s="190"/>
      <c r="M195" s="191"/>
      <c r="N195" s="25">
        <f>SUM(N196:N199)</f>
        <v>0</v>
      </c>
      <c r="O195" s="25">
        <f>SUM(O196:O199)</f>
        <v>0</v>
      </c>
      <c r="P195" s="177" t="s">
        <v>90</v>
      </c>
    </row>
    <row r="196" spans="1:20" ht="15" customHeight="1" x14ac:dyDescent="0.2">
      <c r="A196" s="181"/>
      <c r="B196" s="184"/>
      <c r="C196" s="187"/>
      <c r="D196" s="24" t="s">
        <v>1</v>
      </c>
      <c r="E196" s="43">
        <v>0</v>
      </c>
      <c r="F196" s="25">
        <f t="shared" si="12"/>
        <v>0</v>
      </c>
      <c r="G196" s="43">
        <v>0</v>
      </c>
      <c r="H196" s="43">
        <v>0</v>
      </c>
      <c r="I196" s="189">
        <v>0</v>
      </c>
      <c r="J196" s="190"/>
      <c r="K196" s="190"/>
      <c r="L196" s="190"/>
      <c r="M196" s="191"/>
      <c r="N196" s="43">
        <v>0</v>
      </c>
      <c r="O196" s="43">
        <v>0</v>
      </c>
      <c r="P196" s="178"/>
    </row>
    <row r="197" spans="1:20" ht="30" customHeight="1" x14ac:dyDescent="0.2">
      <c r="A197" s="181"/>
      <c r="B197" s="184"/>
      <c r="C197" s="187"/>
      <c r="D197" s="24" t="s">
        <v>5</v>
      </c>
      <c r="E197" s="43">
        <v>0</v>
      </c>
      <c r="F197" s="25">
        <f t="shared" si="12"/>
        <v>0</v>
      </c>
      <c r="G197" s="43">
        <v>0</v>
      </c>
      <c r="H197" s="43">
        <v>0</v>
      </c>
      <c r="I197" s="189">
        <v>0</v>
      </c>
      <c r="J197" s="190"/>
      <c r="K197" s="190"/>
      <c r="L197" s="190"/>
      <c r="M197" s="191"/>
      <c r="N197" s="43">
        <v>0</v>
      </c>
      <c r="O197" s="43">
        <v>0</v>
      </c>
      <c r="P197" s="178"/>
    </row>
    <row r="198" spans="1:20" ht="30" customHeight="1" x14ac:dyDescent="0.2">
      <c r="A198" s="181"/>
      <c r="B198" s="184"/>
      <c r="C198" s="187"/>
      <c r="D198" s="24" t="s">
        <v>12</v>
      </c>
      <c r="E198" s="43">
        <v>0</v>
      </c>
      <c r="F198" s="25">
        <f t="shared" si="12"/>
        <v>27631.656999999999</v>
      </c>
      <c r="G198" s="43">
        <v>0</v>
      </c>
      <c r="H198" s="43">
        <v>0</v>
      </c>
      <c r="I198" s="189">
        <v>27631.656999999999</v>
      </c>
      <c r="J198" s="190"/>
      <c r="K198" s="190"/>
      <c r="L198" s="190"/>
      <c r="M198" s="191"/>
      <c r="N198" s="43">
        <v>0</v>
      </c>
      <c r="O198" s="43">
        <v>0</v>
      </c>
      <c r="P198" s="178"/>
    </row>
    <row r="199" spans="1:20" ht="15" customHeight="1" x14ac:dyDescent="0.2">
      <c r="A199" s="181"/>
      <c r="B199" s="185"/>
      <c r="C199" s="188"/>
      <c r="D199" s="24" t="s">
        <v>18</v>
      </c>
      <c r="E199" s="43">
        <v>0</v>
      </c>
      <c r="F199" s="43">
        <v>0</v>
      </c>
      <c r="G199" s="43">
        <v>0</v>
      </c>
      <c r="H199" s="43">
        <v>0</v>
      </c>
      <c r="I199" s="189">
        <v>0</v>
      </c>
      <c r="J199" s="190"/>
      <c r="K199" s="190"/>
      <c r="L199" s="190"/>
      <c r="M199" s="191"/>
      <c r="N199" s="43">
        <v>0</v>
      </c>
      <c r="O199" s="43">
        <v>0</v>
      </c>
      <c r="P199" s="179"/>
    </row>
    <row r="200" spans="1:20" s="30" customFormat="1" ht="15" customHeight="1" x14ac:dyDescent="0.2">
      <c r="A200" s="181"/>
      <c r="B200" s="195" t="s">
        <v>281</v>
      </c>
      <c r="C200" s="198" t="s">
        <v>81</v>
      </c>
      <c r="D200" s="198" t="s">
        <v>75</v>
      </c>
      <c r="E200" s="29"/>
      <c r="F200" s="219" t="s">
        <v>0</v>
      </c>
      <c r="G200" s="201" t="s">
        <v>131</v>
      </c>
      <c r="H200" s="201" t="s">
        <v>132</v>
      </c>
      <c r="I200" s="203" t="s">
        <v>263</v>
      </c>
      <c r="J200" s="204" t="s">
        <v>167</v>
      </c>
      <c r="K200" s="204"/>
      <c r="L200" s="204"/>
      <c r="M200" s="204"/>
      <c r="N200" s="219" t="s">
        <v>34</v>
      </c>
      <c r="O200" s="219" t="s">
        <v>35</v>
      </c>
      <c r="P200" s="177"/>
    </row>
    <row r="201" spans="1:20" ht="24" customHeight="1" x14ac:dyDescent="0.2">
      <c r="A201" s="181"/>
      <c r="B201" s="196"/>
      <c r="C201" s="199"/>
      <c r="D201" s="199"/>
      <c r="E201" s="25"/>
      <c r="F201" s="221"/>
      <c r="G201" s="202"/>
      <c r="H201" s="202"/>
      <c r="I201" s="203"/>
      <c r="J201" s="31" t="s">
        <v>170</v>
      </c>
      <c r="K201" s="31" t="s">
        <v>171</v>
      </c>
      <c r="L201" s="31" t="s">
        <v>172</v>
      </c>
      <c r="M201" s="31" t="s">
        <v>168</v>
      </c>
      <c r="N201" s="221"/>
      <c r="O201" s="221"/>
      <c r="P201" s="178"/>
    </row>
    <row r="202" spans="1:20" ht="27" customHeight="1" x14ac:dyDescent="0.2">
      <c r="A202" s="181"/>
      <c r="B202" s="197"/>
      <c r="C202" s="200"/>
      <c r="D202" s="200"/>
      <c r="E202" s="25"/>
      <c r="F202" s="18">
        <v>2</v>
      </c>
      <c r="G202" s="32">
        <v>0</v>
      </c>
      <c r="H202" s="32" t="s">
        <v>31</v>
      </c>
      <c r="I202" s="32" t="s">
        <v>89</v>
      </c>
      <c r="J202" s="33">
        <v>0</v>
      </c>
      <c r="K202" s="33">
        <v>0</v>
      </c>
      <c r="L202" s="33">
        <v>0</v>
      </c>
      <c r="M202" s="33">
        <v>2</v>
      </c>
      <c r="N202" s="33">
        <v>0</v>
      </c>
      <c r="O202" s="33">
        <v>0</v>
      </c>
      <c r="P202" s="179"/>
    </row>
    <row r="203" spans="1:20" s="30" customFormat="1" ht="15" customHeight="1" x14ac:dyDescent="0.2">
      <c r="A203" s="181"/>
      <c r="B203" s="195" t="s">
        <v>282</v>
      </c>
      <c r="C203" s="198" t="s">
        <v>81</v>
      </c>
      <c r="D203" s="198" t="s">
        <v>75</v>
      </c>
      <c r="E203" s="29"/>
      <c r="F203" s="219" t="s">
        <v>0</v>
      </c>
      <c r="G203" s="201" t="s">
        <v>131</v>
      </c>
      <c r="H203" s="201" t="s">
        <v>132</v>
      </c>
      <c r="I203" s="203" t="s">
        <v>263</v>
      </c>
      <c r="J203" s="204" t="s">
        <v>167</v>
      </c>
      <c r="K203" s="204"/>
      <c r="L203" s="204"/>
      <c r="M203" s="204"/>
      <c r="N203" s="177" t="s">
        <v>34</v>
      </c>
      <c r="O203" s="177" t="s">
        <v>35</v>
      </c>
      <c r="P203" s="177"/>
    </row>
    <row r="204" spans="1:20" ht="24" customHeight="1" x14ac:dyDescent="0.2">
      <c r="A204" s="181"/>
      <c r="B204" s="196"/>
      <c r="C204" s="199"/>
      <c r="D204" s="199"/>
      <c r="E204" s="25"/>
      <c r="F204" s="221"/>
      <c r="G204" s="202"/>
      <c r="H204" s="202"/>
      <c r="I204" s="203"/>
      <c r="J204" s="31" t="s">
        <v>170</v>
      </c>
      <c r="K204" s="31" t="s">
        <v>171</v>
      </c>
      <c r="L204" s="31" t="s">
        <v>172</v>
      </c>
      <c r="M204" s="31" t="s">
        <v>168</v>
      </c>
      <c r="N204" s="179"/>
      <c r="O204" s="179"/>
      <c r="P204" s="178"/>
    </row>
    <row r="205" spans="1:20" ht="15" customHeight="1" x14ac:dyDescent="0.2">
      <c r="A205" s="182"/>
      <c r="B205" s="197"/>
      <c r="C205" s="200"/>
      <c r="D205" s="200"/>
      <c r="E205" s="25"/>
      <c r="F205" s="27">
        <v>0</v>
      </c>
      <c r="G205" s="32">
        <v>0</v>
      </c>
      <c r="H205" s="32" t="s">
        <v>31</v>
      </c>
      <c r="I205" s="32">
        <v>0</v>
      </c>
      <c r="J205" s="33">
        <v>0</v>
      </c>
      <c r="K205" s="33">
        <v>0</v>
      </c>
      <c r="L205" s="33">
        <v>0</v>
      </c>
      <c r="M205" s="33">
        <v>0</v>
      </c>
      <c r="N205" s="33">
        <v>0</v>
      </c>
      <c r="O205" s="33">
        <v>0</v>
      </c>
      <c r="P205" s="179"/>
    </row>
    <row r="206" spans="1:20" ht="15" customHeight="1" x14ac:dyDescent="0.2">
      <c r="A206" s="180" t="s">
        <v>347</v>
      </c>
      <c r="B206" s="183" t="s">
        <v>348</v>
      </c>
      <c r="C206" s="186" t="s">
        <v>38</v>
      </c>
      <c r="D206" s="24" t="s">
        <v>2</v>
      </c>
      <c r="E206" s="25">
        <f>SUM(E207:E210)</f>
        <v>0</v>
      </c>
      <c r="F206" s="25">
        <f>SUM(I206:O206)</f>
        <v>4198.34</v>
      </c>
      <c r="G206" s="25">
        <f>SUM(G207:G210)</f>
        <v>0</v>
      </c>
      <c r="H206" s="25">
        <f>SUM(H207:H210)</f>
        <v>0</v>
      </c>
      <c r="I206" s="189">
        <f>SUM(I207:M209)</f>
        <v>4198.34</v>
      </c>
      <c r="J206" s="190"/>
      <c r="K206" s="190"/>
      <c r="L206" s="190"/>
      <c r="M206" s="191"/>
      <c r="N206" s="25">
        <f>SUM(N207:N210)</f>
        <v>0</v>
      </c>
      <c r="O206" s="25">
        <f>SUM(O207:O210)</f>
        <v>0</v>
      </c>
      <c r="P206" s="177" t="s">
        <v>90</v>
      </c>
    </row>
    <row r="207" spans="1:20" ht="15" customHeight="1" x14ac:dyDescent="0.2">
      <c r="A207" s="181"/>
      <c r="B207" s="184"/>
      <c r="C207" s="187"/>
      <c r="D207" s="24" t="s">
        <v>1</v>
      </c>
      <c r="E207" s="43">
        <v>0</v>
      </c>
      <c r="F207" s="25">
        <f>SUM(M207:O207)</f>
        <v>0</v>
      </c>
      <c r="G207" s="43">
        <v>0</v>
      </c>
      <c r="H207" s="43">
        <v>0</v>
      </c>
      <c r="I207" s="189">
        <v>0</v>
      </c>
      <c r="J207" s="190"/>
      <c r="K207" s="190"/>
      <c r="L207" s="190"/>
      <c r="M207" s="191"/>
      <c r="N207" s="43">
        <v>0</v>
      </c>
      <c r="O207" s="43">
        <v>0</v>
      </c>
      <c r="P207" s="178"/>
    </row>
    <row r="208" spans="1:20" ht="30" customHeight="1" x14ac:dyDescent="0.2">
      <c r="A208" s="181"/>
      <c r="B208" s="184"/>
      <c r="C208" s="187"/>
      <c r="D208" s="24" t="s">
        <v>5</v>
      </c>
      <c r="E208" s="43">
        <v>0</v>
      </c>
      <c r="F208" s="25">
        <f>SUM(M208:O208)</f>
        <v>0</v>
      </c>
      <c r="G208" s="43">
        <v>0</v>
      </c>
      <c r="H208" s="43">
        <v>0</v>
      </c>
      <c r="I208" s="189">
        <v>0</v>
      </c>
      <c r="J208" s="190"/>
      <c r="K208" s="190"/>
      <c r="L208" s="190"/>
      <c r="M208" s="191"/>
      <c r="N208" s="43">
        <v>0</v>
      </c>
      <c r="O208" s="43">
        <v>0</v>
      </c>
      <c r="P208" s="178"/>
    </row>
    <row r="209" spans="1:19" ht="30" customHeight="1" x14ac:dyDescent="0.2">
      <c r="A209" s="181"/>
      <c r="B209" s="184"/>
      <c r="C209" s="187"/>
      <c r="D209" s="24" t="s">
        <v>12</v>
      </c>
      <c r="E209" s="43">
        <v>0</v>
      </c>
      <c r="F209" s="25">
        <f>SUM(I209:O209)</f>
        <v>4198.34</v>
      </c>
      <c r="G209" s="43">
        <v>0</v>
      </c>
      <c r="H209" s="43">
        <v>0</v>
      </c>
      <c r="I209" s="189">
        <v>4198.34</v>
      </c>
      <c r="J209" s="190"/>
      <c r="K209" s="190"/>
      <c r="L209" s="190"/>
      <c r="M209" s="191"/>
      <c r="N209" s="43">
        <v>0</v>
      </c>
      <c r="O209" s="43">
        <v>0</v>
      </c>
      <c r="P209" s="178"/>
    </row>
    <row r="210" spans="1:19" ht="15" customHeight="1" x14ac:dyDescent="0.2">
      <c r="A210" s="181"/>
      <c r="B210" s="185"/>
      <c r="C210" s="188"/>
      <c r="D210" s="24" t="s">
        <v>18</v>
      </c>
      <c r="E210" s="43">
        <v>0</v>
      </c>
      <c r="F210" s="43">
        <v>0</v>
      </c>
      <c r="G210" s="43">
        <v>0</v>
      </c>
      <c r="H210" s="43">
        <v>0</v>
      </c>
      <c r="I210" s="189">
        <v>0</v>
      </c>
      <c r="J210" s="190"/>
      <c r="K210" s="190"/>
      <c r="L210" s="190"/>
      <c r="M210" s="191"/>
      <c r="N210" s="43">
        <v>0</v>
      </c>
      <c r="O210" s="43">
        <v>0</v>
      </c>
      <c r="P210" s="179"/>
    </row>
    <row r="211" spans="1:19" s="30" customFormat="1" ht="15" customHeight="1" x14ac:dyDescent="0.2">
      <c r="A211" s="181"/>
      <c r="B211" s="195" t="s">
        <v>349</v>
      </c>
      <c r="C211" s="198" t="s">
        <v>81</v>
      </c>
      <c r="D211" s="198" t="s">
        <v>75</v>
      </c>
      <c r="E211" s="29"/>
      <c r="F211" s="219" t="s">
        <v>0</v>
      </c>
      <c r="G211" s="201" t="s">
        <v>131</v>
      </c>
      <c r="H211" s="201" t="s">
        <v>132</v>
      </c>
      <c r="I211" s="203" t="s">
        <v>263</v>
      </c>
      <c r="J211" s="204" t="s">
        <v>167</v>
      </c>
      <c r="K211" s="204"/>
      <c r="L211" s="204"/>
      <c r="M211" s="204"/>
      <c r="N211" s="177" t="s">
        <v>34</v>
      </c>
      <c r="O211" s="177" t="s">
        <v>35</v>
      </c>
      <c r="P211" s="177"/>
    </row>
    <row r="212" spans="1:19" ht="24" customHeight="1" x14ac:dyDescent="0.2">
      <c r="A212" s="181"/>
      <c r="B212" s="196"/>
      <c r="C212" s="199"/>
      <c r="D212" s="199"/>
      <c r="E212" s="25"/>
      <c r="F212" s="221"/>
      <c r="G212" s="202"/>
      <c r="H212" s="202"/>
      <c r="I212" s="203"/>
      <c r="J212" s="31" t="s">
        <v>170</v>
      </c>
      <c r="K212" s="31" t="s">
        <v>171</v>
      </c>
      <c r="L212" s="31" t="s">
        <v>172</v>
      </c>
      <c r="M212" s="31" t="s">
        <v>168</v>
      </c>
      <c r="N212" s="179"/>
      <c r="O212" s="179"/>
      <c r="P212" s="178"/>
    </row>
    <row r="213" spans="1:19" ht="33.75" customHeight="1" x14ac:dyDescent="0.2">
      <c r="A213" s="181"/>
      <c r="B213" s="197"/>
      <c r="C213" s="200"/>
      <c r="D213" s="200"/>
      <c r="E213" s="25"/>
      <c r="F213" s="18">
        <v>2</v>
      </c>
      <c r="G213" s="32">
        <v>0</v>
      </c>
      <c r="H213" s="32" t="s">
        <v>31</v>
      </c>
      <c r="I213" s="32" t="s">
        <v>89</v>
      </c>
      <c r="J213" s="33">
        <v>0</v>
      </c>
      <c r="K213" s="33">
        <v>0</v>
      </c>
      <c r="L213" s="33">
        <v>0</v>
      </c>
      <c r="M213" s="33">
        <v>2</v>
      </c>
      <c r="N213" s="33">
        <v>0</v>
      </c>
      <c r="O213" s="33">
        <v>0</v>
      </c>
      <c r="P213" s="179"/>
    </row>
    <row r="214" spans="1:19" s="30" customFormat="1" ht="15" customHeight="1" x14ac:dyDescent="0.2">
      <c r="A214" s="181"/>
      <c r="B214" s="195" t="s">
        <v>350</v>
      </c>
      <c r="C214" s="198" t="s">
        <v>81</v>
      </c>
      <c r="D214" s="198" t="s">
        <v>75</v>
      </c>
      <c r="E214" s="29"/>
      <c r="F214" s="219" t="s">
        <v>0</v>
      </c>
      <c r="G214" s="201" t="s">
        <v>131</v>
      </c>
      <c r="H214" s="201" t="s">
        <v>132</v>
      </c>
      <c r="I214" s="203" t="s">
        <v>263</v>
      </c>
      <c r="J214" s="204" t="s">
        <v>167</v>
      </c>
      <c r="K214" s="204"/>
      <c r="L214" s="204"/>
      <c r="M214" s="204"/>
      <c r="N214" s="177" t="s">
        <v>34</v>
      </c>
      <c r="O214" s="177" t="s">
        <v>35</v>
      </c>
      <c r="P214" s="177"/>
    </row>
    <row r="215" spans="1:19" ht="24" customHeight="1" x14ac:dyDescent="0.2">
      <c r="A215" s="181"/>
      <c r="B215" s="196"/>
      <c r="C215" s="199"/>
      <c r="D215" s="199"/>
      <c r="E215" s="25"/>
      <c r="F215" s="221"/>
      <c r="G215" s="202"/>
      <c r="H215" s="202"/>
      <c r="I215" s="203"/>
      <c r="J215" s="31" t="s">
        <v>170</v>
      </c>
      <c r="K215" s="31" t="s">
        <v>171</v>
      </c>
      <c r="L215" s="31" t="s">
        <v>172</v>
      </c>
      <c r="M215" s="31" t="s">
        <v>168</v>
      </c>
      <c r="N215" s="179"/>
      <c r="O215" s="179"/>
      <c r="P215" s="178"/>
    </row>
    <row r="216" spans="1:19" ht="27" customHeight="1" x14ac:dyDescent="0.2">
      <c r="A216" s="181"/>
      <c r="B216" s="197"/>
      <c r="C216" s="200"/>
      <c r="D216" s="200"/>
      <c r="E216" s="25"/>
      <c r="F216" s="18">
        <v>2</v>
      </c>
      <c r="G216" s="32">
        <v>0</v>
      </c>
      <c r="H216" s="32" t="s">
        <v>31</v>
      </c>
      <c r="I216" s="32" t="s">
        <v>89</v>
      </c>
      <c r="J216" s="33">
        <v>0</v>
      </c>
      <c r="K216" s="33">
        <v>0</v>
      </c>
      <c r="L216" s="33">
        <v>0</v>
      </c>
      <c r="M216" s="33">
        <v>2</v>
      </c>
      <c r="N216" s="33">
        <v>0</v>
      </c>
      <c r="O216" s="33">
        <v>0</v>
      </c>
      <c r="P216" s="179"/>
    </row>
    <row r="217" spans="1:19" ht="15" customHeight="1" x14ac:dyDescent="0.2">
      <c r="A217" s="205" t="s">
        <v>20</v>
      </c>
      <c r="B217" s="168" t="s">
        <v>55</v>
      </c>
      <c r="C217" s="171" t="s">
        <v>38</v>
      </c>
      <c r="D217" s="21" t="s">
        <v>2</v>
      </c>
      <c r="E217" s="23">
        <v>0</v>
      </c>
      <c r="F217" s="23">
        <f>SUM(I217:O217)</f>
        <v>0</v>
      </c>
      <c r="G217" s="23">
        <f>SUM(G218:G221)</f>
        <v>0</v>
      </c>
      <c r="H217" s="23">
        <f>SUM(H218:H221)</f>
        <v>0</v>
      </c>
      <c r="I217" s="174">
        <f>SUM(I218:M221)</f>
        <v>0</v>
      </c>
      <c r="J217" s="175"/>
      <c r="K217" s="175"/>
      <c r="L217" s="175"/>
      <c r="M217" s="176"/>
      <c r="N217" s="23">
        <f>SUM(N218:N221)</f>
        <v>0</v>
      </c>
      <c r="O217" s="23">
        <f>SUM(O218:O221)</f>
        <v>0</v>
      </c>
      <c r="P217" s="177" t="s">
        <v>90</v>
      </c>
    </row>
    <row r="218" spans="1:19" ht="14.25" customHeight="1" x14ac:dyDescent="0.2">
      <c r="A218" s="206"/>
      <c r="B218" s="169"/>
      <c r="C218" s="172"/>
      <c r="D218" s="21" t="s">
        <v>1</v>
      </c>
      <c r="E218" s="23">
        <v>0</v>
      </c>
      <c r="F218" s="23">
        <f>SUM(I218:O218)</f>
        <v>0</v>
      </c>
      <c r="G218" s="23">
        <f>G223</f>
        <v>0</v>
      </c>
      <c r="H218" s="23">
        <f>H223</f>
        <v>0</v>
      </c>
      <c r="I218" s="174">
        <f>I223</f>
        <v>0</v>
      </c>
      <c r="J218" s="175"/>
      <c r="K218" s="175"/>
      <c r="L218" s="175"/>
      <c r="M218" s="176"/>
      <c r="N218" s="23">
        <f>N223</f>
        <v>0</v>
      </c>
      <c r="O218" s="23">
        <f>O223</f>
        <v>0</v>
      </c>
      <c r="P218" s="178"/>
    </row>
    <row r="219" spans="1:19" ht="28.5" x14ac:dyDescent="0.2">
      <c r="A219" s="206"/>
      <c r="B219" s="169"/>
      <c r="C219" s="172"/>
      <c r="D219" s="21" t="s">
        <v>5</v>
      </c>
      <c r="E219" s="23">
        <v>0</v>
      </c>
      <c r="F219" s="23">
        <f>SUM(I219:O219)</f>
        <v>0</v>
      </c>
      <c r="G219" s="23">
        <f t="shared" ref="G219:H219" si="13">G224</f>
        <v>0</v>
      </c>
      <c r="H219" s="23">
        <f t="shared" si="13"/>
        <v>0</v>
      </c>
      <c r="I219" s="174">
        <f>I224</f>
        <v>0</v>
      </c>
      <c r="J219" s="175"/>
      <c r="K219" s="175"/>
      <c r="L219" s="175"/>
      <c r="M219" s="176"/>
      <c r="N219" s="23">
        <f t="shared" ref="N219:O221" si="14">N224</f>
        <v>0</v>
      </c>
      <c r="O219" s="23">
        <f t="shared" si="14"/>
        <v>0</v>
      </c>
      <c r="P219" s="178"/>
    </row>
    <row r="220" spans="1:19" ht="28.5" x14ac:dyDescent="0.2">
      <c r="A220" s="206"/>
      <c r="B220" s="169"/>
      <c r="C220" s="172"/>
      <c r="D220" s="21" t="s">
        <v>12</v>
      </c>
      <c r="E220" s="23">
        <v>0</v>
      </c>
      <c r="F220" s="23">
        <f>SUM(I220:O220)</f>
        <v>0</v>
      </c>
      <c r="G220" s="23">
        <f t="shared" ref="G220:H220" si="15">G225</f>
        <v>0</v>
      </c>
      <c r="H220" s="23">
        <f t="shared" si="15"/>
        <v>0</v>
      </c>
      <c r="I220" s="174">
        <f>I225</f>
        <v>0</v>
      </c>
      <c r="J220" s="175"/>
      <c r="K220" s="175"/>
      <c r="L220" s="175"/>
      <c r="M220" s="176"/>
      <c r="N220" s="23">
        <f t="shared" si="14"/>
        <v>0</v>
      </c>
      <c r="O220" s="23">
        <f t="shared" si="14"/>
        <v>0</v>
      </c>
      <c r="P220" s="178"/>
      <c r="Q220" s="36"/>
      <c r="S220" s="37"/>
    </row>
    <row r="221" spans="1:19" ht="22.5" customHeight="1" x14ac:dyDescent="0.2">
      <c r="A221" s="207"/>
      <c r="B221" s="170"/>
      <c r="C221" s="173"/>
      <c r="D221" s="21" t="s">
        <v>94</v>
      </c>
      <c r="E221" s="23">
        <v>0</v>
      </c>
      <c r="F221" s="23">
        <v>0</v>
      </c>
      <c r="G221" s="23">
        <f t="shared" ref="G221:H221" si="16">G226</f>
        <v>0</v>
      </c>
      <c r="H221" s="23">
        <f t="shared" si="16"/>
        <v>0</v>
      </c>
      <c r="I221" s="174">
        <f>I226</f>
        <v>0</v>
      </c>
      <c r="J221" s="175"/>
      <c r="K221" s="175"/>
      <c r="L221" s="175"/>
      <c r="M221" s="176"/>
      <c r="N221" s="23">
        <f t="shared" si="14"/>
        <v>0</v>
      </c>
      <c r="O221" s="23">
        <f t="shared" si="14"/>
        <v>0</v>
      </c>
      <c r="P221" s="179"/>
    </row>
    <row r="222" spans="1:19" ht="15" customHeight="1" x14ac:dyDescent="0.2">
      <c r="A222" s="180" t="s">
        <v>56</v>
      </c>
      <c r="B222" s="183" t="s">
        <v>32</v>
      </c>
      <c r="C222" s="186" t="s">
        <v>38</v>
      </c>
      <c r="D222" s="24" t="s">
        <v>2</v>
      </c>
      <c r="E222" s="25">
        <f>SUM(E223:E226)</f>
        <v>0</v>
      </c>
      <c r="F222" s="25">
        <f>SUM(I222:O222)</f>
        <v>0</v>
      </c>
      <c r="G222" s="25">
        <f>SUM(G223:G226)</f>
        <v>0</v>
      </c>
      <c r="H222" s="25">
        <f>SUM(H223:H226)</f>
        <v>0</v>
      </c>
      <c r="I222" s="189">
        <f>SUM(M223:M226)</f>
        <v>0</v>
      </c>
      <c r="J222" s="190"/>
      <c r="K222" s="190"/>
      <c r="L222" s="190"/>
      <c r="M222" s="191"/>
      <c r="N222" s="25">
        <f>SUM(N223:N226)</f>
        <v>0</v>
      </c>
      <c r="O222" s="25">
        <f>SUM(O223:O226)</f>
        <v>0</v>
      </c>
      <c r="P222" s="177" t="s">
        <v>90</v>
      </c>
    </row>
    <row r="223" spans="1:19" ht="15" x14ac:dyDescent="0.2">
      <c r="A223" s="181"/>
      <c r="B223" s="184"/>
      <c r="C223" s="187"/>
      <c r="D223" s="24" t="s">
        <v>1</v>
      </c>
      <c r="E223" s="25">
        <v>0</v>
      </c>
      <c r="F223" s="25">
        <f>SUM(I223:O223)</f>
        <v>0</v>
      </c>
      <c r="G223" s="25">
        <v>0</v>
      </c>
      <c r="H223" s="25">
        <v>0</v>
      </c>
      <c r="I223" s="189">
        <v>0</v>
      </c>
      <c r="J223" s="190"/>
      <c r="K223" s="190"/>
      <c r="L223" s="190"/>
      <c r="M223" s="191"/>
      <c r="N223" s="43">
        <v>0</v>
      </c>
      <c r="O223" s="43">
        <v>0</v>
      </c>
      <c r="P223" s="178"/>
    </row>
    <row r="224" spans="1:19" ht="21.75" customHeight="1" x14ac:dyDescent="0.2">
      <c r="A224" s="181"/>
      <c r="B224" s="184"/>
      <c r="C224" s="187"/>
      <c r="D224" s="24" t="s">
        <v>5</v>
      </c>
      <c r="E224" s="25">
        <v>0</v>
      </c>
      <c r="F224" s="25">
        <f>SUM(I224:O224)</f>
        <v>0</v>
      </c>
      <c r="G224" s="25">
        <v>0</v>
      </c>
      <c r="H224" s="25">
        <v>0</v>
      </c>
      <c r="I224" s="189">
        <v>0</v>
      </c>
      <c r="J224" s="190"/>
      <c r="K224" s="190"/>
      <c r="L224" s="190"/>
      <c r="M224" s="191"/>
      <c r="N224" s="43">
        <v>0</v>
      </c>
      <c r="O224" s="43">
        <v>0</v>
      </c>
      <c r="P224" s="178"/>
    </row>
    <row r="225" spans="1:19" ht="30" x14ac:dyDescent="0.2">
      <c r="A225" s="181"/>
      <c r="B225" s="184"/>
      <c r="C225" s="187"/>
      <c r="D225" s="24" t="s">
        <v>12</v>
      </c>
      <c r="E225" s="25">
        <v>0</v>
      </c>
      <c r="F225" s="25">
        <f>SUM(I225:O225)</f>
        <v>0</v>
      </c>
      <c r="G225" s="25">
        <v>0</v>
      </c>
      <c r="H225" s="25">
        <v>0</v>
      </c>
      <c r="I225" s="189">
        <v>0</v>
      </c>
      <c r="J225" s="190"/>
      <c r="K225" s="190"/>
      <c r="L225" s="190"/>
      <c r="M225" s="191"/>
      <c r="N225" s="43">
        <v>0</v>
      </c>
      <c r="O225" s="43">
        <v>0</v>
      </c>
      <c r="P225" s="178"/>
      <c r="Q225" s="36"/>
    </row>
    <row r="226" spans="1:19" ht="15" x14ac:dyDescent="0.2">
      <c r="A226" s="181"/>
      <c r="B226" s="185"/>
      <c r="C226" s="188"/>
      <c r="D226" s="24" t="s">
        <v>18</v>
      </c>
      <c r="E226" s="25">
        <v>0</v>
      </c>
      <c r="F226" s="25">
        <f>SUM(I226:O226)</f>
        <v>0</v>
      </c>
      <c r="G226" s="25">
        <v>0</v>
      </c>
      <c r="H226" s="25">
        <v>0</v>
      </c>
      <c r="I226" s="189">
        <v>0</v>
      </c>
      <c r="J226" s="190"/>
      <c r="K226" s="190"/>
      <c r="L226" s="190"/>
      <c r="M226" s="191"/>
      <c r="N226" s="43">
        <v>0</v>
      </c>
      <c r="O226" s="43">
        <v>0</v>
      </c>
      <c r="P226" s="179"/>
    </row>
    <row r="227" spans="1:19" s="30" customFormat="1" ht="15" customHeight="1" x14ac:dyDescent="0.2">
      <c r="A227" s="181"/>
      <c r="B227" s="195" t="s">
        <v>98</v>
      </c>
      <c r="C227" s="198" t="s">
        <v>81</v>
      </c>
      <c r="D227" s="198" t="s">
        <v>92</v>
      </c>
      <c r="E227" s="29"/>
      <c r="F227" s="219" t="s">
        <v>0</v>
      </c>
      <c r="G227" s="201" t="s">
        <v>131</v>
      </c>
      <c r="H227" s="201" t="s">
        <v>132</v>
      </c>
      <c r="I227" s="203" t="s">
        <v>263</v>
      </c>
      <c r="J227" s="204" t="s">
        <v>167</v>
      </c>
      <c r="K227" s="204"/>
      <c r="L227" s="204"/>
      <c r="M227" s="204"/>
      <c r="N227" s="177" t="s">
        <v>34</v>
      </c>
      <c r="O227" s="177" t="s">
        <v>35</v>
      </c>
      <c r="P227" s="177"/>
    </row>
    <row r="228" spans="1:19" ht="24" customHeight="1" x14ac:dyDescent="0.2">
      <c r="A228" s="181"/>
      <c r="B228" s="196"/>
      <c r="C228" s="199"/>
      <c r="D228" s="199"/>
      <c r="E228" s="25"/>
      <c r="F228" s="221"/>
      <c r="G228" s="202"/>
      <c r="H228" s="202"/>
      <c r="I228" s="203"/>
      <c r="J228" s="31" t="s">
        <v>170</v>
      </c>
      <c r="K228" s="31" t="s">
        <v>171</v>
      </c>
      <c r="L228" s="31" t="s">
        <v>172</v>
      </c>
      <c r="M228" s="31" t="s">
        <v>168</v>
      </c>
      <c r="N228" s="179"/>
      <c r="O228" s="179"/>
      <c r="P228" s="178"/>
    </row>
    <row r="229" spans="1:19" ht="15" x14ac:dyDescent="0.2">
      <c r="A229" s="182"/>
      <c r="B229" s="197"/>
      <c r="C229" s="200"/>
      <c r="D229" s="200"/>
      <c r="E229" s="25"/>
      <c r="F229" s="27">
        <v>0</v>
      </c>
      <c r="G229" s="32">
        <v>0</v>
      </c>
      <c r="H229" s="32" t="s">
        <v>31</v>
      </c>
      <c r="I229" s="32">
        <v>0</v>
      </c>
      <c r="J229" s="33">
        <v>0</v>
      </c>
      <c r="K229" s="33">
        <v>0</v>
      </c>
      <c r="L229" s="33">
        <v>0</v>
      </c>
      <c r="M229" s="33">
        <v>0</v>
      </c>
      <c r="N229" s="33">
        <v>0</v>
      </c>
      <c r="O229" s="33">
        <v>0</v>
      </c>
      <c r="P229" s="179"/>
    </row>
    <row r="230" spans="1:19" ht="15" customHeight="1" x14ac:dyDescent="0.2">
      <c r="A230" s="205" t="s">
        <v>23</v>
      </c>
      <c r="B230" s="168" t="s">
        <v>57</v>
      </c>
      <c r="C230" s="171" t="s">
        <v>38</v>
      </c>
      <c r="D230" s="21" t="s">
        <v>2</v>
      </c>
      <c r="E230" s="23">
        <v>0</v>
      </c>
      <c r="F230" s="23">
        <f>SUM(G230:O230)</f>
        <v>42474</v>
      </c>
      <c r="G230" s="23">
        <f>SUM(G231:G234)</f>
        <v>0</v>
      </c>
      <c r="H230" s="23">
        <f>SUM(H231:H234)</f>
        <v>12774</v>
      </c>
      <c r="I230" s="174">
        <f>SUM(I231:M234)</f>
        <v>9900</v>
      </c>
      <c r="J230" s="175"/>
      <c r="K230" s="175"/>
      <c r="L230" s="175"/>
      <c r="M230" s="176"/>
      <c r="N230" s="23">
        <f>SUM(N231:N234)</f>
        <v>9900</v>
      </c>
      <c r="O230" s="23">
        <f>SUM(O231:O234)</f>
        <v>9900</v>
      </c>
      <c r="P230" s="177" t="s">
        <v>90</v>
      </c>
    </row>
    <row r="231" spans="1:19" ht="14.25" customHeight="1" x14ac:dyDescent="0.2">
      <c r="A231" s="206"/>
      <c r="B231" s="169"/>
      <c r="C231" s="172"/>
      <c r="D231" s="21" t="s">
        <v>1</v>
      </c>
      <c r="E231" s="23">
        <v>0</v>
      </c>
      <c r="F231" s="23">
        <v>0</v>
      </c>
      <c r="G231" s="23">
        <f t="shared" ref="G231:H231" si="17">G236+G244</f>
        <v>0</v>
      </c>
      <c r="H231" s="23">
        <f t="shared" si="17"/>
        <v>0</v>
      </c>
      <c r="I231" s="174">
        <f>I236+M244</f>
        <v>0</v>
      </c>
      <c r="J231" s="175"/>
      <c r="K231" s="175"/>
      <c r="L231" s="175"/>
      <c r="M231" s="176"/>
      <c r="N231" s="23">
        <f t="shared" ref="N231:O234" si="18">N236+N244</f>
        <v>0</v>
      </c>
      <c r="O231" s="23">
        <f t="shared" si="18"/>
        <v>0</v>
      </c>
      <c r="P231" s="178"/>
    </row>
    <row r="232" spans="1:19" ht="28.5" x14ac:dyDescent="0.2">
      <c r="A232" s="206"/>
      <c r="B232" s="169"/>
      <c r="C232" s="172"/>
      <c r="D232" s="21" t="s">
        <v>5</v>
      </c>
      <c r="E232" s="23">
        <v>0</v>
      </c>
      <c r="F232" s="23">
        <f>SUM(I232:O232)</f>
        <v>0</v>
      </c>
      <c r="G232" s="23">
        <f t="shared" ref="G232:H232" si="19">G237+G245</f>
        <v>0</v>
      </c>
      <c r="H232" s="23">
        <f t="shared" si="19"/>
        <v>0</v>
      </c>
      <c r="I232" s="174">
        <f>I237+M245</f>
        <v>0</v>
      </c>
      <c r="J232" s="175"/>
      <c r="K232" s="175"/>
      <c r="L232" s="175"/>
      <c r="M232" s="176"/>
      <c r="N232" s="23">
        <f t="shared" si="18"/>
        <v>0</v>
      </c>
      <c r="O232" s="23">
        <f t="shared" si="18"/>
        <v>0</v>
      </c>
      <c r="P232" s="178"/>
    </row>
    <row r="233" spans="1:19" ht="28.5" x14ac:dyDescent="0.2">
      <c r="A233" s="206"/>
      <c r="B233" s="169"/>
      <c r="C233" s="172"/>
      <c r="D233" s="21" t="s">
        <v>12</v>
      </c>
      <c r="E233" s="23">
        <v>0</v>
      </c>
      <c r="F233" s="23">
        <f>SUM(G233:O233)</f>
        <v>42474</v>
      </c>
      <c r="G233" s="23">
        <f t="shared" ref="G233:H233" si="20">G238+G246</f>
        <v>0</v>
      </c>
      <c r="H233" s="23">
        <f t="shared" si="20"/>
        <v>12774</v>
      </c>
      <c r="I233" s="174">
        <f>I238</f>
        <v>9900</v>
      </c>
      <c r="J233" s="175"/>
      <c r="K233" s="175"/>
      <c r="L233" s="175"/>
      <c r="M233" s="176"/>
      <c r="N233" s="23">
        <f t="shared" si="18"/>
        <v>9900</v>
      </c>
      <c r="O233" s="23">
        <f t="shared" si="18"/>
        <v>9900</v>
      </c>
      <c r="P233" s="178"/>
      <c r="Q233" s="36"/>
      <c r="S233" s="37"/>
    </row>
    <row r="234" spans="1:19" ht="22.5" customHeight="1" x14ac:dyDescent="0.2">
      <c r="A234" s="207"/>
      <c r="B234" s="170"/>
      <c r="C234" s="173"/>
      <c r="D234" s="21" t="s">
        <v>18</v>
      </c>
      <c r="E234" s="23">
        <v>0</v>
      </c>
      <c r="F234" s="23">
        <v>0</v>
      </c>
      <c r="G234" s="23">
        <f t="shared" ref="G234:H234" si="21">G239+G247</f>
        <v>0</v>
      </c>
      <c r="H234" s="23">
        <f t="shared" si="21"/>
        <v>0</v>
      </c>
      <c r="I234" s="174">
        <f>I239+M247</f>
        <v>0</v>
      </c>
      <c r="J234" s="175"/>
      <c r="K234" s="175"/>
      <c r="L234" s="175"/>
      <c r="M234" s="176"/>
      <c r="N234" s="23">
        <f t="shared" si="18"/>
        <v>0</v>
      </c>
      <c r="O234" s="23">
        <f t="shared" si="18"/>
        <v>0</v>
      </c>
      <c r="P234" s="179"/>
    </row>
    <row r="235" spans="1:19" ht="15" customHeight="1" x14ac:dyDescent="0.2">
      <c r="A235" s="180" t="s">
        <v>58</v>
      </c>
      <c r="B235" s="183" t="s">
        <v>341</v>
      </c>
      <c r="C235" s="186" t="s">
        <v>38</v>
      </c>
      <c r="D235" s="24" t="s">
        <v>2</v>
      </c>
      <c r="E235" s="25">
        <f>SUM(E236:E239)</f>
        <v>1531.32</v>
      </c>
      <c r="F235" s="25">
        <f>SUM(G235:O235)</f>
        <v>42474</v>
      </c>
      <c r="G235" s="25">
        <f>SUM(G236:G239)</f>
        <v>0</v>
      </c>
      <c r="H235" s="25">
        <f>SUM(H236:H239)</f>
        <v>12774</v>
      </c>
      <c r="I235" s="189">
        <f>SUM(I236:M239)</f>
        <v>9900</v>
      </c>
      <c r="J235" s="190"/>
      <c r="K235" s="190"/>
      <c r="L235" s="190"/>
      <c r="M235" s="191"/>
      <c r="N235" s="25">
        <f>SUM(N236:N239)</f>
        <v>9900</v>
      </c>
      <c r="O235" s="25">
        <f>SUM(O236:O239)</f>
        <v>9900</v>
      </c>
      <c r="P235" s="177" t="s">
        <v>343</v>
      </c>
    </row>
    <row r="236" spans="1:19" ht="15" x14ac:dyDescent="0.2">
      <c r="A236" s="181"/>
      <c r="B236" s="184"/>
      <c r="C236" s="187"/>
      <c r="D236" s="24" t="s">
        <v>1</v>
      </c>
      <c r="E236" s="25">
        <v>0</v>
      </c>
      <c r="F236" s="25">
        <f>SUM(I236:O236)</f>
        <v>0</v>
      </c>
      <c r="G236" s="25">
        <v>0</v>
      </c>
      <c r="H236" s="25">
        <v>0</v>
      </c>
      <c r="I236" s="189">
        <v>0</v>
      </c>
      <c r="J236" s="190"/>
      <c r="K236" s="190"/>
      <c r="L236" s="190"/>
      <c r="M236" s="191"/>
      <c r="N236" s="43">
        <v>0</v>
      </c>
      <c r="O236" s="43">
        <v>0</v>
      </c>
      <c r="P236" s="178"/>
    </row>
    <row r="237" spans="1:19" ht="19.5" customHeight="1" x14ac:dyDescent="0.2">
      <c r="A237" s="181"/>
      <c r="B237" s="184"/>
      <c r="C237" s="187"/>
      <c r="D237" s="24" t="s">
        <v>5</v>
      </c>
      <c r="E237" s="25">
        <v>0</v>
      </c>
      <c r="F237" s="25">
        <f>SUM(I237:O237)</f>
        <v>0</v>
      </c>
      <c r="G237" s="25">
        <v>0</v>
      </c>
      <c r="H237" s="25">
        <v>0</v>
      </c>
      <c r="I237" s="189">
        <v>0</v>
      </c>
      <c r="J237" s="190"/>
      <c r="K237" s="190"/>
      <c r="L237" s="190"/>
      <c r="M237" s="191"/>
      <c r="N237" s="43">
        <v>0</v>
      </c>
      <c r="O237" s="43">
        <v>0</v>
      </c>
      <c r="P237" s="178"/>
    </row>
    <row r="238" spans="1:19" ht="30" x14ac:dyDescent="0.2">
      <c r="A238" s="181"/>
      <c r="B238" s="184"/>
      <c r="C238" s="187"/>
      <c r="D238" s="24" t="s">
        <v>12</v>
      </c>
      <c r="E238" s="25">
        <v>1531.32</v>
      </c>
      <c r="F238" s="25">
        <f>SUM(G238:O238)</f>
        <v>42474</v>
      </c>
      <c r="G238" s="25">
        <v>0</v>
      </c>
      <c r="H238" s="25">
        <v>12774</v>
      </c>
      <c r="I238" s="189">
        <v>9900</v>
      </c>
      <c r="J238" s="190"/>
      <c r="K238" s="190"/>
      <c r="L238" s="190"/>
      <c r="M238" s="191"/>
      <c r="N238" s="43">
        <v>9900</v>
      </c>
      <c r="O238" s="43">
        <v>9900</v>
      </c>
      <c r="P238" s="178"/>
      <c r="Q238" s="36"/>
    </row>
    <row r="239" spans="1:19" ht="15" x14ac:dyDescent="0.2">
      <c r="A239" s="181"/>
      <c r="B239" s="185"/>
      <c r="C239" s="188"/>
      <c r="D239" s="24" t="s">
        <v>18</v>
      </c>
      <c r="E239" s="25">
        <v>0</v>
      </c>
      <c r="F239" s="25">
        <f>SUM(I239:O239)</f>
        <v>0</v>
      </c>
      <c r="G239" s="25">
        <v>0</v>
      </c>
      <c r="H239" s="25">
        <v>0</v>
      </c>
      <c r="I239" s="189">
        <v>0</v>
      </c>
      <c r="J239" s="190"/>
      <c r="K239" s="190"/>
      <c r="L239" s="190"/>
      <c r="M239" s="191"/>
      <c r="N239" s="43">
        <v>0</v>
      </c>
      <c r="O239" s="43">
        <v>0</v>
      </c>
      <c r="P239" s="179"/>
    </row>
    <row r="240" spans="1:19" s="30" customFormat="1" ht="15" customHeight="1" x14ac:dyDescent="0.2">
      <c r="A240" s="181"/>
      <c r="B240" s="195" t="s">
        <v>342</v>
      </c>
      <c r="C240" s="198" t="s">
        <v>81</v>
      </c>
      <c r="D240" s="198" t="s">
        <v>92</v>
      </c>
      <c r="E240" s="29"/>
      <c r="F240" s="219" t="s">
        <v>0</v>
      </c>
      <c r="G240" s="201" t="s">
        <v>131</v>
      </c>
      <c r="H240" s="201" t="s">
        <v>132</v>
      </c>
      <c r="I240" s="203" t="s">
        <v>263</v>
      </c>
      <c r="J240" s="204" t="s">
        <v>167</v>
      </c>
      <c r="K240" s="204"/>
      <c r="L240" s="204"/>
      <c r="M240" s="204"/>
      <c r="N240" s="177" t="s">
        <v>34</v>
      </c>
      <c r="O240" s="177" t="s">
        <v>35</v>
      </c>
      <c r="P240" s="177"/>
    </row>
    <row r="241" spans="1:19" ht="24" customHeight="1" x14ac:dyDescent="0.2">
      <c r="A241" s="181"/>
      <c r="B241" s="196"/>
      <c r="C241" s="199"/>
      <c r="D241" s="199"/>
      <c r="E241" s="25"/>
      <c r="F241" s="221"/>
      <c r="G241" s="202"/>
      <c r="H241" s="202"/>
      <c r="I241" s="203"/>
      <c r="J241" s="31" t="s">
        <v>170</v>
      </c>
      <c r="K241" s="31" t="s">
        <v>171</v>
      </c>
      <c r="L241" s="31" t="s">
        <v>172</v>
      </c>
      <c r="M241" s="31" t="s">
        <v>168</v>
      </c>
      <c r="N241" s="179"/>
      <c r="O241" s="179"/>
      <c r="P241" s="178"/>
    </row>
    <row r="242" spans="1:19" ht="15" x14ac:dyDescent="0.2">
      <c r="A242" s="182"/>
      <c r="B242" s="197"/>
      <c r="C242" s="200"/>
      <c r="D242" s="200"/>
      <c r="E242" s="25"/>
      <c r="F242" s="18">
        <v>43</v>
      </c>
      <c r="G242" s="82">
        <v>0</v>
      </c>
      <c r="H242" s="82">
        <v>32</v>
      </c>
      <c r="I242" s="32" t="s">
        <v>291</v>
      </c>
      <c r="J242" s="33">
        <v>0</v>
      </c>
      <c r="K242" s="33">
        <v>0</v>
      </c>
      <c r="L242" s="33">
        <v>0</v>
      </c>
      <c r="M242" s="33">
        <v>11</v>
      </c>
      <c r="N242" s="33">
        <v>0</v>
      </c>
      <c r="O242" s="33">
        <v>0</v>
      </c>
      <c r="P242" s="179"/>
    </row>
    <row r="243" spans="1:19" ht="15" hidden="1" customHeight="1" x14ac:dyDescent="0.2">
      <c r="A243" s="180" t="s">
        <v>59</v>
      </c>
      <c r="B243" s="183" t="s">
        <v>60</v>
      </c>
      <c r="C243" s="186" t="s">
        <v>38</v>
      </c>
      <c r="D243" s="24" t="s">
        <v>2</v>
      </c>
      <c r="E243" s="25">
        <f>SUM(E244:E247)</f>
        <v>0</v>
      </c>
      <c r="F243" s="25">
        <f>SUM(I243:O243)</f>
        <v>0</v>
      </c>
      <c r="G243" s="73"/>
      <c r="H243" s="73"/>
      <c r="I243" s="189">
        <f>SUM(M244:M247)</f>
        <v>0</v>
      </c>
      <c r="J243" s="190"/>
      <c r="K243" s="190"/>
      <c r="L243" s="190"/>
      <c r="M243" s="191"/>
      <c r="N243" s="25">
        <f>SUM(N244:N247)</f>
        <v>0</v>
      </c>
      <c r="O243" s="25">
        <f>SUM(O244:O247)</f>
        <v>0</v>
      </c>
      <c r="P243" s="177" t="s">
        <v>90</v>
      </c>
    </row>
    <row r="244" spans="1:19" ht="15" hidden="1" customHeight="1" x14ac:dyDescent="0.2">
      <c r="A244" s="181"/>
      <c r="B244" s="184"/>
      <c r="C244" s="187"/>
      <c r="D244" s="24" t="s">
        <v>1</v>
      </c>
      <c r="E244" s="25">
        <v>0</v>
      </c>
      <c r="F244" s="25">
        <f>SUM(M244:O244)</f>
        <v>0</v>
      </c>
      <c r="G244" s="73"/>
      <c r="H244" s="73"/>
      <c r="I244" s="189">
        <v>0</v>
      </c>
      <c r="J244" s="190"/>
      <c r="K244" s="190"/>
      <c r="L244" s="190"/>
      <c r="M244" s="191"/>
      <c r="N244" s="43">
        <v>0</v>
      </c>
      <c r="O244" s="43">
        <v>0</v>
      </c>
      <c r="P244" s="178"/>
    </row>
    <row r="245" spans="1:19" ht="30" hidden="1" customHeight="1" x14ac:dyDescent="0.2">
      <c r="A245" s="181"/>
      <c r="B245" s="184"/>
      <c r="C245" s="187"/>
      <c r="D245" s="24" t="s">
        <v>5</v>
      </c>
      <c r="E245" s="25">
        <v>0</v>
      </c>
      <c r="F245" s="25">
        <f>SUM(M245:O245)</f>
        <v>0</v>
      </c>
      <c r="G245" s="73"/>
      <c r="H245" s="73"/>
      <c r="I245" s="189">
        <v>0</v>
      </c>
      <c r="J245" s="190"/>
      <c r="K245" s="190"/>
      <c r="L245" s="190"/>
      <c r="M245" s="191"/>
      <c r="N245" s="43">
        <v>0</v>
      </c>
      <c r="O245" s="43">
        <v>0</v>
      </c>
      <c r="P245" s="178"/>
    </row>
    <row r="246" spans="1:19" ht="30" hidden="1" customHeight="1" x14ac:dyDescent="0.2">
      <c r="A246" s="181"/>
      <c r="B246" s="184"/>
      <c r="C246" s="187"/>
      <c r="D246" s="24" t="s">
        <v>12</v>
      </c>
      <c r="E246" s="25">
        <v>0</v>
      </c>
      <c r="F246" s="25">
        <f>SUM(M246:O246)</f>
        <v>0</v>
      </c>
      <c r="G246" s="73"/>
      <c r="H246" s="73"/>
      <c r="I246" s="189">
        <v>0</v>
      </c>
      <c r="J246" s="190"/>
      <c r="K246" s="190"/>
      <c r="L246" s="190"/>
      <c r="M246" s="191"/>
      <c r="N246" s="43">
        <v>0</v>
      </c>
      <c r="O246" s="43">
        <v>0</v>
      </c>
      <c r="P246" s="178"/>
    </row>
    <row r="247" spans="1:19" ht="34.5" hidden="1" customHeight="1" x14ac:dyDescent="0.2">
      <c r="A247" s="181"/>
      <c r="B247" s="185"/>
      <c r="C247" s="188"/>
      <c r="D247" s="24" t="s">
        <v>18</v>
      </c>
      <c r="E247" s="25">
        <v>0</v>
      </c>
      <c r="F247" s="25">
        <f>SUM(M247:O247)</f>
        <v>0</v>
      </c>
      <c r="G247" s="73"/>
      <c r="H247" s="73"/>
      <c r="I247" s="189">
        <v>0</v>
      </c>
      <c r="J247" s="190"/>
      <c r="K247" s="190"/>
      <c r="L247" s="190"/>
      <c r="M247" s="191"/>
      <c r="N247" s="43">
        <v>0</v>
      </c>
      <c r="O247" s="43">
        <v>0</v>
      </c>
      <c r="P247" s="179"/>
    </row>
    <row r="248" spans="1:19" s="30" customFormat="1" ht="15" hidden="1" customHeight="1" x14ac:dyDescent="0.2">
      <c r="A248" s="181"/>
      <c r="B248" s="195" t="s">
        <v>88</v>
      </c>
      <c r="C248" s="198" t="s">
        <v>81</v>
      </c>
      <c r="D248" s="198" t="s">
        <v>75</v>
      </c>
      <c r="E248" s="29"/>
      <c r="F248" s="219" t="s">
        <v>0</v>
      </c>
      <c r="G248" s="78"/>
      <c r="H248" s="78"/>
      <c r="I248" s="201" t="s">
        <v>73</v>
      </c>
      <c r="J248" s="273" t="s">
        <v>74</v>
      </c>
      <c r="K248" s="274"/>
      <c r="L248" s="274"/>
      <c r="M248" s="275"/>
      <c r="N248" s="177" t="s">
        <v>34</v>
      </c>
      <c r="O248" s="177" t="s">
        <v>35</v>
      </c>
      <c r="P248" s="177"/>
    </row>
    <row r="249" spans="1:19" ht="15" hidden="1" customHeight="1" x14ac:dyDescent="0.2">
      <c r="A249" s="181"/>
      <c r="B249" s="196"/>
      <c r="C249" s="199"/>
      <c r="D249" s="199"/>
      <c r="E249" s="25"/>
      <c r="F249" s="221"/>
      <c r="G249" s="79"/>
      <c r="H249" s="79"/>
      <c r="I249" s="202"/>
      <c r="J249" s="26" t="s">
        <v>77</v>
      </c>
      <c r="K249" s="26" t="s">
        <v>78</v>
      </c>
      <c r="L249" s="26" t="s">
        <v>79</v>
      </c>
      <c r="M249" s="27" t="s">
        <v>80</v>
      </c>
      <c r="N249" s="179"/>
      <c r="O249" s="179"/>
      <c r="P249" s="178"/>
    </row>
    <row r="250" spans="1:19" ht="15" hidden="1" customHeight="1" x14ac:dyDescent="0.2">
      <c r="A250" s="182"/>
      <c r="B250" s="197"/>
      <c r="C250" s="200"/>
      <c r="D250" s="200"/>
      <c r="E250" s="25"/>
      <c r="F250" s="27" t="s">
        <v>76</v>
      </c>
      <c r="G250" s="26"/>
      <c r="H250" s="26"/>
      <c r="I250" s="40"/>
      <c r="J250" s="33">
        <v>0</v>
      </c>
      <c r="K250" s="33">
        <v>0</v>
      </c>
      <c r="L250" s="33">
        <v>0</v>
      </c>
      <c r="M250" s="33">
        <v>0</v>
      </c>
      <c r="N250" s="33">
        <v>0</v>
      </c>
      <c r="O250" s="33">
        <v>0</v>
      </c>
      <c r="P250" s="179"/>
    </row>
    <row r="251" spans="1:19" ht="15" customHeight="1" x14ac:dyDescent="0.2">
      <c r="A251" s="205" t="s">
        <v>268</v>
      </c>
      <c r="B251" s="168" t="s">
        <v>269</v>
      </c>
      <c r="C251" s="171" t="s">
        <v>38</v>
      </c>
      <c r="D251" s="21" t="s">
        <v>2</v>
      </c>
      <c r="E251" s="23">
        <v>0</v>
      </c>
      <c r="F251" s="23">
        <f>SUM(G251:O251)</f>
        <v>131200</v>
      </c>
      <c r="G251" s="23">
        <f>SUM(G252:G256)</f>
        <v>0</v>
      </c>
      <c r="H251" s="23">
        <f>SUM(H252:H256)</f>
        <v>0</v>
      </c>
      <c r="I251" s="174">
        <f>SUM(I252:M256)</f>
        <v>131200</v>
      </c>
      <c r="J251" s="175"/>
      <c r="K251" s="175"/>
      <c r="L251" s="175"/>
      <c r="M251" s="176"/>
      <c r="N251" s="23">
        <f>SUM(N252:N256)</f>
        <v>0</v>
      </c>
      <c r="O251" s="23">
        <f>SUM(O252:O256)</f>
        <v>0</v>
      </c>
      <c r="P251" s="177" t="s">
        <v>90</v>
      </c>
    </row>
    <row r="252" spans="1:19" ht="14.25" customHeight="1" x14ac:dyDescent="0.2">
      <c r="A252" s="206"/>
      <c r="B252" s="169"/>
      <c r="C252" s="172"/>
      <c r="D252" s="21" t="s">
        <v>1</v>
      </c>
      <c r="E252" s="23">
        <v>0</v>
      </c>
      <c r="F252" s="23">
        <f>F258</f>
        <v>0</v>
      </c>
      <c r="G252" s="23">
        <f>G258</f>
        <v>0</v>
      </c>
      <c r="H252" s="23">
        <f>H258</f>
        <v>0</v>
      </c>
      <c r="I252" s="174">
        <f t="shared" ref="I252" si="22">I258</f>
        <v>0</v>
      </c>
      <c r="J252" s="175"/>
      <c r="K252" s="175"/>
      <c r="L252" s="175"/>
      <c r="M252" s="176"/>
      <c r="N252" s="23">
        <f>N258</f>
        <v>0</v>
      </c>
      <c r="O252" s="23">
        <f>O258</f>
        <v>0</v>
      </c>
      <c r="P252" s="178"/>
    </row>
    <row r="253" spans="1:19" ht="28.5" x14ac:dyDescent="0.2">
      <c r="A253" s="206"/>
      <c r="B253" s="169"/>
      <c r="C253" s="172"/>
      <c r="D253" s="21" t="s">
        <v>5</v>
      </c>
      <c r="E253" s="23">
        <v>0</v>
      </c>
      <c r="F253" s="23">
        <f t="shared" ref="F253" si="23">F259</f>
        <v>0</v>
      </c>
      <c r="G253" s="23">
        <f t="shared" ref="G253" si="24">G259</f>
        <v>0</v>
      </c>
      <c r="H253" s="23">
        <f t="shared" ref="H253" si="25">H259</f>
        <v>0</v>
      </c>
      <c r="I253" s="174">
        <v>0</v>
      </c>
      <c r="J253" s="175"/>
      <c r="K253" s="175"/>
      <c r="L253" s="175"/>
      <c r="M253" s="176"/>
      <c r="N253" s="23">
        <f t="shared" ref="N253:O256" si="26">N259</f>
        <v>0</v>
      </c>
      <c r="O253" s="23">
        <f t="shared" si="26"/>
        <v>0</v>
      </c>
      <c r="P253" s="178"/>
    </row>
    <row r="254" spans="1:19" ht="28.5" x14ac:dyDescent="0.2">
      <c r="A254" s="206"/>
      <c r="B254" s="169"/>
      <c r="C254" s="172"/>
      <c r="D254" s="21" t="s">
        <v>12</v>
      </c>
      <c r="E254" s="23">
        <v>0</v>
      </c>
      <c r="F254" s="23">
        <f t="shared" ref="F254" si="27">F260</f>
        <v>131200</v>
      </c>
      <c r="G254" s="23">
        <f t="shared" ref="G254" si="28">G260</f>
        <v>0</v>
      </c>
      <c r="H254" s="23">
        <f t="shared" ref="H254" si="29">H260</f>
        <v>0</v>
      </c>
      <c r="I254" s="174">
        <f t="shared" ref="I254" si="30">I260</f>
        <v>131200</v>
      </c>
      <c r="J254" s="175"/>
      <c r="K254" s="175"/>
      <c r="L254" s="175"/>
      <c r="M254" s="176"/>
      <c r="N254" s="23">
        <f t="shared" si="26"/>
        <v>0</v>
      </c>
      <c r="O254" s="23">
        <f t="shared" si="26"/>
        <v>0</v>
      </c>
      <c r="P254" s="178"/>
      <c r="Q254" s="36"/>
      <c r="S254" s="37"/>
    </row>
    <row r="255" spans="1:19" ht="28.5" x14ac:dyDescent="0.2">
      <c r="A255" s="206"/>
      <c r="B255" s="169"/>
      <c r="C255" s="172"/>
      <c r="D255" s="21" t="s">
        <v>270</v>
      </c>
      <c r="E255" s="23"/>
      <c r="F255" s="23">
        <f t="shared" ref="F255" si="31">F261</f>
        <v>0</v>
      </c>
      <c r="G255" s="23">
        <f t="shared" ref="G255" si="32">G261</f>
        <v>0</v>
      </c>
      <c r="H255" s="23">
        <f t="shared" ref="H255" si="33">H261</f>
        <v>0</v>
      </c>
      <c r="I255" s="174">
        <f t="shared" ref="I255" si="34">I261</f>
        <v>0</v>
      </c>
      <c r="J255" s="175"/>
      <c r="K255" s="175"/>
      <c r="L255" s="175"/>
      <c r="M255" s="176"/>
      <c r="N255" s="23">
        <f t="shared" si="26"/>
        <v>0</v>
      </c>
      <c r="O255" s="23">
        <f t="shared" si="26"/>
        <v>0</v>
      </c>
      <c r="P255" s="178"/>
      <c r="Q255" s="36"/>
      <c r="S255" s="37"/>
    </row>
    <row r="256" spans="1:19" ht="22.5" customHeight="1" x14ac:dyDescent="0.2">
      <c r="A256" s="207"/>
      <c r="B256" s="170"/>
      <c r="C256" s="173"/>
      <c r="D256" s="21" t="s">
        <v>18</v>
      </c>
      <c r="E256" s="23">
        <v>0</v>
      </c>
      <c r="F256" s="23">
        <f t="shared" ref="F256" si="35">F262</f>
        <v>0</v>
      </c>
      <c r="G256" s="23">
        <f t="shared" ref="G256" si="36">G262</f>
        <v>0</v>
      </c>
      <c r="H256" s="23">
        <f t="shared" ref="H256" si="37">H262</f>
        <v>0</v>
      </c>
      <c r="I256" s="174">
        <f t="shared" ref="I256" si="38">I262</f>
        <v>0</v>
      </c>
      <c r="J256" s="175"/>
      <c r="K256" s="175"/>
      <c r="L256" s="175"/>
      <c r="M256" s="176"/>
      <c r="N256" s="23">
        <f t="shared" si="26"/>
        <v>0</v>
      </c>
      <c r="O256" s="23">
        <f t="shared" si="26"/>
        <v>0</v>
      </c>
      <c r="P256" s="179"/>
    </row>
    <row r="257" spans="1:18" ht="15" customHeight="1" x14ac:dyDescent="0.2">
      <c r="A257" s="180" t="s">
        <v>271</v>
      </c>
      <c r="B257" s="183" t="s">
        <v>272</v>
      </c>
      <c r="C257" s="186" t="s">
        <v>38</v>
      </c>
      <c r="D257" s="24" t="s">
        <v>2</v>
      </c>
      <c r="E257" s="25">
        <f>SUM(E258:E262)</f>
        <v>1531.32</v>
      </c>
      <c r="F257" s="25">
        <f>SUM(I257:O257)</f>
        <v>131200</v>
      </c>
      <c r="G257" s="25">
        <f>SUM(G258:G262)</f>
        <v>0</v>
      </c>
      <c r="H257" s="25">
        <f>SUM(H258:H262)</f>
        <v>0</v>
      </c>
      <c r="I257" s="189">
        <f>SUM(I258:M262)</f>
        <v>131200</v>
      </c>
      <c r="J257" s="190"/>
      <c r="K257" s="190"/>
      <c r="L257" s="190"/>
      <c r="M257" s="191"/>
      <c r="N257" s="25">
        <f>SUM(N258:N262)</f>
        <v>0</v>
      </c>
      <c r="O257" s="25">
        <f>SUM(O258:O262)</f>
        <v>0</v>
      </c>
      <c r="P257" s="177" t="s">
        <v>90</v>
      </c>
    </row>
    <row r="258" spans="1:18" ht="15" x14ac:dyDescent="0.2">
      <c r="A258" s="181"/>
      <c r="B258" s="184"/>
      <c r="C258" s="187"/>
      <c r="D258" s="24" t="s">
        <v>1</v>
      </c>
      <c r="E258" s="25">
        <v>0</v>
      </c>
      <c r="F258" s="25">
        <f>SUM(I258:O258)</f>
        <v>0</v>
      </c>
      <c r="G258" s="25">
        <v>0</v>
      </c>
      <c r="H258" s="25">
        <v>0</v>
      </c>
      <c r="I258" s="189">
        <v>0</v>
      </c>
      <c r="J258" s="190"/>
      <c r="K258" s="190"/>
      <c r="L258" s="190"/>
      <c r="M258" s="191"/>
      <c r="N258" s="43">
        <v>0</v>
      </c>
      <c r="O258" s="43">
        <v>0</v>
      </c>
      <c r="P258" s="178"/>
    </row>
    <row r="259" spans="1:18" ht="19.5" customHeight="1" x14ac:dyDescent="0.2">
      <c r="A259" s="181"/>
      <c r="B259" s="184"/>
      <c r="C259" s="187"/>
      <c r="D259" s="24" t="s">
        <v>5</v>
      </c>
      <c r="E259" s="25">
        <v>0</v>
      </c>
      <c r="F259" s="25">
        <f>SUM(I259:O259)</f>
        <v>0</v>
      </c>
      <c r="G259" s="25">
        <v>0</v>
      </c>
      <c r="H259" s="25">
        <v>0</v>
      </c>
      <c r="I259" s="189">
        <v>0</v>
      </c>
      <c r="J259" s="190"/>
      <c r="K259" s="190"/>
      <c r="L259" s="190"/>
      <c r="M259" s="191"/>
      <c r="N259" s="43">
        <v>0</v>
      </c>
      <c r="O259" s="43">
        <v>0</v>
      </c>
      <c r="P259" s="178"/>
    </row>
    <row r="260" spans="1:18" ht="30" x14ac:dyDescent="0.2">
      <c r="A260" s="181"/>
      <c r="B260" s="184"/>
      <c r="C260" s="187"/>
      <c r="D260" s="24" t="s">
        <v>12</v>
      </c>
      <c r="E260" s="25">
        <v>1531.32</v>
      </c>
      <c r="F260" s="25">
        <f>SUM(I260:O260)</f>
        <v>131200</v>
      </c>
      <c r="G260" s="25">
        <v>0</v>
      </c>
      <c r="H260" s="25">
        <v>0</v>
      </c>
      <c r="I260" s="189">
        <v>131200</v>
      </c>
      <c r="J260" s="190"/>
      <c r="K260" s="190"/>
      <c r="L260" s="190"/>
      <c r="M260" s="191"/>
      <c r="N260" s="43">
        <v>0</v>
      </c>
      <c r="O260" s="43">
        <v>0</v>
      </c>
      <c r="P260" s="178"/>
      <c r="Q260" s="36"/>
    </row>
    <row r="261" spans="1:18" ht="30" x14ac:dyDescent="0.2">
      <c r="A261" s="181"/>
      <c r="B261" s="184"/>
      <c r="C261" s="187"/>
      <c r="D261" s="24" t="s">
        <v>270</v>
      </c>
      <c r="E261" s="25"/>
      <c r="F261" s="25">
        <v>0</v>
      </c>
      <c r="G261" s="25">
        <v>0</v>
      </c>
      <c r="H261" s="25">
        <v>0</v>
      </c>
      <c r="I261" s="189">
        <v>0</v>
      </c>
      <c r="J261" s="190"/>
      <c r="K261" s="190"/>
      <c r="L261" s="190"/>
      <c r="M261" s="191"/>
      <c r="N261" s="43">
        <v>0</v>
      </c>
      <c r="O261" s="43">
        <v>0</v>
      </c>
      <c r="P261" s="178"/>
      <c r="Q261" s="36"/>
    </row>
    <row r="262" spans="1:18" ht="15" x14ac:dyDescent="0.2">
      <c r="A262" s="181"/>
      <c r="B262" s="185"/>
      <c r="C262" s="188"/>
      <c r="D262" s="24" t="s">
        <v>18</v>
      </c>
      <c r="E262" s="25">
        <v>0</v>
      </c>
      <c r="F262" s="25">
        <f>SUM(I262:O262)</f>
        <v>0</v>
      </c>
      <c r="G262" s="25">
        <v>0</v>
      </c>
      <c r="H262" s="25">
        <v>0</v>
      </c>
      <c r="I262" s="189">
        <v>0</v>
      </c>
      <c r="J262" s="190"/>
      <c r="K262" s="190"/>
      <c r="L262" s="190"/>
      <c r="M262" s="191"/>
      <c r="N262" s="43">
        <v>0</v>
      </c>
      <c r="O262" s="43">
        <v>0</v>
      </c>
      <c r="P262" s="179"/>
    </row>
    <row r="263" spans="1:18" s="30" customFormat="1" ht="15" customHeight="1" x14ac:dyDescent="0.2">
      <c r="A263" s="181"/>
      <c r="B263" s="195" t="s">
        <v>273</v>
      </c>
      <c r="C263" s="198" t="s">
        <v>81</v>
      </c>
      <c r="D263" s="198" t="s">
        <v>92</v>
      </c>
      <c r="E263" s="29"/>
      <c r="F263" s="219" t="s">
        <v>0</v>
      </c>
      <c r="G263" s="201" t="s">
        <v>131</v>
      </c>
      <c r="H263" s="201" t="s">
        <v>132</v>
      </c>
      <c r="I263" s="203" t="s">
        <v>263</v>
      </c>
      <c r="J263" s="204" t="s">
        <v>167</v>
      </c>
      <c r="K263" s="204"/>
      <c r="L263" s="204"/>
      <c r="M263" s="204"/>
      <c r="N263" s="177" t="s">
        <v>34</v>
      </c>
      <c r="O263" s="177" t="s">
        <v>35</v>
      </c>
      <c r="P263" s="177"/>
    </row>
    <row r="264" spans="1:18" ht="24" customHeight="1" x14ac:dyDescent="0.2">
      <c r="A264" s="181"/>
      <c r="B264" s="196"/>
      <c r="C264" s="199"/>
      <c r="D264" s="199"/>
      <c r="E264" s="25"/>
      <c r="F264" s="221"/>
      <c r="G264" s="202"/>
      <c r="H264" s="202"/>
      <c r="I264" s="203"/>
      <c r="J264" s="31" t="s">
        <v>170</v>
      </c>
      <c r="K264" s="31" t="s">
        <v>171</v>
      </c>
      <c r="L264" s="31" t="s">
        <v>172</v>
      </c>
      <c r="M264" s="31" t="s">
        <v>168</v>
      </c>
      <c r="N264" s="179"/>
      <c r="O264" s="179"/>
      <c r="P264" s="178"/>
    </row>
    <row r="265" spans="1:18" ht="15" x14ac:dyDescent="0.2">
      <c r="A265" s="182"/>
      <c r="B265" s="197"/>
      <c r="C265" s="200"/>
      <c r="D265" s="200"/>
      <c r="E265" s="25"/>
      <c r="F265" s="18">
        <v>21</v>
      </c>
      <c r="G265" s="82">
        <v>0</v>
      </c>
      <c r="H265" s="82">
        <v>0</v>
      </c>
      <c r="I265" s="32" t="s">
        <v>359</v>
      </c>
      <c r="J265" s="33">
        <v>0</v>
      </c>
      <c r="K265" s="33">
        <v>0</v>
      </c>
      <c r="L265" s="33">
        <v>0</v>
      </c>
      <c r="M265" s="33">
        <v>21</v>
      </c>
      <c r="N265" s="33">
        <v>0</v>
      </c>
      <c r="O265" s="33">
        <v>0</v>
      </c>
      <c r="P265" s="179"/>
    </row>
    <row r="266" spans="1:18" ht="14.25" customHeight="1" x14ac:dyDescent="0.2">
      <c r="A266" s="205"/>
      <c r="B266" s="208" t="s">
        <v>24</v>
      </c>
      <c r="C266" s="209"/>
      <c r="D266" s="21" t="s">
        <v>2</v>
      </c>
      <c r="E266" s="39">
        <f>SUM(E267:E270)</f>
        <v>0</v>
      </c>
      <c r="F266" s="39">
        <f>SUM(G266:O266)</f>
        <v>5011326.3870000001</v>
      </c>
      <c r="G266" s="39">
        <f>SUM(G267:G270)</f>
        <v>752834.71999999986</v>
      </c>
      <c r="H266" s="39">
        <f>SUM(H267:H270)</f>
        <v>978627.40999999992</v>
      </c>
      <c r="I266" s="174">
        <f>SUM(I267:M270)</f>
        <v>1295580.017</v>
      </c>
      <c r="J266" s="175"/>
      <c r="K266" s="175"/>
      <c r="L266" s="175"/>
      <c r="M266" s="176"/>
      <c r="N266" s="39">
        <f>SUM(N267:N270)</f>
        <v>992141.12</v>
      </c>
      <c r="O266" s="39">
        <f>SUM(O267:O270)</f>
        <v>992143.12</v>
      </c>
      <c r="P266" s="276"/>
      <c r="R266" s="36"/>
    </row>
    <row r="267" spans="1:18" ht="14.25" customHeight="1" x14ac:dyDescent="0.2">
      <c r="A267" s="206"/>
      <c r="B267" s="210"/>
      <c r="C267" s="211"/>
      <c r="D267" s="21" t="s">
        <v>1</v>
      </c>
      <c r="E267" s="39">
        <v>0</v>
      </c>
      <c r="F267" s="39">
        <f t="shared" ref="F267:F270" si="39">SUM(G267:O267)</f>
        <v>0</v>
      </c>
      <c r="G267" s="39">
        <f t="shared" ref="G267:I270" si="40">G18+G31+G218+G231+G252</f>
        <v>0</v>
      </c>
      <c r="H267" s="39">
        <f t="shared" si="40"/>
        <v>0</v>
      </c>
      <c r="I267" s="174">
        <f t="shared" si="40"/>
        <v>0</v>
      </c>
      <c r="J267" s="175"/>
      <c r="K267" s="175"/>
      <c r="L267" s="175"/>
      <c r="M267" s="176"/>
      <c r="N267" s="39">
        <f t="shared" ref="N267:O270" si="41">N18+N31+N218+N231+N252</f>
        <v>0</v>
      </c>
      <c r="O267" s="39">
        <f t="shared" si="41"/>
        <v>0</v>
      </c>
      <c r="P267" s="277"/>
    </row>
    <row r="268" spans="1:18" ht="28.5" x14ac:dyDescent="0.2">
      <c r="A268" s="206"/>
      <c r="B268" s="210"/>
      <c r="C268" s="211"/>
      <c r="D268" s="21" t="s">
        <v>5</v>
      </c>
      <c r="E268" s="39">
        <v>0</v>
      </c>
      <c r="F268" s="39">
        <f t="shared" si="39"/>
        <v>39277.26</v>
      </c>
      <c r="G268" s="39">
        <f t="shared" si="40"/>
        <v>3676.1</v>
      </c>
      <c r="H268" s="39">
        <f t="shared" si="40"/>
        <v>11821.87</v>
      </c>
      <c r="I268" s="174">
        <f t="shared" si="40"/>
        <v>20577.29</v>
      </c>
      <c r="J268" s="175"/>
      <c r="K268" s="175"/>
      <c r="L268" s="175"/>
      <c r="M268" s="176"/>
      <c r="N268" s="39">
        <f t="shared" si="41"/>
        <v>1600</v>
      </c>
      <c r="O268" s="39">
        <f t="shared" si="41"/>
        <v>1602</v>
      </c>
      <c r="P268" s="277"/>
    </row>
    <row r="269" spans="1:18" ht="28.5" x14ac:dyDescent="0.2">
      <c r="A269" s="206"/>
      <c r="B269" s="210"/>
      <c r="C269" s="211"/>
      <c r="D269" s="21" t="s">
        <v>12</v>
      </c>
      <c r="E269" s="39">
        <v>0</v>
      </c>
      <c r="F269" s="39">
        <f>SUM(G269:O269)</f>
        <v>4972049.1269999994</v>
      </c>
      <c r="G269" s="39">
        <f t="shared" si="40"/>
        <v>749158.61999999988</v>
      </c>
      <c r="H269" s="39">
        <f t="shared" si="40"/>
        <v>966805.53999999992</v>
      </c>
      <c r="I269" s="174">
        <f t="shared" si="40"/>
        <v>1275002.727</v>
      </c>
      <c r="J269" s="175"/>
      <c r="K269" s="175"/>
      <c r="L269" s="175"/>
      <c r="M269" s="176"/>
      <c r="N269" s="39">
        <f t="shared" si="41"/>
        <v>990541.12</v>
      </c>
      <c r="O269" s="39">
        <f t="shared" si="41"/>
        <v>990541.12</v>
      </c>
      <c r="P269" s="277"/>
    </row>
    <row r="270" spans="1:18" ht="14.25" customHeight="1" x14ac:dyDescent="0.2">
      <c r="A270" s="207"/>
      <c r="B270" s="212"/>
      <c r="C270" s="213"/>
      <c r="D270" s="21" t="s">
        <v>93</v>
      </c>
      <c r="E270" s="39">
        <v>0</v>
      </c>
      <c r="F270" s="39">
        <f t="shared" si="39"/>
        <v>0</v>
      </c>
      <c r="G270" s="39">
        <f t="shared" si="40"/>
        <v>0</v>
      </c>
      <c r="H270" s="39">
        <f t="shared" si="40"/>
        <v>0</v>
      </c>
      <c r="I270" s="174">
        <f t="shared" si="40"/>
        <v>0</v>
      </c>
      <c r="J270" s="175"/>
      <c r="K270" s="175"/>
      <c r="L270" s="175"/>
      <c r="M270" s="176"/>
      <c r="N270" s="39">
        <f t="shared" si="41"/>
        <v>0</v>
      </c>
      <c r="O270" s="39">
        <f t="shared" si="41"/>
        <v>0</v>
      </c>
      <c r="P270" s="278"/>
    </row>
    <row r="271" spans="1:18" ht="14.25" customHeight="1" x14ac:dyDescent="0.2">
      <c r="P271" s="49" t="s">
        <v>104</v>
      </c>
    </row>
  </sheetData>
  <mergeCells count="620">
    <mergeCell ref="A206:A216"/>
    <mergeCell ref="B214:B216"/>
    <mergeCell ref="C214:C216"/>
    <mergeCell ref="D214:D216"/>
    <mergeCell ref="F214:F215"/>
    <mergeCell ref="G214:G215"/>
    <mergeCell ref="H214:H215"/>
    <mergeCell ref="I214:I215"/>
    <mergeCell ref="J214:M214"/>
    <mergeCell ref="N214:N215"/>
    <mergeCell ref="O214:O215"/>
    <mergeCell ref="P214:P216"/>
    <mergeCell ref="B206:B210"/>
    <mergeCell ref="C206:C210"/>
    <mergeCell ref="I206:M206"/>
    <mergeCell ref="P206:P210"/>
    <mergeCell ref="I207:M207"/>
    <mergeCell ref="I208:M208"/>
    <mergeCell ref="I209:M209"/>
    <mergeCell ref="I210:M210"/>
    <mergeCell ref="B211:B213"/>
    <mergeCell ref="C211:C213"/>
    <mergeCell ref="D211:D213"/>
    <mergeCell ref="F211:F212"/>
    <mergeCell ref="G211:G212"/>
    <mergeCell ref="H211:H212"/>
    <mergeCell ref="I211:I212"/>
    <mergeCell ref="J211:M211"/>
    <mergeCell ref="N211:N212"/>
    <mergeCell ref="O211:O212"/>
    <mergeCell ref="P211:P213"/>
    <mergeCell ref="H176:H177"/>
    <mergeCell ref="H227:H228"/>
    <mergeCell ref="A171:A178"/>
    <mergeCell ref="B171:B175"/>
    <mergeCell ref="C171:C175"/>
    <mergeCell ref="A83:A90"/>
    <mergeCell ref="D112:D114"/>
    <mergeCell ref="F112:F113"/>
    <mergeCell ref="H96:H97"/>
    <mergeCell ref="D128:D130"/>
    <mergeCell ref="F128:F129"/>
    <mergeCell ref="G136:G137"/>
    <mergeCell ref="G152:G153"/>
    <mergeCell ref="G160:G161"/>
    <mergeCell ref="G168:G169"/>
    <mergeCell ref="D168:D170"/>
    <mergeCell ref="F168:F169"/>
    <mergeCell ref="C139:C143"/>
    <mergeCell ref="B168:B170"/>
    <mergeCell ref="B176:B178"/>
    <mergeCell ref="C176:C178"/>
    <mergeCell ref="A99:A106"/>
    <mergeCell ref="B163:B167"/>
    <mergeCell ref="C163:C167"/>
    <mergeCell ref="A107:A114"/>
    <mergeCell ref="A115:A122"/>
    <mergeCell ref="A123:A130"/>
    <mergeCell ref="A147:A154"/>
    <mergeCell ref="A155:A162"/>
    <mergeCell ref="A163:A170"/>
    <mergeCell ref="A67:A74"/>
    <mergeCell ref="B91:B95"/>
    <mergeCell ref="C91:C95"/>
    <mergeCell ref="B83:B87"/>
    <mergeCell ref="C83:C87"/>
    <mergeCell ref="A91:A98"/>
    <mergeCell ref="B128:B130"/>
    <mergeCell ref="B112:B114"/>
    <mergeCell ref="C112:C114"/>
    <mergeCell ref="C128:C130"/>
    <mergeCell ref="C168:C170"/>
    <mergeCell ref="C99:C103"/>
    <mergeCell ref="B104:B106"/>
    <mergeCell ref="A139:A146"/>
    <mergeCell ref="N176:N177"/>
    <mergeCell ref="O176:O177"/>
    <mergeCell ref="P176:P178"/>
    <mergeCell ref="G176:G177"/>
    <mergeCell ref="G48:G49"/>
    <mergeCell ref="G56:G57"/>
    <mergeCell ref="G64:G65"/>
    <mergeCell ref="G88:G89"/>
    <mergeCell ref="G96:G97"/>
    <mergeCell ref="G104:G105"/>
    <mergeCell ref="I67:M67"/>
    <mergeCell ref="I68:M68"/>
    <mergeCell ref="I69:M69"/>
    <mergeCell ref="N104:N105"/>
    <mergeCell ref="O104:O105"/>
    <mergeCell ref="I83:M83"/>
    <mergeCell ref="I84:M84"/>
    <mergeCell ref="P99:P103"/>
    <mergeCell ref="N96:N97"/>
    <mergeCell ref="O96:O97"/>
    <mergeCell ref="P67:P71"/>
    <mergeCell ref="I92:M92"/>
    <mergeCell ref="O64:O65"/>
    <mergeCell ref="N72:N73"/>
    <mergeCell ref="I17:M17"/>
    <mergeCell ref="F14:F15"/>
    <mergeCell ref="P14:P15"/>
    <mergeCell ref="I15:M15"/>
    <mergeCell ref="I16:M16"/>
    <mergeCell ref="A11:P11"/>
    <mergeCell ref="A12:P12"/>
    <mergeCell ref="A14:A15"/>
    <mergeCell ref="B14:B15"/>
    <mergeCell ref="C14:C15"/>
    <mergeCell ref="D14:D15"/>
    <mergeCell ref="E14:E15"/>
    <mergeCell ref="A17:A21"/>
    <mergeCell ref="B17:B21"/>
    <mergeCell ref="C17:C21"/>
    <mergeCell ref="P17:P21"/>
    <mergeCell ref="I18:M18"/>
    <mergeCell ref="G14:O14"/>
    <mergeCell ref="I19:M19"/>
    <mergeCell ref="I20:M20"/>
    <mergeCell ref="I21:M21"/>
    <mergeCell ref="I99:M99"/>
    <mergeCell ref="I100:M100"/>
    <mergeCell ref="I101:M101"/>
    <mergeCell ref="B96:B98"/>
    <mergeCell ref="C96:C98"/>
    <mergeCell ref="I94:M94"/>
    <mergeCell ref="I47:M47"/>
    <mergeCell ref="I93:M93"/>
    <mergeCell ref="I95:M95"/>
    <mergeCell ref="D96:D98"/>
    <mergeCell ref="F96:F97"/>
    <mergeCell ref="H48:H49"/>
    <mergeCell ref="I96:I97"/>
    <mergeCell ref="J96:M96"/>
    <mergeCell ref="I70:M70"/>
    <mergeCell ref="I91:M91"/>
    <mergeCell ref="B59:B63"/>
    <mergeCell ref="C59:C63"/>
    <mergeCell ref="B64:B66"/>
    <mergeCell ref="C64:C66"/>
    <mergeCell ref="P22:P26"/>
    <mergeCell ref="A30:A34"/>
    <mergeCell ref="B30:B34"/>
    <mergeCell ref="C30:C34"/>
    <mergeCell ref="P30:P34"/>
    <mergeCell ref="I38:M38"/>
    <mergeCell ref="I30:M30"/>
    <mergeCell ref="I22:M22"/>
    <mergeCell ref="I23:M23"/>
    <mergeCell ref="I24:M24"/>
    <mergeCell ref="I25:M25"/>
    <mergeCell ref="G27:G28"/>
    <mergeCell ref="N27:N28"/>
    <mergeCell ref="O27:O28"/>
    <mergeCell ref="I31:M31"/>
    <mergeCell ref="I32:M32"/>
    <mergeCell ref="I33:M33"/>
    <mergeCell ref="I34:M34"/>
    <mergeCell ref="A22:A29"/>
    <mergeCell ref="F27:F28"/>
    <mergeCell ref="I26:M26"/>
    <mergeCell ref="I27:I28"/>
    <mergeCell ref="J27:M27"/>
    <mergeCell ref="C22:C26"/>
    <mergeCell ref="O40:O41"/>
    <mergeCell ref="N48:N49"/>
    <mergeCell ref="O48:O49"/>
    <mergeCell ref="N56:N57"/>
    <mergeCell ref="O56:O57"/>
    <mergeCell ref="I55:M55"/>
    <mergeCell ref="I48:I49"/>
    <mergeCell ref="J48:M48"/>
    <mergeCell ref="J56:M56"/>
    <mergeCell ref="I54:M54"/>
    <mergeCell ref="N40:N41"/>
    <mergeCell ref="I46:M46"/>
    <mergeCell ref="J40:M40"/>
    <mergeCell ref="O72:O73"/>
    <mergeCell ref="B88:B90"/>
    <mergeCell ref="C88:C90"/>
    <mergeCell ref="D88:D90"/>
    <mergeCell ref="B72:B74"/>
    <mergeCell ref="C72:C74"/>
    <mergeCell ref="D72:D74"/>
    <mergeCell ref="F72:F73"/>
    <mergeCell ref="N88:N89"/>
    <mergeCell ref="O88:O89"/>
    <mergeCell ref="I85:M85"/>
    <mergeCell ref="I86:M86"/>
    <mergeCell ref="I87:M87"/>
    <mergeCell ref="H80:H81"/>
    <mergeCell ref="H88:H89"/>
    <mergeCell ref="F88:F89"/>
    <mergeCell ref="I88:I89"/>
    <mergeCell ref="F160:F161"/>
    <mergeCell ref="I160:I161"/>
    <mergeCell ref="J160:M160"/>
    <mergeCell ref="B155:B159"/>
    <mergeCell ref="B144:B146"/>
    <mergeCell ref="G144:G145"/>
    <mergeCell ref="I147:M147"/>
    <mergeCell ref="I148:M148"/>
    <mergeCell ref="B152:B154"/>
    <mergeCell ref="C152:C154"/>
    <mergeCell ref="D152:D154"/>
    <mergeCell ref="F152:F153"/>
    <mergeCell ref="I150:M150"/>
    <mergeCell ref="I151:M151"/>
    <mergeCell ref="I156:M156"/>
    <mergeCell ref="B147:B151"/>
    <mergeCell ref="F144:F145"/>
    <mergeCell ref="I144:I145"/>
    <mergeCell ref="J144:M144"/>
    <mergeCell ref="C147:C151"/>
    <mergeCell ref="B160:B162"/>
    <mergeCell ref="C160:C162"/>
    <mergeCell ref="D160:D162"/>
    <mergeCell ref="H144:H145"/>
    <mergeCell ref="A217:A221"/>
    <mergeCell ref="B217:B221"/>
    <mergeCell ref="C217:C221"/>
    <mergeCell ref="P217:P221"/>
    <mergeCell ref="B222:B226"/>
    <mergeCell ref="C222:C226"/>
    <mergeCell ref="P222:P226"/>
    <mergeCell ref="I221:M221"/>
    <mergeCell ref="A222:A229"/>
    <mergeCell ref="B227:B229"/>
    <mergeCell ref="C227:C229"/>
    <mergeCell ref="D227:D229"/>
    <mergeCell ref="F227:F228"/>
    <mergeCell ref="I227:I228"/>
    <mergeCell ref="J227:M227"/>
    <mergeCell ref="N227:N228"/>
    <mergeCell ref="O227:O228"/>
    <mergeCell ref="I217:M217"/>
    <mergeCell ref="I218:M218"/>
    <mergeCell ref="I219:M219"/>
    <mergeCell ref="I226:M226"/>
    <mergeCell ref="P266:P270"/>
    <mergeCell ref="N248:N249"/>
    <mergeCell ref="O248:O249"/>
    <mergeCell ref="A243:A250"/>
    <mergeCell ref="A230:A234"/>
    <mergeCell ref="B230:B234"/>
    <mergeCell ref="C230:C234"/>
    <mergeCell ref="P230:P234"/>
    <mergeCell ref="B235:B239"/>
    <mergeCell ref="C235:C239"/>
    <mergeCell ref="P235:P239"/>
    <mergeCell ref="I234:M234"/>
    <mergeCell ref="I235:M235"/>
    <mergeCell ref="B240:B242"/>
    <mergeCell ref="C240:C242"/>
    <mergeCell ref="D240:D242"/>
    <mergeCell ref="F248:F249"/>
    <mergeCell ref="I248:I249"/>
    <mergeCell ref="J248:M248"/>
    <mergeCell ref="B243:B247"/>
    <mergeCell ref="C243:C247"/>
    <mergeCell ref="N240:N241"/>
    <mergeCell ref="F240:F241"/>
    <mergeCell ref="I243:M243"/>
    <mergeCell ref="N64:N65"/>
    <mergeCell ref="B56:B58"/>
    <mergeCell ref="C56:C58"/>
    <mergeCell ref="D56:D58"/>
    <mergeCell ref="F56:F57"/>
    <mergeCell ref="I56:I57"/>
    <mergeCell ref="C51:C55"/>
    <mergeCell ref="I64:I65"/>
    <mergeCell ref="J64:M64"/>
    <mergeCell ref="I61:M61"/>
    <mergeCell ref="H56:H57"/>
    <mergeCell ref="H64:H65"/>
    <mergeCell ref="N120:N121"/>
    <mergeCell ref="O120:O121"/>
    <mergeCell ref="I116:M116"/>
    <mergeCell ref="I117:M117"/>
    <mergeCell ref="I118:M118"/>
    <mergeCell ref="I119:M119"/>
    <mergeCell ref="C104:C106"/>
    <mergeCell ref="I108:M108"/>
    <mergeCell ref="I107:M107"/>
    <mergeCell ref="C107:C111"/>
    <mergeCell ref="N112:N113"/>
    <mergeCell ref="I115:M115"/>
    <mergeCell ref="D104:D106"/>
    <mergeCell ref="F104:F105"/>
    <mergeCell ref="O112:O113"/>
    <mergeCell ref="I109:M109"/>
    <mergeCell ref="I110:M110"/>
    <mergeCell ref="H104:H105"/>
    <mergeCell ref="H120:H121"/>
    <mergeCell ref="C115:C119"/>
    <mergeCell ref="I104:I105"/>
    <mergeCell ref="J104:M104"/>
    <mergeCell ref="I112:I113"/>
    <mergeCell ref="J112:M112"/>
    <mergeCell ref="N168:N169"/>
    <mergeCell ref="O168:O169"/>
    <mergeCell ref="I125:M125"/>
    <mergeCell ref="I126:M126"/>
    <mergeCell ref="I127:M127"/>
    <mergeCell ref="I149:M149"/>
    <mergeCell ref="N160:N161"/>
    <mergeCell ref="O136:O137"/>
    <mergeCell ref="O160:O161"/>
    <mergeCell ref="N136:N137"/>
    <mergeCell ref="N128:N129"/>
    <mergeCell ref="O128:O129"/>
    <mergeCell ref="N144:N145"/>
    <mergeCell ref="O144:O145"/>
    <mergeCell ref="N152:N153"/>
    <mergeCell ref="O152:O153"/>
    <mergeCell ref="I152:I153"/>
    <mergeCell ref="J152:M152"/>
    <mergeCell ref="I140:M140"/>
    <mergeCell ref="I141:M141"/>
    <mergeCell ref="I168:I169"/>
    <mergeCell ref="I157:M157"/>
    <mergeCell ref="I155:M155"/>
    <mergeCell ref="I128:I129"/>
    <mergeCell ref="I171:M171"/>
    <mergeCell ref="I172:M172"/>
    <mergeCell ref="I173:M173"/>
    <mergeCell ref="I174:M174"/>
    <mergeCell ref="I175:M175"/>
    <mergeCell ref="I163:M163"/>
    <mergeCell ref="I158:M158"/>
    <mergeCell ref="I159:M159"/>
    <mergeCell ref="I164:M164"/>
    <mergeCell ref="I165:M165"/>
    <mergeCell ref="I166:M166"/>
    <mergeCell ref="I167:M167"/>
    <mergeCell ref="J168:M168"/>
    <mergeCell ref="I131:M131"/>
    <mergeCell ref="I132:M132"/>
    <mergeCell ref="I133:M133"/>
    <mergeCell ref="I134:M134"/>
    <mergeCell ref="I135:M135"/>
    <mergeCell ref="A131:A138"/>
    <mergeCell ref="I142:M142"/>
    <mergeCell ref="I143:M143"/>
    <mergeCell ref="B136:B138"/>
    <mergeCell ref="H136:H137"/>
    <mergeCell ref="A51:A58"/>
    <mergeCell ref="I51:M51"/>
    <mergeCell ref="I52:M52"/>
    <mergeCell ref="I53:M53"/>
    <mergeCell ref="B67:B71"/>
    <mergeCell ref="C67:C71"/>
    <mergeCell ref="I72:I73"/>
    <mergeCell ref="J72:M72"/>
    <mergeCell ref="J88:M88"/>
    <mergeCell ref="A59:A66"/>
    <mergeCell ref="A43:A50"/>
    <mergeCell ref="I35:M35"/>
    <mergeCell ref="I36:M36"/>
    <mergeCell ref="I37:M37"/>
    <mergeCell ref="I43:M43"/>
    <mergeCell ref="I44:M44"/>
    <mergeCell ref="I45:M45"/>
    <mergeCell ref="G40:G41"/>
    <mergeCell ref="B48:B50"/>
    <mergeCell ref="C48:C50"/>
    <mergeCell ref="D48:D50"/>
    <mergeCell ref="F48:F49"/>
    <mergeCell ref="D40:D42"/>
    <mergeCell ref="F40:F41"/>
    <mergeCell ref="I40:I41"/>
    <mergeCell ref="B35:B39"/>
    <mergeCell ref="C35:C39"/>
    <mergeCell ref="B43:B47"/>
    <mergeCell ref="C43:C47"/>
    <mergeCell ref="B40:B42"/>
    <mergeCell ref="C40:C42"/>
    <mergeCell ref="A35:A42"/>
    <mergeCell ref="I39:M39"/>
    <mergeCell ref="B22:B26"/>
    <mergeCell ref="B51:B55"/>
    <mergeCell ref="D64:D66"/>
    <mergeCell ref="F64:F65"/>
    <mergeCell ref="I62:M62"/>
    <mergeCell ref="I63:M63"/>
    <mergeCell ref="I59:M59"/>
    <mergeCell ref="I60:M60"/>
    <mergeCell ref="H27:H28"/>
    <mergeCell ref="H40:H41"/>
    <mergeCell ref="B27:B29"/>
    <mergeCell ref="C27:C29"/>
    <mergeCell ref="D27:D29"/>
    <mergeCell ref="J128:M128"/>
    <mergeCell ref="B120:B122"/>
    <mergeCell ref="C120:C122"/>
    <mergeCell ref="D120:D122"/>
    <mergeCell ref="F120:F121"/>
    <mergeCell ref="I120:I121"/>
    <mergeCell ref="J120:M120"/>
    <mergeCell ref="B123:B127"/>
    <mergeCell ref="C123:C127"/>
    <mergeCell ref="G120:G121"/>
    <mergeCell ref="G128:G129"/>
    <mergeCell ref="I123:M123"/>
    <mergeCell ref="I124:M124"/>
    <mergeCell ref="I111:M111"/>
    <mergeCell ref="B107:B111"/>
    <mergeCell ref="B115:B119"/>
    <mergeCell ref="H128:H129"/>
    <mergeCell ref="I102:M102"/>
    <mergeCell ref="I103:M103"/>
    <mergeCell ref="B99:B103"/>
    <mergeCell ref="I222:M222"/>
    <mergeCell ref="I223:M223"/>
    <mergeCell ref="D136:D138"/>
    <mergeCell ref="F136:F137"/>
    <mergeCell ref="I136:I137"/>
    <mergeCell ref="J136:M136"/>
    <mergeCell ref="B131:B135"/>
    <mergeCell ref="C131:C135"/>
    <mergeCell ref="I139:M139"/>
    <mergeCell ref="B139:B143"/>
    <mergeCell ref="D176:D178"/>
    <mergeCell ref="F176:F177"/>
    <mergeCell ref="I176:I177"/>
    <mergeCell ref="J176:M176"/>
    <mergeCell ref="C155:C159"/>
    <mergeCell ref="C144:C146"/>
    <mergeCell ref="D144:D146"/>
    <mergeCell ref="I196:M196"/>
    <mergeCell ref="I197:M197"/>
    <mergeCell ref="I198:M198"/>
    <mergeCell ref="I199:M199"/>
    <mergeCell ref="I220:M220"/>
    <mergeCell ref="A266:A270"/>
    <mergeCell ref="A195:A205"/>
    <mergeCell ref="B195:B199"/>
    <mergeCell ref="C195:C199"/>
    <mergeCell ref="I195:M195"/>
    <mergeCell ref="I230:M230"/>
    <mergeCell ref="I231:M231"/>
    <mergeCell ref="I232:M232"/>
    <mergeCell ref="I233:M233"/>
    <mergeCell ref="I270:M270"/>
    <mergeCell ref="I245:M245"/>
    <mergeCell ref="I246:M246"/>
    <mergeCell ref="I247:M247"/>
    <mergeCell ref="I266:M266"/>
    <mergeCell ref="I267:M267"/>
    <mergeCell ref="I268:M268"/>
    <mergeCell ref="I237:M237"/>
    <mergeCell ref="I238:M238"/>
    <mergeCell ref="I239:M239"/>
    <mergeCell ref="B203:B205"/>
    <mergeCell ref="I244:M244"/>
    <mergeCell ref="I269:M269"/>
    <mergeCell ref="J240:M240"/>
    <mergeCell ref="C203:C205"/>
    <mergeCell ref="D203:D205"/>
    <mergeCell ref="F203:F204"/>
    <mergeCell ref="I203:I204"/>
    <mergeCell ref="J203:M203"/>
    <mergeCell ref="H240:H241"/>
    <mergeCell ref="B248:B250"/>
    <mergeCell ref="C248:C250"/>
    <mergeCell ref="D248:D250"/>
    <mergeCell ref="I261:M261"/>
    <mergeCell ref="H203:H204"/>
    <mergeCell ref="I236:M236"/>
    <mergeCell ref="G203:G204"/>
    <mergeCell ref="G227:G228"/>
    <mergeCell ref="I224:M224"/>
    <mergeCell ref="I225:M225"/>
    <mergeCell ref="B266:C270"/>
    <mergeCell ref="P27:P29"/>
    <mergeCell ref="P40:P42"/>
    <mergeCell ref="P48:P50"/>
    <mergeCell ref="P56:P58"/>
    <mergeCell ref="P64:P66"/>
    <mergeCell ref="P72:P74"/>
    <mergeCell ref="P88:P90"/>
    <mergeCell ref="P96:P98"/>
    <mergeCell ref="P91:P95"/>
    <mergeCell ref="P59:P63"/>
    <mergeCell ref="P35:P39"/>
    <mergeCell ref="P43:P47"/>
    <mergeCell ref="P51:P55"/>
    <mergeCell ref="P83:P87"/>
    <mergeCell ref="N203:N204"/>
    <mergeCell ref="O203:O204"/>
    <mergeCell ref="P203:P205"/>
    <mergeCell ref="I71:M71"/>
    <mergeCell ref="C136:C138"/>
    <mergeCell ref="P227:P229"/>
    <mergeCell ref="P240:P242"/>
    <mergeCell ref="P248:P250"/>
    <mergeCell ref="P104:P106"/>
    <mergeCell ref="P112:P114"/>
    <mergeCell ref="P120:P122"/>
    <mergeCell ref="P136:P138"/>
    <mergeCell ref="P128:P130"/>
    <mergeCell ref="P144:P146"/>
    <mergeCell ref="P152:P154"/>
    <mergeCell ref="P160:P162"/>
    <mergeCell ref="P168:P170"/>
    <mergeCell ref="P243:P247"/>
    <mergeCell ref="P155:P159"/>
    <mergeCell ref="P123:P127"/>
    <mergeCell ref="P131:P135"/>
    <mergeCell ref="P107:P111"/>
    <mergeCell ref="P115:P119"/>
    <mergeCell ref="P163:P167"/>
    <mergeCell ref="P171:P175"/>
    <mergeCell ref="P195:P199"/>
    <mergeCell ref="P139:P143"/>
    <mergeCell ref="P147:P151"/>
    <mergeCell ref="P200:P202"/>
    <mergeCell ref="A75:A82"/>
    <mergeCell ref="B75:B79"/>
    <mergeCell ref="C75:C79"/>
    <mergeCell ref="I75:M75"/>
    <mergeCell ref="P75:P79"/>
    <mergeCell ref="I76:M76"/>
    <mergeCell ref="I77:M77"/>
    <mergeCell ref="I78:M78"/>
    <mergeCell ref="I79:M79"/>
    <mergeCell ref="B80:B82"/>
    <mergeCell ref="C80:C82"/>
    <mergeCell ref="D80:D82"/>
    <mergeCell ref="F80:F81"/>
    <mergeCell ref="G80:G81"/>
    <mergeCell ref="I80:I81"/>
    <mergeCell ref="J80:M80"/>
    <mergeCell ref="N80:N81"/>
    <mergeCell ref="O80:O81"/>
    <mergeCell ref="P80:P82"/>
    <mergeCell ref="A251:A256"/>
    <mergeCell ref="B251:B256"/>
    <mergeCell ref="C251:C256"/>
    <mergeCell ref="I251:M251"/>
    <mergeCell ref="P251:P256"/>
    <mergeCell ref="I252:M252"/>
    <mergeCell ref="I253:M253"/>
    <mergeCell ref="I254:M254"/>
    <mergeCell ref="I256:M256"/>
    <mergeCell ref="I255:M255"/>
    <mergeCell ref="O240:O241"/>
    <mergeCell ref="A235:A242"/>
    <mergeCell ref="G240:G241"/>
    <mergeCell ref="I240:I241"/>
    <mergeCell ref="A257:A265"/>
    <mergeCell ref="B257:B262"/>
    <mergeCell ref="C257:C262"/>
    <mergeCell ref="I257:M257"/>
    <mergeCell ref="P257:P262"/>
    <mergeCell ref="I258:M258"/>
    <mergeCell ref="I259:M259"/>
    <mergeCell ref="I260:M260"/>
    <mergeCell ref="I262:M262"/>
    <mergeCell ref="B263:B265"/>
    <mergeCell ref="C263:C265"/>
    <mergeCell ref="D263:D265"/>
    <mergeCell ref="F263:F264"/>
    <mergeCell ref="G263:G264"/>
    <mergeCell ref="H263:H264"/>
    <mergeCell ref="I263:I264"/>
    <mergeCell ref="J263:M263"/>
    <mergeCell ref="N263:N264"/>
    <mergeCell ref="O263:O264"/>
    <mergeCell ref="P263:P265"/>
    <mergeCell ref="B200:B202"/>
    <mergeCell ref="C200:C202"/>
    <mergeCell ref="D200:D202"/>
    <mergeCell ref="F200:F201"/>
    <mergeCell ref="G200:G201"/>
    <mergeCell ref="I200:I201"/>
    <mergeCell ref="J200:M200"/>
    <mergeCell ref="N200:N201"/>
    <mergeCell ref="O200:O201"/>
    <mergeCell ref="H200:H201"/>
    <mergeCell ref="A187:A194"/>
    <mergeCell ref="B187:B191"/>
    <mergeCell ref="C187:C191"/>
    <mergeCell ref="I187:M187"/>
    <mergeCell ref="P187:P191"/>
    <mergeCell ref="I188:M188"/>
    <mergeCell ref="I189:M189"/>
    <mergeCell ref="I190:M190"/>
    <mergeCell ref="I191:M191"/>
    <mergeCell ref="B192:B194"/>
    <mergeCell ref="C192:C194"/>
    <mergeCell ref="D192:D194"/>
    <mergeCell ref="F192:F193"/>
    <mergeCell ref="G192:G193"/>
    <mergeCell ref="I192:I193"/>
    <mergeCell ref="J192:M192"/>
    <mergeCell ref="N192:N193"/>
    <mergeCell ref="O192:O193"/>
    <mergeCell ref="P192:P194"/>
    <mergeCell ref="H192:H193"/>
    <mergeCell ref="A179:A186"/>
    <mergeCell ref="B179:B183"/>
    <mergeCell ref="C179:C183"/>
    <mergeCell ref="I179:M179"/>
    <mergeCell ref="P179:P183"/>
    <mergeCell ref="I180:M180"/>
    <mergeCell ref="I181:M181"/>
    <mergeCell ref="I182:M182"/>
    <mergeCell ref="I183:M183"/>
    <mergeCell ref="B184:B186"/>
    <mergeCell ref="C184:C186"/>
    <mergeCell ref="D184:D186"/>
    <mergeCell ref="F184:F185"/>
    <mergeCell ref="G184:G185"/>
    <mergeCell ref="I184:I185"/>
    <mergeCell ref="J184:M184"/>
    <mergeCell ref="N184:N185"/>
    <mergeCell ref="O184:O185"/>
    <mergeCell ref="P184:P186"/>
    <mergeCell ref="H184:H185"/>
  </mergeCells>
  <pageMargins left="0.31496062992125984" right="0.31496062992125984" top="0.35433070866141736" bottom="0.35433070866141736" header="0.31496062992125984" footer="0.31496062992125984"/>
  <pageSetup paperSize="9" scale="62" fitToHeight="0" orientation="landscape" r:id="rId1"/>
  <rowBreaks count="4" manualBreakCount="4">
    <brk id="39" max="15" man="1"/>
    <brk id="87" max="15" man="1"/>
    <brk id="141" max="15" man="1"/>
    <brk id="205" max="15" man="1"/>
  </rowBreaks>
  <ignoredErrors>
    <ignoredError sqref="F17" formula="1"/>
    <ignoredError sqref="G98:I9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view="pageBreakPreview" zoomScaleNormal="100" zoomScaleSheetLayoutView="100" workbookViewId="0">
      <selection activeCell="B17" sqref="B17"/>
    </sheetView>
  </sheetViews>
  <sheetFormatPr defaultRowHeight="15.75" x14ac:dyDescent="0.25"/>
  <cols>
    <col min="1" max="1" width="13.28515625" style="2" customWidth="1"/>
    <col min="2" max="2" width="106.5703125" style="2" customWidth="1"/>
    <col min="3" max="3" width="18.85546875" style="2" customWidth="1"/>
    <col min="4" max="16384" width="9.140625" style="2"/>
  </cols>
  <sheetData>
    <row r="2" spans="1:3" ht="75" customHeight="1" x14ac:dyDescent="0.25">
      <c r="A2" s="228" t="s">
        <v>375</v>
      </c>
      <c r="B2" s="228"/>
      <c r="C2" s="228"/>
    </row>
    <row r="3" spans="1:3" ht="16.5" thickBot="1" x14ac:dyDescent="0.3"/>
    <row r="4" spans="1:3" x14ac:dyDescent="0.25">
      <c r="A4" s="88" t="s">
        <v>3</v>
      </c>
      <c r="B4" s="62" t="s">
        <v>212</v>
      </c>
      <c r="C4" s="84" t="s">
        <v>213</v>
      </c>
    </row>
    <row r="5" spans="1:3" x14ac:dyDescent="0.25">
      <c r="A5" s="85">
        <v>1</v>
      </c>
      <c r="B5" s="86" t="s">
        <v>210</v>
      </c>
      <c r="C5" s="65">
        <v>2023</v>
      </c>
    </row>
    <row r="6" spans="1:3" x14ac:dyDescent="0.25">
      <c r="A6" s="85" t="s">
        <v>89</v>
      </c>
      <c r="B6" s="86" t="s">
        <v>215</v>
      </c>
      <c r="C6" s="65">
        <v>2023</v>
      </c>
    </row>
    <row r="7" spans="1:3" x14ac:dyDescent="0.25">
      <c r="A7" s="87" t="s">
        <v>115</v>
      </c>
      <c r="B7" s="86" t="s">
        <v>220</v>
      </c>
      <c r="C7" s="10">
        <v>2024</v>
      </c>
    </row>
    <row r="8" spans="1:3" x14ac:dyDescent="0.25">
      <c r="A8" s="87" t="s">
        <v>101</v>
      </c>
      <c r="B8" s="64" t="s">
        <v>295</v>
      </c>
      <c r="C8" s="10">
        <v>2025</v>
      </c>
    </row>
    <row r="9" spans="1:3" x14ac:dyDescent="0.25">
      <c r="A9" s="87" t="s">
        <v>256</v>
      </c>
      <c r="B9" s="64" t="s">
        <v>296</v>
      </c>
      <c r="C9" s="10">
        <v>2025</v>
      </c>
    </row>
    <row r="10" spans="1:3" x14ac:dyDescent="0.25">
      <c r="A10" s="87" t="s">
        <v>258</v>
      </c>
      <c r="B10" s="64" t="s">
        <v>297</v>
      </c>
      <c r="C10" s="10">
        <v>2025</v>
      </c>
    </row>
    <row r="11" spans="1:3" x14ac:dyDescent="0.25">
      <c r="A11" s="87" t="s">
        <v>260</v>
      </c>
      <c r="B11" s="64" t="s">
        <v>298</v>
      </c>
      <c r="C11" s="10">
        <v>2025</v>
      </c>
    </row>
    <row r="12" spans="1:3" x14ac:dyDescent="0.25">
      <c r="A12" s="87" t="s">
        <v>186</v>
      </c>
      <c r="B12" s="64" t="s">
        <v>299</v>
      </c>
      <c r="C12" s="10">
        <v>2025</v>
      </c>
    </row>
    <row r="13" spans="1:3" x14ac:dyDescent="0.25">
      <c r="A13" s="87" t="s">
        <v>290</v>
      </c>
      <c r="B13" s="64" t="s">
        <v>300</v>
      </c>
      <c r="C13" s="10">
        <v>2025</v>
      </c>
    </row>
    <row r="14" spans="1:3" x14ac:dyDescent="0.25">
      <c r="A14" s="87" t="s">
        <v>160</v>
      </c>
      <c r="B14" s="64" t="s">
        <v>301</v>
      </c>
      <c r="C14" s="10">
        <v>2025</v>
      </c>
    </row>
    <row r="15" spans="1:3" x14ac:dyDescent="0.25">
      <c r="A15" s="87" t="s">
        <v>291</v>
      </c>
      <c r="B15" s="64" t="s">
        <v>302</v>
      </c>
      <c r="C15" s="10">
        <v>2025</v>
      </c>
    </row>
    <row r="16" spans="1:3" x14ac:dyDescent="0.25">
      <c r="A16" s="87" t="s">
        <v>316</v>
      </c>
      <c r="B16" s="64" t="s">
        <v>303</v>
      </c>
      <c r="C16" s="10">
        <v>2025</v>
      </c>
    </row>
    <row r="17" spans="1:3" x14ac:dyDescent="0.25">
      <c r="A17" s="87" t="s">
        <v>317</v>
      </c>
      <c r="B17" s="64" t="s">
        <v>304</v>
      </c>
      <c r="C17" s="10">
        <v>2025</v>
      </c>
    </row>
    <row r="18" spans="1:3" x14ac:dyDescent="0.25">
      <c r="A18" s="87" t="s">
        <v>318</v>
      </c>
      <c r="B18" s="64" t="s">
        <v>305</v>
      </c>
      <c r="C18" s="10">
        <v>2025</v>
      </c>
    </row>
    <row r="19" spans="1:3" x14ac:dyDescent="0.25">
      <c r="A19" s="136">
        <v>15</v>
      </c>
      <c r="B19" s="64" t="s">
        <v>306</v>
      </c>
      <c r="C19" s="10">
        <v>2025</v>
      </c>
    </row>
    <row r="20" spans="1:3" x14ac:dyDescent="0.25">
      <c r="A20" s="136">
        <v>16</v>
      </c>
      <c r="B20" s="64" t="s">
        <v>307</v>
      </c>
      <c r="C20" s="10">
        <v>2025</v>
      </c>
    </row>
    <row r="21" spans="1:3" x14ac:dyDescent="0.25">
      <c r="A21" s="136">
        <v>17</v>
      </c>
      <c r="B21" s="64" t="s">
        <v>308</v>
      </c>
      <c r="C21" s="10">
        <v>2025</v>
      </c>
    </row>
    <row r="22" spans="1:3" x14ac:dyDescent="0.25">
      <c r="A22" s="136">
        <v>18</v>
      </c>
      <c r="B22" s="64" t="s">
        <v>309</v>
      </c>
      <c r="C22" s="10">
        <v>2025</v>
      </c>
    </row>
    <row r="23" spans="1:3" x14ac:dyDescent="0.25">
      <c r="A23" s="136">
        <v>19</v>
      </c>
      <c r="B23" s="64" t="s">
        <v>310</v>
      </c>
      <c r="C23" s="10">
        <v>2025</v>
      </c>
    </row>
    <row r="24" spans="1:3" x14ac:dyDescent="0.25">
      <c r="A24" s="136">
        <v>20</v>
      </c>
      <c r="B24" s="64" t="s">
        <v>311</v>
      </c>
      <c r="C24" s="10">
        <v>2025</v>
      </c>
    </row>
    <row r="25" spans="1:3" x14ac:dyDescent="0.25">
      <c r="A25" s="136">
        <v>21</v>
      </c>
      <c r="B25" s="64" t="s">
        <v>312</v>
      </c>
      <c r="C25" s="10">
        <v>2025</v>
      </c>
    </row>
    <row r="26" spans="1:3" x14ac:dyDescent="0.25">
      <c r="A26" s="136">
        <v>22</v>
      </c>
      <c r="B26" s="64" t="s">
        <v>313</v>
      </c>
      <c r="C26" s="10">
        <v>2025</v>
      </c>
    </row>
    <row r="27" spans="1:3" x14ac:dyDescent="0.25">
      <c r="A27" s="136">
        <v>23</v>
      </c>
      <c r="B27" s="64" t="s">
        <v>314</v>
      </c>
      <c r="C27" s="10">
        <v>2025</v>
      </c>
    </row>
    <row r="28" spans="1:3" x14ac:dyDescent="0.25">
      <c r="A28" s="136">
        <v>24</v>
      </c>
      <c r="B28" s="64" t="s">
        <v>315</v>
      </c>
      <c r="C28" s="10">
        <v>2025</v>
      </c>
    </row>
  </sheetData>
  <mergeCells count="1">
    <mergeCell ref="A2:C2"/>
  </mergeCells>
  <pageMargins left="0.7" right="0.7" top="0.75" bottom="0.75" header="0.3" footer="0.3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="85" zoomScaleNormal="100" zoomScaleSheetLayoutView="85" workbookViewId="0">
      <selection activeCell="B11" sqref="B11"/>
    </sheetView>
  </sheetViews>
  <sheetFormatPr defaultRowHeight="15.75" x14ac:dyDescent="0.25"/>
  <cols>
    <col min="1" max="1" width="13.28515625" style="2" customWidth="1"/>
    <col min="2" max="2" width="124" style="2" customWidth="1"/>
    <col min="3" max="3" width="18.85546875" style="2" customWidth="1"/>
    <col min="4" max="16384" width="9.140625" style="2"/>
  </cols>
  <sheetData>
    <row r="2" spans="1:3" ht="99" customHeight="1" x14ac:dyDescent="0.25">
      <c r="A2" s="228" t="s">
        <v>289</v>
      </c>
      <c r="B2" s="228"/>
      <c r="C2" s="228"/>
    </row>
    <row r="3" spans="1:3" ht="16.5" thickBot="1" x14ac:dyDescent="0.3"/>
    <row r="4" spans="1:3" x14ac:dyDescent="0.25">
      <c r="A4" s="88" t="s">
        <v>3</v>
      </c>
      <c r="B4" s="62" t="s">
        <v>212</v>
      </c>
      <c r="C4" s="84" t="s">
        <v>213</v>
      </c>
    </row>
    <row r="5" spans="1:3" ht="31.5" x14ac:dyDescent="0.25">
      <c r="A5" s="85" t="s">
        <v>22</v>
      </c>
      <c r="B5" s="86" t="s">
        <v>252</v>
      </c>
      <c r="C5" s="65">
        <v>2023</v>
      </c>
    </row>
    <row r="6" spans="1:3" ht="31.5" x14ac:dyDescent="0.25">
      <c r="A6" s="85" t="s">
        <v>89</v>
      </c>
      <c r="B6" s="86" t="s">
        <v>253</v>
      </c>
      <c r="C6" s="65">
        <v>2023</v>
      </c>
    </row>
    <row r="7" spans="1:3" ht="31.5" x14ac:dyDescent="0.25">
      <c r="A7" s="85" t="s">
        <v>115</v>
      </c>
      <c r="B7" s="86" t="s">
        <v>254</v>
      </c>
      <c r="C7" s="65">
        <v>2023</v>
      </c>
    </row>
    <row r="8" spans="1:3" ht="31.5" x14ac:dyDescent="0.25">
      <c r="A8" s="85" t="s">
        <v>101</v>
      </c>
      <c r="B8" s="86" t="s">
        <v>255</v>
      </c>
      <c r="C8" s="65">
        <v>2023</v>
      </c>
    </row>
    <row r="9" spans="1:3" ht="31.5" x14ac:dyDescent="0.25">
      <c r="A9" s="85" t="s">
        <v>256</v>
      </c>
      <c r="B9" s="91" t="s">
        <v>257</v>
      </c>
      <c r="C9" s="65">
        <v>2024</v>
      </c>
    </row>
    <row r="10" spans="1:3" ht="31.5" x14ac:dyDescent="0.25">
      <c r="A10" s="85" t="s">
        <v>258</v>
      </c>
      <c r="B10" s="91" t="s">
        <v>259</v>
      </c>
      <c r="C10" s="65">
        <v>2024</v>
      </c>
    </row>
    <row r="11" spans="1:3" ht="31.5" x14ac:dyDescent="0.25">
      <c r="A11" s="85" t="s">
        <v>260</v>
      </c>
      <c r="B11" s="91" t="s">
        <v>261</v>
      </c>
      <c r="C11" s="65">
        <v>2024</v>
      </c>
    </row>
    <row r="12" spans="1:3" ht="31.5" x14ac:dyDescent="0.25">
      <c r="A12" s="85" t="s">
        <v>186</v>
      </c>
      <c r="B12" s="66" t="s">
        <v>351</v>
      </c>
      <c r="C12" s="92">
        <v>2025</v>
      </c>
    </row>
    <row r="13" spans="1:3" ht="31.5" x14ac:dyDescent="0.25">
      <c r="A13" s="85" t="s">
        <v>290</v>
      </c>
      <c r="B13" s="66" t="s">
        <v>352</v>
      </c>
      <c r="C13" s="92">
        <v>2025</v>
      </c>
    </row>
    <row r="14" spans="1:3" ht="31.5" x14ac:dyDescent="0.25">
      <c r="A14" s="85" t="s">
        <v>160</v>
      </c>
      <c r="B14" s="66" t="s">
        <v>353</v>
      </c>
      <c r="C14" s="92">
        <v>2025</v>
      </c>
    </row>
    <row r="15" spans="1:3" ht="31.5" x14ac:dyDescent="0.25">
      <c r="A15" s="85" t="s">
        <v>291</v>
      </c>
      <c r="B15" s="66" t="s">
        <v>354</v>
      </c>
      <c r="C15" s="92">
        <v>2025</v>
      </c>
    </row>
    <row r="16" spans="1:3" ht="31.5" x14ac:dyDescent="0.25">
      <c r="A16" s="85" t="s">
        <v>316</v>
      </c>
      <c r="B16" s="66" t="s">
        <v>355</v>
      </c>
      <c r="C16" s="92">
        <v>2025</v>
      </c>
    </row>
    <row r="17" spans="1:3" ht="32.25" thickBot="1" x14ac:dyDescent="0.3">
      <c r="A17" s="93" t="s">
        <v>317</v>
      </c>
      <c r="B17" s="90" t="s">
        <v>356</v>
      </c>
      <c r="C17" s="94">
        <v>2025</v>
      </c>
    </row>
    <row r="18" spans="1:3" x14ac:dyDescent="0.25">
      <c r="A18" s="89"/>
      <c r="B18" s="95"/>
    </row>
    <row r="19" spans="1:3" x14ac:dyDescent="0.25">
      <c r="A19" s="89"/>
      <c r="B19" s="95"/>
    </row>
    <row r="20" spans="1:3" x14ac:dyDescent="0.25">
      <c r="A20" s="89"/>
      <c r="B20" s="95"/>
    </row>
    <row r="21" spans="1:3" x14ac:dyDescent="0.25">
      <c r="A21" s="89"/>
      <c r="B21" s="95"/>
    </row>
    <row r="22" spans="1:3" x14ac:dyDescent="0.25">
      <c r="A22" s="89"/>
      <c r="B22" s="95"/>
    </row>
  </sheetData>
  <mergeCells count="1">
    <mergeCell ref="A2:C2"/>
  </mergeCells>
  <pageMargins left="0.7" right="0.7" top="0.75" bottom="0.75" header="0.3" footer="0.3"/>
  <pageSetup paperSize="9" scale="5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view="pageBreakPreview" zoomScale="80" zoomScaleNormal="100" zoomScaleSheetLayoutView="80" workbookViewId="0">
      <selection activeCell="B3" sqref="B3"/>
    </sheetView>
  </sheetViews>
  <sheetFormatPr defaultRowHeight="12.75" x14ac:dyDescent="0.2"/>
  <cols>
    <col min="1" max="1" width="7" style="12" customWidth="1"/>
    <col min="2" max="2" width="110.7109375" style="12" customWidth="1"/>
    <col min="3" max="3" width="15.5703125" style="12" customWidth="1"/>
    <col min="4" max="4" width="18.7109375" style="12" customWidth="1"/>
    <col min="5" max="16384" width="9.140625" style="12"/>
  </cols>
  <sheetData>
    <row r="2" spans="1:6" ht="95.25" customHeight="1" x14ac:dyDescent="0.2">
      <c r="A2" s="228" t="s">
        <v>292</v>
      </c>
      <c r="B2" s="228"/>
      <c r="C2" s="228"/>
      <c r="D2" s="228"/>
      <c r="E2" s="228"/>
      <c r="F2" s="228"/>
    </row>
    <row r="4" spans="1:6" ht="13.5" thickBot="1" x14ac:dyDescent="0.25"/>
    <row r="5" spans="1:6" ht="31.5" x14ac:dyDescent="0.2">
      <c r="A5" s="88" t="s">
        <v>3</v>
      </c>
      <c r="B5" s="62" t="s">
        <v>212</v>
      </c>
      <c r="C5" s="84" t="s">
        <v>213</v>
      </c>
    </row>
    <row r="6" spans="1:6" ht="15.75" x14ac:dyDescent="0.2">
      <c r="A6" s="85" t="s">
        <v>22</v>
      </c>
      <c r="B6" s="86" t="s">
        <v>197</v>
      </c>
      <c r="C6" s="65">
        <v>2024</v>
      </c>
    </row>
    <row r="7" spans="1:6" ht="15.75" x14ac:dyDescent="0.25">
      <c r="A7" s="85" t="s">
        <v>89</v>
      </c>
      <c r="B7" s="64" t="s">
        <v>293</v>
      </c>
      <c r="C7" s="65">
        <v>2025</v>
      </c>
    </row>
    <row r="8" spans="1:6" ht="15.75" x14ac:dyDescent="0.25">
      <c r="A8" s="85">
        <v>3</v>
      </c>
      <c r="B8" s="64" t="s">
        <v>294</v>
      </c>
      <c r="C8" s="65">
        <v>2025</v>
      </c>
    </row>
  </sheetData>
  <mergeCells count="1">
    <mergeCell ref="A2:F2"/>
  </mergeCells>
  <pageMargins left="0.7" right="0.7" top="0.75" bottom="0.75" header="0.3" footer="0.3"/>
  <pageSetup paperSize="9" scale="4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view="pageBreakPreview" zoomScale="85" zoomScaleNormal="100" zoomScaleSheetLayoutView="85" workbookViewId="0">
      <selection activeCell="B5" sqref="B5"/>
    </sheetView>
  </sheetViews>
  <sheetFormatPr defaultRowHeight="24" customHeight="1" x14ac:dyDescent="0.2"/>
  <cols>
    <col min="1" max="1" width="7" style="12" customWidth="1"/>
    <col min="2" max="2" width="123.42578125" style="12" customWidth="1"/>
    <col min="3" max="3" width="11.5703125" style="12" customWidth="1"/>
    <col min="4" max="4" width="18.7109375" style="12" customWidth="1"/>
    <col min="5" max="5" width="13.5703125" style="12" customWidth="1"/>
    <col min="6" max="6" width="13.42578125" style="12" customWidth="1"/>
    <col min="7" max="16384" width="9.140625" style="12"/>
  </cols>
  <sheetData>
    <row r="2" spans="1:7" ht="72.75" customHeight="1" x14ac:dyDescent="0.2">
      <c r="A2" s="228" t="s">
        <v>340</v>
      </c>
      <c r="B2" s="228"/>
      <c r="C2" s="228"/>
      <c r="D2" s="228"/>
      <c r="E2" s="228"/>
      <c r="F2" s="228"/>
      <c r="G2" s="228"/>
    </row>
    <row r="4" spans="1:7" ht="24" customHeight="1" thickBot="1" x14ac:dyDescent="0.25"/>
    <row r="5" spans="1:7" ht="47.25" x14ac:dyDescent="0.2">
      <c r="A5" s="88" t="s">
        <v>3</v>
      </c>
      <c r="B5" s="62" t="s">
        <v>212</v>
      </c>
      <c r="C5" s="84" t="s">
        <v>213</v>
      </c>
    </row>
    <row r="6" spans="1:7" ht="15.75" x14ac:dyDescent="0.2">
      <c r="A6" s="85" t="s">
        <v>22</v>
      </c>
      <c r="B6" s="86" t="s">
        <v>262</v>
      </c>
      <c r="C6" s="65">
        <v>2024</v>
      </c>
    </row>
    <row r="7" spans="1:7" ht="15.75" x14ac:dyDescent="0.2">
      <c r="A7" s="85" t="s">
        <v>89</v>
      </c>
      <c r="B7" s="96" t="s">
        <v>321</v>
      </c>
      <c r="C7" s="65">
        <v>2025</v>
      </c>
    </row>
    <row r="8" spans="1:7" ht="15.75" x14ac:dyDescent="0.2">
      <c r="A8" s="85">
        <v>3</v>
      </c>
      <c r="B8" s="96" t="s">
        <v>322</v>
      </c>
      <c r="C8" s="65">
        <v>2025</v>
      </c>
    </row>
    <row r="9" spans="1:7" ht="24" customHeight="1" x14ac:dyDescent="0.2">
      <c r="A9" s="97">
        <v>4</v>
      </c>
      <c r="B9" s="96" t="s">
        <v>323</v>
      </c>
      <c r="C9" s="65">
        <v>2025</v>
      </c>
    </row>
    <row r="10" spans="1:7" ht="24" customHeight="1" x14ac:dyDescent="0.2">
      <c r="A10" s="97">
        <v>5</v>
      </c>
      <c r="B10" s="96" t="s">
        <v>324</v>
      </c>
      <c r="C10" s="65">
        <v>2025</v>
      </c>
    </row>
    <row r="11" spans="1:7" ht="24" customHeight="1" x14ac:dyDescent="0.2">
      <c r="A11" s="87">
        <v>6</v>
      </c>
      <c r="B11" s="96" t="s">
        <v>325</v>
      </c>
      <c r="C11" s="65">
        <v>2025</v>
      </c>
    </row>
    <row r="12" spans="1:7" ht="24" customHeight="1" x14ac:dyDescent="0.2">
      <c r="A12" s="87">
        <v>7</v>
      </c>
      <c r="B12" s="96" t="s">
        <v>326</v>
      </c>
      <c r="C12" s="65">
        <v>2025</v>
      </c>
    </row>
    <row r="13" spans="1:7" ht="24" customHeight="1" x14ac:dyDescent="0.2">
      <c r="A13" s="87">
        <v>8</v>
      </c>
      <c r="B13" s="96" t="s">
        <v>327</v>
      </c>
      <c r="C13" s="65">
        <v>2025</v>
      </c>
    </row>
    <row r="14" spans="1:7" ht="24" customHeight="1" x14ac:dyDescent="0.2">
      <c r="A14" s="87">
        <v>9</v>
      </c>
      <c r="B14" s="96" t="s">
        <v>328</v>
      </c>
      <c r="C14" s="65">
        <v>2025</v>
      </c>
    </row>
    <row r="15" spans="1:7" ht="24" customHeight="1" x14ac:dyDescent="0.2">
      <c r="A15" s="87">
        <v>10</v>
      </c>
      <c r="B15" s="96" t="s">
        <v>324</v>
      </c>
      <c r="C15" s="65">
        <v>2025</v>
      </c>
    </row>
    <row r="16" spans="1:7" ht="24" customHeight="1" x14ac:dyDescent="0.2">
      <c r="A16" s="87">
        <v>11</v>
      </c>
      <c r="B16" s="96" t="s">
        <v>329</v>
      </c>
      <c r="C16" s="65">
        <v>2025</v>
      </c>
    </row>
    <row r="17" spans="1:3" ht="24" customHeight="1" x14ac:dyDescent="0.2">
      <c r="A17" s="87">
        <v>12</v>
      </c>
      <c r="B17" s="96" t="s">
        <v>330</v>
      </c>
      <c r="C17" s="65">
        <v>2025</v>
      </c>
    </row>
    <row r="18" spans="1:3" ht="24" customHeight="1" x14ac:dyDescent="0.2">
      <c r="A18" s="87">
        <v>13</v>
      </c>
      <c r="B18" s="96" t="s">
        <v>331</v>
      </c>
      <c r="C18" s="65">
        <v>2025</v>
      </c>
    </row>
    <row r="19" spans="1:3" ht="24" customHeight="1" x14ac:dyDescent="0.2">
      <c r="A19" s="98">
        <v>14</v>
      </c>
      <c r="B19" s="99" t="s">
        <v>332</v>
      </c>
      <c r="C19" s="65">
        <v>2025</v>
      </c>
    </row>
  </sheetData>
  <mergeCells count="1">
    <mergeCell ref="A2:G2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4</vt:lpstr>
      <vt:lpstr>Подпрограмма1</vt:lpstr>
      <vt:lpstr>7.2</vt:lpstr>
      <vt:lpstr>7.3</vt:lpstr>
      <vt:lpstr>Подпрограмма2</vt:lpstr>
      <vt:lpstr>8.2</vt:lpstr>
      <vt:lpstr>8.3</vt:lpstr>
      <vt:lpstr>8.4</vt:lpstr>
      <vt:lpstr>8.5</vt:lpstr>
      <vt:lpstr>'8.2'!Область_печати</vt:lpstr>
      <vt:lpstr>'8.3'!Область_печати</vt:lpstr>
      <vt:lpstr>Подпрограмма2!Область_печати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2025-02-10T08:30:57Z</cp:lastPrinted>
  <dcterms:created xsi:type="dcterms:W3CDTF">1996-10-08T23:32:33Z</dcterms:created>
  <dcterms:modified xsi:type="dcterms:W3CDTF">2025-02-12T12:07:11Z</dcterms:modified>
</cp:coreProperties>
</file>