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Приложение 6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I25" i="1"/>
  <c r="M49" i="1" l="1"/>
  <c r="L49" i="1"/>
  <c r="K49" i="1"/>
  <c r="J49" i="1"/>
  <c r="I49" i="1"/>
  <c r="M48" i="1"/>
  <c r="L48" i="1"/>
  <c r="K48" i="1"/>
  <c r="J48" i="1"/>
  <c r="I48" i="1"/>
  <c r="M47" i="1"/>
  <c r="M46" i="1" s="1"/>
  <c r="L47" i="1"/>
  <c r="L46" i="1" s="1"/>
  <c r="K47" i="1"/>
  <c r="K46" i="1" s="1"/>
  <c r="J47" i="1"/>
  <c r="J46" i="1" s="1"/>
  <c r="I47" i="1"/>
  <c r="I46" i="1" s="1"/>
  <c r="M30" i="1" l="1"/>
  <c r="L30" i="1"/>
  <c r="K30" i="1"/>
  <c r="J30" i="1"/>
  <c r="I30" i="1"/>
  <c r="M29" i="1"/>
  <c r="L29" i="1"/>
  <c r="K29" i="1"/>
  <c r="J29" i="1"/>
  <c r="I29" i="1"/>
  <c r="M28" i="1"/>
  <c r="M27" i="1" s="1"/>
  <c r="L28" i="1"/>
  <c r="L27" i="1" s="1"/>
  <c r="K28" i="1"/>
  <c r="K27" i="1" s="1"/>
  <c r="J28" i="1"/>
  <c r="J27" i="1" s="1"/>
  <c r="I28" i="1"/>
  <c r="H30" i="1"/>
  <c r="H29" i="1"/>
  <c r="H28" i="1"/>
  <c r="H27" i="1" l="1"/>
  <c r="I27" i="1"/>
  <c r="M17" i="1"/>
  <c r="L17" i="1"/>
  <c r="K17" i="1"/>
  <c r="J17" i="1"/>
  <c r="I17" i="1"/>
  <c r="M16" i="1"/>
  <c r="L16" i="1"/>
  <c r="K16" i="1"/>
  <c r="J16" i="1"/>
  <c r="I16" i="1"/>
  <c r="M15" i="1"/>
  <c r="M14" i="1" s="1"/>
  <c r="L15" i="1"/>
  <c r="L14" i="1" s="1"/>
  <c r="K15" i="1"/>
  <c r="K14" i="1" s="1"/>
  <c r="J15" i="1"/>
  <c r="I15" i="1"/>
  <c r="H17" i="1"/>
  <c r="H16" i="1"/>
  <c r="H15" i="1"/>
  <c r="H14" i="1" s="1"/>
  <c r="I14" i="1" l="1"/>
  <c r="J14" i="1"/>
  <c r="H23" i="1"/>
  <c r="F29" i="2" l="1"/>
  <c r="F32" i="2"/>
  <c r="F27" i="2"/>
  <c r="F28" i="2"/>
  <c r="F30" i="2"/>
  <c r="F31" i="2"/>
  <c r="F33" i="2"/>
  <c r="F26" i="2"/>
  <c r="I42" i="1" l="1"/>
  <c r="J42" i="1"/>
  <c r="K42" i="1"/>
  <c r="L42" i="1"/>
  <c r="M42" i="1"/>
  <c r="H43" i="1"/>
  <c r="H44" i="1"/>
  <c r="H45" i="1"/>
  <c r="H49" i="1" s="1"/>
  <c r="H39" i="1"/>
  <c r="H40" i="1"/>
  <c r="H41" i="1"/>
  <c r="I38" i="1"/>
  <c r="J38" i="1"/>
  <c r="K38" i="1"/>
  <c r="L38" i="1"/>
  <c r="M38" i="1"/>
  <c r="I23" i="1"/>
  <c r="J23" i="1"/>
  <c r="K23" i="1"/>
  <c r="L23" i="1"/>
  <c r="M23" i="1"/>
  <c r="H48" i="1" l="1"/>
  <c r="H42" i="1"/>
  <c r="H47" i="1"/>
  <c r="H46" i="1" s="1"/>
  <c r="H38" i="1"/>
</calcChain>
</file>

<file path=xl/sharedStrings.xml><?xml version="1.0" encoding="utf-8"?>
<sst xmlns="http://schemas.openxmlformats.org/spreadsheetml/2006/main" count="124" uniqueCount="45">
  <si>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</si>
  <si>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</si>
  <si>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</si>
  <si>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</si>
  <si>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</si>
  <si>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2021-2023</t>
  </si>
  <si>
    <t xml:space="preserve">Детский сад на 190 мест по адресу: 
г. Домодедово, мкр. Южный (корректировка проекта и строительство)
</t>
  </si>
  <si>
    <t>1.</t>
  </si>
  <si>
    <t>2024 год</t>
  </si>
  <si>
    <t xml:space="preserve"> 2023 год</t>
  </si>
  <si>
    <t xml:space="preserve"> 2022 год</t>
  </si>
  <si>
    <t xml:space="preserve"> 2021 год</t>
  </si>
  <si>
    <t xml:space="preserve"> 2020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</si>
  <si>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</si>
  <si>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</si>
  <si>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</si>
  <si>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</si>
  <si>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</si>
  <si>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</si>
  <si>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</si>
  <si>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</si>
  <si>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</si>
  <si>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 xml:space="preserve">                                                                                                                               </t>
  </si>
  <si>
    <t>Детский сад на 150 мест по адресу: г. Домодедово, мкр. Западный, ул.Текстильщиков (ПИР и строительство)</t>
  </si>
  <si>
    <t xml:space="preserve">Дошкольное образовательное учреждение на 190 мест  по адресу: Московская область, г.Домодедово, ул.Дружбы 
(ПИР и строительство)
</t>
  </si>
  <si>
    <t>2019-2020</t>
  </si>
  <si>
    <t xml:space="preserve">Адресный перечень объектов муниципальной собственности, финансирование которых предусмотрено мероприятием Р2.1  «Предоставление субсидии бюджетам муниципальных образований Московской области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образования» Подпрограммы III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</si>
  <si>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1.1 «Проектирование и строительство дошкольных образовательных организаций» Подпрограммы III «Строительство (реконструкция) объектов образования»</t>
  </si>
  <si>
    <t>2.</t>
  </si>
  <si>
    <t>г.о. Домодедово, д. Павловское, строительство блока школы на 825 мест (ПИР и строительство)</t>
  </si>
  <si>
    <t>Общеобразовательная школа на 550 мест по адресу: Московской области, г.о. Домодедово, мкр. Барыбино, ул. Макаренко (ПИР и строительство)</t>
  </si>
  <si>
    <t>2020-2022</t>
  </si>
  <si>
    <t>810 225,07‬</t>
  </si>
  <si>
    <t>2020 год</t>
  </si>
  <si>
    <t>2021 год</t>
  </si>
  <si>
    <t>2022 год</t>
  </si>
  <si>
    <t>2023 год</t>
  </si>
  <si>
    <t>2024 год</t>
  </si>
  <si>
    <t>145 747,76</t>
  </si>
  <si>
    <t>76 428,7</t>
  </si>
  <si>
    <t>Итого по  мероприятию:</t>
  </si>
  <si>
    <t xml:space="preserve">Администрация городского округа Домодедово </t>
  </si>
  <si>
    <t>Адресный перечень объектов муниципальной собственности, финансирование которых предусмотрено мероприятием Е 1.2 «Капитальные вложения в объекты общего образования» подпрограммы III «Строительство (реконструкция) объектов образования»</t>
  </si>
  <si>
    <t>Профинансировано на 01.01.2020, (тыс. руб.)</t>
  </si>
  <si>
    <t xml:space="preserve">  Приложение № 5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</si>
</sst>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_(&quot;$&quot;* #,##0.00_);_(&quot;$&quot;* \(#,##0.00\);_(&quot;$&quot;* &quot;-&quot;??_);_(@_)"/>
  </numFmts>
  <fonts count="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wrapText="1"/>
    </xf>
    <xf numFmtId="0" fontId="3" fillId="0" borderId="4" xfId="0" applyFont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Alignment="1"/>
    <xf numFmtId="0" fontId="3" fillId="0" borderId="3" xfId="0" applyFont="1" applyFill="1" applyBorder="1" applyAlignment="1">
      <alignment vertical="top" wrapText="1"/>
    </xf>
    <xf numFmtId="0" fontId="0" fillId="0" borderId="1" xfId="0" applyFill="1" applyBorder="1"/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4" fontId="8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0" fillId="0" borderId="0" xfId="0" applyAlignment="1"/>
    <xf numFmtId="0" fontId="3" fillId="0" borderId="7" xfId="0" applyFont="1" applyBorder="1" applyAlignment="1">
      <alignment horizontal="center" vertical="top" wrapText="1"/>
    </xf>
    <xf numFmtId="165" fontId="3" fillId="0" borderId="6" xfId="1" applyFont="1" applyBorder="1" applyAlignment="1">
      <alignment horizontal="center" vertical="top" wrapText="1"/>
    </xf>
    <xf numFmtId="165" fontId="3" fillId="0" borderId="4" xfId="1" applyFont="1" applyBorder="1" applyAlignment="1">
      <alignment horizontal="center" vertical="top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zoomScaleNormal="100" workbookViewId="0">
      <selection activeCell="A2" sqref="A2:O2"/>
    </sheetView>
  </sheetViews>
  <sheetFormatPr defaultColWidth="8.85546875" defaultRowHeight="12.75" x14ac:dyDescent="0.2"/>
  <cols>
    <col min="1" max="1" width="5.42578125" customWidth="1"/>
    <col min="2" max="2" width="25.85546875" customWidth="1"/>
    <col min="3" max="3" width="15.28515625" customWidth="1"/>
    <col min="4" max="4" width="15" customWidth="1"/>
    <col min="5" max="5" width="14" customWidth="1"/>
    <col min="6" max="6" width="15.7109375" customWidth="1"/>
    <col min="7" max="7" width="16.42578125" customWidth="1"/>
    <col min="8" max="8" width="13.28515625" customWidth="1"/>
    <col min="9" max="9" width="12.42578125" customWidth="1"/>
    <col min="10" max="10" width="12.28515625" customWidth="1"/>
    <col min="11" max="11" width="13.5703125" customWidth="1"/>
    <col min="12" max="12" width="11.140625" customWidth="1"/>
    <col min="13" max="13" width="14.140625" customWidth="1"/>
    <col min="14" max="14" width="15.7109375" customWidth="1"/>
    <col min="15" max="15" width="19.85546875" customWidth="1"/>
  </cols>
  <sheetData>
    <row r="1" spans="1:15" s="1" customFormat="1" ht="72" customHeight="1" x14ac:dyDescent="0.25">
      <c r="D1" s="16" t="s">
        <v>22</v>
      </c>
      <c r="F1" s="15"/>
      <c r="G1" s="15"/>
      <c r="H1" s="15"/>
      <c r="J1" s="74" t="s">
        <v>44</v>
      </c>
      <c r="K1" s="74"/>
      <c r="L1" s="74"/>
      <c r="M1" s="75"/>
      <c r="N1" s="75"/>
      <c r="O1" s="75"/>
    </row>
    <row r="2" spans="1:15" s="14" customFormat="1" ht="48.75" customHeight="1" x14ac:dyDescent="0.2">
      <c r="A2" s="59" t="s">
        <v>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</row>
    <row r="3" spans="1:15" ht="75.75" customHeight="1" x14ac:dyDescent="0.2">
      <c r="A3" s="57" t="s">
        <v>21</v>
      </c>
      <c r="B3" s="57" t="s">
        <v>20</v>
      </c>
      <c r="C3" s="57" t="s">
        <v>19</v>
      </c>
      <c r="D3" s="57" t="s">
        <v>18</v>
      </c>
      <c r="E3" s="57" t="s">
        <v>17</v>
      </c>
      <c r="F3" s="57" t="s">
        <v>43</v>
      </c>
      <c r="G3" s="77" t="s">
        <v>16</v>
      </c>
      <c r="H3" s="82" t="s">
        <v>15</v>
      </c>
      <c r="I3" s="83"/>
      <c r="J3" s="83"/>
      <c r="K3" s="83"/>
      <c r="L3" s="83"/>
      <c r="M3" s="84"/>
      <c r="N3" s="57" t="s">
        <v>14</v>
      </c>
      <c r="O3" s="57" t="s">
        <v>13</v>
      </c>
    </row>
    <row r="4" spans="1:15" ht="40.5" customHeight="1" x14ac:dyDescent="0.2">
      <c r="A4" s="58"/>
      <c r="B4" s="58"/>
      <c r="C4" s="58"/>
      <c r="D4" s="58"/>
      <c r="E4" s="58"/>
      <c r="F4" s="58"/>
      <c r="G4" s="78"/>
      <c r="H4" s="13" t="s">
        <v>3</v>
      </c>
      <c r="I4" s="12" t="s">
        <v>12</v>
      </c>
      <c r="J4" s="12" t="s">
        <v>11</v>
      </c>
      <c r="K4" s="12" t="s">
        <v>10</v>
      </c>
      <c r="L4" s="12" t="s">
        <v>9</v>
      </c>
      <c r="M4" s="12" t="s">
        <v>8</v>
      </c>
      <c r="N4" s="76"/>
      <c r="O4" s="58"/>
    </row>
    <row r="5" spans="1:15" ht="17.25" customHeight="1" x14ac:dyDescent="0.2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11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9">
        <v>14</v>
      </c>
      <c r="O5" s="9">
        <v>15</v>
      </c>
    </row>
    <row r="6" spans="1:15" ht="17.25" customHeight="1" x14ac:dyDescent="0.2">
      <c r="A6" s="57" t="s">
        <v>7</v>
      </c>
      <c r="B6" s="62" t="s">
        <v>6</v>
      </c>
      <c r="C6" s="55" t="s">
        <v>5</v>
      </c>
      <c r="D6" s="55">
        <v>190</v>
      </c>
      <c r="E6" s="79">
        <v>232638.28</v>
      </c>
      <c r="F6" s="55">
        <v>0</v>
      </c>
      <c r="G6" s="8" t="s">
        <v>4</v>
      </c>
      <c r="H6" s="7">
        <v>232638.28</v>
      </c>
      <c r="I6" s="7">
        <v>0</v>
      </c>
      <c r="J6" s="7">
        <v>15404.06</v>
      </c>
      <c r="K6" s="7">
        <v>102987.15</v>
      </c>
      <c r="L6" s="7">
        <v>114247.07</v>
      </c>
      <c r="M6" s="18">
        <v>0</v>
      </c>
      <c r="N6" s="5"/>
      <c r="O6" s="2"/>
    </row>
    <row r="7" spans="1:15" ht="60.75" customHeight="1" x14ac:dyDescent="0.2">
      <c r="A7" s="61"/>
      <c r="B7" s="63"/>
      <c r="C7" s="56"/>
      <c r="D7" s="56"/>
      <c r="E7" s="80"/>
      <c r="F7" s="56"/>
      <c r="G7" s="8" t="s">
        <v>2</v>
      </c>
      <c r="H7" s="7">
        <v>152610.71</v>
      </c>
      <c r="I7" s="7">
        <v>0</v>
      </c>
      <c r="J7" s="7">
        <v>10105.06</v>
      </c>
      <c r="K7" s="7">
        <v>67559.570000000007</v>
      </c>
      <c r="L7" s="7">
        <v>74946.080000000002</v>
      </c>
      <c r="M7" s="18">
        <v>0</v>
      </c>
      <c r="N7" s="5"/>
      <c r="O7" s="50" t="s">
        <v>41</v>
      </c>
    </row>
    <row r="8" spans="1:15" ht="78" customHeight="1" x14ac:dyDescent="0.2">
      <c r="A8" s="61"/>
      <c r="B8" s="63"/>
      <c r="C8" s="56"/>
      <c r="D8" s="56"/>
      <c r="E8" s="80"/>
      <c r="F8" s="56"/>
      <c r="G8" s="8" t="s">
        <v>1</v>
      </c>
      <c r="H8" s="7">
        <v>80027.570000000007</v>
      </c>
      <c r="I8" s="7">
        <v>0</v>
      </c>
      <c r="J8" s="7">
        <v>5299</v>
      </c>
      <c r="K8" s="7">
        <v>35427.58</v>
      </c>
      <c r="L8" s="7">
        <v>39300.99</v>
      </c>
      <c r="M8" s="18">
        <v>0</v>
      </c>
      <c r="N8" s="5"/>
      <c r="O8" s="51"/>
    </row>
    <row r="9" spans="1:15" ht="38.25" customHeight="1" x14ac:dyDescent="0.2">
      <c r="A9" s="58"/>
      <c r="B9" s="64"/>
      <c r="C9" s="51"/>
      <c r="D9" s="51"/>
      <c r="E9" s="81"/>
      <c r="F9" s="51"/>
      <c r="G9" s="6" t="s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5"/>
      <c r="O9" s="2"/>
    </row>
    <row r="10" spans="1:15" ht="20.25" customHeight="1" x14ac:dyDescent="0.2">
      <c r="A10" s="71" t="s">
        <v>28</v>
      </c>
      <c r="B10" s="62" t="s">
        <v>23</v>
      </c>
      <c r="C10" s="55" t="s">
        <v>5</v>
      </c>
      <c r="D10" s="55">
        <v>150</v>
      </c>
      <c r="E10" s="79">
        <v>219773.75</v>
      </c>
      <c r="F10" s="55">
        <v>0</v>
      </c>
      <c r="G10" s="8" t="s">
        <v>4</v>
      </c>
      <c r="H10" s="20">
        <v>219773.75</v>
      </c>
      <c r="I10" s="12">
        <v>0</v>
      </c>
      <c r="J10" s="20">
        <v>14552.24</v>
      </c>
      <c r="K10" s="20">
        <v>97292.12</v>
      </c>
      <c r="L10" s="20">
        <v>107929.39</v>
      </c>
      <c r="M10" s="18">
        <v>0</v>
      </c>
      <c r="N10" s="5"/>
      <c r="O10" s="2"/>
    </row>
    <row r="11" spans="1:15" ht="60" x14ac:dyDescent="0.2">
      <c r="A11" s="72"/>
      <c r="B11" s="85"/>
      <c r="C11" s="56"/>
      <c r="D11" s="56"/>
      <c r="E11" s="80"/>
      <c r="F11" s="56"/>
      <c r="G11" s="8" t="s">
        <v>2</v>
      </c>
      <c r="H11" s="20">
        <v>144171.57999999999</v>
      </c>
      <c r="I11" s="12">
        <v>0</v>
      </c>
      <c r="J11" s="20">
        <v>9546.27</v>
      </c>
      <c r="K11" s="20">
        <v>63823.63</v>
      </c>
      <c r="L11" s="20">
        <v>70801.679999999993</v>
      </c>
      <c r="M11" s="18">
        <v>0</v>
      </c>
      <c r="N11" s="5"/>
      <c r="O11" s="50" t="s">
        <v>41</v>
      </c>
    </row>
    <row r="12" spans="1:15" ht="75" x14ac:dyDescent="0.2">
      <c r="A12" s="72"/>
      <c r="B12" s="85"/>
      <c r="C12" s="56"/>
      <c r="D12" s="56"/>
      <c r="E12" s="80"/>
      <c r="F12" s="56"/>
      <c r="G12" s="8" t="s">
        <v>1</v>
      </c>
      <c r="H12" s="20">
        <v>75602.17</v>
      </c>
      <c r="I12" s="12">
        <v>0</v>
      </c>
      <c r="J12" s="20">
        <v>5005.97</v>
      </c>
      <c r="K12" s="20">
        <v>33468.49</v>
      </c>
      <c r="L12" s="20">
        <v>37127.71</v>
      </c>
      <c r="M12" s="21">
        <v>0</v>
      </c>
      <c r="N12" s="5"/>
      <c r="O12" s="51"/>
    </row>
    <row r="13" spans="1:15" ht="33.75" customHeight="1" x14ac:dyDescent="0.2">
      <c r="A13" s="73"/>
      <c r="B13" s="86"/>
      <c r="C13" s="51"/>
      <c r="D13" s="51"/>
      <c r="E13" s="81"/>
      <c r="F13" s="51"/>
      <c r="G13" s="4" t="s">
        <v>0</v>
      </c>
      <c r="H13" s="17"/>
      <c r="I13" s="17"/>
      <c r="J13" s="17"/>
      <c r="K13" s="17"/>
      <c r="L13" s="17"/>
      <c r="M13" s="17"/>
      <c r="N13" s="3"/>
      <c r="O13" s="2"/>
    </row>
    <row r="14" spans="1:15" ht="33.75" customHeight="1" x14ac:dyDescent="0.2">
      <c r="A14" s="40"/>
      <c r="B14" s="52" t="s">
        <v>40</v>
      </c>
      <c r="C14" s="41"/>
      <c r="D14" s="41"/>
      <c r="E14" s="41"/>
      <c r="F14" s="41"/>
      <c r="G14" s="42" t="s">
        <v>4</v>
      </c>
      <c r="H14" s="44">
        <f>SUM(H15:H17)</f>
        <v>452412.02999999997</v>
      </c>
      <c r="I14" s="44">
        <f t="shared" ref="I14:M14" si="0">SUM(I15:I17)</f>
        <v>0</v>
      </c>
      <c r="J14" s="44">
        <f t="shared" si="0"/>
        <v>29956.300000000003</v>
      </c>
      <c r="K14" s="44">
        <f t="shared" si="0"/>
        <v>200279.27000000002</v>
      </c>
      <c r="L14" s="44">
        <f t="shared" si="0"/>
        <v>222176.46000000002</v>
      </c>
      <c r="M14" s="44">
        <f t="shared" si="0"/>
        <v>0</v>
      </c>
      <c r="N14" s="3"/>
      <c r="O14" s="2"/>
    </row>
    <row r="15" spans="1:15" ht="42" customHeight="1" x14ac:dyDescent="0.2">
      <c r="A15" s="40"/>
      <c r="B15" s="53"/>
      <c r="C15" s="41"/>
      <c r="D15" s="41"/>
      <c r="E15" s="41"/>
      <c r="F15" s="41"/>
      <c r="G15" s="42" t="s">
        <v>2</v>
      </c>
      <c r="H15" s="44">
        <f>SUM(H7+H11)</f>
        <v>296782.28999999998</v>
      </c>
      <c r="I15" s="44">
        <f t="shared" ref="I15:M15" si="1">SUM(I7+I11)</f>
        <v>0</v>
      </c>
      <c r="J15" s="44">
        <f t="shared" si="1"/>
        <v>19651.330000000002</v>
      </c>
      <c r="K15" s="44">
        <f t="shared" si="1"/>
        <v>131383.20000000001</v>
      </c>
      <c r="L15" s="44">
        <f t="shared" si="1"/>
        <v>145747.76</v>
      </c>
      <c r="M15" s="44">
        <f t="shared" si="1"/>
        <v>0</v>
      </c>
      <c r="N15" s="3"/>
      <c r="O15" s="2"/>
    </row>
    <row r="16" spans="1:15" ht="45.75" customHeight="1" x14ac:dyDescent="0.2">
      <c r="A16" s="40"/>
      <c r="B16" s="53"/>
      <c r="C16" s="41"/>
      <c r="D16" s="41"/>
      <c r="E16" s="41"/>
      <c r="F16" s="41"/>
      <c r="G16" s="42" t="s">
        <v>1</v>
      </c>
      <c r="H16" s="44">
        <f>SUM(H12+H8)</f>
        <v>155629.74</v>
      </c>
      <c r="I16" s="44">
        <f t="shared" ref="I16:M16" si="2">SUM(I12+I8)</f>
        <v>0</v>
      </c>
      <c r="J16" s="44">
        <f t="shared" si="2"/>
        <v>10304.970000000001</v>
      </c>
      <c r="K16" s="44">
        <f t="shared" si="2"/>
        <v>68896.070000000007</v>
      </c>
      <c r="L16" s="44">
        <f t="shared" si="2"/>
        <v>76428.7</v>
      </c>
      <c r="M16" s="44">
        <f t="shared" si="2"/>
        <v>0</v>
      </c>
      <c r="N16" s="3"/>
      <c r="O16" s="2"/>
    </row>
    <row r="17" spans="1:15" ht="33.75" customHeight="1" x14ac:dyDescent="0.2">
      <c r="A17" s="3"/>
      <c r="B17" s="54"/>
      <c r="C17" s="41"/>
      <c r="D17" s="41"/>
      <c r="E17" s="41"/>
      <c r="F17" s="41"/>
      <c r="G17" s="43" t="s">
        <v>0</v>
      </c>
      <c r="H17" s="44">
        <f>SUM(H13+H9)</f>
        <v>0</v>
      </c>
      <c r="I17" s="44">
        <f t="shared" ref="I17:M17" si="3">SUM(I13+I9)</f>
        <v>0</v>
      </c>
      <c r="J17" s="44">
        <f t="shared" si="3"/>
        <v>0</v>
      </c>
      <c r="K17" s="44">
        <f t="shared" si="3"/>
        <v>0</v>
      </c>
      <c r="L17" s="44">
        <f t="shared" si="3"/>
        <v>0</v>
      </c>
      <c r="M17" s="44">
        <f t="shared" si="3"/>
        <v>0</v>
      </c>
      <c r="N17" s="3"/>
      <c r="O17" s="2"/>
    </row>
    <row r="18" spans="1:15" ht="33.75" customHeight="1" x14ac:dyDescent="0.2">
      <c r="A18" s="22"/>
      <c r="B18" s="23"/>
      <c r="C18" s="24"/>
      <c r="D18" s="24"/>
      <c r="E18" s="24"/>
      <c r="F18" s="24"/>
      <c r="G18" s="25"/>
      <c r="H18" s="22"/>
      <c r="I18" s="22"/>
      <c r="J18" s="22"/>
      <c r="K18" s="22"/>
      <c r="L18" s="22"/>
      <c r="M18" s="22"/>
      <c r="N18" s="22"/>
      <c r="O18" s="26"/>
    </row>
    <row r="19" spans="1:15" ht="52.5" customHeight="1" x14ac:dyDescent="0.2">
      <c r="A19" s="59" t="s">
        <v>26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0"/>
    </row>
    <row r="20" spans="1:15" ht="15" x14ac:dyDescent="0.2">
      <c r="A20" s="57" t="s">
        <v>21</v>
      </c>
      <c r="B20" s="57" t="s">
        <v>20</v>
      </c>
      <c r="C20" s="57" t="s">
        <v>19</v>
      </c>
      <c r="D20" s="57" t="s">
        <v>18</v>
      </c>
      <c r="E20" s="57" t="s">
        <v>17</v>
      </c>
      <c r="F20" s="57" t="s">
        <v>43</v>
      </c>
      <c r="G20" s="77" t="s">
        <v>16</v>
      </c>
      <c r="H20" s="82" t="s">
        <v>15</v>
      </c>
      <c r="I20" s="83"/>
      <c r="J20" s="83"/>
      <c r="K20" s="83"/>
      <c r="L20" s="83"/>
      <c r="M20" s="84"/>
      <c r="N20" s="57" t="s">
        <v>14</v>
      </c>
      <c r="O20" s="57" t="s">
        <v>13</v>
      </c>
    </row>
    <row r="21" spans="1:15" ht="90.75" customHeight="1" x14ac:dyDescent="0.2">
      <c r="A21" s="58"/>
      <c r="B21" s="58"/>
      <c r="C21" s="58"/>
      <c r="D21" s="58"/>
      <c r="E21" s="58"/>
      <c r="F21" s="58"/>
      <c r="G21" s="78"/>
      <c r="H21" s="13" t="s">
        <v>3</v>
      </c>
      <c r="I21" s="12" t="s">
        <v>12</v>
      </c>
      <c r="J21" s="12" t="s">
        <v>11</v>
      </c>
      <c r="K21" s="12" t="s">
        <v>10</v>
      </c>
      <c r="L21" s="12" t="s">
        <v>9</v>
      </c>
      <c r="M21" s="12" t="s">
        <v>8</v>
      </c>
      <c r="N21" s="76"/>
      <c r="O21" s="58"/>
    </row>
    <row r="22" spans="1:15" ht="15" x14ac:dyDescent="0.2">
      <c r="A22" s="9">
        <v>1</v>
      </c>
      <c r="B22" s="9">
        <v>2</v>
      </c>
      <c r="C22" s="9">
        <v>3</v>
      </c>
      <c r="D22" s="9">
        <v>4</v>
      </c>
      <c r="E22" s="9">
        <v>5</v>
      </c>
      <c r="F22" s="9">
        <v>6</v>
      </c>
      <c r="G22" s="9">
        <v>7</v>
      </c>
      <c r="H22" s="11">
        <v>8</v>
      </c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9">
        <v>14</v>
      </c>
      <c r="O22" s="9">
        <v>15</v>
      </c>
    </row>
    <row r="23" spans="1:15" ht="15" x14ac:dyDescent="0.2">
      <c r="A23" s="57" t="s">
        <v>7</v>
      </c>
      <c r="B23" s="68" t="s">
        <v>24</v>
      </c>
      <c r="C23" s="65" t="s">
        <v>25</v>
      </c>
      <c r="D23" s="65">
        <v>190</v>
      </c>
      <c r="E23" s="65">
        <v>262202.59000000003</v>
      </c>
      <c r="F23" s="65">
        <v>0</v>
      </c>
      <c r="G23" s="6" t="s">
        <v>4</v>
      </c>
      <c r="H23" s="18">
        <f t="shared" ref="H23:M23" si="4">SUM(H24:H26)</f>
        <v>113701.49399999999</v>
      </c>
      <c r="I23" s="18">
        <f t="shared" si="4"/>
        <v>113701.49399999999</v>
      </c>
      <c r="J23" s="18">
        <f t="shared" si="4"/>
        <v>0</v>
      </c>
      <c r="K23" s="18">
        <f t="shared" si="4"/>
        <v>0</v>
      </c>
      <c r="L23" s="18">
        <f t="shared" si="4"/>
        <v>0</v>
      </c>
      <c r="M23" s="18">
        <f t="shared" si="4"/>
        <v>0</v>
      </c>
      <c r="N23" s="28"/>
      <c r="O23" s="29"/>
    </row>
    <row r="24" spans="1:15" ht="60" x14ac:dyDescent="0.2">
      <c r="A24" s="61"/>
      <c r="B24" s="69"/>
      <c r="C24" s="66"/>
      <c r="D24" s="66"/>
      <c r="E24" s="66"/>
      <c r="F24" s="66"/>
      <c r="G24" s="6" t="s">
        <v>2</v>
      </c>
      <c r="H24" s="18">
        <v>15822.48</v>
      </c>
      <c r="I24" s="18">
        <v>15822.48</v>
      </c>
      <c r="J24" s="18">
        <v>0</v>
      </c>
      <c r="K24" s="18">
        <v>0</v>
      </c>
      <c r="L24" s="18">
        <v>0</v>
      </c>
      <c r="M24" s="18">
        <v>0</v>
      </c>
      <c r="N24" s="28"/>
      <c r="O24" s="50" t="s">
        <v>41</v>
      </c>
    </row>
    <row r="25" spans="1:15" ht="75" x14ac:dyDescent="0.2">
      <c r="A25" s="61"/>
      <c r="B25" s="69"/>
      <c r="C25" s="66"/>
      <c r="D25" s="66"/>
      <c r="E25" s="66"/>
      <c r="F25" s="66"/>
      <c r="G25" s="6" t="s">
        <v>1</v>
      </c>
      <c r="H25" s="18">
        <f>SUM(I25:M25)</f>
        <v>97879.013999999996</v>
      </c>
      <c r="I25" s="18">
        <f>95358.814+2520.2</f>
        <v>97879.013999999996</v>
      </c>
      <c r="J25" s="18">
        <v>0</v>
      </c>
      <c r="K25" s="18">
        <v>0</v>
      </c>
      <c r="L25" s="18">
        <v>0</v>
      </c>
      <c r="M25" s="18">
        <v>0</v>
      </c>
      <c r="N25" s="28"/>
      <c r="O25" s="51"/>
    </row>
    <row r="26" spans="1:15" ht="30" x14ac:dyDescent="0.2">
      <c r="A26" s="58"/>
      <c r="B26" s="70"/>
      <c r="C26" s="67"/>
      <c r="D26" s="67"/>
      <c r="E26" s="67"/>
      <c r="F26" s="67"/>
      <c r="G26" s="6" t="s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28"/>
      <c r="O26" s="29"/>
    </row>
    <row r="27" spans="1:15" ht="15" x14ac:dyDescent="0.2">
      <c r="A27" s="40"/>
      <c r="B27" s="52" t="s">
        <v>40</v>
      </c>
      <c r="C27" s="41"/>
      <c r="D27" s="41"/>
      <c r="E27" s="41"/>
      <c r="F27" s="41"/>
      <c r="G27" s="42" t="s">
        <v>4</v>
      </c>
      <c r="H27" s="44">
        <f>SUM(H28:H30)</f>
        <v>113701.49399999999</v>
      </c>
      <c r="I27" s="44">
        <f t="shared" ref="I27:M27" si="5">SUM(I28:I30)</f>
        <v>113701.49399999999</v>
      </c>
      <c r="J27" s="44">
        <f t="shared" si="5"/>
        <v>0</v>
      </c>
      <c r="K27" s="44">
        <f t="shared" si="5"/>
        <v>0</v>
      </c>
      <c r="L27" s="44">
        <f t="shared" si="5"/>
        <v>0</v>
      </c>
      <c r="M27" s="44">
        <f t="shared" si="5"/>
        <v>0</v>
      </c>
      <c r="N27" s="3"/>
      <c r="O27" s="2"/>
    </row>
    <row r="28" spans="1:15" ht="57" x14ac:dyDescent="0.2">
      <c r="A28" s="40"/>
      <c r="B28" s="53"/>
      <c r="C28" s="41"/>
      <c r="D28" s="41"/>
      <c r="E28" s="41"/>
      <c r="F28" s="41"/>
      <c r="G28" s="42" t="s">
        <v>2</v>
      </c>
      <c r="H28" s="44">
        <f>SUM(H24)</f>
        <v>15822.48</v>
      </c>
      <c r="I28" s="44">
        <f t="shared" ref="I28:M28" si="6">SUM(I24)</f>
        <v>15822.48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4">
        <f t="shared" si="6"/>
        <v>0</v>
      </c>
      <c r="N28" s="3"/>
      <c r="O28" s="2"/>
    </row>
    <row r="29" spans="1:15" ht="78" customHeight="1" x14ac:dyDescent="0.2">
      <c r="A29" s="40"/>
      <c r="B29" s="53"/>
      <c r="C29" s="41"/>
      <c r="D29" s="41"/>
      <c r="E29" s="41"/>
      <c r="F29" s="41"/>
      <c r="G29" s="42" t="s">
        <v>1</v>
      </c>
      <c r="H29" s="44">
        <f>SUM(H25)</f>
        <v>97879.013999999996</v>
      </c>
      <c r="I29" s="44">
        <f t="shared" ref="I29:M29" si="7">SUM(I25)</f>
        <v>97879.013999999996</v>
      </c>
      <c r="J29" s="44">
        <f t="shared" si="7"/>
        <v>0</v>
      </c>
      <c r="K29" s="44">
        <f t="shared" si="7"/>
        <v>0</v>
      </c>
      <c r="L29" s="44">
        <f t="shared" si="7"/>
        <v>0</v>
      </c>
      <c r="M29" s="44">
        <f t="shared" si="7"/>
        <v>0</v>
      </c>
      <c r="N29" s="3"/>
      <c r="O29" s="2"/>
    </row>
    <row r="30" spans="1:15" ht="28.5" x14ac:dyDescent="0.2">
      <c r="A30" s="3"/>
      <c r="B30" s="54"/>
      <c r="C30" s="41"/>
      <c r="D30" s="41"/>
      <c r="E30" s="41"/>
      <c r="F30" s="41"/>
      <c r="G30" s="43" t="s">
        <v>0</v>
      </c>
      <c r="H30" s="44">
        <f>SUM(H26)</f>
        <v>0</v>
      </c>
      <c r="I30" s="44">
        <f t="shared" ref="I30:M30" si="8">SUM(I26)</f>
        <v>0</v>
      </c>
      <c r="J30" s="44">
        <f t="shared" si="8"/>
        <v>0</v>
      </c>
      <c r="K30" s="44">
        <f t="shared" si="8"/>
        <v>0</v>
      </c>
      <c r="L30" s="44">
        <f t="shared" si="8"/>
        <v>0</v>
      </c>
      <c r="M30" s="44">
        <f t="shared" si="8"/>
        <v>0</v>
      </c>
      <c r="N30" s="3"/>
      <c r="O30" s="2"/>
    </row>
    <row r="31" spans="1:15" ht="15" x14ac:dyDescent="0.2">
      <c r="A31" s="45"/>
      <c r="B31" s="46"/>
      <c r="C31" s="47"/>
      <c r="D31" s="47"/>
      <c r="E31" s="47"/>
      <c r="F31" s="47"/>
      <c r="G31" s="25"/>
      <c r="H31" s="48"/>
      <c r="I31" s="48"/>
      <c r="J31" s="48"/>
      <c r="K31" s="48"/>
      <c r="L31" s="48"/>
      <c r="M31" s="48"/>
      <c r="N31" s="25"/>
      <c r="O31" s="49"/>
    </row>
    <row r="32" spans="1:15" ht="15" x14ac:dyDescent="0.2">
      <c r="A32" s="45"/>
      <c r="B32" s="46"/>
      <c r="C32" s="47"/>
      <c r="D32" s="47"/>
      <c r="E32" s="47"/>
      <c r="F32" s="47"/>
      <c r="G32" s="25"/>
      <c r="H32" s="48"/>
      <c r="I32" s="48"/>
      <c r="J32" s="48"/>
      <c r="K32" s="48"/>
      <c r="L32" s="48"/>
      <c r="M32" s="48"/>
      <c r="N32" s="25"/>
      <c r="O32" s="49"/>
    </row>
    <row r="33" spans="1:15" ht="15" x14ac:dyDescent="0.2">
      <c r="A33" s="45"/>
      <c r="B33" s="46"/>
      <c r="C33" s="47"/>
      <c r="D33" s="47"/>
      <c r="E33" s="47"/>
      <c r="F33" s="47"/>
      <c r="G33" s="25"/>
      <c r="H33" s="48"/>
      <c r="I33" s="48"/>
      <c r="J33" s="48"/>
      <c r="K33" s="48"/>
      <c r="L33" s="48"/>
      <c r="M33" s="48"/>
      <c r="N33" s="25"/>
      <c r="O33" s="49"/>
    </row>
    <row r="34" spans="1:15" ht="45.75" customHeight="1" x14ac:dyDescent="0.2">
      <c r="A34" s="59" t="s">
        <v>42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0"/>
    </row>
    <row r="35" spans="1:15" ht="15" x14ac:dyDescent="0.2">
      <c r="A35" s="57" t="s">
        <v>21</v>
      </c>
      <c r="B35" s="57" t="s">
        <v>20</v>
      </c>
      <c r="C35" s="57" t="s">
        <v>19</v>
      </c>
      <c r="D35" s="57" t="s">
        <v>18</v>
      </c>
      <c r="E35" s="57" t="s">
        <v>17</v>
      </c>
      <c r="F35" s="57" t="s">
        <v>43</v>
      </c>
      <c r="G35" s="77" t="s">
        <v>16</v>
      </c>
      <c r="H35" s="82" t="s">
        <v>15</v>
      </c>
      <c r="I35" s="83"/>
      <c r="J35" s="83"/>
      <c r="K35" s="83"/>
      <c r="L35" s="83"/>
      <c r="M35" s="84"/>
      <c r="N35" s="57" t="s">
        <v>14</v>
      </c>
      <c r="O35" s="57" t="s">
        <v>13</v>
      </c>
    </row>
    <row r="36" spans="1:15" ht="100.5" customHeight="1" x14ac:dyDescent="0.2">
      <c r="A36" s="58"/>
      <c r="B36" s="58"/>
      <c r="C36" s="58"/>
      <c r="D36" s="58"/>
      <c r="E36" s="58"/>
      <c r="F36" s="58"/>
      <c r="G36" s="78"/>
      <c r="H36" s="13" t="s">
        <v>3</v>
      </c>
      <c r="I36" s="12" t="s">
        <v>12</v>
      </c>
      <c r="J36" s="12" t="s">
        <v>11</v>
      </c>
      <c r="K36" s="12" t="s">
        <v>10</v>
      </c>
      <c r="L36" s="12" t="s">
        <v>9</v>
      </c>
      <c r="M36" s="12" t="s">
        <v>8</v>
      </c>
      <c r="N36" s="76"/>
      <c r="O36" s="58"/>
    </row>
    <row r="37" spans="1:15" ht="15" x14ac:dyDescent="0.2">
      <c r="A37" s="9">
        <v>1</v>
      </c>
      <c r="B37" s="9">
        <v>2</v>
      </c>
      <c r="C37" s="9">
        <v>3</v>
      </c>
      <c r="D37" s="9">
        <v>4</v>
      </c>
      <c r="E37" s="9">
        <v>5</v>
      </c>
      <c r="F37" s="9">
        <v>6</v>
      </c>
      <c r="G37" s="9">
        <v>7</v>
      </c>
      <c r="H37" s="11">
        <v>8</v>
      </c>
      <c r="I37" s="10">
        <v>9</v>
      </c>
      <c r="J37" s="10">
        <v>10</v>
      </c>
      <c r="K37" s="10">
        <v>11</v>
      </c>
      <c r="L37" s="10">
        <v>12</v>
      </c>
      <c r="M37" s="10">
        <v>13</v>
      </c>
      <c r="N37" s="9">
        <v>14</v>
      </c>
      <c r="O37" s="9">
        <v>15</v>
      </c>
    </row>
    <row r="38" spans="1:15" ht="15" x14ac:dyDescent="0.2">
      <c r="A38" s="57" t="s">
        <v>7</v>
      </c>
      <c r="B38" s="62" t="s">
        <v>29</v>
      </c>
      <c r="C38" s="55" t="s">
        <v>31</v>
      </c>
      <c r="D38" s="55">
        <v>825</v>
      </c>
      <c r="E38" s="55">
        <v>1046613</v>
      </c>
      <c r="F38" s="55">
        <v>0</v>
      </c>
      <c r="G38" s="8" t="s">
        <v>4</v>
      </c>
      <c r="H38" s="7">
        <f t="shared" ref="H38:M38" si="9">SUM(H39:H41)</f>
        <v>1046613</v>
      </c>
      <c r="I38" s="7">
        <f t="shared" si="9"/>
        <v>25262</v>
      </c>
      <c r="J38" s="7">
        <f t="shared" si="9"/>
        <v>307101</v>
      </c>
      <c r="K38" s="7">
        <f t="shared" si="9"/>
        <v>714250</v>
      </c>
      <c r="L38" s="7">
        <f t="shared" si="9"/>
        <v>0</v>
      </c>
      <c r="M38" s="7">
        <f t="shared" si="9"/>
        <v>0</v>
      </c>
      <c r="N38" s="5"/>
      <c r="O38" s="2"/>
    </row>
    <row r="39" spans="1:15" ht="60" x14ac:dyDescent="0.2">
      <c r="A39" s="61"/>
      <c r="B39" s="63"/>
      <c r="C39" s="56"/>
      <c r="D39" s="56"/>
      <c r="E39" s="56"/>
      <c r="F39" s="56"/>
      <c r="G39" s="8" t="s">
        <v>2</v>
      </c>
      <c r="H39" s="19">
        <f t="shared" ref="H39:H41" si="10">SUM(I39:M39)</f>
        <v>670006</v>
      </c>
      <c r="I39" s="7">
        <v>0</v>
      </c>
      <c r="J39" s="7">
        <v>201458</v>
      </c>
      <c r="K39" s="7">
        <v>468548</v>
      </c>
      <c r="L39" s="7">
        <v>0</v>
      </c>
      <c r="M39" s="18">
        <v>0</v>
      </c>
      <c r="N39" s="5"/>
      <c r="O39" s="50" t="s">
        <v>41</v>
      </c>
    </row>
    <row r="40" spans="1:15" ht="75" x14ac:dyDescent="0.2">
      <c r="A40" s="61"/>
      <c r="B40" s="63"/>
      <c r="C40" s="56"/>
      <c r="D40" s="56"/>
      <c r="E40" s="56"/>
      <c r="F40" s="56"/>
      <c r="G40" s="8" t="s">
        <v>1</v>
      </c>
      <c r="H40" s="19">
        <f t="shared" si="10"/>
        <v>376607</v>
      </c>
      <c r="I40" s="7">
        <v>25262</v>
      </c>
      <c r="J40" s="7">
        <v>105643</v>
      </c>
      <c r="K40" s="7">
        <v>245702</v>
      </c>
      <c r="L40" s="7">
        <v>0</v>
      </c>
      <c r="M40" s="18">
        <v>0</v>
      </c>
      <c r="N40" s="5"/>
      <c r="O40" s="51"/>
    </row>
    <row r="41" spans="1:15" ht="30" x14ac:dyDescent="0.2">
      <c r="A41" s="58"/>
      <c r="B41" s="64"/>
      <c r="C41" s="51"/>
      <c r="D41" s="51"/>
      <c r="E41" s="51"/>
      <c r="F41" s="51"/>
      <c r="G41" s="6" t="s">
        <v>0</v>
      </c>
      <c r="H41" s="19">
        <f t="shared" si="10"/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5"/>
      <c r="O41" s="2"/>
    </row>
    <row r="42" spans="1:15" ht="15" x14ac:dyDescent="0.2">
      <c r="A42" s="57" t="s">
        <v>28</v>
      </c>
      <c r="B42" s="62" t="s">
        <v>30</v>
      </c>
      <c r="C42" s="55" t="s">
        <v>31</v>
      </c>
      <c r="D42" s="55">
        <v>550</v>
      </c>
      <c r="E42" s="55" t="s">
        <v>32</v>
      </c>
      <c r="F42" s="55">
        <v>0</v>
      </c>
      <c r="G42" s="8" t="s">
        <v>4</v>
      </c>
      <c r="H42" s="7">
        <f t="shared" ref="H42:M42" si="11">SUM(H43:H45)</f>
        <v>810225.07</v>
      </c>
      <c r="I42" s="7">
        <f t="shared" si="11"/>
        <v>231315.67</v>
      </c>
      <c r="J42" s="7">
        <f t="shared" si="11"/>
        <v>138282.31</v>
      </c>
      <c r="K42" s="7">
        <f t="shared" si="11"/>
        <v>440627.08999999997</v>
      </c>
      <c r="L42" s="7">
        <f t="shared" si="11"/>
        <v>0</v>
      </c>
      <c r="M42" s="7">
        <f t="shared" si="11"/>
        <v>0</v>
      </c>
      <c r="N42" s="5"/>
      <c r="O42" s="2"/>
    </row>
    <row r="43" spans="1:15" ht="60" x14ac:dyDescent="0.2">
      <c r="A43" s="61"/>
      <c r="B43" s="63"/>
      <c r="C43" s="56"/>
      <c r="D43" s="56"/>
      <c r="E43" s="56"/>
      <c r="F43" s="56"/>
      <c r="G43" s="8" t="s">
        <v>2</v>
      </c>
      <c r="H43" s="19">
        <f t="shared" ref="H43:H45" si="12">SUM(I43:M43)</f>
        <v>280239</v>
      </c>
      <c r="I43" s="7">
        <v>0</v>
      </c>
      <c r="J43" s="7">
        <v>0</v>
      </c>
      <c r="K43" s="7">
        <v>280239</v>
      </c>
      <c r="L43" s="7">
        <v>0</v>
      </c>
      <c r="M43" s="18">
        <v>0</v>
      </c>
      <c r="N43" s="5"/>
      <c r="O43" s="50" t="s">
        <v>41</v>
      </c>
    </row>
    <row r="44" spans="1:15" ht="75" x14ac:dyDescent="0.2">
      <c r="A44" s="61"/>
      <c r="B44" s="63"/>
      <c r="C44" s="56"/>
      <c r="D44" s="56"/>
      <c r="E44" s="56"/>
      <c r="F44" s="56"/>
      <c r="G44" s="8" t="s">
        <v>1</v>
      </c>
      <c r="H44" s="19">
        <f t="shared" si="12"/>
        <v>529986.06999999995</v>
      </c>
      <c r="I44" s="7">
        <v>231315.67</v>
      </c>
      <c r="J44" s="7">
        <v>138282.31</v>
      </c>
      <c r="K44" s="7">
        <v>160388.09</v>
      </c>
      <c r="L44" s="7">
        <v>0</v>
      </c>
      <c r="M44" s="18">
        <v>0</v>
      </c>
      <c r="N44" s="5"/>
      <c r="O44" s="51"/>
    </row>
    <row r="45" spans="1:15" ht="30" x14ac:dyDescent="0.2">
      <c r="A45" s="58"/>
      <c r="B45" s="64"/>
      <c r="C45" s="51"/>
      <c r="D45" s="51"/>
      <c r="E45" s="51"/>
      <c r="F45" s="51"/>
      <c r="G45" s="6" t="s">
        <v>0</v>
      </c>
      <c r="H45" s="19">
        <f t="shared" si="12"/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5"/>
      <c r="O45" s="2"/>
    </row>
    <row r="46" spans="1:15" ht="15" x14ac:dyDescent="0.2">
      <c r="A46" s="40"/>
      <c r="B46" s="52" t="s">
        <v>40</v>
      </c>
      <c r="C46" s="41"/>
      <c r="D46" s="41"/>
      <c r="E46" s="41"/>
      <c r="F46" s="41"/>
      <c r="G46" s="42" t="s">
        <v>4</v>
      </c>
      <c r="H46" s="44">
        <f>SUM(H47:H49)</f>
        <v>1856838.0699999998</v>
      </c>
      <c r="I46" s="44">
        <f t="shared" ref="I46:M46" si="13">SUM(I47:I49)</f>
        <v>256577.67</v>
      </c>
      <c r="J46" s="44">
        <f t="shared" si="13"/>
        <v>445383.31</v>
      </c>
      <c r="K46" s="44">
        <f t="shared" si="13"/>
        <v>1154877.0899999999</v>
      </c>
      <c r="L46" s="44">
        <f t="shared" si="13"/>
        <v>0</v>
      </c>
      <c r="M46" s="44">
        <f t="shared" si="13"/>
        <v>0</v>
      </c>
      <c r="N46" s="3"/>
      <c r="O46" s="2"/>
    </row>
    <row r="47" spans="1:15" ht="57" x14ac:dyDescent="0.2">
      <c r="A47" s="40"/>
      <c r="B47" s="53"/>
      <c r="C47" s="41"/>
      <c r="D47" s="41"/>
      <c r="E47" s="41"/>
      <c r="F47" s="41"/>
      <c r="G47" s="42" t="s">
        <v>2</v>
      </c>
      <c r="H47" s="44">
        <f>SUM(H43+H39)</f>
        <v>950245</v>
      </c>
      <c r="I47" s="44">
        <f t="shared" ref="I47:M47" si="14">SUM(I43+I39)</f>
        <v>0</v>
      </c>
      <c r="J47" s="44">
        <f t="shared" si="14"/>
        <v>201458</v>
      </c>
      <c r="K47" s="44">
        <f t="shared" si="14"/>
        <v>748787</v>
      </c>
      <c r="L47" s="44">
        <f t="shared" si="14"/>
        <v>0</v>
      </c>
      <c r="M47" s="44">
        <f t="shared" si="14"/>
        <v>0</v>
      </c>
      <c r="N47" s="3"/>
      <c r="O47" s="2"/>
    </row>
    <row r="48" spans="1:15" ht="71.25" x14ac:dyDescent="0.2">
      <c r="A48" s="40"/>
      <c r="B48" s="53"/>
      <c r="C48" s="41"/>
      <c r="D48" s="41"/>
      <c r="E48" s="41"/>
      <c r="F48" s="41"/>
      <c r="G48" s="42" t="s">
        <v>1</v>
      </c>
      <c r="H48" s="44">
        <f>SUM(H44+H40)</f>
        <v>906593.07</v>
      </c>
      <c r="I48" s="44">
        <f t="shared" ref="I48:M48" si="15">SUM(I44+I40)</f>
        <v>256577.67</v>
      </c>
      <c r="J48" s="44">
        <f t="shared" si="15"/>
        <v>243925.31</v>
      </c>
      <c r="K48" s="44">
        <f t="shared" si="15"/>
        <v>406090.08999999997</v>
      </c>
      <c r="L48" s="44">
        <f t="shared" si="15"/>
        <v>0</v>
      </c>
      <c r="M48" s="44">
        <f t="shared" si="15"/>
        <v>0</v>
      </c>
      <c r="N48" s="3"/>
      <c r="O48" s="2"/>
    </row>
    <row r="49" spans="1:15" ht="28.5" x14ac:dyDescent="0.2">
      <c r="A49" s="3"/>
      <c r="B49" s="54"/>
      <c r="C49" s="41"/>
      <c r="D49" s="41"/>
      <c r="E49" s="41"/>
      <c r="F49" s="41"/>
      <c r="G49" s="43" t="s">
        <v>0</v>
      </c>
      <c r="H49" s="44">
        <f>SUM(H45+H41)</f>
        <v>0</v>
      </c>
      <c r="I49" s="44">
        <f t="shared" ref="I49:M49" si="16">SUM(I45+I41)</f>
        <v>0</v>
      </c>
      <c r="J49" s="44">
        <f t="shared" si="16"/>
        <v>0</v>
      </c>
      <c r="K49" s="44">
        <f t="shared" si="16"/>
        <v>0</v>
      </c>
      <c r="L49" s="44">
        <f t="shared" si="16"/>
        <v>0</v>
      </c>
      <c r="M49" s="44">
        <f t="shared" si="16"/>
        <v>0</v>
      </c>
      <c r="N49" s="3"/>
      <c r="O49" s="2"/>
    </row>
  </sheetData>
  <mergeCells count="72">
    <mergeCell ref="H35:M35"/>
    <mergeCell ref="N35:N36"/>
    <mergeCell ref="C35:C36"/>
    <mergeCell ref="D35:D36"/>
    <mergeCell ref="E35:E36"/>
    <mergeCell ref="F35:F36"/>
    <mergeCell ref="G35:G36"/>
    <mergeCell ref="A3:A4"/>
    <mergeCell ref="E6:E9"/>
    <mergeCell ref="A19:O19"/>
    <mergeCell ref="A20:A21"/>
    <mergeCell ref="B20:B21"/>
    <mergeCell ref="C20:C21"/>
    <mergeCell ref="D20:D21"/>
    <mergeCell ref="E20:E21"/>
    <mergeCell ref="F20:F21"/>
    <mergeCell ref="G20:G21"/>
    <mergeCell ref="H20:M20"/>
    <mergeCell ref="N20:N21"/>
    <mergeCell ref="O20:O21"/>
    <mergeCell ref="B10:B13"/>
    <mergeCell ref="C10:C13"/>
    <mergeCell ref="D10:D13"/>
    <mergeCell ref="B3:B4"/>
    <mergeCell ref="A42:A45"/>
    <mergeCell ref="B42:B45"/>
    <mergeCell ref="J1:O1"/>
    <mergeCell ref="O3:O4"/>
    <mergeCell ref="E3:E4"/>
    <mergeCell ref="D3:D4"/>
    <mergeCell ref="N3:N4"/>
    <mergeCell ref="A2:O2"/>
    <mergeCell ref="G3:G4"/>
    <mergeCell ref="F3:F4"/>
    <mergeCell ref="E10:E13"/>
    <mergeCell ref="F10:F13"/>
    <mergeCell ref="C3:C4"/>
    <mergeCell ref="H3:M3"/>
    <mergeCell ref="F6:F9"/>
    <mergeCell ref="A6:A9"/>
    <mergeCell ref="B6:B9"/>
    <mergeCell ref="C6:C9"/>
    <mergeCell ref="D6:D9"/>
    <mergeCell ref="F23:F26"/>
    <mergeCell ref="A23:A26"/>
    <mergeCell ref="B23:B26"/>
    <mergeCell ref="C23:C26"/>
    <mergeCell ref="D23:D26"/>
    <mergeCell ref="E23:E26"/>
    <mergeCell ref="A10:A13"/>
    <mergeCell ref="B14:B17"/>
    <mergeCell ref="A38:A41"/>
    <mergeCell ref="B38:B41"/>
    <mergeCell ref="C38:C41"/>
    <mergeCell ref="D38:D41"/>
    <mergeCell ref="E38:E41"/>
    <mergeCell ref="O43:O44"/>
    <mergeCell ref="B46:B49"/>
    <mergeCell ref="O7:O8"/>
    <mergeCell ref="O11:O12"/>
    <mergeCell ref="B27:B30"/>
    <mergeCell ref="O24:O25"/>
    <mergeCell ref="O39:O40"/>
    <mergeCell ref="C42:C45"/>
    <mergeCell ref="D42:D45"/>
    <mergeCell ref="E42:E45"/>
    <mergeCell ref="F42:F45"/>
    <mergeCell ref="F38:F41"/>
    <mergeCell ref="O35:O36"/>
    <mergeCell ref="A34:O34"/>
    <mergeCell ref="A35:A36"/>
    <mergeCell ref="B35:B36"/>
  </mergeCells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rowBreaks count="2" manualBreakCount="2">
    <brk id="16" max="16383" man="1"/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5" workbookViewId="0">
      <selection activeCell="F26" sqref="F26"/>
    </sheetView>
  </sheetViews>
  <sheetFormatPr defaultRowHeight="12.75" x14ac:dyDescent="0.2"/>
  <cols>
    <col min="1" max="1" width="20.42578125" customWidth="1"/>
    <col min="2" max="2" width="13.85546875" customWidth="1"/>
    <col min="3" max="3" width="16" customWidth="1"/>
    <col min="4" max="4" width="17.42578125" customWidth="1"/>
    <col min="5" max="5" width="19.85546875" customWidth="1"/>
    <col min="6" max="6" width="18.5703125" customWidth="1"/>
  </cols>
  <sheetData>
    <row r="1" spans="1:6" ht="16.5" thickBot="1" x14ac:dyDescent="0.25">
      <c r="A1" s="31" t="s">
        <v>3</v>
      </c>
      <c r="B1" s="31" t="s">
        <v>33</v>
      </c>
      <c r="C1" s="31" t="s">
        <v>34</v>
      </c>
      <c r="D1" s="31" t="s">
        <v>35</v>
      </c>
      <c r="E1" s="31" t="s">
        <v>36</v>
      </c>
      <c r="F1" s="32" t="s">
        <v>37</v>
      </c>
    </row>
    <row r="2" spans="1:6" s="27" customFormat="1" ht="18" customHeight="1" x14ac:dyDescent="0.2">
      <c r="A2" s="33"/>
      <c r="B2" s="32">
        <v>15822.5</v>
      </c>
      <c r="C2" s="32">
        <v>221109.3</v>
      </c>
      <c r="D2" s="32">
        <v>880170.2</v>
      </c>
      <c r="E2" s="32" t="s">
        <v>38</v>
      </c>
      <c r="F2" s="32">
        <v>0</v>
      </c>
    </row>
    <row r="3" spans="1:6" s="27" customFormat="1" ht="16.5" thickBot="1" x14ac:dyDescent="0.25">
      <c r="A3" s="35"/>
      <c r="B3" s="37"/>
      <c r="C3" s="37"/>
      <c r="D3" s="37"/>
      <c r="E3" s="37"/>
      <c r="F3" s="37"/>
    </row>
    <row r="4" spans="1:6" s="27" customFormat="1" ht="16.5" thickBot="1" x14ac:dyDescent="0.25">
      <c r="A4" s="35"/>
      <c r="B4" s="34">
        <v>0</v>
      </c>
      <c r="C4" s="34">
        <v>0</v>
      </c>
      <c r="D4" s="34">
        <v>0</v>
      </c>
      <c r="E4" s="34">
        <v>0</v>
      </c>
      <c r="F4" s="34">
        <v>0</v>
      </c>
    </row>
    <row r="5" spans="1:6" s="27" customFormat="1" ht="18" customHeight="1" x14ac:dyDescent="0.2">
      <c r="A5" s="32"/>
      <c r="B5" s="32">
        <v>384855.8</v>
      </c>
      <c r="C5" s="32">
        <v>290364.09999999998</v>
      </c>
      <c r="D5" s="32">
        <v>511119.9</v>
      </c>
      <c r="E5" s="32" t="s">
        <v>39</v>
      </c>
      <c r="F5" s="32">
        <v>0</v>
      </c>
    </row>
    <row r="6" spans="1:6" s="27" customFormat="1" ht="16.5" thickBot="1" x14ac:dyDescent="0.25">
      <c r="A6" s="37"/>
      <c r="B6" s="37"/>
      <c r="C6" s="37"/>
      <c r="D6" s="37"/>
      <c r="E6" s="37"/>
      <c r="F6" s="37"/>
    </row>
    <row r="7" spans="1:6" s="27" customFormat="1" ht="16.5" thickBot="1" x14ac:dyDescent="0.25">
      <c r="A7" s="35"/>
      <c r="B7" s="34">
        <v>236300</v>
      </c>
      <c r="C7" s="36">
        <v>0</v>
      </c>
      <c r="D7" s="34">
        <v>0</v>
      </c>
      <c r="E7" s="34">
        <v>0</v>
      </c>
      <c r="F7" s="34">
        <v>0</v>
      </c>
    </row>
    <row r="8" spans="1:6" s="27" customFormat="1" ht="18" customHeight="1" x14ac:dyDescent="0.2">
      <c r="A8" s="33"/>
      <c r="B8" s="33">
        <v>654828.30000000005</v>
      </c>
      <c r="C8" s="33">
        <v>511473.4</v>
      </c>
      <c r="D8" s="33">
        <v>1391290.1</v>
      </c>
      <c r="E8" s="38">
        <v>222176.46</v>
      </c>
      <c r="F8" s="33">
        <v>0</v>
      </c>
    </row>
    <row r="9" spans="1:6" s="27" customFormat="1" ht="16.5" thickBot="1" x14ac:dyDescent="0.25">
      <c r="A9" s="35"/>
      <c r="B9" s="35"/>
      <c r="C9" s="35"/>
      <c r="D9" s="35"/>
      <c r="E9" s="39"/>
      <c r="F9" s="35"/>
    </row>
    <row r="24" spans="1:6" ht="13.5" thickBot="1" x14ac:dyDescent="0.25"/>
    <row r="25" spans="1:6" ht="16.5" thickBot="1" x14ac:dyDescent="0.25">
      <c r="A25" s="31" t="s">
        <v>33</v>
      </c>
      <c r="B25" s="31" t="s">
        <v>34</v>
      </c>
      <c r="C25" s="31" t="s">
        <v>35</v>
      </c>
      <c r="D25" s="31" t="s">
        <v>36</v>
      </c>
      <c r="E25" s="32" t="s">
        <v>37</v>
      </c>
    </row>
    <row r="26" spans="1:6" ht="15.75" x14ac:dyDescent="0.25">
      <c r="A26" s="32">
        <v>15822.5</v>
      </c>
      <c r="B26" s="32">
        <v>221109.3</v>
      </c>
      <c r="C26" s="32">
        <v>880170.2</v>
      </c>
      <c r="D26" s="32" t="s">
        <v>38</v>
      </c>
      <c r="E26" s="32">
        <v>0</v>
      </c>
      <c r="F26" s="1">
        <f>SUM(A26:E26)</f>
        <v>1117102</v>
      </c>
    </row>
    <row r="27" spans="1:6" ht="16.5" thickBot="1" x14ac:dyDescent="0.3">
      <c r="A27" s="37"/>
      <c r="B27" s="37"/>
      <c r="C27" s="37"/>
      <c r="D27" s="37"/>
      <c r="E27" s="37"/>
      <c r="F27" s="1">
        <f t="shared" ref="F27:F33" si="0">SUM(A27:E27)</f>
        <v>0</v>
      </c>
    </row>
    <row r="28" spans="1:6" ht="16.5" thickBot="1" x14ac:dyDescent="0.3">
      <c r="A28" s="34">
        <v>0</v>
      </c>
      <c r="B28" s="34">
        <v>0</v>
      </c>
      <c r="C28" s="34">
        <v>0</v>
      </c>
      <c r="D28" s="34">
        <v>0</v>
      </c>
      <c r="E28" s="34">
        <v>0</v>
      </c>
      <c r="F28" s="1">
        <f t="shared" si="0"/>
        <v>0</v>
      </c>
    </row>
    <row r="29" spans="1:6" ht="15.75" x14ac:dyDescent="0.25">
      <c r="A29" s="32">
        <v>384855.8</v>
      </c>
      <c r="B29" s="32">
        <v>290364.09999999998</v>
      </c>
      <c r="C29" s="32">
        <v>511119.9</v>
      </c>
      <c r="D29" s="32" t="s">
        <v>39</v>
      </c>
      <c r="E29" s="32">
        <v>0</v>
      </c>
      <c r="F29" s="1">
        <f>SUM(A29:E29)</f>
        <v>1186339.7999999998</v>
      </c>
    </row>
    <row r="30" spans="1:6" ht="16.5" thickBot="1" x14ac:dyDescent="0.3">
      <c r="A30" s="37"/>
      <c r="B30" s="37"/>
      <c r="C30" s="37"/>
      <c r="D30" s="37"/>
      <c r="E30" s="37"/>
      <c r="F30" s="1">
        <f t="shared" si="0"/>
        <v>0</v>
      </c>
    </row>
    <row r="31" spans="1:6" ht="16.5" thickBot="1" x14ac:dyDescent="0.3">
      <c r="A31" s="34">
        <v>236300</v>
      </c>
      <c r="B31" s="36">
        <v>0</v>
      </c>
      <c r="C31" s="34">
        <v>0</v>
      </c>
      <c r="D31" s="34">
        <v>0</v>
      </c>
      <c r="E31" s="34">
        <v>0</v>
      </c>
      <c r="F31" s="1">
        <f t="shared" si="0"/>
        <v>236300</v>
      </c>
    </row>
    <row r="32" spans="1:6" ht="15.75" x14ac:dyDescent="0.25">
      <c r="A32" s="33">
        <v>654828.30000000005</v>
      </c>
      <c r="B32" s="33">
        <v>511473.4</v>
      </c>
      <c r="C32" s="33">
        <v>1391290.1</v>
      </c>
      <c r="D32" s="38">
        <v>222176.46</v>
      </c>
      <c r="E32" s="33">
        <v>0</v>
      </c>
      <c r="F32" s="1">
        <f>SUM(A32:E32)</f>
        <v>2779768.2600000002</v>
      </c>
    </row>
    <row r="33" spans="1:6" ht="16.5" thickBot="1" x14ac:dyDescent="0.3">
      <c r="A33" s="35"/>
      <c r="B33" s="35"/>
      <c r="C33" s="35"/>
      <c r="D33" s="39"/>
      <c r="E33" s="35"/>
      <c r="F33" s="1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Воронова Л.Н.</cp:lastModifiedBy>
  <cp:lastPrinted>2019-12-23T08:18:17Z</cp:lastPrinted>
  <dcterms:created xsi:type="dcterms:W3CDTF">2019-12-12T15:28:22Z</dcterms:created>
  <dcterms:modified xsi:type="dcterms:W3CDTF">2020-01-14T09:23:23Z</dcterms:modified>
</cp:coreProperties>
</file>