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570" windowHeight="11535" activeTab="0"/>
  </bookViews>
  <sheets>
    <sheet name="Спорт" sheetId="1" r:id="rId1"/>
  </sheets>
  <definedNames>
    <definedName name="_xlnm.Print_Titles" localSheetId="0">'Спорт'!$9:$10</definedName>
    <definedName name="_xlnm.Print_Area" localSheetId="0">'Спорт'!$A$1:$O$77</definedName>
  </definedNames>
  <calcPr fullCalcOnLoad="1"/>
</workbook>
</file>

<file path=xl/comments1.xml><?xml version="1.0" encoding="utf-8"?>
<comments xmlns="http://schemas.openxmlformats.org/spreadsheetml/2006/main">
  <authors>
    <author>Князева</author>
  </authors>
  <commentList>
    <comment ref="H23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2800-трактор Авангард
260-ОС Горизонт</t>
        </r>
      </text>
    </comment>
    <comment ref="H27" authorId="0">
      <text>
        <r>
          <rPr>
            <b/>
            <sz val="9"/>
            <rFont val="Tahoma"/>
            <family val="2"/>
          </rPr>
          <t>Князева:</t>
        </r>
        <r>
          <rPr>
            <sz val="9"/>
            <rFont val="Tahoma"/>
            <family val="2"/>
          </rPr>
          <t xml:space="preserve">
3000-мероприятия Спорт
130-мер-я Горизонт
173 - мер-я ФОКИ
614.8-мер-я Олимп</t>
        </r>
      </text>
    </comment>
  </commentList>
</comments>
</file>

<file path=xl/sharedStrings.xml><?xml version="1.0" encoding="utf-8"?>
<sst xmlns="http://schemas.openxmlformats.org/spreadsheetml/2006/main" count="166" uniqueCount="56">
  <si>
    <t>№ п/п</t>
  </si>
  <si>
    <t>Источники финансирования</t>
  </si>
  <si>
    <t>Средства бюджета городского округа Домодедово</t>
  </si>
  <si>
    <t>Комитет по культуре, делам молодежи и спорту Администрации городского округа Домодедово</t>
  </si>
  <si>
    <t xml:space="preserve">Перечень мероприятий </t>
  </si>
  <si>
    <t>Перечень стандартных процедур, обеспечивающих выполнение мероприятия с указанием предельных сроков их исполнения</t>
  </si>
  <si>
    <t xml:space="preserve">Всего,           (тыс. руб.)        </t>
  </si>
  <si>
    <t>Средства бюджета Московской области</t>
  </si>
  <si>
    <t>Итого</t>
  </si>
  <si>
    <t>Средства федерального бюджета</t>
  </si>
  <si>
    <t>Итого по программе</t>
  </si>
  <si>
    <t xml:space="preserve">                             "</t>
  </si>
  <si>
    <t>1.3.</t>
  </si>
  <si>
    <t>1.1</t>
  </si>
  <si>
    <t>1</t>
  </si>
  <si>
    <t>Мероприятия подпрограммы</t>
  </si>
  <si>
    <t xml:space="preserve">Сроки  исполнения мероприятия        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</si>
  <si>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</si>
  <si>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Объем финансирования по годам, (тыс.руб.)</t>
  </si>
  <si>
    <t xml:space="preserve">Ответственный за выполнение мероприятия подпрограммы       </t>
  </si>
  <si>
    <t>Результаты выполнения мероприятия подпрограммы</t>
  </si>
  <si>
    <t>утвержденной постановлением Администрации городского округа Домодедово</t>
  </si>
  <si>
    <t>"</t>
  </si>
  <si>
    <t>к муниципальной программе "Спорт"</t>
  </si>
  <si>
    <t xml:space="preserve">Подпрограмма I «Развитие физической культуры и спорта» </t>
  </si>
  <si>
    <t>муниципальной программы  «Спорт»</t>
  </si>
  <si>
    <t>Приложение № 4</t>
  </si>
  <si>
    <t>2020-2024 г.г.</t>
  </si>
  <si>
    <t xml:space="preserve">Мероприятие 1.
Расходы на обеспечение деятельности (оказание услуг) муниципальных учреждений в области физической культуры и спорта
</t>
  </si>
  <si>
    <t>1.2.</t>
  </si>
  <si>
    <t>Мероприятие 2. Капитальный ремонт, техническое переоснащение и благоустройство территорий учреждений физкультуры и спорта</t>
  </si>
  <si>
    <t>Мероприятие 3. Организация проведения официальных физкультурно-оздоровительных и спортивных мероприятий</t>
  </si>
  <si>
    <t>2.</t>
  </si>
  <si>
    <t xml:space="preserve">Основное мероприятие Р5.
Федеральный проект «Спорт - норма жизни»
</t>
  </si>
  <si>
    <t>2.1.</t>
  </si>
  <si>
    <t>Мероприятие Р5.2. Подготовка основания, приобретение и установка плоскостных спортивных сооружений в муниципальных образованиях Московской области</t>
  </si>
  <si>
    <t>Подпрограмма II «Подготовка к проведению в 2018 году чемпионата мира по футболу и эффективное использование тренировочных площадок после чемпионата мира по футболу»</t>
  </si>
  <si>
    <t>Итого по подпрограмме II</t>
  </si>
  <si>
    <t>Итого по подпрограмме I</t>
  </si>
  <si>
    <t>Мероприятие 1. Реализация комплекса мероприятии,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</si>
  <si>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Подпрограмма III «Подготовка спортивного резерва»</t>
  </si>
  <si>
    <t>Итого по подпрограмме III</t>
  </si>
  <si>
    <t xml:space="preserve">Мероприятие Р5.1.
Приобретение спортивного оборудования и инвентаря для приведения организаций спортивной подготовки в нормативное состояние
</t>
  </si>
  <si>
    <t>Мероприятие Р5.2.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</si>
  <si>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Увеличение доли жителей муниципального образования Московской области, систематически занимающихся физической культурой и спортом, в общей численности населения Московской области к 2024 г. - до 55%; Увеличение доли детей и молодежи (возраст 3-29 лет), систематически занимающихся физической культурой и спортом, в общей численности детей и молодежи к 2024 г. до 95%; Увеличение доли граждан среднего возраста (женщины: 30-54 года; мужчины: 30-59 лет), систематически занимающихся физической культурой и спортом, в общей численности граждан среднего возраста к 2024 г. до 43%; Увеличение доли граждан старшего возраста (женщины: 55-79 лет; мужчины: 60-79 лет), систематически занимающихся физической культурой и спортом, в общей численности граждан старшего возраста к 2024 г. до27%; Увеличение уровня обеспеченности граждан спортивными сооружениями исходя из единовременной  пропускной способности объектов спорта к 2024 г. до 23.85%; Увеличение доли спортивных площадок, управляемых в соответствии со стандартом их использования к 2024 г. до 36.8 %; Увеличение доли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населения, проживающих в городском округе Домодедово к 2024 до 17%; Увеличение доли обучающихся и студентов, систематически занимающихся физической культурой и спортом, в общей численности обучающихся и студентов - к 2024 г. 89%; Увеличение доли жителей муниципального образования Московской области, занимающихся в спортивных организациях, в общей численности детей и молодежи в возрасте 6 - 15 лет к 2024г. до55%; Увеличение доли населения муниципального образования Московской области, занятого в экономике, занимающегося физической культурой и спортом, в общей численности населения, занятого в экономике к 2024 г. до 29.2%;  Эффективность использования существующих объектов спорта (отношение фактической посещаемости к нормативной пропускной способности) - 99.9%;  Доля жителей Московской области, выполнивших нормативы испытаний (тестов) Всероссийского комплекса «Готов к труду и обороне» (ГТО), в общей численности населения, принявшего участие в испытаниях (тестах) к 2024 г. 31.4%;  Доля обучающихся и студентов Московской области, выполнивших нормативы Всероссийского физкультурно-спортивного комплекса «Готов к труду и обороне» (ГТО), в общей численности обучающихся и студентов. к 2024 г. - 51.4%; Количество проведенных массовых, официальных физкультурных и спортивных мероприятий - к 2024 г. 49 ед.</t>
  </si>
  <si>
    <t xml:space="preserve"> Количество установленных (отремонтированных, модернизированных) плоскостных спортивных сооружений в муниципальных образованиях Московской области - 2020г - 1 </t>
  </si>
  <si>
    <t xml:space="preserve">Соответствие тренировочных площадок после завершения мероприятий требованиям, установленным национальными стандартами Российской Федерации - </t>
  </si>
  <si>
    <t>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 - к 2024 г. 100%; Увеличение доли систематически занимающихся видом спорта «футбол» в общем количестве систематически занимающихся по всем видам спорта в муниципальных образованиях Московской области - к 2024 г. - 12.96%</t>
  </si>
  <si>
    <t xml:space="preserve">Основное мероприятие 1.
«Обеспечение условий для развития на территории муниципального образования физической культуры. школьного спорта и массового спорта»
</t>
  </si>
  <si>
    <t xml:space="preserve">Основное мероприятие 4.
«Эффективное использование тренировочных площадок после чемпионата мира по футболу»
</t>
  </si>
  <si>
    <t>2020 год</t>
  </si>
  <si>
    <t>2021 год</t>
  </si>
  <si>
    <t>2022 год</t>
  </si>
  <si>
    <t>2023 год</t>
  </si>
  <si>
    <t>2024 год</t>
  </si>
  <si>
    <t>от 31.10.2019 г. № 2286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</si>
</sst>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7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sz val="7"/>
      <color theme="1"/>
      <name val="Times New Roman"/>
      <family val="1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wrapText="1"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right" vertical="center" wrapText="1"/>
    </xf>
    <xf numFmtId="4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/>
    </xf>
    <xf numFmtId="0" fontId="5" fillId="33" borderId="12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3" fillId="33" borderId="0" xfId="0" applyFont="1" applyFill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0" fontId="5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2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172" fontId="2" fillId="34" borderId="0" xfId="0" applyNumberFormat="1" applyFont="1" applyFill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32" fillId="33" borderId="12" xfId="0" applyFont="1" applyFill="1" applyBorder="1" applyAlignment="1">
      <alignment vertical="center"/>
    </xf>
    <xf numFmtId="4" fontId="7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3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center" vertical="center" wrapText="1"/>
    </xf>
    <xf numFmtId="4" fontId="7" fillId="33" borderId="19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vertical="center" wrapText="1"/>
    </xf>
    <xf numFmtId="0" fontId="54" fillId="0" borderId="21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6" fillId="33" borderId="21" xfId="0" applyFont="1" applyFill="1" applyBorder="1" applyAlignment="1">
      <alignment vertical="center" wrapText="1"/>
    </xf>
    <xf numFmtId="0" fontId="9" fillId="33" borderId="12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5" fillId="33" borderId="12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28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57" fillId="0" borderId="22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9" fillId="33" borderId="12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6" fillId="33" borderId="12" xfId="0" applyNumberFormat="1" applyFont="1" applyFill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 wrapText="1"/>
    </xf>
    <xf numFmtId="0" fontId="57" fillId="33" borderId="2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87"/>
  <sheetViews>
    <sheetView tabSelected="1" view="pageBreakPreview" zoomScale="75" zoomScaleNormal="75" zoomScaleSheetLayoutView="75" workbookViewId="0" topLeftCell="A1">
      <pane ySplit="11" topLeftCell="A40" activePane="bottomLeft" state="frozen"/>
      <selection pane="topLeft" activeCell="A1" sqref="A1"/>
      <selection pane="bottomLeft" activeCell="A6" sqref="A6:N6"/>
    </sheetView>
  </sheetViews>
  <sheetFormatPr defaultColWidth="8.8515625" defaultRowHeight="15"/>
  <cols>
    <col min="1" max="1" width="6.8515625" style="18" customWidth="1"/>
    <col min="2" max="2" width="29.28125" style="3" customWidth="1"/>
    <col min="3" max="3" width="15.00390625" style="3" customWidth="1"/>
    <col min="4" max="4" width="21.421875" style="3" hidden="1" customWidth="1"/>
    <col min="5" max="5" width="17.421875" style="3" customWidth="1"/>
    <col min="6" max="6" width="15.140625" style="3" customWidth="1"/>
    <col min="7" max="7" width="16.421875" style="3" customWidth="1"/>
    <col min="8" max="8" width="12.57421875" style="3" customWidth="1"/>
    <col min="9" max="9" width="13.57421875" style="3" customWidth="1"/>
    <col min="10" max="10" width="13.421875" style="3" customWidth="1"/>
    <col min="11" max="11" width="11.7109375" style="3" customWidth="1"/>
    <col min="12" max="12" width="12.00390625" style="3" customWidth="1"/>
    <col min="13" max="13" width="16.421875" style="9" customWidth="1"/>
    <col min="14" max="14" width="18.57421875" style="31" hidden="1" customWidth="1"/>
    <col min="15" max="15" width="51.140625" style="14" customWidth="1"/>
    <col min="16" max="16" width="13.28125" style="3" customWidth="1"/>
    <col min="17" max="17" width="15.00390625" style="3" customWidth="1"/>
    <col min="18" max="18" width="11.28125" style="3" customWidth="1"/>
    <col min="19" max="19" width="13.140625" style="3" customWidth="1"/>
    <col min="20" max="20" width="10.8515625" style="3" customWidth="1"/>
    <col min="21" max="16384" width="8.8515625" style="3" customWidth="1"/>
  </cols>
  <sheetData>
    <row r="1" ht="15"/>
    <row r="2" spans="8:15" ht="15.75" customHeight="1">
      <c r="H2" s="90" t="s">
        <v>26</v>
      </c>
      <c r="I2" s="91"/>
      <c r="J2" s="91"/>
      <c r="K2" s="91"/>
      <c r="L2" s="91"/>
      <c r="M2" s="91"/>
      <c r="N2" s="91"/>
      <c r="O2" s="92"/>
    </row>
    <row r="3" spans="8:15" ht="15.75" customHeight="1">
      <c r="H3" s="90" t="s">
        <v>23</v>
      </c>
      <c r="I3" s="91"/>
      <c r="J3" s="91"/>
      <c r="K3" s="91"/>
      <c r="L3" s="91"/>
      <c r="M3" s="91"/>
      <c r="N3" s="91"/>
      <c r="O3" s="92"/>
    </row>
    <row r="4" spans="8:15" ht="15">
      <c r="H4" s="32"/>
      <c r="I4" s="32"/>
      <c r="J4" s="90" t="s">
        <v>21</v>
      </c>
      <c r="K4" s="90"/>
      <c r="L4" s="90"/>
      <c r="M4" s="90"/>
      <c r="N4" s="90"/>
      <c r="O4" s="90"/>
    </row>
    <row r="5" spans="8:15" ht="21" customHeight="1">
      <c r="H5" s="73"/>
      <c r="I5" s="73"/>
      <c r="J5" s="73"/>
      <c r="K5" s="73"/>
      <c r="L5" s="73"/>
      <c r="M5" s="73"/>
      <c r="N5" s="73"/>
      <c r="O5" s="24" t="s">
        <v>55</v>
      </c>
    </row>
    <row r="6" spans="1:14" ht="18.75">
      <c r="A6" s="74" t="s">
        <v>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spans="1:15" s="4" customFormat="1" ht="18.75">
      <c r="A7" s="97" t="s">
        <v>25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15"/>
    </row>
    <row r="8" spans="1:14" ht="10.5" customHeight="1">
      <c r="A8" s="1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6"/>
      <c r="N8" s="11"/>
    </row>
    <row r="9" spans="1:18" ht="37.5" customHeight="1">
      <c r="A9" s="135" t="s">
        <v>0</v>
      </c>
      <c r="B9" s="95" t="s">
        <v>15</v>
      </c>
      <c r="C9" s="95" t="s">
        <v>16</v>
      </c>
      <c r="D9" s="95" t="s">
        <v>5</v>
      </c>
      <c r="E9" s="84" t="s">
        <v>1</v>
      </c>
      <c r="F9" s="84" t="s">
        <v>17</v>
      </c>
      <c r="G9" s="95" t="s">
        <v>6</v>
      </c>
      <c r="H9" s="99" t="s">
        <v>18</v>
      </c>
      <c r="I9" s="100"/>
      <c r="J9" s="100"/>
      <c r="K9" s="100"/>
      <c r="L9" s="101"/>
      <c r="M9" s="84" t="s">
        <v>19</v>
      </c>
      <c r="N9" s="84"/>
      <c r="O9" s="95" t="s">
        <v>20</v>
      </c>
      <c r="P9" s="2"/>
      <c r="Q9" s="2"/>
      <c r="R9" s="7"/>
    </row>
    <row r="10" spans="1:15" ht="134.25" customHeight="1">
      <c r="A10" s="136"/>
      <c r="B10" s="96"/>
      <c r="C10" s="96"/>
      <c r="D10" s="96"/>
      <c r="E10" s="84"/>
      <c r="F10" s="84"/>
      <c r="G10" s="96"/>
      <c r="H10" s="72" t="s">
        <v>50</v>
      </c>
      <c r="I10" s="72" t="s">
        <v>51</v>
      </c>
      <c r="J10" s="72" t="s">
        <v>52</v>
      </c>
      <c r="K10" s="72" t="s">
        <v>53</v>
      </c>
      <c r="L10" s="72" t="s">
        <v>54</v>
      </c>
      <c r="M10" s="84"/>
      <c r="N10" s="84"/>
      <c r="O10" s="96"/>
    </row>
    <row r="11" spans="1:15" ht="33" customHeight="1">
      <c r="A11" s="172" t="s">
        <v>24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4"/>
    </row>
    <row r="12" spans="1:15" s="1" customFormat="1" ht="33" customHeight="1">
      <c r="A12" s="87" t="s">
        <v>14</v>
      </c>
      <c r="B12" s="93" t="s">
        <v>48</v>
      </c>
      <c r="C12" s="37" t="s">
        <v>27</v>
      </c>
      <c r="D12" s="23"/>
      <c r="E12" s="37" t="s">
        <v>8</v>
      </c>
      <c r="F12" s="46">
        <f aca="true" t="shared" si="0" ref="F12:L12">F13+F14+F15</f>
        <v>230120.90000000002</v>
      </c>
      <c r="G12" s="46">
        <f t="shared" si="0"/>
        <v>1022277.9999999999</v>
      </c>
      <c r="H12" s="46">
        <f t="shared" si="0"/>
        <v>206903.59999999998</v>
      </c>
      <c r="I12" s="46">
        <f t="shared" si="0"/>
        <v>203843.59999999998</v>
      </c>
      <c r="J12" s="46">
        <f t="shared" si="0"/>
        <v>203843.59999999998</v>
      </c>
      <c r="K12" s="46">
        <f t="shared" si="0"/>
        <v>203843.59999999998</v>
      </c>
      <c r="L12" s="46">
        <f t="shared" si="0"/>
        <v>203843.59999999998</v>
      </c>
      <c r="M12" s="131" t="s">
        <v>3</v>
      </c>
      <c r="N12" s="102"/>
      <c r="O12" s="158" t="s">
        <v>44</v>
      </c>
    </row>
    <row r="13" spans="1:15" s="1" customFormat="1" ht="45" customHeight="1">
      <c r="A13" s="88"/>
      <c r="B13" s="94"/>
      <c r="C13" s="37" t="s">
        <v>27</v>
      </c>
      <c r="D13" s="21"/>
      <c r="E13" s="37" t="s">
        <v>9</v>
      </c>
      <c r="F13" s="46">
        <f>F17+F21+F25</f>
        <v>0</v>
      </c>
      <c r="G13" s="46">
        <f>H13+I13+J13+K13+L13</f>
        <v>0</v>
      </c>
      <c r="H13" s="46">
        <f aca="true" t="shared" si="1" ref="H13:L15">H17+H21+H25</f>
        <v>0</v>
      </c>
      <c r="I13" s="46">
        <f t="shared" si="1"/>
        <v>0</v>
      </c>
      <c r="J13" s="46">
        <f t="shared" si="1"/>
        <v>0</v>
      </c>
      <c r="K13" s="46">
        <f t="shared" si="1"/>
        <v>0</v>
      </c>
      <c r="L13" s="46">
        <f t="shared" si="1"/>
        <v>0</v>
      </c>
      <c r="M13" s="131"/>
      <c r="N13" s="103"/>
      <c r="O13" s="159"/>
    </row>
    <row r="14" spans="1:15" s="1" customFormat="1" ht="48" customHeight="1">
      <c r="A14" s="88"/>
      <c r="B14" s="94"/>
      <c r="C14" s="37" t="s">
        <v>27</v>
      </c>
      <c r="D14" s="21"/>
      <c r="E14" s="37" t="s">
        <v>7</v>
      </c>
      <c r="F14" s="46">
        <f>F18+F22+F26</f>
        <v>0</v>
      </c>
      <c r="G14" s="46">
        <f>H14+I14+J14+K14+L14</f>
        <v>0</v>
      </c>
      <c r="H14" s="46">
        <f t="shared" si="1"/>
        <v>0</v>
      </c>
      <c r="I14" s="46">
        <f t="shared" si="1"/>
        <v>0</v>
      </c>
      <c r="J14" s="46">
        <f t="shared" si="1"/>
        <v>0</v>
      </c>
      <c r="K14" s="46">
        <f t="shared" si="1"/>
        <v>0</v>
      </c>
      <c r="L14" s="46">
        <f t="shared" si="1"/>
        <v>0</v>
      </c>
      <c r="M14" s="131"/>
      <c r="N14" s="103"/>
      <c r="O14" s="159"/>
    </row>
    <row r="15" spans="1:15" s="1" customFormat="1" ht="270" customHeight="1">
      <c r="A15" s="89"/>
      <c r="B15" s="150"/>
      <c r="C15" s="37" t="s">
        <v>27</v>
      </c>
      <c r="D15" s="21"/>
      <c r="E15" s="37" t="s">
        <v>2</v>
      </c>
      <c r="F15" s="46">
        <f>F19+F23+F27</f>
        <v>230120.90000000002</v>
      </c>
      <c r="G15" s="46">
        <f>H15+I15+J15+K15+L15</f>
        <v>1022277.9999999999</v>
      </c>
      <c r="H15" s="46">
        <f t="shared" si="1"/>
        <v>206903.59999999998</v>
      </c>
      <c r="I15" s="46">
        <f t="shared" si="1"/>
        <v>203843.59999999998</v>
      </c>
      <c r="J15" s="46">
        <f t="shared" si="1"/>
        <v>203843.59999999998</v>
      </c>
      <c r="K15" s="46">
        <f t="shared" si="1"/>
        <v>203843.59999999998</v>
      </c>
      <c r="L15" s="46">
        <f t="shared" si="1"/>
        <v>203843.59999999998</v>
      </c>
      <c r="M15" s="131"/>
      <c r="N15" s="103"/>
      <c r="O15" s="160"/>
    </row>
    <row r="16" spans="1:15" s="1" customFormat="1" ht="30" customHeight="1">
      <c r="A16" s="147" t="s">
        <v>13</v>
      </c>
      <c r="B16" s="85" t="s">
        <v>28</v>
      </c>
      <c r="C16" s="33" t="s">
        <v>27</v>
      </c>
      <c r="D16" s="85"/>
      <c r="E16" s="34" t="s">
        <v>8</v>
      </c>
      <c r="F16" s="47">
        <f aca="true" t="shared" si="2" ref="F16:L16">F17+F18+F19</f>
        <v>203940.2</v>
      </c>
      <c r="G16" s="47">
        <f t="shared" si="2"/>
        <v>999629</v>
      </c>
      <c r="H16" s="47">
        <f t="shared" si="2"/>
        <v>199925.8</v>
      </c>
      <c r="I16" s="47">
        <f t="shared" si="2"/>
        <v>199925.8</v>
      </c>
      <c r="J16" s="48">
        <f t="shared" si="2"/>
        <v>199925.8</v>
      </c>
      <c r="K16" s="49">
        <f t="shared" si="2"/>
        <v>199925.8</v>
      </c>
      <c r="L16" s="49">
        <f t="shared" si="2"/>
        <v>199925.8</v>
      </c>
      <c r="M16" s="131"/>
      <c r="N16" s="103"/>
      <c r="O16" s="13"/>
    </row>
    <row r="17" spans="1:15" s="1" customFormat="1" ht="45" customHeight="1">
      <c r="A17" s="148"/>
      <c r="B17" s="86"/>
      <c r="C17" s="33" t="s">
        <v>27</v>
      </c>
      <c r="D17" s="86"/>
      <c r="E17" s="33" t="s">
        <v>9</v>
      </c>
      <c r="F17" s="49">
        <v>0</v>
      </c>
      <c r="G17" s="49">
        <f>H17+I17+J17+K17+L17</f>
        <v>0</v>
      </c>
      <c r="H17" s="49">
        <v>0</v>
      </c>
      <c r="I17" s="49">
        <v>0</v>
      </c>
      <c r="J17" s="50">
        <v>0</v>
      </c>
      <c r="K17" s="49">
        <v>0</v>
      </c>
      <c r="L17" s="49">
        <v>0</v>
      </c>
      <c r="M17" s="131"/>
      <c r="N17" s="103"/>
      <c r="O17" s="13"/>
    </row>
    <row r="18" spans="1:15" s="1" customFormat="1" ht="57.75" customHeight="1">
      <c r="A18" s="148"/>
      <c r="B18" s="86"/>
      <c r="C18" s="33" t="s">
        <v>27</v>
      </c>
      <c r="D18" s="86"/>
      <c r="E18" s="33" t="s">
        <v>7</v>
      </c>
      <c r="F18" s="49">
        <v>0</v>
      </c>
      <c r="G18" s="49">
        <f>H18+I18+J18+K18+L18</f>
        <v>0</v>
      </c>
      <c r="H18" s="49">
        <v>0</v>
      </c>
      <c r="I18" s="49">
        <v>0</v>
      </c>
      <c r="J18" s="50">
        <v>0</v>
      </c>
      <c r="K18" s="49">
        <v>0</v>
      </c>
      <c r="L18" s="49">
        <v>0</v>
      </c>
      <c r="M18" s="131"/>
      <c r="N18" s="103"/>
      <c r="O18" s="13"/>
    </row>
    <row r="19" spans="1:15" s="1" customFormat="1" ht="59.25" customHeight="1">
      <c r="A19" s="148"/>
      <c r="B19" s="86"/>
      <c r="C19" s="33" t="s">
        <v>27</v>
      </c>
      <c r="D19" s="86"/>
      <c r="E19" s="33" t="s">
        <v>2</v>
      </c>
      <c r="F19" s="51">
        <v>203940.2</v>
      </c>
      <c r="G19" s="51">
        <f>H19+I19+J19+K19+L19</f>
        <v>999629</v>
      </c>
      <c r="H19" s="51">
        <f>5156+33661+55320.8+105788</f>
        <v>199925.8</v>
      </c>
      <c r="I19" s="52">
        <v>199925.8</v>
      </c>
      <c r="J19" s="52">
        <v>199925.8</v>
      </c>
      <c r="K19" s="52">
        <v>199925.8</v>
      </c>
      <c r="L19" s="52">
        <v>199925.8</v>
      </c>
      <c r="M19" s="131"/>
      <c r="N19" s="103"/>
      <c r="O19" s="13"/>
    </row>
    <row r="20" spans="1:15" s="1" customFormat="1" ht="31.5" customHeight="1">
      <c r="A20" s="147" t="s">
        <v>29</v>
      </c>
      <c r="B20" s="85" t="s">
        <v>30</v>
      </c>
      <c r="C20" s="33" t="s">
        <v>27</v>
      </c>
      <c r="D20" s="85"/>
      <c r="E20" s="34" t="s">
        <v>8</v>
      </c>
      <c r="F20" s="52">
        <f aca="true" t="shared" si="3" ref="F20:L20">F21+F22+F23</f>
        <v>23080.7</v>
      </c>
      <c r="G20" s="52">
        <f t="shared" si="3"/>
        <v>3060</v>
      </c>
      <c r="H20" s="52">
        <f t="shared" si="3"/>
        <v>3060</v>
      </c>
      <c r="I20" s="52">
        <f t="shared" si="3"/>
        <v>0</v>
      </c>
      <c r="J20" s="52">
        <f t="shared" si="3"/>
        <v>0</v>
      </c>
      <c r="K20" s="52">
        <f t="shared" si="3"/>
        <v>0</v>
      </c>
      <c r="L20" s="52">
        <f t="shared" si="3"/>
        <v>0</v>
      </c>
      <c r="M20" s="131"/>
      <c r="N20" s="12"/>
      <c r="O20" s="13"/>
    </row>
    <row r="21" spans="1:15" s="1" customFormat="1" ht="48" customHeight="1">
      <c r="A21" s="148"/>
      <c r="B21" s="86"/>
      <c r="C21" s="33" t="s">
        <v>27</v>
      </c>
      <c r="D21" s="86"/>
      <c r="E21" s="33" t="s">
        <v>9</v>
      </c>
      <c r="F21" s="52">
        <v>0</v>
      </c>
      <c r="G21" s="52">
        <v>0</v>
      </c>
      <c r="H21" s="52">
        <v>0</v>
      </c>
      <c r="I21" s="52">
        <v>0</v>
      </c>
      <c r="J21" s="54">
        <v>0</v>
      </c>
      <c r="K21" s="53">
        <v>0</v>
      </c>
      <c r="L21" s="53">
        <v>0</v>
      </c>
      <c r="M21" s="131"/>
      <c r="N21" s="12"/>
      <c r="O21" s="13"/>
    </row>
    <row r="22" spans="1:15" s="1" customFormat="1" ht="41.25" customHeight="1">
      <c r="A22" s="148"/>
      <c r="B22" s="86"/>
      <c r="C22" s="33" t="s">
        <v>27</v>
      </c>
      <c r="D22" s="86"/>
      <c r="E22" s="33" t="s">
        <v>7</v>
      </c>
      <c r="F22" s="52">
        <v>0</v>
      </c>
      <c r="G22" s="52">
        <v>0</v>
      </c>
      <c r="H22" s="52">
        <v>0</v>
      </c>
      <c r="I22" s="52">
        <v>0</v>
      </c>
      <c r="J22" s="54">
        <v>0</v>
      </c>
      <c r="K22" s="53">
        <v>0</v>
      </c>
      <c r="L22" s="53">
        <v>0</v>
      </c>
      <c r="M22" s="131"/>
      <c r="N22" s="12"/>
      <c r="O22" s="13"/>
    </row>
    <row r="23" spans="1:15" s="1" customFormat="1" ht="48.75" customHeight="1">
      <c r="A23" s="157"/>
      <c r="B23" s="146"/>
      <c r="C23" s="33" t="s">
        <v>27</v>
      </c>
      <c r="D23" s="86"/>
      <c r="E23" s="33" t="s">
        <v>2</v>
      </c>
      <c r="F23" s="52">
        <v>23080.7</v>
      </c>
      <c r="G23" s="52">
        <f>H23+I23+J23+K23</f>
        <v>3060</v>
      </c>
      <c r="H23" s="52">
        <f>2800+260</f>
        <v>3060</v>
      </c>
      <c r="I23" s="52">
        <v>0</v>
      </c>
      <c r="J23" s="54">
        <v>0</v>
      </c>
      <c r="K23" s="53">
        <v>0</v>
      </c>
      <c r="L23" s="53">
        <v>0</v>
      </c>
      <c r="M23" s="131"/>
      <c r="N23" s="12"/>
      <c r="O23" s="13"/>
    </row>
    <row r="24" spans="1:15" s="1" customFormat="1" ht="28.5" customHeight="1">
      <c r="A24" s="147" t="s">
        <v>12</v>
      </c>
      <c r="B24" s="85" t="s">
        <v>31</v>
      </c>
      <c r="C24" s="33" t="s">
        <v>27</v>
      </c>
      <c r="D24" s="85"/>
      <c r="E24" s="34" t="s">
        <v>8</v>
      </c>
      <c r="F24" s="52">
        <f aca="true" t="shared" si="4" ref="F24:L24">F25+F26+F27</f>
        <v>3100</v>
      </c>
      <c r="G24" s="52">
        <f t="shared" si="4"/>
        <v>19589</v>
      </c>
      <c r="H24" s="52">
        <f t="shared" si="4"/>
        <v>3917.8</v>
      </c>
      <c r="I24" s="52">
        <f t="shared" si="4"/>
        <v>3917.8</v>
      </c>
      <c r="J24" s="52">
        <f t="shared" si="4"/>
        <v>3917.8</v>
      </c>
      <c r="K24" s="52">
        <f t="shared" si="4"/>
        <v>3917.8</v>
      </c>
      <c r="L24" s="52">
        <f t="shared" si="4"/>
        <v>3917.8</v>
      </c>
      <c r="M24" s="131"/>
      <c r="N24" s="102"/>
      <c r="O24" s="154"/>
    </row>
    <row r="25" spans="1:15" s="1" customFormat="1" ht="41.25" customHeight="1">
      <c r="A25" s="148"/>
      <c r="B25" s="86"/>
      <c r="C25" s="33" t="s">
        <v>27</v>
      </c>
      <c r="D25" s="86"/>
      <c r="E25" s="33" t="s">
        <v>9</v>
      </c>
      <c r="F25" s="52">
        <v>0</v>
      </c>
      <c r="G25" s="52">
        <f>H25+I25+J25+K25+L25</f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131"/>
      <c r="N25" s="103"/>
      <c r="O25" s="155"/>
    </row>
    <row r="26" spans="1:15" s="1" customFormat="1" ht="28.5" customHeight="1">
      <c r="A26" s="148"/>
      <c r="B26" s="86"/>
      <c r="C26" s="33" t="s">
        <v>27</v>
      </c>
      <c r="D26" s="86"/>
      <c r="E26" s="33" t="s">
        <v>7</v>
      </c>
      <c r="F26" s="52">
        <v>0</v>
      </c>
      <c r="G26" s="52">
        <f>H26+I26+J26+K26+L26</f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131"/>
      <c r="N26" s="103"/>
      <c r="O26" s="155"/>
    </row>
    <row r="27" spans="1:15" s="1" customFormat="1" ht="49.5" customHeight="1">
      <c r="A27" s="157"/>
      <c r="B27" s="146"/>
      <c r="C27" s="33" t="s">
        <v>27</v>
      </c>
      <c r="D27" s="86"/>
      <c r="E27" s="33" t="s">
        <v>2</v>
      </c>
      <c r="F27" s="52">
        <v>3100</v>
      </c>
      <c r="G27" s="52">
        <f>H27+I27+J27+K27+L27</f>
        <v>19589</v>
      </c>
      <c r="H27" s="52">
        <f>3000+130+173+614.8</f>
        <v>3917.8</v>
      </c>
      <c r="I27" s="52">
        <v>3917.8</v>
      </c>
      <c r="J27" s="52">
        <v>3917.8</v>
      </c>
      <c r="K27" s="52">
        <v>3917.8</v>
      </c>
      <c r="L27" s="52">
        <v>3917.8</v>
      </c>
      <c r="M27" s="131"/>
      <c r="N27" s="177"/>
      <c r="O27" s="156"/>
    </row>
    <row r="28" spans="1:15" s="1" customFormat="1" ht="31.5" customHeight="1">
      <c r="A28" s="87" t="s">
        <v>32</v>
      </c>
      <c r="B28" s="93" t="s">
        <v>33</v>
      </c>
      <c r="C28" s="35" t="s">
        <v>27</v>
      </c>
      <c r="D28" s="93"/>
      <c r="E28" s="37" t="s">
        <v>8</v>
      </c>
      <c r="F28" s="55">
        <f aca="true" t="shared" si="5" ref="F28:L28">F29+F30+F31</f>
        <v>9600</v>
      </c>
      <c r="G28" s="55">
        <f t="shared" si="5"/>
        <v>3494.4</v>
      </c>
      <c r="H28" s="55">
        <f t="shared" si="5"/>
        <v>3494.4</v>
      </c>
      <c r="I28" s="55">
        <f t="shared" si="5"/>
        <v>0</v>
      </c>
      <c r="J28" s="55">
        <f t="shared" si="5"/>
        <v>0</v>
      </c>
      <c r="K28" s="55">
        <f t="shared" si="5"/>
        <v>0</v>
      </c>
      <c r="L28" s="55">
        <f t="shared" si="5"/>
        <v>0</v>
      </c>
      <c r="M28" s="131"/>
      <c r="N28" s="76"/>
      <c r="O28" s="154" t="s">
        <v>45</v>
      </c>
    </row>
    <row r="29" spans="1:15" s="1" customFormat="1" ht="49.5" customHeight="1">
      <c r="A29" s="88"/>
      <c r="B29" s="94"/>
      <c r="C29" s="35" t="s">
        <v>27</v>
      </c>
      <c r="D29" s="94"/>
      <c r="E29" s="35" t="s">
        <v>9</v>
      </c>
      <c r="F29" s="56">
        <f>F33</f>
        <v>0</v>
      </c>
      <c r="G29" s="55">
        <f>H29+I29+J29+K29+L29</f>
        <v>0</v>
      </c>
      <c r="H29" s="55">
        <f aca="true" t="shared" si="6" ref="H29:L31">H33+H37</f>
        <v>0</v>
      </c>
      <c r="I29" s="55">
        <f t="shared" si="6"/>
        <v>0</v>
      </c>
      <c r="J29" s="55">
        <f t="shared" si="6"/>
        <v>0</v>
      </c>
      <c r="K29" s="55">
        <f t="shared" si="6"/>
        <v>0</v>
      </c>
      <c r="L29" s="55">
        <f t="shared" si="6"/>
        <v>0</v>
      </c>
      <c r="M29" s="131"/>
      <c r="N29" s="77"/>
      <c r="O29" s="155"/>
    </row>
    <row r="30" spans="1:15" s="1" customFormat="1" ht="48.75" customHeight="1">
      <c r="A30" s="88"/>
      <c r="B30" s="94"/>
      <c r="C30" s="35" t="s">
        <v>27</v>
      </c>
      <c r="D30" s="94"/>
      <c r="E30" s="35" t="s">
        <v>7</v>
      </c>
      <c r="F30" s="56">
        <f>F34</f>
        <v>6297.6</v>
      </c>
      <c r="G30" s="55">
        <f>H30+I30+J30+K30+L30</f>
        <v>0</v>
      </c>
      <c r="H30" s="55">
        <f t="shared" si="6"/>
        <v>0</v>
      </c>
      <c r="I30" s="55">
        <f t="shared" si="6"/>
        <v>0</v>
      </c>
      <c r="J30" s="55">
        <f t="shared" si="6"/>
        <v>0</v>
      </c>
      <c r="K30" s="55">
        <f t="shared" si="6"/>
        <v>0</v>
      </c>
      <c r="L30" s="55">
        <f t="shared" si="6"/>
        <v>0</v>
      </c>
      <c r="M30" s="131"/>
      <c r="N30" s="77"/>
      <c r="O30" s="155"/>
    </row>
    <row r="31" spans="1:15" s="1" customFormat="1" ht="56.25" customHeight="1">
      <c r="A31" s="89"/>
      <c r="B31" s="150"/>
      <c r="C31" s="35" t="s">
        <v>27</v>
      </c>
      <c r="D31" s="94"/>
      <c r="E31" s="35" t="s">
        <v>2</v>
      </c>
      <c r="F31" s="56">
        <f>F35</f>
        <v>3302.4</v>
      </c>
      <c r="G31" s="55">
        <f>H31+I31+J31+K31+L31</f>
        <v>3494.4</v>
      </c>
      <c r="H31" s="55">
        <f t="shared" si="6"/>
        <v>3494.4</v>
      </c>
      <c r="I31" s="55">
        <f t="shared" si="6"/>
        <v>0</v>
      </c>
      <c r="J31" s="55">
        <f t="shared" si="6"/>
        <v>0</v>
      </c>
      <c r="K31" s="55">
        <f t="shared" si="6"/>
        <v>0</v>
      </c>
      <c r="L31" s="55">
        <f t="shared" si="6"/>
        <v>0</v>
      </c>
      <c r="M31" s="131"/>
      <c r="N31" s="77"/>
      <c r="O31" s="156"/>
    </row>
    <row r="32" spans="1:15" s="1" customFormat="1" ht="45" customHeight="1">
      <c r="A32" s="147" t="s">
        <v>34</v>
      </c>
      <c r="B32" s="85" t="s">
        <v>35</v>
      </c>
      <c r="C32" s="33" t="s">
        <v>27</v>
      </c>
      <c r="D32" s="85"/>
      <c r="E32" s="34" t="s">
        <v>8</v>
      </c>
      <c r="F32" s="47">
        <f aca="true" t="shared" si="7" ref="F32:L32">F33+F34+F35</f>
        <v>9600</v>
      </c>
      <c r="G32" s="47">
        <f t="shared" si="7"/>
        <v>3494.4</v>
      </c>
      <c r="H32" s="47">
        <f t="shared" si="7"/>
        <v>3494.4</v>
      </c>
      <c r="I32" s="47">
        <f t="shared" si="7"/>
        <v>0</v>
      </c>
      <c r="J32" s="47">
        <f t="shared" si="7"/>
        <v>0</v>
      </c>
      <c r="K32" s="47">
        <f t="shared" si="7"/>
        <v>0</v>
      </c>
      <c r="L32" s="47">
        <f t="shared" si="7"/>
        <v>0</v>
      </c>
      <c r="M32" s="131"/>
      <c r="N32" s="77"/>
      <c r="O32" s="154"/>
    </row>
    <row r="33" spans="1:15" s="1" customFormat="1" ht="45" customHeight="1">
      <c r="A33" s="148"/>
      <c r="B33" s="86"/>
      <c r="C33" s="33" t="s">
        <v>27</v>
      </c>
      <c r="D33" s="86"/>
      <c r="E33" s="33" t="s">
        <v>9</v>
      </c>
      <c r="F33" s="47">
        <v>0</v>
      </c>
      <c r="G33" s="47">
        <f>H33+I33+J33+K33+L33</f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131"/>
      <c r="N33" s="77"/>
      <c r="O33" s="155"/>
    </row>
    <row r="34" spans="1:15" s="1" customFormat="1" ht="39" customHeight="1">
      <c r="A34" s="148"/>
      <c r="B34" s="86"/>
      <c r="C34" s="33" t="s">
        <v>27</v>
      </c>
      <c r="D34" s="86"/>
      <c r="E34" s="33" t="s">
        <v>7</v>
      </c>
      <c r="F34" s="47">
        <v>6297.6</v>
      </c>
      <c r="G34" s="47">
        <f>H34+I34+J34+K34+L34</f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131"/>
      <c r="N34" s="77"/>
      <c r="O34" s="155"/>
    </row>
    <row r="35" spans="1:15" s="1" customFormat="1" ht="49.5" customHeight="1">
      <c r="A35" s="157"/>
      <c r="B35" s="146"/>
      <c r="C35" s="33" t="s">
        <v>27</v>
      </c>
      <c r="D35" s="86"/>
      <c r="E35" s="33" t="s">
        <v>2</v>
      </c>
      <c r="F35" s="52">
        <v>3302.4</v>
      </c>
      <c r="G35" s="52">
        <f>H35+I35+J35+K35+L35</f>
        <v>3494.4</v>
      </c>
      <c r="H35" s="52">
        <v>3494.4</v>
      </c>
      <c r="I35" s="52">
        <v>0</v>
      </c>
      <c r="J35" s="52">
        <v>0</v>
      </c>
      <c r="K35" s="52">
        <v>0</v>
      </c>
      <c r="L35" s="52">
        <v>0</v>
      </c>
      <c r="M35" s="131"/>
      <c r="N35" s="77"/>
      <c r="O35" s="156"/>
    </row>
    <row r="36" spans="1:15" s="1" customFormat="1" ht="33" customHeight="1" hidden="1">
      <c r="A36" s="161"/>
      <c r="B36" s="78"/>
      <c r="C36" s="57" t="s">
        <v>27</v>
      </c>
      <c r="D36" s="78"/>
      <c r="E36" s="28" t="s">
        <v>8</v>
      </c>
      <c r="F36" s="52"/>
      <c r="G36" s="52"/>
      <c r="H36" s="52"/>
      <c r="I36" s="52"/>
      <c r="J36" s="52"/>
      <c r="K36" s="52"/>
      <c r="L36" s="52"/>
      <c r="M36" s="131"/>
      <c r="N36" s="77"/>
      <c r="O36" s="13"/>
    </row>
    <row r="37" spans="1:15" s="1" customFormat="1" ht="48.75" customHeight="1" hidden="1">
      <c r="A37" s="162"/>
      <c r="B37" s="79"/>
      <c r="C37" s="57" t="s">
        <v>27</v>
      </c>
      <c r="D37" s="81"/>
      <c r="E37" s="57" t="s">
        <v>9</v>
      </c>
      <c r="F37" s="52"/>
      <c r="G37" s="52"/>
      <c r="H37" s="52"/>
      <c r="I37" s="52"/>
      <c r="J37" s="52"/>
      <c r="K37" s="52"/>
      <c r="L37" s="52"/>
      <c r="M37" s="131"/>
      <c r="N37" s="77"/>
      <c r="O37" s="82"/>
    </row>
    <row r="38" spans="1:15" s="1" customFormat="1" ht="34.5" customHeight="1" hidden="1">
      <c r="A38" s="162"/>
      <c r="B38" s="79"/>
      <c r="C38" s="57" t="s">
        <v>27</v>
      </c>
      <c r="D38" s="81"/>
      <c r="E38" s="57" t="s">
        <v>7</v>
      </c>
      <c r="F38" s="54"/>
      <c r="G38" s="52"/>
      <c r="H38" s="52"/>
      <c r="I38" s="52"/>
      <c r="J38" s="52"/>
      <c r="K38" s="52"/>
      <c r="L38" s="52"/>
      <c r="M38" s="131"/>
      <c r="N38" s="77"/>
      <c r="O38" s="83"/>
    </row>
    <row r="39" spans="1:15" s="1" customFormat="1" ht="52.5" customHeight="1" hidden="1">
      <c r="A39" s="163"/>
      <c r="B39" s="80"/>
      <c r="C39" s="57" t="s">
        <v>27</v>
      </c>
      <c r="D39" s="81"/>
      <c r="E39" s="57" t="s">
        <v>2</v>
      </c>
      <c r="F39" s="54"/>
      <c r="G39" s="52"/>
      <c r="H39" s="52"/>
      <c r="I39" s="52"/>
      <c r="J39" s="52"/>
      <c r="K39" s="52"/>
      <c r="L39" s="52"/>
      <c r="M39" s="131"/>
      <c r="N39" s="77"/>
      <c r="O39" s="83"/>
    </row>
    <row r="40" spans="1:15" s="41" customFormat="1" ht="38.25" customHeight="1">
      <c r="A40" s="122" t="s">
        <v>38</v>
      </c>
      <c r="B40" s="123"/>
      <c r="C40" s="123"/>
      <c r="D40" s="124"/>
      <c r="E40" s="34" t="s">
        <v>8</v>
      </c>
      <c r="F40" s="55">
        <f aca="true" t="shared" si="8" ref="F40:L40">F41+F42+F43</f>
        <v>239720.90000000002</v>
      </c>
      <c r="G40" s="55">
        <f t="shared" si="8"/>
        <v>1025772.3999999999</v>
      </c>
      <c r="H40" s="55">
        <f t="shared" si="8"/>
        <v>210397.99999999997</v>
      </c>
      <c r="I40" s="55">
        <f t="shared" si="8"/>
        <v>203843.59999999998</v>
      </c>
      <c r="J40" s="55">
        <f t="shared" si="8"/>
        <v>203843.59999999998</v>
      </c>
      <c r="K40" s="55">
        <f t="shared" si="8"/>
        <v>203843.59999999998</v>
      </c>
      <c r="L40" s="55">
        <f t="shared" si="8"/>
        <v>203843.59999999998</v>
      </c>
      <c r="M40" s="34"/>
      <c r="N40" s="34"/>
      <c r="O40" s="13"/>
    </row>
    <row r="41" spans="1:16" s="41" customFormat="1" ht="44.25" customHeight="1">
      <c r="A41" s="125"/>
      <c r="B41" s="126"/>
      <c r="C41" s="126"/>
      <c r="D41" s="127"/>
      <c r="E41" s="33" t="s">
        <v>9</v>
      </c>
      <c r="F41" s="55">
        <f>F29+F13</f>
        <v>0</v>
      </c>
      <c r="G41" s="55">
        <f>H41+I41+J41+K41+L41</f>
        <v>0</v>
      </c>
      <c r="H41" s="55">
        <f aca="true" t="shared" si="9" ref="H41:L43">H29+H13</f>
        <v>0</v>
      </c>
      <c r="I41" s="55">
        <f t="shared" si="9"/>
        <v>0</v>
      </c>
      <c r="J41" s="55">
        <f t="shared" si="9"/>
        <v>0</v>
      </c>
      <c r="K41" s="55">
        <f t="shared" si="9"/>
        <v>0</v>
      </c>
      <c r="L41" s="55">
        <f t="shared" si="9"/>
        <v>0</v>
      </c>
      <c r="M41" s="34"/>
      <c r="N41" s="34"/>
      <c r="O41" s="13"/>
      <c r="P41" s="42"/>
    </row>
    <row r="42" spans="1:15" s="41" customFormat="1" ht="43.5" customHeight="1">
      <c r="A42" s="125"/>
      <c r="B42" s="126"/>
      <c r="C42" s="126"/>
      <c r="D42" s="127"/>
      <c r="E42" s="33" t="s">
        <v>7</v>
      </c>
      <c r="F42" s="55">
        <f>F30+F14</f>
        <v>6297.6</v>
      </c>
      <c r="G42" s="55">
        <f>H42+I42+J42+K42+L42</f>
        <v>0</v>
      </c>
      <c r="H42" s="55">
        <f t="shared" si="9"/>
        <v>0</v>
      </c>
      <c r="I42" s="55">
        <f t="shared" si="9"/>
        <v>0</v>
      </c>
      <c r="J42" s="55">
        <f t="shared" si="9"/>
        <v>0</v>
      </c>
      <c r="K42" s="55">
        <f t="shared" si="9"/>
        <v>0</v>
      </c>
      <c r="L42" s="55">
        <f t="shared" si="9"/>
        <v>0</v>
      </c>
      <c r="M42" s="34"/>
      <c r="N42" s="34"/>
      <c r="O42" s="13"/>
    </row>
    <row r="43" spans="1:15" s="41" customFormat="1" ht="45" customHeight="1">
      <c r="A43" s="128"/>
      <c r="B43" s="129"/>
      <c r="C43" s="129"/>
      <c r="D43" s="130"/>
      <c r="E43" s="33" t="s">
        <v>2</v>
      </c>
      <c r="F43" s="55">
        <f>F31+F15</f>
        <v>233423.30000000002</v>
      </c>
      <c r="G43" s="55">
        <f>H43+I43+J43+K43+L43</f>
        <v>1025772.3999999999</v>
      </c>
      <c r="H43" s="55">
        <f t="shared" si="9"/>
        <v>210397.99999999997</v>
      </c>
      <c r="I43" s="55">
        <f t="shared" si="9"/>
        <v>203843.59999999998</v>
      </c>
      <c r="J43" s="55">
        <f t="shared" si="9"/>
        <v>203843.59999999998</v>
      </c>
      <c r="K43" s="55">
        <f t="shared" si="9"/>
        <v>203843.59999999998</v>
      </c>
      <c r="L43" s="55">
        <f t="shared" si="9"/>
        <v>203843.59999999998</v>
      </c>
      <c r="M43" s="34"/>
      <c r="N43" s="34"/>
      <c r="O43" s="13"/>
    </row>
    <row r="44" spans="1:15" s="41" customFormat="1" ht="48" customHeight="1">
      <c r="A44" s="151" t="s">
        <v>36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6"/>
    </row>
    <row r="45" spans="1:15" s="41" customFormat="1" ht="48" customHeight="1">
      <c r="A45" s="164">
        <v>1</v>
      </c>
      <c r="B45" s="164" t="s">
        <v>49</v>
      </c>
      <c r="C45" s="35" t="s">
        <v>27</v>
      </c>
      <c r="D45" s="93"/>
      <c r="E45" s="37" t="s">
        <v>8</v>
      </c>
      <c r="F45" s="46">
        <f aca="true" t="shared" si="10" ref="F45:L45">F46+F47+F48</f>
        <v>57129.07</v>
      </c>
      <c r="G45" s="46">
        <f t="shared" si="10"/>
        <v>0</v>
      </c>
      <c r="H45" s="46">
        <f t="shared" si="10"/>
        <v>0</v>
      </c>
      <c r="I45" s="46">
        <f t="shared" si="10"/>
        <v>0</v>
      </c>
      <c r="J45" s="46">
        <f t="shared" si="10"/>
        <v>0</v>
      </c>
      <c r="K45" s="46">
        <f t="shared" si="10"/>
        <v>0</v>
      </c>
      <c r="L45" s="46">
        <f t="shared" si="10"/>
        <v>0</v>
      </c>
      <c r="M45" s="76" t="s">
        <v>3</v>
      </c>
      <c r="N45" s="43"/>
      <c r="O45" s="167" t="s">
        <v>46</v>
      </c>
    </row>
    <row r="46" spans="1:15" s="41" customFormat="1" ht="48" customHeight="1">
      <c r="A46" s="165"/>
      <c r="B46" s="165"/>
      <c r="C46" s="35" t="s">
        <v>27</v>
      </c>
      <c r="D46" s="94"/>
      <c r="E46" s="35" t="s">
        <v>9</v>
      </c>
      <c r="F46" s="46">
        <f>F50</f>
        <v>31540</v>
      </c>
      <c r="G46" s="46">
        <f>H46+I46+J46+K46+L46</f>
        <v>0</v>
      </c>
      <c r="H46" s="46">
        <f aca="true" t="shared" si="11" ref="H46:L48">H50</f>
        <v>0</v>
      </c>
      <c r="I46" s="46">
        <f t="shared" si="11"/>
        <v>0</v>
      </c>
      <c r="J46" s="46">
        <f t="shared" si="11"/>
        <v>0</v>
      </c>
      <c r="K46" s="46">
        <f t="shared" si="11"/>
        <v>0</v>
      </c>
      <c r="L46" s="46">
        <f t="shared" si="11"/>
        <v>0</v>
      </c>
      <c r="M46" s="77"/>
      <c r="N46" s="43"/>
      <c r="O46" s="168"/>
    </row>
    <row r="47" spans="1:15" s="41" customFormat="1" ht="48" customHeight="1">
      <c r="A47" s="165"/>
      <c r="B47" s="165"/>
      <c r="C47" s="35" t="s">
        <v>27</v>
      </c>
      <c r="D47" s="94"/>
      <c r="E47" s="35" t="s">
        <v>7</v>
      </c>
      <c r="F47" s="46">
        <f>F51</f>
        <v>1660</v>
      </c>
      <c r="G47" s="46">
        <f>H47+I47+J47+K47+L47</f>
        <v>0</v>
      </c>
      <c r="H47" s="46">
        <f t="shared" si="11"/>
        <v>0</v>
      </c>
      <c r="I47" s="46">
        <f t="shared" si="11"/>
        <v>0</v>
      </c>
      <c r="J47" s="46">
        <f t="shared" si="11"/>
        <v>0</v>
      </c>
      <c r="K47" s="46">
        <f t="shared" si="11"/>
        <v>0</v>
      </c>
      <c r="L47" s="46">
        <f t="shared" si="11"/>
        <v>0</v>
      </c>
      <c r="M47" s="77"/>
      <c r="N47" s="43"/>
      <c r="O47" s="168"/>
    </row>
    <row r="48" spans="1:15" s="41" customFormat="1" ht="48" customHeight="1">
      <c r="A48" s="166"/>
      <c r="B48" s="166"/>
      <c r="C48" s="35" t="s">
        <v>27</v>
      </c>
      <c r="D48" s="94"/>
      <c r="E48" s="35" t="s">
        <v>2</v>
      </c>
      <c r="F48" s="46">
        <f>F52</f>
        <v>23929.07</v>
      </c>
      <c r="G48" s="46">
        <f>H48+I48+J48+K48+L48</f>
        <v>0</v>
      </c>
      <c r="H48" s="46">
        <f t="shared" si="11"/>
        <v>0</v>
      </c>
      <c r="I48" s="46">
        <f t="shared" si="11"/>
        <v>0</v>
      </c>
      <c r="J48" s="46">
        <f t="shared" si="11"/>
        <v>0</v>
      </c>
      <c r="K48" s="46">
        <f t="shared" si="11"/>
        <v>0</v>
      </c>
      <c r="L48" s="46">
        <f t="shared" si="11"/>
        <v>0</v>
      </c>
      <c r="M48" s="149"/>
      <c r="N48" s="43"/>
      <c r="O48" s="169"/>
    </row>
    <row r="49" spans="1:15" s="41" customFormat="1" ht="32.25" customHeight="1">
      <c r="A49" s="76">
        <v>1.1</v>
      </c>
      <c r="B49" s="76" t="s">
        <v>39</v>
      </c>
      <c r="C49" s="33" t="s">
        <v>27</v>
      </c>
      <c r="D49" s="85"/>
      <c r="E49" s="34" t="s">
        <v>8</v>
      </c>
      <c r="F49" s="54">
        <f aca="true" t="shared" si="12" ref="F49:L49">F50+F51+F52</f>
        <v>57129.07</v>
      </c>
      <c r="G49" s="47">
        <f t="shared" si="12"/>
        <v>0</v>
      </c>
      <c r="H49" s="47">
        <f t="shared" si="12"/>
        <v>0</v>
      </c>
      <c r="I49" s="47">
        <f t="shared" si="12"/>
        <v>0</v>
      </c>
      <c r="J49" s="47">
        <f t="shared" si="12"/>
        <v>0</v>
      </c>
      <c r="K49" s="47">
        <f t="shared" si="12"/>
        <v>0</v>
      </c>
      <c r="L49" s="47">
        <f t="shared" si="12"/>
        <v>0</v>
      </c>
      <c r="M49" s="58"/>
      <c r="N49" s="43"/>
      <c r="O49" s="44"/>
    </row>
    <row r="50" spans="1:15" s="41" customFormat="1" ht="48" customHeight="1">
      <c r="A50" s="77"/>
      <c r="B50" s="77"/>
      <c r="C50" s="33" t="s">
        <v>27</v>
      </c>
      <c r="D50" s="86"/>
      <c r="E50" s="33" t="s">
        <v>9</v>
      </c>
      <c r="F50" s="54">
        <v>31540</v>
      </c>
      <c r="G50" s="47">
        <f>H50+I50+J50+K50+L50</f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6"/>
      <c r="N50" s="43"/>
      <c r="O50" s="44"/>
    </row>
    <row r="51" spans="1:15" s="41" customFormat="1" ht="41.25" customHeight="1">
      <c r="A51" s="77"/>
      <c r="B51" s="77"/>
      <c r="C51" s="33" t="s">
        <v>27</v>
      </c>
      <c r="D51" s="86"/>
      <c r="E51" s="33" t="s">
        <v>7</v>
      </c>
      <c r="F51" s="54">
        <v>1660</v>
      </c>
      <c r="G51" s="47">
        <f>H51+I51+J51+K51+L51</f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6"/>
      <c r="N51" s="43"/>
      <c r="O51" s="44"/>
    </row>
    <row r="52" spans="1:15" s="41" customFormat="1" ht="48" customHeight="1">
      <c r="A52" s="149"/>
      <c r="B52" s="149"/>
      <c r="C52" s="33" t="s">
        <v>27</v>
      </c>
      <c r="D52" s="86"/>
      <c r="E52" s="33" t="s">
        <v>2</v>
      </c>
      <c r="F52" s="47">
        <v>23929.07</v>
      </c>
      <c r="G52" s="47">
        <f>H52+I52+J52+K52+L52</f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6"/>
      <c r="N52" s="43"/>
      <c r="O52" s="44"/>
    </row>
    <row r="53" spans="1:15" s="1" customFormat="1" ht="30.75" customHeight="1">
      <c r="A53" s="113" t="s">
        <v>37</v>
      </c>
      <c r="B53" s="114"/>
      <c r="C53" s="115"/>
      <c r="D53" s="30"/>
      <c r="E53" s="34" t="s">
        <v>8</v>
      </c>
      <c r="F53" s="46">
        <f aca="true" t="shared" si="13" ref="F53:L53">F54+F55+F56</f>
        <v>57129.07</v>
      </c>
      <c r="G53" s="46">
        <f t="shared" si="13"/>
        <v>0</v>
      </c>
      <c r="H53" s="46">
        <f t="shared" si="13"/>
        <v>0</v>
      </c>
      <c r="I53" s="46">
        <f t="shared" si="13"/>
        <v>0</v>
      </c>
      <c r="J53" s="46">
        <f t="shared" si="13"/>
        <v>0</v>
      </c>
      <c r="K53" s="46">
        <f t="shared" si="13"/>
        <v>0</v>
      </c>
      <c r="L53" s="46">
        <f t="shared" si="13"/>
        <v>0</v>
      </c>
      <c r="M53" s="22"/>
      <c r="N53" s="29"/>
      <c r="O53" s="13"/>
    </row>
    <row r="54" spans="1:15" s="1" customFormat="1" ht="49.5" customHeight="1">
      <c r="A54" s="116"/>
      <c r="B54" s="117"/>
      <c r="C54" s="118"/>
      <c r="D54" s="36"/>
      <c r="E54" s="33" t="s">
        <v>9</v>
      </c>
      <c r="F54" s="46">
        <f>F50</f>
        <v>31540</v>
      </c>
      <c r="G54" s="46">
        <f>H54+I54+J54+K54+L54</f>
        <v>0</v>
      </c>
      <c r="H54" s="46">
        <f>H46</f>
        <v>0</v>
      </c>
      <c r="I54" s="46">
        <f>I46</f>
        <v>0</v>
      </c>
      <c r="J54" s="46">
        <f>J46</f>
        <v>0</v>
      </c>
      <c r="K54" s="46">
        <f>K46</f>
        <v>0</v>
      </c>
      <c r="L54" s="46">
        <f>L46</f>
        <v>0</v>
      </c>
      <c r="M54" s="22"/>
      <c r="N54" s="34"/>
      <c r="O54" s="13"/>
    </row>
    <row r="55" spans="1:15" s="1" customFormat="1" ht="39" customHeight="1">
      <c r="A55" s="116"/>
      <c r="B55" s="117"/>
      <c r="C55" s="118"/>
      <c r="D55" s="36"/>
      <c r="E55" s="33" t="s">
        <v>7</v>
      </c>
      <c r="F55" s="46">
        <f>F51</f>
        <v>1660</v>
      </c>
      <c r="G55" s="46">
        <f>H55+I55+J55+K55+L55</f>
        <v>0</v>
      </c>
      <c r="H55" s="46">
        <f>H46</f>
        <v>0</v>
      </c>
      <c r="I55" s="46">
        <f>I46</f>
        <v>0</v>
      </c>
      <c r="J55" s="46">
        <f>J46</f>
        <v>0</v>
      </c>
      <c r="K55" s="46">
        <f>K46</f>
        <v>0</v>
      </c>
      <c r="L55" s="46">
        <f>L46</f>
        <v>0</v>
      </c>
      <c r="M55" s="22"/>
      <c r="N55" s="34"/>
      <c r="O55" s="13"/>
    </row>
    <row r="56" spans="1:15" s="1" customFormat="1" ht="48" customHeight="1">
      <c r="A56" s="119"/>
      <c r="B56" s="120"/>
      <c r="C56" s="121"/>
      <c r="D56" s="30"/>
      <c r="E56" s="33" t="s">
        <v>2</v>
      </c>
      <c r="F56" s="46">
        <f>F52</f>
        <v>23929.07</v>
      </c>
      <c r="G56" s="46">
        <f>H56+I56+J56+K56+L56</f>
        <v>0</v>
      </c>
      <c r="H56" s="46">
        <f>H48</f>
        <v>0</v>
      </c>
      <c r="I56" s="46">
        <f>I48</f>
        <v>0</v>
      </c>
      <c r="J56" s="46">
        <f>J48</f>
        <v>0</v>
      </c>
      <c r="K56" s="46">
        <f>K48</f>
        <v>0</v>
      </c>
      <c r="L56" s="46">
        <f>L48</f>
        <v>0</v>
      </c>
      <c r="M56" s="22"/>
      <c r="N56" s="29"/>
      <c r="O56" s="13"/>
    </row>
    <row r="57" spans="1:15" s="1" customFormat="1" ht="35.25" customHeight="1">
      <c r="A57" s="151" t="s">
        <v>40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3"/>
    </row>
    <row r="58" spans="1:15" s="1" customFormat="1" ht="48" customHeight="1">
      <c r="A58" s="164">
        <v>1</v>
      </c>
      <c r="B58" s="164" t="s">
        <v>33</v>
      </c>
      <c r="C58" s="35" t="s">
        <v>27</v>
      </c>
      <c r="D58" s="93"/>
      <c r="E58" s="37" t="s">
        <v>8</v>
      </c>
      <c r="F58" s="46">
        <f aca="true" t="shared" si="14" ref="F58:L58">F59+F60+F61</f>
        <v>0</v>
      </c>
      <c r="G58" s="46">
        <f t="shared" si="14"/>
        <v>0</v>
      </c>
      <c r="H58" s="46">
        <f t="shared" si="14"/>
        <v>0</v>
      </c>
      <c r="I58" s="46">
        <f t="shared" si="14"/>
        <v>0</v>
      </c>
      <c r="J58" s="46">
        <f t="shared" si="14"/>
        <v>0</v>
      </c>
      <c r="K58" s="46">
        <f t="shared" si="14"/>
        <v>0</v>
      </c>
      <c r="L58" s="46">
        <f t="shared" si="14"/>
        <v>0</v>
      </c>
      <c r="M58" s="76" t="s">
        <v>3</v>
      </c>
      <c r="N58" s="34"/>
      <c r="O58" s="154" t="s">
        <v>47</v>
      </c>
    </row>
    <row r="59" spans="1:15" s="1" customFormat="1" ht="48" customHeight="1">
      <c r="A59" s="165"/>
      <c r="B59" s="165"/>
      <c r="C59" s="35" t="s">
        <v>27</v>
      </c>
      <c r="D59" s="94"/>
      <c r="E59" s="35" t="s">
        <v>9</v>
      </c>
      <c r="F59" s="46">
        <f>F63</f>
        <v>0</v>
      </c>
      <c r="G59" s="46">
        <f>H59+I59+J59+K59+L59</f>
        <v>0</v>
      </c>
      <c r="H59" s="46">
        <f aca="true" t="shared" si="15" ref="H59:L61">H63</f>
        <v>0</v>
      </c>
      <c r="I59" s="46">
        <f t="shared" si="15"/>
        <v>0</v>
      </c>
      <c r="J59" s="46">
        <f t="shared" si="15"/>
        <v>0</v>
      </c>
      <c r="K59" s="46">
        <f t="shared" si="15"/>
        <v>0</v>
      </c>
      <c r="L59" s="46">
        <f t="shared" si="15"/>
        <v>0</v>
      </c>
      <c r="M59" s="77"/>
      <c r="N59" s="34"/>
      <c r="O59" s="155"/>
    </row>
    <row r="60" spans="1:15" s="1" customFormat="1" ht="48" customHeight="1">
      <c r="A60" s="165"/>
      <c r="B60" s="165"/>
      <c r="C60" s="35" t="s">
        <v>27</v>
      </c>
      <c r="D60" s="94"/>
      <c r="E60" s="35" t="s">
        <v>7</v>
      </c>
      <c r="F60" s="46">
        <f>F64</f>
        <v>0</v>
      </c>
      <c r="G60" s="46">
        <f>H60+I60+J60+K60+L60</f>
        <v>0</v>
      </c>
      <c r="H60" s="46">
        <f t="shared" si="15"/>
        <v>0</v>
      </c>
      <c r="I60" s="46">
        <f t="shared" si="15"/>
        <v>0</v>
      </c>
      <c r="J60" s="46">
        <f t="shared" si="15"/>
        <v>0</v>
      </c>
      <c r="K60" s="46">
        <f t="shared" si="15"/>
        <v>0</v>
      </c>
      <c r="L60" s="46">
        <f t="shared" si="15"/>
        <v>0</v>
      </c>
      <c r="M60" s="77"/>
      <c r="N60" s="34"/>
      <c r="O60" s="155"/>
    </row>
    <row r="61" spans="1:15" s="1" customFormat="1" ht="48" customHeight="1">
      <c r="A61" s="166"/>
      <c r="B61" s="166"/>
      <c r="C61" s="35" t="s">
        <v>27</v>
      </c>
      <c r="D61" s="94"/>
      <c r="E61" s="35" t="s">
        <v>2</v>
      </c>
      <c r="F61" s="46">
        <f>F65</f>
        <v>0</v>
      </c>
      <c r="G61" s="46">
        <f>H61+I61+J61+K61+L61</f>
        <v>0</v>
      </c>
      <c r="H61" s="46">
        <f t="shared" si="15"/>
        <v>0</v>
      </c>
      <c r="I61" s="46">
        <f t="shared" si="15"/>
        <v>0</v>
      </c>
      <c r="J61" s="46">
        <f t="shared" si="15"/>
        <v>0</v>
      </c>
      <c r="K61" s="46">
        <f t="shared" si="15"/>
        <v>0</v>
      </c>
      <c r="L61" s="46">
        <f t="shared" si="15"/>
        <v>0</v>
      </c>
      <c r="M61" s="149"/>
      <c r="N61" s="34"/>
      <c r="O61" s="156"/>
    </row>
    <row r="62" spans="1:15" s="1" customFormat="1" ht="33.75" customHeight="1">
      <c r="A62" s="76">
        <v>1.1</v>
      </c>
      <c r="B62" s="76" t="s">
        <v>42</v>
      </c>
      <c r="C62" s="33" t="s">
        <v>27</v>
      </c>
      <c r="D62" s="85"/>
      <c r="E62" s="34" t="s">
        <v>8</v>
      </c>
      <c r="F62" s="47">
        <f aca="true" t="shared" si="16" ref="F62:L62">F63+F64+F65</f>
        <v>0</v>
      </c>
      <c r="G62" s="47">
        <f t="shared" si="16"/>
        <v>0</v>
      </c>
      <c r="H62" s="47">
        <f t="shared" si="16"/>
        <v>0</v>
      </c>
      <c r="I62" s="47">
        <f t="shared" si="16"/>
        <v>0</v>
      </c>
      <c r="J62" s="47">
        <f t="shared" si="16"/>
        <v>0</v>
      </c>
      <c r="K62" s="47">
        <f t="shared" si="16"/>
        <v>0</v>
      </c>
      <c r="L62" s="47">
        <f t="shared" si="16"/>
        <v>0</v>
      </c>
      <c r="M62" s="34"/>
      <c r="N62" s="34"/>
      <c r="O62" s="13"/>
    </row>
    <row r="63" spans="1:15" s="1" customFormat="1" ht="48" customHeight="1">
      <c r="A63" s="170"/>
      <c r="B63" s="170"/>
      <c r="C63" s="33" t="s">
        <v>27</v>
      </c>
      <c r="D63" s="86"/>
      <c r="E63" s="33" t="s">
        <v>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34"/>
      <c r="N63" s="34"/>
      <c r="O63" s="13"/>
    </row>
    <row r="64" spans="1:15" s="1" customFormat="1" ht="48" customHeight="1">
      <c r="A64" s="170"/>
      <c r="B64" s="170"/>
      <c r="C64" s="33" t="s">
        <v>27</v>
      </c>
      <c r="D64" s="86"/>
      <c r="E64" s="33" t="s">
        <v>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34"/>
      <c r="N64" s="34"/>
      <c r="O64" s="13"/>
    </row>
    <row r="65" spans="1:15" s="1" customFormat="1" ht="48" customHeight="1">
      <c r="A65" s="171"/>
      <c r="B65" s="171"/>
      <c r="C65" s="33" t="s">
        <v>27</v>
      </c>
      <c r="D65" s="86"/>
      <c r="E65" s="33" t="s">
        <v>2</v>
      </c>
      <c r="F65" s="49">
        <v>0</v>
      </c>
      <c r="G65" s="49">
        <v>0</v>
      </c>
      <c r="H65" s="49">
        <v>0</v>
      </c>
      <c r="I65" s="49">
        <v>0</v>
      </c>
      <c r="J65" s="49">
        <v>0</v>
      </c>
      <c r="K65" s="49">
        <v>0</v>
      </c>
      <c r="L65" s="49">
        <v>0</v>
      </c>
      <c r="M65" s="33"/>
      <c r="N65" s="33"/>
      <c r="O65" s="38"/>
    </row>
    <row r="66" spans="1:15" s="1" customFormat="1" ht="32.25" customHeight="1">
      <c r="A66" s="132">
        <v>1.2</v>
      </c>
      <c r="B66" s="132" t="s">
        <v>43</v>
      </c>
      <c r="C66" s="40" t="s">
        <v>27</v>
      </c>
      <c r="D66" s="85"/>
      <c r="E66" s="34" t="s">
        <v>8</v>
      </c>
      <c r="F66" s="49">
        <f aca="true" t="shared" si="17" ref="F66:L66">F67+F68+F69</f>
        <v>0</v>
      </c>
      <c r="G66" s="49">
        <f t="shared" si="17"/>
        <v>0</v>
      </c>
      <c r="H66" s="49">
        <f t="shared" si="17"/>
        <v>0</v>
      </c>
      <c r="I66" s="49">
        <f t="shared" si="17"/>
        <v>0</v>
      </c>
      <c r="J66" s="49">
        <f t="shared" si="17"/>
        <v>0</v>
      </c>
      <c r="K66" s="49">
        <f t="shared" si="17"/>
        <v>0</v>
      </c>
      <c r="L66" s="49">
        <f t="shared" si="17"/>
        <v>0</v>
      </c>
      <c r="M66" s="40"/>
      <c r="N66" s="40"/>
      <c r="O66" s="39"/>
    </row>
    <row r="67" spans="1:15" s="1" customFormat="1" ht="48" customHeight="1">
      <c r="A67" s="133"/>
      <c r="B67" s="133"/>
      <c r="C67" s="40" t="s">
        <v>27</v>
      </c>
      <c r="D67" s="86"/>
      <c r="E67" s="40" t="s">
        <v>9</v>
      </c>
      <c r="F67" s="49">
        <v>0</v>
      </c>
      <c r="G67" s="49">
        <f>H67+I67+J67+K67+L67</f>
        <v>0</v>
      </c>
      <c r="H67" s="49">
        <v>0</v>
      </c>
      <c r="I67" s="49">
        <v>0</v>
      </c>
      <c r="J67" s="49">
        <v>0</v>
      </c>
      <c r="K67" s="49">
        <v>0</v>
      </c>
      <c r="L67" s="49">
        <v>0</v>
      </c>
      <c r="M67" s="40"/>
      <c r="N67" s="40"/>
      <c r="O67" s="39"/>
    </row>
    <row r="68" spans="1:15" s="1" customFormat="1" ht="48" customHeight="1">
      <c r="A68" s="133"/>
      <c r="B68" s="133"/>
      <c r="C68" s="40" t="s">
        <v>27</v>
      </c>
      <c r="D68" s="86"/>
      <c r="E68" s="40" t="s">
        <v>7</v>
      </c>
      <c r="F68" s="49">
        <v>0</v>
      </c>
      <c r="G68" s="49">
        <f>H68+I68+J68+K68+L68</f>
        <v>0</v>
      </c>
      <c r="H68" s="49">
        <v>0</v>
      </c>
      <c r="I68" s="49">
        <v>0</v>
      </c>
      <c r="J68" s="49">
        <v>0</v>
      </c>
      <c r="K68" s="49">
        <v>0</v>
      </c>
      <c r="L68" s="49">
        <v>0</v>
      </c>
      <c r="M68" s="40"/>
      <c r="N68" s="40"/>
      <c r="O68" s="39"/>
    </row>
    <row r="69" spans="1:15" s="1" customFormat="1" ht="48" customHeight="1">
      <c r="A69" s="134"/>
      <c r="B69" s="134"/>
      <c r="C69" s="40" t="s">
        <v>27</v>
      </c>
      <c r="D69" s="86"/>
      <c r="E69" s="40" t="s">
        <v>2</v>
      </c>
      <c r="F69" s="49">
        <v>0</v>
      </c>
      <c r="G69" s="49">
        <f>H69+I69+J69+K69+L69</f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0"/>
      <c r="N69" s="40"/>
      <c r="O69" s="39"/>
    </row>
    <row r="70" spans="1:15" s="1" customFormat="1" ht="48" customHeight="1">
      <c r="A70" s="137" t="s">
        <v>41</v>
      </c>
      <c r="B70" s="138"/>
      <c r="C70" s="139"/>
      <c r="D70" s="45"/>
      <c r="E70" s="37" t="s">
        <v>8</v>
      </c>
      <c r="F70" s="69">
        <f aca="true" t="shared" si="18" ref="F70:L70">F71+F72+F73</f>
        <v>0</v>
      </c>
      <c r="G70" s="69">
        <f t="shared" si="18"/>
        <v>0</v>
      </c>
      <c r="H70" s="69">
        <f t="shared" si="18"/>
        <v>0</v>
      </c>
      <c r="I70" s="69">
        <f t="shared" si="18"/>
        <v>0</v>
      </c>
      <c r="J70" s="69">
        <f t="shared" si="18"/>
        <v>0</v>
      </c>
      <c r="K70" s="69">
        <f t="shared" si="18"/>
        <v>0</v>
      </c>
      <c r="L70" s="69">
        <f t="shared" si="18"/>
        <v>0</v>
      </c>
      <c r="M70" s="59"/>
      <c r="N70" s="33"/>
      <c r="O70" s="38"/>
    </row>
    <row r="71" spans="1:15" s="1" customFormat="1" ht="48" customHeight="1">
      <c r="A71" s="140"/>
      <c r="B71" s="141"/>
      <c r="C71" s="142"/>
      <c r="D71" s="45"/>
      <c r="E71" s="35" t="s">
        <v>9</v>
      </c>
      <c r="F71" s="69">
        <v>0</v>
      </c>
      <c r="G71" s="69">
        <f>H71+I71+J71+K71+L71+M71</f>
        <v>0</v>
      </c>
      <c r="H71" s="69">
        <f aca="true" t="shared" si="19" ref="H71:L73">H59</f>
        <v>0</v>
      </c>
      <c r="I71" s="69">
        <f t="shared" si="19"/>
        <v>0</v>
      </c>
      <c r="J71" s="69">
        <f t="shared" si="19"/>
        <v>0</v>
      </c>
      <c r="K71" s="69">
        <f t="shared" si="19"/>
        <v>0</v>
      </c>
      <c r="L71" s="69">
        <f t="shared" si="19"/>
        <v>0</v>
      </c>
      <c r="M71" s="59"/>
      <c r="N71" s="33"/>
      <c r="O71" s="38"/>
    </row>
    <row r="72" spans="1:15" s="1" customFormat="1" ht="48" customHeight="1">
      <c r="A72" s="140"/>
      <c r="B72" s="141"/>
      <c r="C72" s="142"/>
      <c r="D72" s="45"/>
      <c r="E72" s="35" t="s">
        <v>7</v>
      </c>
      <c r="F72" s="69">
        <v>0</v>
      </c>
      <c r="G72" s="69">
        <f>H72+I72+J72+K72+L72+M72</f>
        <v>0</v>
      </c>
      <c r="H72" s="69">
        <f t="shared" si="19"/>
        <v>0</v>
      </c>
      <c r="I72" s="69">
        <f t="shared" si="19"/>
        <v>0</v>
      </c>
      <c r="J72" s="69">
        <f t="shared" si="19"/>
        <v>0</v>
      </c>
      <c r="K72" s="69">
        <f t="shared" si="19"/>
        <v>0</v>
      </c>
      <c r="L72" s="69">
        <f t="shared" si="19"/>
        <v>0</v>
      </c>
      <c r="M72" s="59"/>
      <c r="N72" s="33"/>
      <c r="O72" s="38"/>
    </row>
    <row r="73" spans="1:15" s="1" customFormat="1" ht="48" customHeight="1" thickBot="1">
      <c r="A73" s="143"/>
      <c r="B73" s="144"/>
      <c r="C73" s="145"/>
      <c r="D73" s="45"/>
      <c r="E73" s="35" t="s">
        <v>2</v>
      </c>
      <c r="F73" s="69">
        <v>0</v>
      </c>
      <c r="G73" s="69">
        <f>H73+I73+J73+K73+L73+M73</f>
        <v>0</v>
      </c>
      <c r="H73" s="69">
        <f t="shared" si="19"/>
        <v>0</v>
      </c>
      <c r="I73" s="69">
        <f t="shared" si="19"/>
        <v>0</v>
      </c>
      <c r="J73" s="69">
        <f t="shared" si="19"/>
        <v>0</v>
      </c>
      <c r="K73" s="69">
        <f t="shared" si="19"/>
        <v>0</v>
      </c>
      <c r="L73" s="69">
        <f t="shared" si="19"/>
        <v>0</v>
      </c>
      <c r="M73" s="59"/>
      <c r="N73" s="33"/>
      <c r="O73" s="38"/>
    </row>
    <row r="74" spans="1:15" s="1" customFormat="1" ht="40.5" customHeight="1">
      <c r="A74" s="104" t="s">
        <v>10</v>
      </c>
      <c r="B74" s="105"/>
      <c r="C74" s="106"/>
      <c r="D74" s="60"/>
      <c r="E74" s="61" t="s">
        <v>8</v>
      </c>
      <c r="F74" s="70">
        <f aca="true" t="shared" si="20" ref="F74:L74">F75+F76+F77</f>
        <v>296849.97000000003</v>
      </c>
      <c r="G74" s="70">
        <f t="shared" si="20"/>
        <v>1025772.3999999999</v>
      </c>
      <c r="H74" s="70">
        <f t="shared" si="20"/>
        <v>210397.99999999997</v>
      </c>
      <c r="I74" s="70">
        <f t="shared" si="20"/>
        <v>203843.59999999998</v>
      </c>
      <c r="J74" s="70">
        <f t="shared" si="20"/>
        <v>203843.59999999998</v>
      </c>
      <c r="K74" s="70">
        <f t="shared" si="20"/>
        <v>203843.59999999998</v>
      </c>
      <c r="L74" s="70">
        <f t="shared" si="20"/>
        <v>203843.59999999998</v>
      </c>
      <c r="M74" s="62"/>
      <c r="N74" s="61"/>
      <c r="O74" s="63"/>
    </row>
    <row r="75" spans="1:15" s="1" customFormat="1" ht="50.25" customHeight="1">
      <c r="A75" s="107"/>
      <c r="B75" s="108"/>
      <c r="C75" s="109"/>
      <c r="D75" s="36"/>
      <c r="E75" s="33" t="s">
        <v>9</v>
      </c>
      <c r="F75" s="46">
        <f>F71+F54+F41</f>
        <v>31540</v>
      </c>
      <c r="G75" s="46">
        <f>H75+I75+J75+K75+L75+M75</f>
        <v>0</v>
      </c>
      <c r="H75" s="46">
        <f aca="true" t="shared" si="21" ref="H75:L77">H71+H54+H41</f>
        <v>0</v>
      </c>
      <c r="I75" s="46">
        <f t="shared" si="21"/>
        <v>0</v>
      </c>
      <c r="J75" s="46">
        <f t="shared" si="21"/>
        <v>0</v>
      </c>
      <c r="K75" s="46">
        <f t="shared" si="21"/>
        <v>0</v>
      </c>
      <c r="L75" s="46">
        <f t="shared" si="21"/>
        <v>0</v>
      </c>
      <c r="M75" s="25"/>
      <c r="N75" s="34"/>
      <c r="O75" s="64"/>
    </row>
    <row r="76" spans="1:15" s="1" customFormat="1" ht="41.25" customHeight="1">
      <c r="A76" s="107"/>
      <c r="B76" s="108"/>
      <c r="C76" s="109"/>
      <c r="D76" s="36"/>
      <c r="E76" s="33" t="s">
        <v>7</v>
      </c>
      <c r="F76" s="46">
        <f>F72+F55+F42</f>
        <v>7957.6</v>
      </c>
      <c r="G76" s="46">
        <f>H76+I76+J76+L76+K76+M76</f>
        <v>0</v>
      </c>
      <c r="H76" s="46">
        <f t="shared" si="21"/>
        <v>0</v>
      </c>
      <c r="I76" s="46">
        <f t="shared" si="21"/>
        <v>0</v>
      </c>
      <c r="J76" s="46">
        <f t="shared" si="21"/>
        <v>0</v>
      </c>
      <c r="K76" s="46">
        <f t="shared" si="21"/>
        <v>0</v>
      </c>
      <c r="L76" s="46">
        <f t="shared" si="21"/>
        <v>0</v>
      </c>
      <c r="M76" s="25"/>
      <c r="N76" s="34"/>
      <c r="O76" s="64"/>
    </row>
    <row r="77" spans="1:15" s="1" customFormat="1" ht="54" customHeight="1" thickBot="1">
      <c r="A77" s="110"/>
      <c r="B77" s="111"/>
      <c r="C77" s="112"/>
      <c r="D77" s="65"/>
      <c r="E77" s="66" t="s">
        <v>2</v>
      </c>
      <c r="F77" s="71">
        <f>F73+F56+F43</f>
        <v>257352.37000000002</v>
      </c>
      <c r="G77" s="71">
        <f>H77+I77+J77+K77+L77+M77</f>
        <v>1025772.3999999999</v>
      </c>
      <c r="H77" s="71">
        <f t="shared" si="21"/>
        <v>210397.99999999997</v>
      </c>
      <c r="I77" s="71">
        <f t="shared" si="21"/>
        <v>203843.59999999998</v>
      </c>
      <c r="J77" s="71">
        <f t="shared" si="21"/>
        <v>203843.59999999998</v>
      </c>
      <c r="K77" s="71">
        <f t="shared" si="21"/>
        <v>203843.59999999998</v>
      </c>
      <c r="L77" s="71">
        <f t="shared" si="21"/>
        <v>203843.59999999998</v>
      </c>
      <c r="M77" s="67"/>
      <c r="N77" s="66"/>
      <c r="O77" s="68"/>
    </row>
    <row r="78" spans="6:15" ht="15">
      <c r="F78" s="17"/>
      <c r="G78" s="17"/>
      <c r="H78" s="17"/>
      <c r="I78" s="26"/>
      <c r="J78" s="17"/>
      <c r="K78" s="17"/>
      <c r="L78" s="17"/>
      <c r="N78" s="31" t="s">
        <v>11</v>
      </c>
      <c r="O78" s="16" t="s">
        <v>22</v>
      </c>
    </row>
    <row r="79" spans="6:12" ht="15">
      <c r="F79" s="17"/>
      <c r="G79" s="17"/>
      <c r="H79" s="17"/>
      <c r="I79" s="26"/>
      <c r="J79" s="17"/>
      <c r="K79" s="17"/>
      <c r="L79" s="17"/>
    </row>
    <row r="80" spans="6:10" ht="15">
      <c r="F80" s="10"/>
      <c r="G80" s="10"/>
      <c r="H80" s="10"/>
      <c r="I80" s="27"/>
      <c r="J80" s="10"/>
    </row>
    <row r="81" spans="6:10" ht="15">
      <c r="F81" s="10"/>
      <c r="G81" s="10"/>
      <c r="H81" s="10"/>
      <c r="I81" s="27"/>
      <c r="J81" s="10"/>
    </row>
    <row r="82" spans="6:10" ht="15">
      <c r="F82" s="10"/>
      <c r="G82" s="10"/>
      <c r="H82" s="10"/>
      <c r="I82" s="27"/>
      <c r="J82" s="10"/>
    </row>
    <row r="83" spans="6:10" ht="15">
      <c r="F83" s="10"/>
      <c r="G83" s="10"/>
      <c r="H83" s="10"/>
      <c r="I83" s="27"/>
      <c r="J83" s="10"/>
    </row>
    <row r="84" spans="6:9" ht="15">
      <c r="F84" s="20"/>
      <c r="G84" s="10"/>
      <c r="H84" s="10"/>
      <c r="I84" s="8"/>
    </row>
    <row r="85" spans="6:9" ht="15">
      <c r="F85" s="20"/>
      <c r="G85" s="10"/>
      <c r="H85" s="10"/>
      <c r="I85" s="8"/>
    </row>
    <row r="86" spans="6:10" ht="15">
      <c r="F86" s="10"/>
      <c r="G86" s="10"/>
      <c r="H86" s="10"/>
      <c r="I86" s="8"/>
      <c r="J86" s="10"/>
    </row>
    <row r="87" spans="6:9" ht="15">
      <c r="F87" s="10"/>
      <c r="G87" s="10"/>
      <c r="H87" s="10"/>
      <c r="I87" s="8"/>
    </row>
  </sheetData>
  <sheetProtection/>
  <mergeCells count="72">
    <mergeCell ref="A11:O11"/>
    <mergeCell ref="D20:D23"/>
    <mergeCell ref="D24:D27"/>
    <mergeCell ref="D32:D35"/>
    <mergeCell ref="A44:O44"/>
    <mergeCell ref="A24:A27"/>
    <mergeCell ref="N24:N27"/>
    <mergeCell ref="O32:O35"/>
    <mergeCell ref="O28:O31"/>
    <mergeCell ref="B20:B23"/>
    <mergeCell ref="O45:O48"/>
    <mergeCell ref="A62:A65"/>
    <mergeCell ref="B62:B65"/>
    <mergeCell ref="D62:D65"/>
    <mergeCell ref="A58:A61"/>
    <mergeCell ref="B58:B61"/>
    <mergeCell ref="A28:A31"/>
    <mergeCell ref="A32:A35"/>
    <mergeCell ref="A45:A48"/>
    <mergeCell ref="B45:B48"/>
    <mergeCell ref="D45:D48"/>
    <mergeCell ref="M45:M48"/>
    <mergeCell ref="M58:M61"/>
    <mergeCell ref="O58:O61"/>
    <mergeCell ref="B12:B15"/>
    <mergeCell ref="A20:A23"/>
    <mergeCell ref="B32:B35"/>
    <mergeCell ref="O12:O15"/>
    <mergeCell ref="A36:A39"/>
    <mergeCell ref="B49:B52"/>
    <mergeCell ref="D49:D52"/>
    <mergeCell ref="O24:O27"/>
    <mergeCell ref="A70:C73"/>
    <mergeCell ref="D16:D19"/>
    <mergeCell ref="B24:B27"/>
    <mergeCell ref="A16:A19"/>
    <mergeCell ref="B66:B69"/>
    <mergeCell ref="D66:D69"/>
    <mergeCell ref="A49:A52"/>
    <mergeCell ref="B28:B31"/>
    <mergeCell ref="D58:D61"/>
    <mergeCell ref="A57:O57"/>
    <mergeCell ref="H9:L9"/>
    <mergeCell ref="N12:N19"/>
    <mergeCell ref="A74:C77"/>
    <mergeCell ref="A53:C56"/>
    <mergeCell ref="A40:D43"/>
    <mergeCell ref="M12:M39"/>
    <mergeCell ref="A66:A69"/>
    <mergeCell ref="B9:B10"/>
    <mergeCell ref="A9:A10"/>
    <mergeCell ref="C9:C10"/>
    <mergeCell ref="H2:O2"/>
    <mergeCell ref="H3:O3"/>
    <mergeCell ref="J4:O4"/>
    <mergeCell ref="D28:D31"/>
    <mergeCell ref="G9:G10"/>
    <mergeCell ref="O9:O10"/>
    <mergeCell ref="A7:N7"/>
    <mergeCell ref="M9:M10"/>
    <mergeCell ref="E9:E10"/>
    <mergeCell ref="D9:D10"/>
    <mergeCell ref="H5:N5"/>
    <mergeCell ref="A6:N6"/>
    <mergeCell ref="N28:N39"/>
    <mergeCell ref="B36:B39"/>
    <mergeCell ref="D36:D39"/>
    <mergeCell ref="O37:O39"/>
    <mergeCell ref="N9:N10"/>
    <mergeCell ref="B16:B19"/>
    <mergeCell ref="A12:A15"/>
    <mergeCell ref="F9:F10"/>
  </mergeCells>
  <printOptions/>
  <pageMargins left="0.6692913385826772" right="0" top="0.4724409448818898" bottom="0.1968503937007874" header="0.4724409448818898" footer="0.31496062992125984"/>
  <pageSetup horizontalDpi="600" verticalDpi="600" orientation="landscape" paperSize="9" scale="56" r:id="rId3"/>
  <rowBreaks count="4" manualBreakCount="4">
    <brk id="19" max="14" man="1"/>
    <brk id="35" max="14" man="1"/>
    <brk id="56" max="14" man="1"/>
    <brk id="73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Князева</dc:creator>
  <cp:keywords/>
  <dc:description/>
  <cp:lastModifiedBy>Воронова Л.Н.</cp:lastModifiedBy>
  <cp:lastPrinted>2019-11-01T12:17:29Z</cp:lastPrinted>
  <dcterms:created xsi:type="dcterms:W3CDTF">2013-09-26T09:08:44Z</dcterms:created>
  <dcterms:modified xsi:type="dcterms:W3CDTF">2019-11-14T11:38:12Z</dcterms:modified>
  <cp:category/>
  <cp:version/>
  <cp:contentType/>
  <cp:contentStatus/>
</cp:coreProperties>
</file>