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1080" windowWidth="15600" windowHeight="6075" tabRatio="893"/>
  </bookViews>
  <sheets>
    <sheet name="Паспорт программы" sheetId="4" r:id="rId1"/>
    <sheet name="Паспорт подпрограмм" sheetId="5" r:id="rId2"/>
    <sheet name="Приложение 2" sheetId="17" r:id="rId3"/>
    <sheet name="Приложение 3" sheetId="18" r:id="rId4"/>
    <sheet name="Приложение 4" sheetId="2" r:id="rId5"/>
  </sheets>
  <definedNames>
    <definedName name="_xlnm.Print_Area" localSheetId="1">'Паспорт подпрограмм'!$A$1:$K$69</definedName>
    <definedName name="_xlnm.Print_Area" localSheetId="3">'Приложение 3'!$A$1:$J$205</definedName>
    <definedName name="_xlnm.Print_Area" localSheetId="4">'Приложение 4'!$A$1:$M$294</definedName>
  </definedNames>
  <calcPr calcId="145621"/>
</workbook>
</file>

<file path=xl/calcChain.xml><?xml version="1.0" encoding="utf-8"?>
<calcChain xmlns="http://schemas.openxmlformats.org/spreadsheetml/2006/main">
  <c r="D204" i="18" l="1"/>
  <c r="H288" i="2"/>
  <c r="H285" i="2"/>
  <c r="D93" i="18" l="1"/>
  <c r="D71" i="18"/>
  <c r="D70" i="18"/>
  <c r="D69" i="18"/>
  <c r="D68" i="18"/>
  <c r="I52" i="18"/>
  <c r="H52" i="18"/>
  <c r="G52" i="18"/>
  <c r="F52" i="18"/>
  <c r="E52" i="18"/>
  <c r="D55" i="18"/>
  <c r="D60" i="18"/>
  <c r="D57" i="18"/>
  <c r="D39" i="18"/>
  <c r="D38" i="18"/>
  <c r="E36" i="18"/>
  <c r="D36" i="18" s="1"/>
  <c r="D29" i="18"/>
  <c r="D26" i="18"/>
  <c r="D22" i="18"/>
  <c r="D19" i="18"/>
  <c r="D52" i="18" l="1"/>
  <c r="J60" i="2" l="1"/>
  <c r="F49" i="2" l="1"/>
  <c r="F28" i="2"/>
  <c r="G18" i="2"/>
  <c r="F284" i="2" l="1"/>
  <c r="F279" i="2" s="1"/>
  <c r="F283" i="2"/>
  <c r="F278" i="2" s="1"/>
  <c r="F282" i="2"/>
  <c r="F277" i="2" s="1"/>
  <c r="F281" i="2"/>
  <c r="E281" i="2" s="1"/>
  <c r="H254" i="2"/>
  <c r="I254" i="2"/>
  <c r="J254" i="2"/>
  <c r="K254" i="2"/>
  <c r="F263" i="2"/>
  <c r="F262" i="2"/>
  <c r="F261" i="2"/>
  <c r="F260" i="2"/>
  <c r="F265" i="2"/>
  <c r="F266" i="2"/>
  <c r="F267" i="2"/>
  <c r="F268" i="2"/>
  <c r="F247" i="2"/>
  <c r="F242" i="2" s="1"/>
  <c r="F246" i="2"/>
  <c r="F241" i="2" s="1"/>
  <c r="F237" i="2"/>
  <c r="F232" i="2" s="1"/>
  <c r="F236" i="2"/>
  <c r="F231" i="2" s="1"/>
  <c r="F235" i="2"/>
  <c r="F230" i="2" s="1"/>
  <c r="F234" i="2"/>
  <c r="F229" i="2" s="1"/>
  <c r="F227" i="2"/>
  <c r="F226" i="2"/>
  <c r="F225" i="2"/>
  <c r="F224" i="2"/>
  <c r="F222" i="2"/>
  <c r="F221" i="2"/>
  <c r="F220" i="2"/>
  <c r="F217" i="2"/>
  <c r="F216" i="2"/>
  <c r="F215" i="2"/>
  <c r="F212" i="2"/>
  <c r="F211" i="2"/>
  <c r="F210" i="2"/>
  <c r="F207" i="2"/>
  <c r="F206" i="2"/>
  <c r="F205" i="2"/>
  <c r="F202" i="2"/>
  <c r="F201" i="2"/>
  <c r="F200" i="2"/>
  <c r="F195" i="2"/>
  <c r="F192" i="2"/>
  <c r="F191" i="2"/>
  <c r="F190" i="2"/>
  <c r="F181" i="2"/>
  <c r="F182" i="2"/>
  <c r="F142" i="2"/>
  <c r="F154" i="2"/>
  <c r="F166" i="2"/>
  <c r="F165" i="2"/>
  <c r="F164" i="2"/>
  <c r="F163" i="2"/>
  <c r="F161" i="2"/>
  <c r="F160" i="2"/>
  <c r="F159" i="2"/>
  <c r="F158" i="2"/>
  <c r="F148" i="2"/>
  <c r="F149" i="2"/>
  <c r="F150" i="2"/>
  <c r="F151" i="2"/>
  <c r="F156" i="2"/>
  <c r="F155" i="2"/>
  <c r="F153" i="2"/>
  <c r="F126" i="2"/>
  <c r="F125" i="2"/>
  <c r="F124" i="2"/>
  <c r="F123" i="2"/>
  <c r="F131" i="2"/>
  <c r="F129" i="2"/>
  <c r="F128" i="2"/>
  <c r="F136" i="2"/>
  <c r="F135" i="2"/>
  <c r="F134" i="2"/>
  <c r="F133" i="2"/>
  <c r="G132" i="2"/>
  <c r="H132" i="2"/>
  <c r="I132" i="2"/>
  <c r="J132" i="2"/>
  <c r="K132" i="2"/>
  <c r="F141" i="2"/>
  <c r="F140" i="2"/>
  <c r="F139" i="2"/>
  <c r="F138" i="2"/>
  <c r="G137" i="2"/>
  <c r="H137" i="2"/>
  <c r="I137" i="2"/>
  <c r="J137" i="2"/>
  <c r="K137" i="2"/>
  <c r="F137" i="2" s="1"/>
  <c r="F118" i="2"/>
  <c r="F116" i="2"/>
  <c r="F115" i="2"/>
  <c r="F114" i="2"/>
  <c r="F113" i="2"/>
  <c r="F111" i="2"/>
  <c r="F110" i="2"/>
  <c r="F109" i="2"/>
  <c r="F104" i="2" s="1"/>
  <c r="F108" i="2"/>
  <c r="F103" i="2" s="1"/>
  <c r="F106" i="2"/>
  <c r="F95" i="2"/>
  <c r="F94" i="2"/>
  <c r="F93" i="2"/>
  <c r="F82" i="2"/>
  <c r="F83" i="2"/>
  <c r="F84" i="2"/>
  <c r="F85" i="2"/>
  <c r="F80" i="2"/>
  <c r="F79" i="2"/>
  <c r="F78" i="2"/>
  <c r="F77" i="2"/>
  <c r="F75" i="2"/>
  <c r="F74" i="2"/>
  <c r="F73" i="2"/>
  <c r="F72" i="2"/>
  <c r="F70" i="2"/>
  <c r="F69" i="2"/>
  <c r="F68" i="2"/>
  <c r="F67" i="2"/>
  <c r="G51" i="2"/>
  <c r="H51" i="2"/>
  <c r="I51" i="2"/>
  <c r="J51" i="2"/>
  <c r="K51" i="2"/>
  <c r="F55" i="2"/>
  <c r="F54" i="2"/>
  <c r="F53" i="2"/>
  <c r="F52" i="2"/>
  <c r="F50" i="2"/>
  <c r="F48" i="2"/>
  <c r="F47" i="2"/>
  <c r="F46" i="2" s="1"/>
  <c r="F42" i="2"/>
  <c r="F43" i="2"/>
  <c r="F65" i="2"/>
  <c r="F64" i="2"/>
  <c r="F63" i="2"/>
  <c r="F62" i="2"/>
  <c r="F45" i="2"/>
  <c r="F44" i="2"/>
  <c r="J18" i="2"/>
  <c r="J15" i="2" s="1"/>
  <c r="I18" i="2"/>
  <c r="I15" i="2" s="1"/>
  <c r="F15" i="2" s="1"/>
  <c r="H18" i="2"/>
  <c r="G280" i="2"/>
  <c r="H280" i="2"/>
  <c r="I280" i="2"/>
  <c r="J280" i="2"/>
  <c r="K280" i="2"/>
  <c r="G259" i="2"/>
  <c r="H259" i="2"/>
  <c r="I259" i="2"/>
  <c r="J259" i="2"/>
  <c r="K259" i="2"/>
  <c r="G264" i="2"/>
  <c r="H264" i="2"/>
  <c r="I264" i="2"/>
  <c r="J264" i="2"/>
  <c r="K264" i="2"/>
  <c r="G233" i="2"/>
  <c r="H233" i="2"/>
  <c r="I233" i="2"/>
  <c r="J233" i="2"/>
  <c r="K233" i="2"/>
  <c r="G223" i="2"/>
  <c r="H223" i="2"/>
  <c r="I223" i="2"/>
  <c r="J223" i="2"/>
  <c r="K223" i="2"/>
  <c r="G162" i="2"/>
  <c r="H162" i="2"/>
  <c r="I162" i="2"/>
  <c r="J162" i="2"/>
  <c r="K162" i="2"/>
  <c r="G147" i="2"/>
  <c r="H147" i="2"/>
  <c r="I147" i="2"/>
  <c r="J147" i="2"/>
  <c r="K147" i="2"/>
  <c r="G152" i="2"/>
  <c r="H152" i="2"/>
  <c r="I152" i="2"/>
  <c r="J152" i="2"/>
  <c r="K152" i="2"/>
  <c r="G157" i="2"/>
  <c r="H157" i="2"/>
  <c r="I157" i="2"/>
  <c r="J157" i="2"/>
  <c r="K157" i="2"/>
  <c r="G122" i="2"/>
  <c r="H122" i="2"/>
  <c r="I122" i="2"/>
  <c r="J122" i="2"/>
  <c r="K122" i="2"/>
  <c r="G127" i="2"/>
  <c r="H127" i="2"/>
  <c r="I127" i="2"/>
  <c r="J127" i="2"/>
  <c r="K127" i="2"/>
  <c r="G107" i="2"/>
  <c r="H107" i="2"/>
  <c r="I107" i="2"/>
  <c r="J107" i="2"/>
  <c r="K107" i="2"/>
  <c r="G112" i="2"/>
  <c r="H112" i="2"/>
  <c r="J112" i="2"/>
  <c r="K112" i="2"/>
  <c r="G61" i="2"/>
  <c r="H61" i="2"/>
  <c r="I61" i="2"/>
  <c r="J61" i="2"/>
  <c r="K61" i="2"/>
  <c r="K66" i="2"/>
  <c r="F66" i="2" s="1"/>
  <c r="G71" i="2"/>
  <c r="H71" i="2"/>
  <c r="K71" i="2"/>
  <c r="G76" i="2"/>
  <c r="H76" i="2"/>
  <c r="I76" i="2"/>
  <c r="J76" i="2"/>
  <c r="K76" i="2"/>
  <c r="G81" i="2"/>
  <c r="H81" i="2"/>
  <c r="I81" i="2"/>
  <c r="J81" i="2"/>
  <c r="K81" i="2"/>
  <c r="F86" i="2"/>
  <c r="G86" i="2"/>
  <c r="H86" i="2"/>
  <c r="I86" i="2"/>
  <c r="J86" i="2"/>
  <c r="K86" i="2"/>
  <c r="E91" i="2"/>
  <c r="G92" i="2"/>
  <c r="G91" i="2" s="1"/>
  <c r="H92" i="2"/>
  <c r="H91" i="2" s="1"/>
  <c r="I92" i="2"/>
  <c r="I91" i="2" s="1"/>
  <c r="J92" i="2"/>
  <c r="J91" i="2" s="1"/>
  <c r="K92" i="2"/>
  <c r="K91" i="2" s="1"/>
  <c r="G34" i="2"/>
  <c r="G33" i="2"/>
  <c r="G32" i="2"/>
  <c r="G31" i="2"/>
  <c r="H34" i="2"/>
  <c r="H33" i="2"/>
  <c r="H32" i="2"/>
  <c r="H31" i="2"/>
  <c r="I34" i="2"/>
  <c r="I33" i="2"/>
  <c r="I32" i="2"/>
  <c r="I31" i="2"/>
  <c r="J34" i="2"/>
  <c r="J33" i="2"/>
  <c r="J32" i="2"/>
  <c r="J31" i="2"/>
  <c r="K32" i="2"/>
  <c r="K33" i="2"/>
  <c r="K34" i="2"/>
  <c r="K31" i="2"/>
  <c r="G25" i="2"/>
  <c r="H25" i="2"/>
  <c r="I25" i="2"/>
  <c r="J25" i="2"/>
  <c r="K25" i="2"/>
  <c r="F22" i="2"/>
  <c r="F17" i="2" s="1"/>
  <c r="F23" i="2"/>
  <c r="F24" i="2"/>
  <c r="F19" i="2" s="1"/>
  <c r="F21" i="2"/>
  <c r="F16" i="2" s="1"/>
  <c r="G20" i="2"/>
  <c r="H20" i="2"/>
  <c r="I20" i="2"/>
  <c r="J20" i="2"/>
  <c r="K20" i="2"/>
  <c r="F51" i="2" l="1"/>
  <c r="F60" i="2"/>
  <c r="F144" i="2"/>
  <c r="F157" i="2"/>
  <c r="F223" i="2"/>
  <c r="F280" i="2"/>
  <c r="F59" i="2"/>
  <c r="K30" i="2"/>
  <c r="I30" i="2"/>
  <c r="G30" i="2"/>
  <c r="F91" i="2"/>
  <c r="F107" i="2"/>
  <c r="F147" i="2"/>
  <c r="F264" i="2"/>
  <c r="F20" i="2"/>
  <c r="F33" i="2"/>
  <c r="F18" i="2"/>
  <c r="F25" i="2"/>
  <c r="F81" i="2"/>
  <c r="F132" i="2"/>
  <c r="F145" i="2"/>
  <c r="F143" i="2"/>
  <c r="F255" i="2"/>
  <c r="F257" i="2"/>
  <c r="J30" i="2"/>
  <c r="H30" i="2"/>
  <c r="F76" i="2"/>
  <c r="F122" i="2"/>
  <c r="F152" i="2"/>
  <c r="F162" i="2"/>
  <c r="F233" i="2"/>
  <c r="F259" i="2"/>
  <c r="F146" i="2"/>
  <c r="F256" i="2"/>
  <c r="F258" i="2"/>
  <c r="F30" i="2"/>
  <c r="F31" i="2"/>
  <c r="F58" i="2"/>
  <c r="F92" i="2"/>
  <c r="F32" i="2"/>
  <c r="F34" i="2"/>
  <c r="F119" i="2"/>
  <c r="F276" i="2"/>
  <c r="F57" i="2"/>
  <c r="F61" i="2"/>
  <c r="I27" i="5"/>
  <c r="I68" i="5"/>
  <c r="I67" i="5"/>
  <c r="I59" i="5"/>
  <c r="I58" i="5"/>
  <c r="I57" i="5"/>
  <c r="I56" i="5"/>
  <c r="I55" i="5"/>
  <c r="I47" i="5"/>
  <c r="I46" i="5"/>
  <c r="I45" i="5"/>
  <c r="I38" i="5"/>
  <c r="I37" i="5"/>
  <c r="I36" i="5"/>
  <c r="I35" i="5"/>
  <c r="I29" i="5"/>
  <c r="I28" i="5"/>
  <c r="I26" i="5"/>
  <c r="I25" i="5"/>
  <c r="I16" i="5"/>
  <c r="I17" i="5"/>
  <c r="I18" i="5"/>
  <c r="I19" i="5"/>
  <c r="I15" i="5"/>
  <c r="G256" i="2"/>
  <c r="G257" i="2"/>
  <c r="G258" i="2"/>
  <c r="G255" i="2"/>
  <c r="H91" i="18"/>
  <c r="G91" i="18"/>
  <c r="D94" i="18"/>
  <c r="I279" i="2"/>
  <c r="I278" i="2"/>
  <c r="I277" i="2"/>
  <c r="I276" i="2"/>
  <c r="J279" i="2"/>
  <c r="J278" i="2"/>
  <c r="J277" i="2"/>
  <c r="J276" i="2"/>
  <c r="K277" i="2"/>
  <c r="K278" i="2"/>
  <c r="K279" i="2"/>
  <c r="K276" i="2"/>
  <c r="G271" i="2"/>
  <c r="G272" i="2"/>
  <c r="G273" i="2"/>
  <c r="G270" i="2"/>
  <c r="G171" i="2"/>
  <c r="G170" i="2"/>
  <c r="G169" i="2"/>
  <c r="G168" i="2"/>
  <c r="K169" i="2"/>
  <c r="K170" i="2"/>
  <c r="K171" i="2"/>
  <c r="K168" i="2"/>
  <c r="H121" i="2"/>
  <c r="H120" i="2"/>
  <c r="H119" i="2"/>
  <c r="H118" i="2"/>
  <c r="I121" i="2"/>
  <c r="I120" i="2"/>
  <c r="I170" i="2" s="1"/>
  <c r="I119" i="2"/>
  <c r="I118" i="2"/>
  <c r="J119" i="2"/>
  <c r="J169" i="2" s="1"/>
  <c r="J120" i="2"/>
  <c r="J170" i="2" s="1"/>
  <c r="J121" i="2"/>
  <c r="J171" i="2" s="1"/>
  <c r="J118" i="2"/>
  <c r="J168" i="2" s="1"/>
  <c r="F130" i="2"/>
  <c r="H106" i="2"/>
  <c r="H105" i="2"/>
  <c r="H104" i="2"/>
  <c r="H103" i="2"/>
  <c r="I104" i="2"/>
  <c r="I106" i="2"/>
  <c r="I171" i="2" s="1"/>
  <c r="I103" i="2"/>
  <c r="I168" i="2" s="1"/>
  <c r="F112" i="2"/>
  <c r="G60" i="2"/>
  <c r="G59" i="2"/>
  <c r="G58" i="2"/>
  <c r="G57" i="2"/>
  <c r="J59" i="2"/>
  <c r="J58" i="2"/>
  <c r="J57" i="2"/>
  <c r="I60" i="2"/>
  <c r="I59" i="2"/>
  <c r="I58" i="2"/>
  <c r="I57" i="2"/>
  <c r="H58" i="2"/>
  <c r="H59" i="2"/>
  <c r="H60" i="2"/>
  <c r="H57" i="2"/>
  <c r="K57" i="2"/>
  <c r="K58" i="2"/>
  <c r="K59" i="2"/>
  <c r="K60" i="2"/>
  <c r="G38" i="2"/>
  <c r="G98" i="2" s="1"/>
  <c r="G39" i="2"/>
  <c r="G99" i="2" s="1"/>
  <c r="G40" i="2"/>
  <c r="G37" i="2"/>
  <c r="G97" i="2" s="1"/>
  <c r="I46" i="2"/>
  <c r="J46" i="2"/>
  <c r="K46" i="2"/>
  <c r="I41" i="2"/>
  <c r="J41" i="2"/>
  <c r="K41" i="2"/>
  <c r="F41" i="2" s="1"/>
  <c r="H41" i="2"/>
  <c r="J40" i="2"/>
  <c r="J39" i="2"/>
  <c r="J38" i="2"/>
  <c r="J36" i="2" s="1"/>
  <c r="J37" i="2"/>
  <c r="J97" i="2" s="1"/>
  <c r="K40" i="2"/>
  <c r="K100" i="2" s="1"/>
  <c r="K39" i="2"/>
  <c r="K99" i="2" s="1"/>
  <c r="K38" i="2"/>
  <c r="K36" i="2" s="1"/>
  <c r="K37" i="2"/>
  <c r="K97" i="2" s="1"/>
  <c r="I40" i="2"/>
  <c r="I100" i="2" s="1"/>
  <c r="I39" i="2"/>
  <c r="I99" i="2" s="1"/>
  <c r="I38" i="2"/>
  <c r="I98" i="2" s="1"/>
  <c r="I37" i="2"/>
  <c r="I97" i="2" s="1"/>
  <c r="H38" i="2"/>
  <c r="H98" i="2" s="1"/>
  <c r="H39" i="2"/>
  <c r="H99" i="2" s="1"/>
  <c r="H40" i="2"/>
  <c r="H100" i="2" s="1"/>
  <c r="H37" i="2"/>
  <c r="D91" i="18" l="1"/>
  <c r="K56" i="2"/>
  <c r="H56" i="2"/>
  <c r="H102" i="2"/>
  <c r="I117" i="2"/>
  <c r="J56" i="2"/>
  <c r="G100" i="2"/>
  <c r="F100" i="2" s="1"/>
  <c r="F120" i="2"/>
  <c r="F39" i="2"/>
  <c r="H97" i="2"/>
  <c r="H96" i="2" s="1"/>
  <c r="F105" i="2"/>
  <c r="F121" i="2"/>
  <c r="G167" i="2"/>
  <c r="G254" i="2"/>
  <c r="F254" i="2" s="1"/>
  <c r="H36" i="2"/>
  <c r="F40" i="2"/>
  <c r="I56" i="2"/>
  <c r="J99" i="2"/>
  <c r="F99" i="2" s="1"/>
  <c r="I169" i="2"/>
  <c r="H169" i="2"/>
  <c r="H171" i="2"/>
  <c r="H117" i="2"/>
  <c r="I96" i="2"/>
  <c r="G96" i="2"/>
  <c r="F171" i="2"/>
  <c r="G36" i="2"/>
  <c r="K98" i="2"/>
  <c r="K96" i="2" s="1"/>
  <c r="F38" i="2"/>
  <c r="I102" i="2"/>
  <c r="F102" i="2" s="1"/>
  <c r="H168" i="2"/>
  <c r="G269" i="2"/>
  <c r="H170" i="2"/>
  <c r="F37" i="2"/>
  <c r="G56" i="2"/>
  <c r="J98" i="2"/>
  <c r="F98" i="2" s="1"/>
  <c r="F127" i="2"/>
  <c r="J167" i="2"/>
  <c r="F170" i="2"/>
  <c r="J117" i="2"/>
  <c r="I36" i="2"/>
  <c r="F56" i="2" l="1"/>
  <c r="F97" i="2"/>
  <c r="F96" i="2" s="1"/>
  <c r="F117" i="2"/>
  <c r="J96" i="2"/>
  <c r="F169" i="2"/>
  <c r="I167" i="2"/>
  <c r="H167" i="2"/>
  <c r="F167" i="2" s="1"/>
  <c r="F168" i="2"/>
  <c r="F36" i="2"/>
  <c r="I201" i="18" l="1"/>
  <c r="D205" i="18" l="1"/>
  <c r="D203" i="18"/>
  <c r="D201" i="18" s="1"/>
  <c r="E201" i="18"/>
  <c r="D198" i="18"/>
  <c r="I194" i="18"/>
  <c r="H194" i="18"/>
  <c r="G194" i="18"/>
  <c r="F194" i="18"/>
  <c r="D193" i="18"/>
  <c r="I189" i="18"/>
  <c r="H189" i="18"/>
  <c r="G189" i="18"/>
  <c r="F189" i="18"/>
  <c r="E189" i="18"/>
  <c r="D186" i="18"/>
  <c r="D185" i="18"/>
  <c r="I182" i="18"/>
  <c r="H182" i="18"/>
  <c r="G182" i="18"/>
  <c r="F182" i="18"/>
  <c r="E182" i="18"/>
  <c r="D180" i="18"/>
  <c r="D179" i="18"/>
  <c r="D176" i="18" s="1"/>
  <c r="I176" i="18"/>
  <c r="H176" i="18"/>
  <c r="G176" i="18"/>
  <c r="F176" i="18"/>
  <c r="E176" i="18"/>
  <c r="D174" i="18"/>
  <c r="D173" i="18"/>
  <c r="I170" i="18"/>
  <c r="H170" i="18"/>
  <c r="G170" i="18"/>
  <c r="F170" i="18"/>
  <c r="E170" i="18"/>
  <c r="D169" i="18"/>
  <c r="D168" i="18"/>
  <c r="I165" i="18"/>
  <c r="H165" i="18"/>
  <c r="G165" i="18"/>
  <c r="F165" i="18"/>
  <c r="E165" i="18"/>
  <c r="D164" i="18"/>
  <c r="D163" i="18"/>
  <c r="I160" i="18"/>
  <c r="H160" i="18"/>
  <c r="G160" i="18"/>
  <c r="F160" i="18"/>
  <c r="E160" i="18"/>
  <c r="D159" i="18"/>
  <c r="D158" i="18"/>
  <c r="D155" i="18" s="1"/>
  <c r="I155" i="18"/>
  <c r="H155" i="18"/>
  <c r="G155" i="18"/>
  <c r="F155" i="18"/>
  <c r="E155" i="18"/>
  <c r="D154" i="18"/>
  <c r="D153" i="18"/>
  <c r="I150" i="18"/>
  <c r="H150" i="18"/>
  <c r="G150" i="18"/>
  <c r="F150" i="18"/>
  <c r="E150" i="18"/>
  <c r="D149" i="18"/>
  <c r="D148" i="18"/>
  <c r="I145" i="18"/>
  <c r="H145" i="18"/>
  <c r="G145" i="18"/>
  <c r="F145" i="18"/>
  <c r="E145" i="18"/>
  <c r="D144" i="18"/>
  <c r="D143" i="18"/>
  <c r="I140" i="18"/>
  <c r="H140" i="18"/>
  <c r="G140" i="18"/>
  <c r="F140" i="18"/>
  <c r="E140" i="18"/>
  <c r="D139" i="18"/>
  <c r="D138" i="18"/>
  <c r="D135" i="18" s="1"/>
  <c r="I135" i="18"/>
  <c r="H135" i="18"/>
  <c r="G135" i="18"/>
  <c r="F135" i="18"/>
  <c r="E135" i="18"/>
  <c r="D134" i="18"/>
  <c r="D133" i="18"/>
  <c r="I130" i="18"/>
  <c r="H130" i="18"/>
  <c r="G130" i="18"/>
  <c r="F130" i="18"/>
  <c r="E130" i="18"/>
  <c r="D129" i="18"/>
  <c r="D128" i="18"/>
  <c r="I125" i="18"/>
  <c r="H125" i="18"/>
  <c r="G125" i="18"/>
  <c r="F125" i="18"/>
  <c r="E125" i="18"/>
  <c r="K289" i="2"/>
  <c r="J289" i="2"/>
  <c r="I289" i="2"/>
  <c r="H289" i="2"/>
  <c r="G289" i="2"/>
  <c r="F289" i="2"/>
  <c r="E289" i="2"/>
  <c r="K288" i="2"/>
  <c r="J288" i="2"/>
  <c r="I288" i="2"/>
  <c r="G288" i="2"/>
  <c r="E288" i="2"/>
  <c r="K287" i="2"/>
  <c r="J287" i="2"/>
  <c r="I287" i="2"/>
  <c r="H287" i="2"/>
  <c r="G287" i="2"/>
  <c r="G292" i="2" s="1"/>
  <c r="E287" i="2"/>
  <c r="K286" i="2"/>
  <c r="J286" i="2"/>
  <c r="I286" i="2"/>
  <c r="H286" i="2"/>
  <c r="G286" i="2"/>
  <c r="E286" i="2"/>
  <c r="J285" i="2"/>
  <c r="K275" i="2"/>
  <c r="K285" i="2" s="1"/>
  <c r="I285" i="2"/>
  <c r="G275" i="2"/>
  <c r="K273" i="2"/>
  <c r="J273" i="2"/>
  <c r="I273" i="2"/>
  <c r="H273" i="2"/>
  <c r="F273" i="2"/>
  <c r="E273" i="2"/>
  <c r="K272" i="2"/>
  <c r="J272" i="2"/>
  <c r="I272" i="2"/>
  <c r="H272" i="2"/>
  <c r="E272" i="2"/>
  <c r="K271" i="2"/>
  <c r="J271" i="2"/>
  <c r="I271" i="2"/>
  <c r="H271" i="2"/>
  <c r="E271" i="2"/>
  <c r="K270" i="2"/>
  <c r="J270" i="2"/>
  <c r="I270" i="2"/>
  <c r="H270" i="2"/>
  <c r="K269" i="2"/>
  <c r="J269" i="2"/>
  <c r="I269" i="2"/>
  <c r="H269" i="2"/>
  <c r="E243" i="2"/>
  <c r="K238" i="2"/>
  <c r="J238" i="2"/>
  <c r="I238" i="2"/>
  <c r="H238" i="2"/>
  <c r="G238" i="2"/>
  <c r="E238" i="2"/>
  <c r="E233" i="2"/>
  <c r="K228" i="2"/>
  <c r="J228" i="2"/>
  <c r="I228" i="2"/>
  <c r="H228" i="2"/>
  <c r="G228" i="2"/>
  <c r="E228" i="2"/>
  <c r="K219" i="2"/>
  <c r="K218" i="2" s="1"/>
  <c r="J219" i="2"/>
  <c r="J218" i="2" s="1"/>
  <c r="J214" i="2" s="1"/>
  <c r="J213" i="2" s="1"/>
  <c r="J209" i="2" s="1"/>
  <c r="J208" i="2" s="1"/>
  <c r="J204" i="2" s="1"/>
  <c r="J203" i="2" s="1"/>
  <c r="J199" i="2" s="1"/>
  <c r="J198" i="2" s="1"/>
  <c r="I219" i="2"/>
  <c r="I218" i="2" s="1"/>
  <c r="H219" i="2"/>
  <c r="H218" i="2" s="1"/>
  <c r="H214" i="2" s="1"/>
  <c r="H213" i="2" s="1"/>
  <c r="H209" i="2" s="1"/>
  <c r="H208" i="2" s="1"/>
  <c r="H204" i="2" s="1"/>
  <c r="H203" i="2" s="1"/>
  <c r="H199" i="2" s="1"/>
  <c r="H198" i="2" s="1"/>
  <c r="H194" i="2" s="1"/>
  <c r="G219" i="2"/>
  <c r="E223" i="2"/>
  <c r="E219" i="2" s="1"/>
  <c r="K214" i="2"/>
  <c r="K213" i="2" s="1"/>
  <c r="I214" i="2"/>
  <c r="I213" i="2" s="1"/>
  <c r="I209" i="2" s="1"/>
  <c r="I208" i="2" s="1"/>
  <c r="I204" i="2" s="1"/>
  <c r="I203" i="2" s="1"/>
  <c r="I199" i="2" s="1"/>
  <c r="I198" i="2" s="1"/>
  <c r="E218" i="2"/>
  <c r="E214" i="2" s="1"/>
  <c r="E213" i="2"/>
  <c r="E209" i="2" s="1"/>
  <c r="E208" i="2"/>
  <c r="E204" i="2" s="1"/>
  <c r="E203" i="2"/>
  <c r="E199" i="2" s="1"/>
  <c r="E198" i="2"/>
  <c r="K197" i="2"/>
  <c r="J197" i="2"/>
  <c r="I197" i="2"/>
  <c r="H197" i="2"/>
  <c r="G197" i="2"/>
  <c r="E197" i="2"/>
  <c r="E194" i="2" s="1"/>
  <c r="K196" i="2"/>
  <c r="J196" i="2"/>
  <c r="I196" i="2"/>
  <c r="H196" i="2"/>
  <c r="G196" i="2"/>
  <c r="E196" i="2"/>
  <c r="E188" i="2"/>
  <c r="E183" i="2" s="1"/>
  <c r="E179" i="2" s="1"/>
  <c r="K187" i="2"/>
  <c r="J187" i="2"/>
  <c r="I187" i="2"/>
  <c r="H187" i="2"/>
  <c r="G187" i="2"/>
  <c r="E187" i="2"/>
  <c r="K186" i="2"/>
  <c r="J186" i="2"/>
  <c r="I186" i="2"/>
  <c r="H186" i="2"/>
  <c r="G186" i="2"/>
  <c r="E186" i="2"/>
  <c r="E178" i="2"/>
  <c r="K177" i="2"/>
  <c r="J177" i="2"/>
  <c r="I177" i="2"/>
  <c r="H177" i="2"/>
  <c r="G177" i="2"/>
  <c r="E177" i="2"/>
  <c r="K176" i="2"/>
  <c r="J176" i="2"/>
  <c r="I176" i="2"/>
  <c r="H176" i="2"/>
  <c r="G176" i="2"/>
  <c r="E176" i="2"/>
  <c r="I194" i="2" l="1"/>
  <c r="F270" i="2"/>
  <c r="F238" i="2"/>
  <c r="E251" i="2"/>
  <c r="J251" i="2"/>
  <c r="F186" i="2"/>
  <c r="F196" i="2"/>
  <c r="F187" i="2"/>
  <c r="F197" i="2"/>
  <c r="I193" i="2"/>
  <c r="J293" i="2"/>
  <c r="H193" i="2"/>
  <c r="K209" i="2"/>
  <c r="K208" i="2" s="1"/>
  <c r="G218" i="2"/>
  <c r="G214" i="2" s="1"/>
  <c r="F219" i="2"/>
  <c r="F218" i="2"/>
  <c r="F228" i="2"/>
  <c r="G285" i="2"/>
  <c r="F275" i="2"/>
  <c r="D140" i="18"/>
  <c r="D160" i="18"/>
  <c r="F269" i="2"/>
  <c r="D150" i="18"/>
  <c r="D170" i="18"/>
  <c r="G252" i="2"/>
  <c r="K292" i="2"/>
  <c r="E193" i="2"/>
  <c r="E189" i="2" s="1"/>
  <c r="E185" i="2" s="1"/>
  <c r="I292" i="2"/>
  <c r="K252" i="2"/>
  <c r="K294" i="2" s="1"/>
  <c r="H292" i="2"/>
  <c r="J292" i="2"/>
  <c r="D130" i="18"/>
  <c r="D125" i="18"/>
  <c r="D145" i="18"/>
  <c r="D165" i="18"/>
  <c r="D189" i="18"/>
  <c r="D182" i="18"/>
  <c r="H251" i="2"/>
  <c r="H293" i="2" s="1"/>
  <c r="E184" i="2"/>
  <c r="F272" i="2"/>
  <c r="I251" i="2"/>
  <c r="I293" i="2" s="1"/>
  <c r="J252" i="2"/>
  <c r="J294" i="2" s="1"/>
  <c r="J194" i="2"/>
  <c r="J193" i="2" s="1"/>
  <c r="J189" i="2" s="1"/>
  <c r="H189" i="2"/>
  <c r="F286" i="2"/>
  <c r="G251" i="2"/>
  <c r="G293" i="2" s="1"/>
  <c r="K251" i="2"/>
  <c r="K293" i="2" s="1"/>
  <c r="H252" i="2"/>
  <c r="H294" i="2" s="1"/>
  <c r="I189" i="2"/>
  <c r="F271" i="2"/>
  <c r="F288" i="2"/>
  <c r="F287" i="2"/>
  <c r="F285" i="2"/>
  <c r="E252" i="2"/>
  <c r="E249" i="2" s="1"/>
  <c r="I252" i="2"/>
  <c r="I294" i="2" s="1"/>
  <c r="F176" i="2" l="1"/>
  <c r="E180" i="2"/>
  <c r="J188" i="2"/>
  <c r="J184" i="2" s="1"/>
  <c r="H188" i="2"/>
  <c r="H184" i="2" s="1"/>
  <c r="K204" i="2"/>
  <c r="K203" i="2" s="1"/>
  <c r="E248" i="2"/>
  <c r="I188" i="2"/>
  <c r="I184" i="2" s="1"/>
  <c r="G213" i="2"/>
  <c r="F214" i="2"/>
  <c r="F177" i="2"/>
  <c r="F252" i="2" s="1"/>
  <c r="F249" i="2" s="1"/>
  <c r="F292" i="2"/>
  <c r="G249" i="2"/>
  <c r="G291" i="2" s="1"/>
  <c r="G294" i="2"/>
  <c r="K249" i="2"/>
  <c r="K291" i="2" s="1"/>
  <c r="K290" i="2" s="1"/>
  <c r="J249" i="2"/>
  <c r="J291" i="2" s="1"/>
  <c r="J290" i="2" s="1"/>
  <c r="F293" i="2"/>
  <c r="I249" i="2"/>
  <c r="I291" i="2" s="1"/>
  <c r="I290" i="2" s="1"/>
  <c r="H249" i="2"/>
  <c r="E244" i="2"/>
  <c r="E245" i="2"/>
  <c r="I185" i="2" l="1"/>
  <c r="I183" i="2" s="1"/>
  <c r="G209" i="2"/>
  <c r="F213" i="2"/>
  <c r="K199" i="2"/>
  <c r="K198" i="2" s="1"/>
  <c r="H185" i="2"/>
  <c r="J185" i="2"/>
  <c r="J183" i="2" s="1"/>
  <c r="H291" i="2"/>
  <c r="H290" i="2" s="1"/>
  <c r="G290" i="2"/>
  <c r="F294" i="2"/>
  <c r="I179" i="2" l="1"/>
  <c r="I180" i="2"/>
  <c r="H183" i="2"/>
  <c r="H179" i="2" s="1"/>
  <c r="J180" i="2"/>
  <c r="J179" i="2"/>
  <c r="J178" i="2" s="1"/>
  <c r="J173" i="2" s="1"/>
  <c r="J248" i="2" s="1"/>
  <c r="K194" i="2"/>
  <c r="K193" i="2" s="1"/>
  <c r="G208" i="2"/>
  <c r="F209" i="2"/>
  <c r="F291" i="2"/>
  <c r="F290" i="2"/>
  <c r="F48" i="5"/>
  <c r="G48" i="5"/>
  <c r="E49" i="5"/>
  <c r="D48" i="5"/>
  <c r="E48" i="5"/>
  <c r="H48" i="5"/>
  <c r="D49" i="5"/>
  <c r="F49" i="5"/>
  <c r="H49" i="5"/>
  <c r="I69" i="5"/>
  <c r="I66" i="5"/>
  <c r="G49" i="5"/>
  <c r="I178" i="2" l="1"/>
  <c r="I173" i="2" s="1"/>
  <c r="I248" i="2" s="1"/>
  <c r="I48" i="5"/>
  <c r="K189" i="2"/>
  <c r="J245" i="2"/>
  <c r="J244" i="2"/>
  <c r="G204" i="2"/>
  <c r="F208" i="2"/>
  <c r="H180" i="2"/>
  <c r="H178" i="2" s="1"/>
  <c r="H173" i="2" s="1"/>
  <c r="H248" i="2" s="1"/>
  <c r="I49" i="5"/>
  <c r="I65" i="5"/>
  <c r="I39" i="5"/>
  <c r="I245" i="2" l="1"/>
  <c r="I244" i="2"/>
  <c r="J243" i="2"/>
  <c r="H244" i="2"/>
  <c r="H245" i="2"/>
  <c r="G203" i="2"/>
  <c r="F204" i="2"/>
  <c r="K188" i="2"/>
  <c r="I243" i="2" l="1"/>
  <c r="H243" i="2"/>
  <c r="K184" i="2"/>
  <c r="K185" i="2"/>
  <c r="G199" i="2"/>
  <c r="F203" i="2"/>
  <c r="G198" i="2" l="1"/>
  <c r="F199" i="2"/>
  <c r="K183" i="2"/>
  <c r="K179" i="2" l="1"/>
  <c r="K180" i="2"/>
  <c r="G194" i="2"/>
  <c r="F198" i="2"/>
  <c r="K178" i="2" l="1"/>
  <c r="K173" i="2" s="1"/>
  <c r="K248" i="2" s="1"/>
  <c r="F194" i="2"/>
  <c r="G193" i="2"/>
  <c r="K245" i="2"/>
  <c r="K244" i="2"/>
  <c r="G189" i="2" l="1"/>
  <c r="F193" i="2"/>
  <c r="K243" i="2"/>
  <c r="G188" i="2" l="1"/>
  <c r="G185" i="2" s="1"/>
  <c r="F189" i="2"/>
  <c r="F185" i="2" l="1"/>
  <c r="G184" i="2"/>
  <c r="F184" i="2" s="1"/>
  <c r="F188" i="2"/>
  <c r="G183" i="2" l="1"/>
  <c r="G179" i="2" l="1"/>
  <c r="F183" i="2"/>
  <c r="G180" i="2"/>
  <c r="F180" i="2" s="1"/>
  <c r="F175" i="2" s="1"/>
  <c r="F179" i="2" l="1"/>
  <c r="F174" i="2" s="1"/>
  <c r="G178" i="2"/>
  <c r="F178" i="2" l="1"/>
  <c r="G173" i="2"/>
  <c r="F173" i="2" l="1"/>
  <c r="F248" i="2" s="1"/>
  <c r="G248" i="2"/>
  <c r="G244" i="2" l="1"/>
  <c r="F244" i="2" s="1"/>
  <c r="F239" i="2" s="1"/>
  <c r="G245" i="2"/>
  <c r="G243" i="2" l="1"/>
  <c r="F243" i="2" s="1"/>
  <c r="F245" i="2"/>
  <c r="F240" i="2" s="1"/>
</calcChain>
</file>

<file path=xl/sharedStrings.xml><?xml version="1.0" encoding="utf-8"?>
<sst xmlns="http://schemas.openxmlformats.org/spreadsheetml/2006/main" count="1049" uniqueCount="298">
  <si>
    <t>Цели муниципальной программы</t>
  </si>
  <si>
    <t>Координатор муниципальной программы</t>
  </si>
  <si>
    <t>Перечень подпрограмм</t>
  </si>
  <si>
    <t>Расходы  (тыс. рублей)</t>
  </si>
  <si>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</si>
  <si>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</si>
  <si>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</si>
  <si>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</si>
  <si>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</si>
  <si>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</si>
  <si>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Средства бюджета Московской области</t>
  </si>
  <si>
    <t>Источники финансирования</t>
  </si>
  <si>
    <t>Объем финансирования по годам, (тыс. руб.)</t>
  </si>
  <si>
    <t>Источники финансирования муниципальной программы, 
в том числе по годам</t>
  </si>
  <si>
    <t>Всего, в том числе по годам</t>
  </si>
  <si>
    <t xml:space="preserve">Муниципальный заказчик подпрограммы </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</si>
  <si>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</si>
  <si>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</si>
  <si>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Всего:
в том числе</t>
  </si>
  <si>
    <t>Результаты выполнения мероприятия подпрограммы</t>
  </si>
  <si>
    <t>Средства бюджета городского округа Домодедово</t>
  </si>
  <si>
    <t xml:space="preserve">Средства бюджета городского округа Домодедово   </t>
  </si>
  <si>
    <t>Паспорт муниципальной программы</t>
  </si>
  <si>
    <t>%</t>
  </si>
  <si>
    <t>ед.</t>
  </si>
  <si>
    <t>Эксплуатационные расходы, возникающие в результате реализации мероприятия</t>
  </si>
  <si>
    <t>Сводные сметные расчеты</t>
  </si>
  <si>
    <t>Администрация городского округа Домодедово</t>
  </si>
  <si>
    <t>утвержденной постановлением Администрации городского округа Домодедово</t>
  </si>
  <si>
    <t>2020 год</t>
  </si>
  <si>
    <t>2021 год</t>
  </si>
  <si>
    <t>Приложение № 4</t>
  </si>
  <si>
    <t xml:space="preserve">к муниципальной программе </t>
  </si>
  <si>
    <t xml:space="preserve">Планируемые результаты реализации муниципальной программы </t>
  </si>
  <si>
    <t xml:space="preserve">Перечень мероприятий муниципальной программы </t>
  </si>
  <si>
    <t>Управление ЖКХ</t>
  </si>
  <si>
    <t>2018-2022</t>
  </si>
  <si>
    <t>2022 год</t>
  </si>
  <si>
    <t>Обеспечение комфортных условий проживания, повышения качества и условий жизни населения на территории городского округа Домодедово и обеспечение рационального использования энергетических ресурсов за счет реализации мероприятий по энергосбережению и повышению энергетической эффективности</t>
  </si>
  <si>
    <t>Заказчик муниципальной программы</t>
  </si>
  <si>
    <t>Управление ЖКХ Администрации городского округа Домодедово Московской области</t>
  </si>
  <si>
    <t xml:space="preserve">Заказчик муниципальный подпрограммы </t>
  </si>
  <si>
    <t>Внебюджетные средства</t>
  </si>
  <si>
    <t>Планируемые результаты реализации муниципальной программы</t>
  </si>
  <si>
    <t>Тип показателя</t>
  </si>
  <si>
    <t>Единица измерения</t>
  </si>
  <si>
    <t>Базовое значение на начало реализации подпрограммы</t>
  </si>
  <si>
    <t>Номер основного мероприятия в перечне  мероприятий подпрограммы</t>
  </si>
  <si>
    <t>Х</t>
  </si>
  <si>
    <t>4.1</t>
  </si>
  <si>
    <t>4.2</t>
  </si>
  <si>
    <t>4.3</t>
  </si>
  <si>
    <t>Наименование мероприятия подпрограммы</t>
  </si>
  <si>
    <t xml:space="preserve">Расчет необходимых финансовых ресурсов на реализацию мероприятия </t>
  </si>
  <si>
    <t>Общий объем финансовых ресурсов необходимых для реализации мероприятия, в том числе по годам</t>
  </si>
  <si>
    <t>1</t>
  </si>
  <si>
    <t>4</t>
  </si>
  <si>
    <t>Мероприятия подпрограммы</t>
  </si>
  <si>
    <t>Сроки исполнения мероприятия</t>
  </si>
  <si>
    <t>Объем финансирования мероприятия в году, предшествующему году начала реализации муниципальной программы                               (тыс. руб.)</t>
  </si>
  <si>
    <t xml:space="preserve">Всего,              (тыс. руб.)        </t>
  </si>
  <si>
    <t>2.3.</t>
  </si>
  <si>
    <t>4.4</t>
  </si>
  <si>
    <t xml:space="preserve">     2023 год</t>
  </si>
  <si>
    <t>2024 год</t>
  </si>
  <si>
    <t>2023 год</t>
  </si>
  <si>
    <t>2021  год</t>
  </si>
  <si>
    <r>
      <rPr>
        <b/>
        <sz val="12"/>
        <rFont val="Times New Roman"/>
        <family val="1"/>
        <charset val="204"/>
      </rPr>
      <t>Целевой показатель 1:</t>
    </r>
    <r>
      <rPr>
        <sz val="12"/>
        <rFont val="Times New Roman"/>
        <family val="1"/>
        <charset val="204"/>
      </rPr>
      <t xml:space="preserve"> Количество созданных и восстановленных объектов коммунальной инфраструктуры (котельные, ЦТП, сети)</t>
    </r>
  </si>
  <si>
    <r>
      <rPr>
        <b/>
        <sz val="12"/>
        <rFont val="Times New Roman"/>
        <family val="1"/>
        <charset val="204"/>
      </rPr>
      <t>Целевой показатель 3:</t>
    </r>
    <r>
      <rPr>
        <sz val="12"/>
        <rFont val="Times New Roman"/>
        <family val="1"/>
        <charset val="204"/>
      </rPr>
      <t xml:space="preserve"> Доля актуальных схем теплоснабжения, водоснабжения и водоотведения, программ комплексного развития систем коммунальной инфраструктуры</t>
    </r>
  </si>
  <si>
    <t>1.1.</t>
  </si>
  <si>
    <t>1.2.</t>
  </si>
  <si>
    <r>
      <t xml:space="preserve">Целевой показатель 1: </t>
    </r>
    <r>
      <rPr>
        <sz val="12"/>
        <rFont val="Times New Roman"/>
        <family val="1"/>
        <charset val="204"/>
      </rPr>
      <t>Увеличение доли населения, обеспеченного доброкачественной питьевой водой из централизованных источников водоснабжения</t>
    </r>
  </si>
  <si>
    <r>
      <rPr>
        <b/>
        <sz val="12"/>
        <rFont val="Times New Roman"/>
        <family val="1"/>
        <charset val="204"/>
      </rPr>
      <t xml:space="preserve">Целевой показатель 2: </t>
    </r>
    <r>
      <rPr>
        <sz val="12"/>
        <rFont val="Times New Roman"/>
        <family val="1"/>
        <charset val="204"/>
      </rPr>
      <t>Количество созданных и восстановленных ВЗУ, ВНС и станций водоподготовки</t>
    </r>
  </si>
  <si>
    <t>2.1.</t>
  </si>
  <si>
    <t>3.1.</t>
  </si>
  <si>
    <t>3.2.</t>
  </si>
  <si>
    <t>3.3.</t>
  </si>
  <si>
    <t>Государственная программа</t>
  </si>
  <si>
    <t>2020-2024</t>
  </si>
  <si>
    <t>«Развитие инженерной инфраструктуры и энергоэффективности»</t>
  </si>
  <si>
    <t>Паспорт подпрограммы I</t>
  </si>
  <si>
    <t>«Чистая вода»</t>
  </si>
  <si>
    <t xml:space="preserve">«Системы водоотведения»           </t>
  </si>
  <si>
    <t>Паспорт подпрограммы II</t>
  </si>
  <si>
    <t>Паспорт подпрограммы III</t>
  </si>
  <si>
    <t>Паспорт подпрограммы IV</t>
  </si>
  <si>
    <t>«Энергосбережение и повышение энергетической эффективности»</t>
  </si>
  <si>
    <t>«Развитие газификации»</t>
  </si>
  <si>
    <t>Управление строительства и городской инфраструктуры  Администрации городского округа Домодедово Московской области</t>
  </si>
  <si>
    <t>Паспорт подпрограммы VI</t>
  </si>
  <si>
    <t>Паспорт подпрограммы VIII</t>
  </si>
  <si>
    <t>«Обеспечивающая подпрограмма»</t>
  </si>
  <si>
    <t xml:space="preserve">«Развитие инженерной инфраструктуры и </t>
  </si>
  <si>
    <t>энергоэффективности» ,</t>
  </si>
  <si>
    <t>Подпрограмма  I «Чистая вода»</t>
  </si>
  <si>
    <t>Приоритетный</t>
  </si>
  <si>
    <t xml:space="preserve">Подпрограмма II «Системы водоотведения»           </t>
  </si>
  <si>
    <t>Подпрограмма IV «Энергосбережение и повышение энергетической эффективности»</t>
  </si>
  <si>
    <r>
      <rPr>
        <b/>
        <sz val="12"/>
        <rFont val="Times New Roman"/>
        <family val="1"/>
        <charset val="204"/>
      </rPr>
      <t>Целевой показатель 1:</t>
    </r>
    <r>
      <rPr>
        <sz val="12"/>
        <rFont val="Times New Roman"/>
        <family val="1"/>
        <charset val="204"/>
      </rPr>
      <t xml:space="preserve">  Доля зданий, строений, сооружений муниципальной собственности, соответствующих нормальному уровню энергетической эффективности и выше (А, В, С, D)</t>
    </r>
  </si>
  <si>
    <t>Отраслевой</t>
  </si>
  <si>
    <r>
      <rPr>
        <b/>
        <sz val="12"/>
        <rFont val="Times New Roman"/>
        <family val="1"/>
        <charset val="204"/>
      </rPr>
      <t xml:space="preserve">Целевой показатель 2:  </t>
    </r>
    <r>
      <rPr>
        <sz val="12"/>
        <rFont val="Times New Roman"/>
        <family val="1"/>
        <charset val="204"/>
      </rPr>
      <t>Доля зданий, строений, сооружений органов местного самоуправления и муниципальных учреждений, оснащенных приборами учета потребляемых энергетических ресурсов</t>
    </r>
  </si>
  <si>
    <r>
      <t xml:space="preserve">Целевой показатель 3: </t>
    </r>
    <r>
      <rPr>
        <sz val="12"/>
        <rFont val="Times New Roman"/>
        <family val="1"/>
        <charset val="204"/>
      </rPr>
      <t>Бережливый учет – оснащенность многоквартирных домов общедомовыми  приборами учета</t>
    </r>
  </si>
  <si>
    <r>
      <t>Целевой показатель 4:</t>
    </r>
    <r>
      <rPr>
        <sz val="12"/>
        <rFont val="Times New Roman"/>
        <family val="1"/>
        <charset val="204"/>
      </rPr>
      <t xml:space="preserve"> Доля многоквартирных домов с присвоенными классами энергоэффективности</t>
    </r>
  </si>
  <si>
    <t>Подпрограмма VI «Развитие газификации»</t>
  </si>
  <si>
    <t>Подпрограмма VIII «Обеспечивающая подпрограмма»</t>
  </si>
  <si>
    <t>шт</t>
  </si>
  <si>
    <t>5.1.</t>
  </si>
  <si>
    <t>5.2.</t>
  </si>
  <si>
    <r>
      <rPr>
        <b/>
        <sz val="12"/>
        <rFont val="Times New Roman"/>
        <family val="1"/>
        <charset val="204"/>
      </rPr>
      <t>Целевой показатель 1:</t>
    </r>
    <r>
      <rPr>
        <sz val="12"/>
        <rFont val="Times New Roman"/>
        <family val="1"/>
        <charset val="204"/>
      </rPr>
      <t xml:space="preserve"> Получение проектной документации на строительство газопроводов высокого, среднего и низкого давления    </t>
    </r>
  </si>
  <si>
    <t xml:space="preserve">энергоэффективности» </t>
  </si>
  <si>
    <t xml:space="preserve">Обоснование объема финансовых ресурсов, необходимых для реализации муниципальной программы                                                                                                                                                                                                                                                                                                     «Развитие инженерной инфраструктуры и энергоэффективности» </t>
  </si>
  <si>
    <t>Подпрограмма  I  «Чистая вода»</t>
  </si>
  <si>
    <t xml:space="preserve">Подпрограмма II  «Системы водоотведения»           </t>
  </si>
  <si>
    <t>Подпрограмма   I «Чистая вода»</t>
  </si>
  <si>
    <t>Итого по подпрограмме II :</t>
  </si>
  <si>
    <t>Подпрограмма III «Создание условий для обеспечения качественными коммунальными услугами»</t>
  </si>
  <si>
    <t>2</t>
  </si>
  <si>
    <t>2.2.</t>
  </si>
  <si>
    <t>Доля актуальных схем теплоснабжения, водоснабжения и водоотведения, программ комплексного развития систем коммунальной инфраструктуры к 2024 году - 100 %</t>
  </si>
  <si>
    <t>Итого по подпрограмме III:</t>
  </si>
  <si>
    <t xml:space="preserve"> Доля зданий, строений, сооружений муниципальной собственности, соответствующих нормальному уровню энергетической эффективности и выше (А, B, C, D). к 2024 году - 39 %
 Доля зданий, строений, сооружений органов местного самоуправления и муниципальных учреждений, оснащенных приборами учета потребляемых энергетических ресурсов к 2024 году - 100 %
</t>
  </si>
  <si>
    <t>4.1.</t>
  </si>
  <si>
    <t>5</t>
  </si>
  <si>
    <t>6</t>
  </si>
  <si>
    <t>6.1.</t>
  </si>
  <si>
    <t>6.2.</t>
  </si>
  <si>
    <t>7</t>
  </si>
  <si>
    <t>7.1.</t>
  </si>
  <si>
    <t>8</t>
  </si>
  <si>
    <t>8.1.</t>
  </si>
  <si>
    <t xml:space="preserve"> Бережливый учет - оснащенность многоквартирных домов общедомовыми приборами учета к 2024 году - 100 %</t>
  </si>
  <si>
    <t>9</t>
  </si>
  <si>
    <t>Доля многоквартирных домов с присвоенными классами энергоэфективности к 2024 году - 63,39 %</t>
  </si>
  <si>
    <t>Управление строительства и городскй инфораструктуры</t>
  </si>
  <si>
    <t>Итого по подпрограмме IV:</t>
  </si>
  <si>
    <t>Подпрограмма   VI «Развитие газификации»</t>
  </si>
  <si>
    <t>10</t>
  </si>
  <si>
    <t>Итого по подпрограмме VI :</t>
  </si>
  <si>
    <t>Подпрограмма   VIII«Обеспечивающая подпрограмма»</t>
  </si>
  <si>
    <t>Итого по программе  :</t>
  </si>
  <si>
    <t>Итого по подпрограмме VIII :</t>
  </si>
  <si>
    <t>Приложение № 2</t>
  </si>
  <si>
    <t>Приложение №3</t>
  </si>
  <si>
    <r>
      <rPr>
        <b/>
        <sz val="12"/>
        <rFont val="Times New Roman"/>
        <family val="1"/>
        <charset val="204"/>
      </rPr>
      <t>Целевой показатель 1:</t>
    </r>
    <r>
      <rPr>
        <sz val="12"/>
        <rFont val="Times New Roman"/>
        <family val="1"/>
        <charset val="204"/>
      </rPr>
      <t xml:space="preserve"> Количество рассмотренных дел об административных правонарушениях в сфере благоустройства</t>
    </r>
  </si>
  <si>
    <t>«Создание условий для обеспечения качественными коммунальными услугами»</t>
  </si>
  <si>
    <t xml:space="preserve"> Управление ЖКХ Администрации городского округа Домодедово Московской области</t>
  </si>
  <si>
    <t>единица</t>
  </si>
  <si>
    <t>Обращение Губернатора Московской области</t>
  </si>
  <si>
    <r>
      <rPr>
        <b/>
        <sz val="12"/>
        <rFont val="Times New Roman"/>
        <family val="1"/>
        <charset val="204"/>
      </rPr>
      <t>Целевой показатель 3:</t>
    </r>
    <r>
      <rPr>
        <sz val="12"/>
        <rFont val="Times New Roman"/>
        <family val="1"/>
        <charset val="204"/>
      </rPr>
      <t xml:space="preserve"> Количество построенных, реконструированных, отремонтированных коллекторов (участков), канализационных  станций</t>
    </r>
  </si>
  <si>
    <r>
      <t xml:space="preserve">Целевой показатель 2: </t>
    </r>
    <r>
      <rPr>
        <sz val="12"/>
        <rFont val="Times New Roman"/>
        <family val="1"/>
        <charset val="204"/>
      </rPr>
      <t>Количество созданных и восстановленных объектов очистки сточных вод суммарной производительностью.</t>
    </r>
  </si>
  <si>
    <t>ед./тыс. куб. м</t>
  </si>
  <si>
    <t>Муниципальный</t>
  </si>
  <si>
    <t xml:space="preserve"> </t>
  </si>
  <si>
    <t>Итого по подпрограмме I:</t>
  </si>
  <si>
    <t>1.3.</t>
  </si>
  <si>
    <t>Количество рассмотренных дел об административных правонарушениях в сфере благоустройства к 2024 году - 1040 шт.</t>
  </si>
  <si>
    <t>3</t>
  </si>
  <si>
    <t>куб.км/год</t>
  </si>
  <si>
    <t>G6</t>
  </si>
  <si>
    <t>7.2.</t>
  </si>
  <si>
    <t>7.3.</t>
  </si>
  <si>
    <t>9.1.</t>
  </si>
  <si>
    <t>11</t>
  </si>
  <si>
    <t>11.1</t>
  </si>
  <si>
    <t>2023-2024</t>
  </si>
  <si>
    <t>3.2</t>
  </si>
  <si>
    <t>3.51</t>
  </si>
  <si>
    <t>3.52.</t>
  </si>
  <si>
    <t>8.3.</t>
  </si>
  <si>
    <t>8.2.</t>
  </si>
  <si>
    <t>8.4.</t>
  </si>
  <si>
    <t>8.5.</t>
  </si>
  <si>
    <t>8.6.</t>
  </si>
  <si>
    <t>8.7.</t>
  </si>
  <si>
    <t>8.8.</t>
  </si>
  <si>
    <t>8.9.</t>
  </si>
  <si>
    <t>8.10.</t>
  </si>
  <si>
    <t>10.1.</t>
  </si>
  <si>
    <t>11.2.</t>
  </si>
  <si>
    <t>12</t>
  </si>
  <si>
    <t>12.1</t>
  </si>
  <si>
    <t>от 31.10.2019 №2291</t>
  </si>
  <si>
    <t xml:space="preserve">                  </t>
  </si>
  <si>
    <t>7.51.</t>
  </si>
  <si>
    <t xml:space="preserve">Региональный проект "Чистая вода" </t>
  </si>
  <si>
    <r>
      <rPr>
        <b/>
        <sz val="12"/>
        <rFont val="Times New Roman"/>
        <family val="1"/>
        <charset val="204"/>
      </rPr>
      <t>Целевой показатель 4:</t>
    </r>
    <r>
      <rPr>
        <sz val="12"/>
        <rFont val="Times New Roman"/>
        <family val="1"/>
        <charset val="204"/>
      </rPr>
      <t xml:space="preserve"> Прирост мощности очистных сооружений, обеспечивающих сокращение отведения в реку Волгу загрязненных сточных вод</t>
    </r>
  </si>
  <si>
    <t>Региональный проект "Оздоровление Волги"</t>
  </si>
  <si>
    <t xml:space="preserve">                                                                                                               </t>
  </si>
  <si>
    <t xml:space="preserve">Основное мероприятие G6 - Реализация федерального проекта «Оздоровление Волги» в рамках реализации национального проекта "Экология" </t>
  </si>
  <si>
    <t>3.53.</t>
  </si>
  <si>
    <t>Основное мероприятие G6 - Реализация федерального проекта «Оздоровление Волги»в рамках реализации национального проекта "Экология"</t>
  </si>
  <si>
    <t xml:space="preserve"> Получение проектной документации на строительство газопроводов высокого, среднего и низкого давления    в 2020 г - 2 шт.
Ввод в эксплуатацию газгольдера</t>
  </si>
  <si>
    <r>
      <rPr>
        <b/>
        <sz val="12"/>
        <rFont val="Times New Roman"/>
        <family val="1"/>
        <charset val="204"/>
      </rPr>
      <t>Целевой показатель 2:</t>
    </r>
    <r>
      <rPr>
        <sz val="12"/>
        <rFont val="Times New Roman"/>
        <family val="1"/>
        <charset val="204"/>
      </rPr>
      <t xml:space="preserve"> Количество созданных и восстановленных объектов  инженерной инфраструктуры на территории военных городков Московской области</t>
    </r>
  </si>
  <si>
    <t xml:space="preserve">Муниципальный </t>
  </si>
  <si>
    <t>Приложение № 1</t>
  </si>
  <si>
    <t>2.51.</t>
  </si>
  <si>
    <t xml:space="preserve">МКУ "Управление капитального строительства" </t>
  </si>
  <si>
    <t>, Оплата за поставку газа для автономноготеплоснабжения (484,00) , тех обслуживыание газового оборудования автономного теплоснабжения (16,00)</t>
  </si>
  <si>
    <t>Основное мероприятие 02. Строительство, реконструкция, капитальный (текущий) ремонт, приобретение, монтаж и ввод в эксплуатацию объектов коммунальной инфраструктуры "</t>
  </si>
  <si>
    <t>02</t>
  </si>
  <si>
    <t>01</t>
  </si>
  <si>
    <t>03</t>
  </si>
  <si>
    <t xml:space="preserve">Подпрограмма I  «Чистая вода»
Подпрограмма II «Системы водоотведения»
Подпрограмма III «Создание условий для обеспечения качественными коммунальными услугами»          
Подпрограмма IV «Энергосбережение и повышение энергетической эффективности»                                              Подпрограмма VI «Развитие газификации»                                                                                                                                                                                                                                         Подпрограмма VIII «Обеспечивающая подпрограмма»  
</t>
  </si>
  <si>
    <t>05,04</t>
  </si>
  <si>
    <t xml:space="preserve">Увеличение доли населения, обеспеченного доброкачественной питьевой водой из централизованных источников водоснабжения к 2024 г. -97,2%
Количество созданных и восстановленных ВЗУ, ВНС и станций водоподготовки к 2024 - 1 ед.
</t>
  </si>
  <si>
    <t xml:space="preserve">Погашение просроченн ой
задолженн ости перед поставщик ом
электроэне ргии на сумму не менее 10,0 млн.руб. с
целью повышения эффективности работы предприяти й,
оказывающ их услуги в
сфере жилищно- коммуналь
ного хозяйства, в размере не менее суммы предоставл енных иных межбюджетных трансферто в 
</t>
  </si>
  <si>
    <t>Основное мероприятие 02. Строительство, реконструкция, капитальный ремонт, приобретение, монтаж и ввод в эксплуатацию объектов водоснабжения  на территории муниципальных образований Московской области</t>
  </si>
  <si>
    <t>Основное мероприятие 01. Строительство, реконструкция (модернизация), капитальный ремонт, приобретение, монтаж и ввод в эксплуатацию объектов очистки сточных вод на территории муниципальных образований Московской области</t>
  </si>
  <si>
    <t>Основное мероприятие 02. Строительство (реконструкция),  капитальный ремонт канализационных коллекторов (участков) и канализационных насосных станций на территории муниципальных образований Московской области</t>
  </si>
  <si>
    <t>Мероприятие 02.51. Софинансирование на строительство  сетей водоотведения в мкр. Востряково (НП "Полесье")</t>
  </si>
  <si>
    <t>Мероприятие  02.52. Софинансирование на строительство  канализационной сети мкр-н Востряково г.Домодедово НП "Ручеек</t>
  </si>
  <si>
    <t>Мероприятие  02.53. Софинансирование на строительство сетей водоотведения мкр-н Барыбино г. Домодедово ТСН "Барыбино</t>
  </si>
  <si>
    <t>Основное мероприятие 03. Проведение первоочередных мероприятий по восстановлению инфраструктуры военных городков на территории Московской области, переданных из федеральной собственности</t>
  </si>
  <si>
    <t>Основное мероприятие 04. Создание экономических условий для повышения эффективности работы организаций жилищно-коммунального хозяйства</t>
  </si>
  <si>
    <t>Основное мероприятие 05. Мониторинг разработки и утверждения схем водоснабжения и водоотведения, теплоснабжения, а также программ комплексного развития систем коммунальной инфраструктуры городских округов</t>
  </si>
  <si>
    <t>Мероприятие  05.51. Софинансирование на строительство  канализационной сети мкр-н Востряково г.Домодедово НП "Ручеек</t>
  </si>
  <si>
    <t>Мероприятие 01.02.             Установка
терморегулирующих клапанов
(терморегуляторов) на отопительных приборах."</t>
  </si>
  <si>
    <t>Основное мероприятие 03. Повышение энергетической эффективности многоквартирных домов</t>
  </si>
  <si>
    <t>Основное мероприятие 01. Строительство газопроводов в населенных пунктах</t>
  </si>
  <si>
    <t>Мероприятие 02.01.                             Строительство и реконструкция объектов водоснабжения</t>
  </si>
  <si>
    <t>Мероприятие 02.03.                                                                                                                                                                                                                                                                                                                                                                                                                                                                                               Капитальный ремонт, приобретение, монтаж и ввод в эксплуатацию шахтных колодцев</t>
  </si>
  <si>
    <t>Мероприятие 01.01.                                                                                                                                                                                                                                                                                                                                                                                                                                                                                                    Организация в границах городского округа водоотведения</t>
  </si>
  <si>
    <t>Мероприятие 01.02.                               Строительство и реконструкция объектов очистки сточных вод</t>
  </si>
  <si>
    <t>Мероприятие 01.51.                                               Ремонт очистных сооружений , расположенных по адресу: г. Домодедово, мкр. Авиационный, ул. Раменская, 7</t>
  </si>
  <si>
    <t>Мероприятие 02.02.                                                      Строительство (реконструкция) канализационных коллекторов, канализационных насосных станций</t>
  </si>
  <si>
    <t>Мероприятие G6.01.                                       Сокращение доли загрязненных сточных вод</t>
  </si>
  <si>
    <t xml:space="preserve">Мероприятие 02.01.                                                      Капитальный ремонт, приобретение, монтаж и ввод в эксплуатацию объектов коммунальной инфраструктуры  </t>
  </si>
  <si>
    <t>Мероприятие 02.02.                                             Строительство и реконструкция объектов коммунальной инфраструктуры</t>
  </si>
  <si>
    <t>Мероприятие 03.01.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 переданных из Федеральной собственности</t>
  </si>
  <si>
    <t xml:space="preserve">Мероприятие 03.02.                                                  Капитальные вложения в объекты  инженерной инфраструктуры на территории военных городков
</t>
  </si>
  <si>
    <t>Мероприятие 04.05.                                                                     Погашение просроченной задолженности управляющих организаций, поставщиков ресурсов (ресурсоснабжающих, теплоснабжающих организаций, гарантирующих организаций) (далее – поставщики ресурсов) перед поставщиками энергоресурсов (газа, электроэнергии, тепловой энергии) путем возмещения части недополученных доходов управляющих организаций, поставщиков ресурсов, образовавшихся в связи с задолженностью населения по оплате за жилое помещение и коммунальные услуги и (или) ликвидированных в установленном законодательством порядке юридических лиц, оказывавших услуги в сфере жилищно-коммунального хозяйства за потребленные ресурсы (газ, электроэнергию, тепловую энергию и воду), признанной невозможной к взысканию</t>
  </si>
  <si>
    <t>Мероприятие 05.02.                                                   Утверждение схем водоснабжения и водоотведения городских округов  (актуализированных схем водоснабжения и водоотведения городских округов)</t>
  </si>
  <si>
    <t>Мероприятие 05.03.                                      Утверждение программ комплексного развития систем коммунальной инфраструктуры городских округово</t>
  </si>
  <si>
    <t xml:space="preserve">Основное мероприятие 01.
Повышение энергетической эффективности муниципальных учреждений Московской  области
</t>
  </si>
  <si>
    <t>Мероприятие 01.01.                                                                     Установка (модернизация) ИТП с установкой теплообменника отопления и аппаратуры управления отоплением.</t>
  </si>
  <si>
    <t>Мероприятие 01.03.                                                                  Промывка трубопроводов и стояков системы отопления.</t>
  </si>
  <si>
    <t xml:space="preserve">Мероприятие 01.04.                                                        Замена светильников внутреннего освещения на светодиодные </t>
  </si>
  <si>
    <t>Мероприятие 01.05.                                                                     Установка автоматизированной системы регулирования освещением, датчиков движения и освещенности</t>
  </si>
  <si>
    <t>Мероприятие 01.06.                                               Повышение теплозащиты наружных стен, утепление кровли и чердачных помещений</t>
  </si>
  <si>
    <t>Мероприятие  01.07.                                                                 Установка насосного оборудования и электроустановок с частотно-регулируемым приводом</t>
  </si>
  <si>
    <t>Мероприятие 01.08.                                                               Модернизация трубопроводов и арматуры системы ГВС</t>
  </si>
  <si>
    <t>Мероприятие  01.09.                                                   Установка аэраторов с регулятором расхода воды</t>
  </si>
  <si>
    <t>Мероприятие  01.10.                                                               Установка, замена, поверка приборов учета энергетических ресурсов на объектах бюджетной сферы.</t>
  </si>
  <si>
    <t>Основное мероприятие 02. Организация учета энергоресурсов в жилищном фонде Московской области</t>
  </si>
  <si>
    <t>Мероприятие  02.01.                                                                   Установка, замена, поверка общедомовых приборов учета энергетических ресурсов в многоквартирных домах.</t>
  </si>
  <si>
    <t>Мероприятие 03.01.                                                           Организация работы с УК по подаче заявлений в ГУ МО «Государственная жилищная инспекция Московской области</t>
  </si>
  <si>
    <t>Мероприятие 01.01.                                                                       Строительство газопровода к населенным пунктам с последующей газификацией</t>
  </si>
  <si>
    <t>Мероприятие  01.02.                                                Организация в границах городского округа газоснабжения населения</t>
  </si>
  <si>
    <t xml:space="preserve">Основное мероприятие 01.
Создание условий для реализации полномочий органов местного самоуправления
</t>
  </si>
  <si>
    <t xml:space="preserve"> Мероприятие 01.01.                                                               Создание административных комиссий, уполномоченных рассматривать дела об административных правонарушениях в сфере благоустройства</t>
  </si>
  <si>
    <t>Мероприятие 02.01.                                                     Капитальный ремонт канализационных коллекторов и канализационных насосных станций</t>
  </si>
  <si>
    <t>Мероприятие 05.01.                                             Утверждение схем теплоснабжения городских округов (актуализированных схем теплоснабжения городских округов )</t>
  </si>
  <si>
    <t>Мероприятие 01.01.                                                             Создание административных комиссий, уполномоченных рассматривать дела об административных правонарушениях в сфере благоустройства</t>
  </si>
  <si>
    <t>Мероприятие 01.02.                                            Организация в границах городского округа газоснабжения населения</t>
  </si>
  <si>
    <t>Мероприятие 01.01.                                Строительство газопровода к населенным пунктам с последующей газификацией</t>
  </si>
  <si>
    <t>Мероприятие 03.01.                                                    Организация работы с УК по подаче заявлений в ГУ МО «Государственная жилищная инспекция Московской области»</t>
  </si>
  <si>
    <t>Мероприятие 02.01.                                                  Установка, замена, поверка общедомовых приборов учета энергетических ресурсов в многоквартирных домах.</t>
  </si>
  <si>
    <t>Мероприятие 01.10.                                                         Установка, замена, поверка приборов учета энергетических ресурсов на объектах бюджетной сферы</t>
  </si>
  <si>
    <t>Мероприятие 01.09.                                                  Установка аэраторов с регулятором расхода воды</t>
  </si>
  <si>
    <t>Мероприятие 01.08.                                              Модернизация трубопроводов и арматуры системы ГВС</t>
  </si>
  <si>
    <t>Мероприятие 01.07.                                                 Установка насосного оборудования и электроустановок с частотно-регулируемым приводом</t>
  </si>
  <si>
    <t>Мероприятие 01.06.                                              Повышение теплозащиты наружных стен, утепление кровли и чердачных помещений</t>
  </si>
  <si>
    <t>Мероприятие 01.05.                                                   Установка автоматизированной системы регулирования освещением, датчиков движения и освещенности</t>
  </si>
  <si>
    <t>Мероприятие 01.04.                                                    Замена светильников внутреннего освещения на светодиодные</t>
  </si>
  <si>
    <t>Мероприятие 01.03.                                                  Промывка трубопроводов и стояков системы отопления</t>
  </si>
  <si>
    <t xml:space="preserve">Мероприятие 01.02.                                              Установка
терморегулирующих клапанов
(терморегуляторов) на отопительных приборах.
</t>
  </si>
  <si>
    <t>Мероприятие 01.01.                                                     Установка (модернизация) ИТП с установкой теплообменника отопления и аппаратуры управления отоплением.</t>
  </si>
  <si>
    <t>Мероприятие 05.52. Софинансирование на строительство  канализационной сети мкр-н Востряково г.Домодедово НП "Ручеек"</t>
  </si>
  <si>
    <t>Мероприятие 05.03.                                           Утверждение программ комплексного развития систем коммунальной инфраструктуры городских округов</t>
  </si>
  <si>
    <t>Мероприятие 05.02.                                                Утверждение схем водоснабжения и водоотведения городских округов  (актуализированных схем водоснабжения и водоотведения городских округов)</t>
  </si>
  <si>
    <t>Мероприятие 05.01.                                                      Утверждение схем теплоснабжения городских округов (актуализированных схем теплоснабжения городских округов )</t>
  </si>
  <si>
    <t>Мероприятие 04.05.                                                               Погашение просроченной задолженности управляющих организаций, поставщиков ресурсов (ресурсоснабжающих, теплоснабжающих организаций, гарантирующих организаций) (далее – поставщики ресурсов) перед поставщиками энергоресурсов (газа, электроэнергии, тепловой энергии) путем возмещения части недополученных доходов управляющих организаций, поставщиков ресурсов, образовавшихся в связи с задолженностью населения по оплате за жилое помещение и коммунальные услуги и (или) ликвидированных в установленном законодательством порядке юридических лиц, оказывавших услуги в сфере жилищно-коммунального хозяйства за потребленные ресурсы (газ, электроэнергию, тепловую энергию и воду), признанной невозможной к взысканию</t>
  </si>
  <si>
    <t xml:space="preserve">Основное мероприятие 04. Создание экономических условий для повышение эффективности работы организаций жилищно-коммунального хозяйства </t>
  </si>
  <si>
    <t>Мероприятие 03.02.                                                       Капитальные вложения в объекты  инженерной инфраструктуры на территории военных городков</t>
  </si>
  <si>
    <t>Мероприятие 03.01.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 переданных из Федеральной собственности</t>
  </si>
  <si>
    <t xml:space="preserve">Мероприятие 02.01.                                                    Капитальный ремонт, приобретение, монтаж и ввод в эксплуатацию объектов коммунальной инфраструктуры </t>
  </si>
  <si>
    <t>Мероприятие G6.01.                                               Сокращение доли загрязненных сточных вод</t>
  </si>
  <si>
    <t>Мероприятие 02.53. Софинансирование на строительство сетей водоотведения мкр-н Барыбино г. Домодедово ТСН "Барыбино"</t>
  </si>
  <si>
    <t>Мероприятие 02.52. Софинансирование на строительство  канализационной сети мкр-н Востряково г.Домодедово НП "Ручеек"</t>
  </si>
  <si>
    <t>Мероприятие 02.02.                                            Строительство (реконструкция) канализационных коллекторов, канализационных насосных станций</t>
  </si>
  <si>
    <t xml:space="preserve">Мероприятие 02.01.                                                           Капитальный ремонт канализационных коллекторов и канализационных насосных станций </t>
  </si>
  <si>
    <t>Мероприятие 01.02.                                               Строительство и реконструкция объектов очистки сточных вод</t>
  </si>
  <si>
    <t>Мероприятие 02.03.                                                     Капитальный ремонт, приобретение, монтаж и ввод в эксплуатацию шахтных колодцев</t>
  </si>
  <si>
    <t>Мероприятие 02.01.                                                   Строительство и реконструкция объектов водоснабжения</t>
  </si>
  <si>
    <t>Первый заместитель главы администрации городского округа Домодедово Московской области Ведерникова М. И.  Заместитель главы администрации городского округа Домодедово Московской области Колобов И.В.                   Заместитель главы администрации городского округа Домодедово Московской области Горбунов А. А.</t>
  </si>
  <si>
    <t>-</t>
  </si>
  <si>
    <t>Мероприятие 01.01. Организация в границах городского округа водоотведения</t>
  </si>
  <si>
    <t xml:space="preserve"> 
Количество созданных и восстановленных объектов очистки сточных вод суммарной производительностью к 2024 г. - 1 ед.</t>
  </si>
  <si>
    <t>Количество построенных, реконструированных, отремонтированных коллекторов (участков), канализационных станций   к 2024 году- 2 ед.</t>
  </si>
  <si>
    <t>Основное мероприятие 02. Строительство, реконструкция, капитальный (текущий)   ремонт, приобретение, монтаж и ввод в эксплуатацию объектов коммунальной инфраструктуры</t>
  </si>
  <si>
    <t xml:space="preserve">Прирост мощности очистных сооружений, обеспечивающих сокращение отведения в реку Волгу загрязненных сточных вод   
</t>
  </si>
  <si>
    <t>Количество созданных и восстановленных объектов коммунальной инфраструктуры (котельные, ЦТП, сети) 1ед. к 2024 г.</t>
  </si>
  <si>
    <t xml:space="preserve"> Количество созданных и восстановленных объектов социальной и инженерной инфраструктуры на территории военных городков  Московской области  1ед. к 2024 г.</t>
  </si>
  <si>
    <t xml:space="preserve">Управление ЖКХ  Администрации городского округа Домодедово Московской области                                      Управление строительства и городской инфраструктуры Администрации городского округа Домодедово Московской области </t>
  </si>
  <si>
    <r>
      <rPr>
        <b/>
        <sz val="12"/>
        <rFont val="Times New Roman"/>
        <family val="1"/>
        <charset val="204"/>
      </rPr>
      <t>Целевой показатель 2:</t>
    </r>
    <r>
      <rPr>
        <sz val="12"/>
        <rFont val="Times New Roman"/>
        <family val="1"/>
        <charset val="204"/>
      </rPr>
      <t xml:space="preserve"> Ввод в эксплуатацию газгольдера   </t>
    </r>
  </si>
  <si>
    <t xml:space="preserve">Приложение 
 к  Постановлению Администрации городского округа Домодедово  
«Об утверждении муниципальной программы
городского округа Домодедово
«Развитие инженерной инфраструктуры и 
энергоэффективности»»                                                                                                                   от 17.12.2020 № 2809             
</t>
  </si>
  <si>
    <t>от 31.10.2019 № 2291</t>
  </si>
  <si>
    <t>от  31.10.2019 № 2291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</si>
</sst>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0.0\ _₽"/>
  </numFmts>
  <fonts count="32" x14ac:knownFonts="1">
    <font>
      <sz val="10"/>
      <name val="Arial"/>
    </font>
    <font>
      <sz val="10"/>
      <name val="Arial"/>
      <family val="2"/>
      <charset val="204"/>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Arial"/>
      <family val="2"/>
      <charset val="204"/>
    </font>
    <font>
      <sz val="10"/>
      <name val="Times New Roman"/>
      <family val="1"/>
      <charset val="204"/>
    </font>
    <font>
      <sz val="10"/>
      <name val="Arial"/>
      <family val="2"/>
      <charset val="204"/>
    </font>
    <font>
      <sz val="11"/>
      <name val="Arial"/>
      <family val="2"/>
      <charset val="204"/>
    </font>
    <font>
      <sz val="10"/>
      <color rgb="FFFF0000"/>
      <name val="Arial"/>
      <family val="2"/>
      <charset val="204"/>
    </font>
    <font>
      <sz val="12"/>
      <color rgb="FFFF0000"/>
      <name val="Times New Roman"/>
      <family val="1"/>
      <charset val="204"/>
    </font>
    <font>
      <sz val="11"/>
      <color rgb="FFFF0000"/>
      <name val="Arial"/>
      <family val="2"/>
      <charset val="204"/>
    </font>
    <font>
      <sz val="11"/>
      <color rgb="FFFF0000"/>
      <name val="Times New Roman"/>
      <family val="1"/>
      <charset val="204"/>
    </font>
    <font>
      <sz val="12"/>
      <color rgb="FF000000"/>
      <name val="Times New Roman"/>
      <family val="1"/>
      <charset val="204"/>
    </font>
    <font>
      <sz val="12"/>
      <color theme="1"/>
      <name val="Times New Roman"/>
      <family val="1"/>
      <charset val="204"/>
    </font>
    <font>
      <sz val="11"/>
      <color theme="1"/>
      <name val="Times New Roman"/>
      <family val="1"/>
      <charset val="204"/>
    </font>
    <font>
      <b/>
      <sz val="11"/>
      <color theme="1"/>
      <name val="Times New Roman"/>
      <family val="1"/>
      <charset val="204"/>
    </font>
    <font>
      <b/>
      <i/>
      <sz val="11"/>
      <color theme="1"/>
      <name val="Times New Roman"/>
      <family val="1"/>
      <charset val="204"/>
    </font>
    <font>
      <sz val="10"/>
      <color theme="1"/>
      <name val="Arial"/>
      <family val="2"/>
      <charset val="204"/>
    </font>
    <font>
      <sz val="8"/>
      <color theme="1"/>
      <name val="Times New Roman"/>
      <family val="1"/>
      <charset val="204"/>
    </font>
    <font>
      <b/>
      <sz val="11.5"/>
      <name val="Times New Roman"/>
      <family val="1"/>
      <charset val="204"/>
    </font>
    <font>
      <sz val="10"/>
      <color theme="1"/>
      <name val="Times New Roman"/>
      <family val="1"/>
      <charset val="204"/>
    </font>
    <font>
      <sz val="8"/>
      <color theme="1"/>
      <name val="Arial"/>
      <family val="2"/>
      <charset val="204"/>
    </font>
    <font>
      <sz val="11"/>
      <color theme="1"/>
      <name val="Arial"/>
      <family val="2"/>
      <charset val="204"/>
    </font>
    <font>
      <b/>
      <sz val="12"/>
      <color theme="1"/>
      <name val="Times New Roman"/>
      <family val="1"/>
      <charset val="204"/>
    </font>
    <font>
      <sz val="12"/>
      <color theme="1"/>
      <name val="Arial"/>
      <family val="2"/>
      <charset val="204"/>
    </font>
    <font>
      <b/>
      <i/>
      <sz val="10"/>
      <color theme="1"/>
      <name val="Arial"/>
      <family val="2"/>
      <charset val="204"/>
    </font>
    <font>
      <b/>
      <sz val="10"/>
      <color theme="1"/>
      <name val="Arial"/>
      <family val="2"/>
      <charset val="204"/>
    </font>
    <font>
      <sz val="9"/>
      <color theme="1"/>
      <name val="Times New Roman"/>
      <family val="1"/>
      <charset val="204"/>
    </font>
    <font>
      <sz val="7"/>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9" fillId="0" borderId="0">
      <protection locked="0"/>
    </xf>
  </cellStyleXfs>
  <cellXfs count="272">
    <xf numFmtId="0" fontId="0" fillId="0" borderId="0" xfId="0"/>
    <xf numFmtId="4"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0" xfId="0" applyFont="1" applyFill="1" applyAlignment="1">
      <alignment horizontal="left"/>
    </xf>
    <xf numFmtId="0" fontId="4" fillId="2" borderId="0" xfId="0" applyFont="1" applyFill="1"/>
    <xf numFmtId="2" fontId="4" fillId="2" borderId="1" xfId="0" applyNumberFormat="1" applyFont="1" applyFill="1" applyBorder="1" applyAlignment="1">
      <alignment horizontal="left" vertical="center" wrapText="1"/>
    </xf>
    <xf numFmtId="0" fontId="4" fillId="2" borderId="0" xfId="0" applyFont="1" applyFill="1" applyAlignment="1">
      <alignment horizontal="center"/>
    </xf>
    <xf numFmtId="0" fontId="10" fillId="2" borderId="0" xfId="0" applyFont="1" applyFill="1"/>
    <xf numFmtId="0" fontId="10" fillId="2" borderId="0" xfId="0" applyFont="1" applyFill="1" applyAlignment="1">
      <alignment horizontal="right"/>
    </xf>
    <xf numFmtId="0" fontId="2" fillId="2" borderId="0" xfId="0" applyFont="1" applyFill="1" applyAlignment="1"/>
    <xf numFmtId="0" fontId="10" fillId="2" borderId="0" xfId="0" applyFont="1" applyFill="1" applyBorder="1" applyAlignment="1">
      <alignment horizontal="right"/>
    </xf>
    <xf numFmtId="165" fontId="2" fillId="2" borderId="0" xfId="0" applyNumberFormat="1" applyFont="1" applyFill="1" applyAlignment="1"/>
    <xf numFmtId="165" fontId="7" fillId="2" borderId="0" xfId="0" applyNumberFormat="1" applyFont="1" applyFill="1" applyAlignment="1">
      <alignment horizontal="right"/>
    </xf>
    <xf numFmtId="165" fontId="7" fillId="2" borderId="0" xfId="0" applyNumberFormat="1" applyFont="1" applyFill="1" applyAlignment="1">
      <alignment horizontal="center"/>
    </xf>
    <xf numFmtId="0" fontId="3" fillId="2" borderId="0" xfId="0" applyFont="1" applyFill="1" applyAlignment="1">
      <alignment horizontal="center"/>
    </xf>
    <xf numFmtId="0" fontId="10" fillId="2" borderId="0" xfId="0" applyFont="1" applyFill="1" applyAlignment="1">
      <alignment wrapText="1"/>
    </xf>
    <xf numFmtId="165" fontId="2" fillId="2" borderId="0" xfId="0" applyNumberFormat="1" applyFont="1" applyFill="1" applyAlignment="1">
      <alignment horizontal="left"/>
    </xf>
    <xf numFmtId="49" fontId="2" fillId="2" borderId="0" xfId="0" applyNumberFormat="1" applyFont="1" applyFill="1" applyAlignment="1">
      <alignment horizontal="left"/>
    </xf>
    <xf numFmtId="0" fontId="2" fillId="2" borderId="0" xfId="0" applyFont="1" applyFill="1" applyAlignment="1">
      <alignment wrapText="1"/>
    </xf>
    <xf numFmtId="0" fontId="2" fillId="2" borderId="0" xfId="0" applyFont="1" applyFill="1" applyAlignment="1">
      <alignment horizontal="left"/>
    </xf>
    <xf numFmtId="0" fontId="4" fillId="2" borderId="0" xfId="0" applyFont="1" applyFill="1" applyAlignment="1">
      <alignment wrapText="1"/>
    </xf>
    <xf numFmtId="0" fontId="4" fillId="2" borderId="0" xfId="0" applyFont="1" applyFill="1" applyAlignment="1">
      <alignment horizontal="center" vertical="center"/>
    </xf>
    <xf numFmtId="165" fontId="4" fillId="2" borderId="0" xfId="0" applyNumberFormat="1" applyFont="1" applyFill="1" applyAlignment="1">
      <alignment horizontal="right"/>
    </xf>
    <xf numFmtId="165" fontId="4" fillId="2" borderId="0" xfId="0" applyNumberFormat="1" applyFont="1" applyFill="1" applyAlignment="1">
      <alignment horizontal="center"/>
    </xf>
    <xf numFmtId="0" fontId="4" fillId="2" borderId="0" xfId="0" applyFont="1" applyFill="1" applyAlignment="1"/>
    <xf numFmtId="165" fontId="4" fillId="2" borderId="1" xfId="0" applyNumberFormat="1" applyFont="1" applyFill="1" applyBorder="1" applyAlignment="1">
      <alignment horizontal="center" vertical="top" wrapText="1"/>
    </xf>
    <xf numFmtId="0" fontId="4" fillId="2" borderId="1" xfId="0" applyFont="1" applyFill="1" applyBorder="1" applyAlignment="1">
      <alignment horizontal="left" vertical="center" wrapText="1"/>
    </xf>
    <xf numFmtId="0" fontId="6" fillId="2" borderId="1" xfId="0" applyFont="1" applyFill="1" applyBorder="1" applyAlignment="1">
      <alignment horizontal="left" wrapText="1"/>
    </xf>
    <xf numFmtId="0" fontId="12" fillId="2" borderId="0" xfId="0" applyFont="1" applyFill="1" applyAlignment="1">
      <alignment horizontal="center" vertical="center"/>
    </xf>
    <xf numFmtId="0" fontId="12" fillId="2" borderId="0" xfId="0" applyFont="1" applyFill="1" applyAlignment="1">
      <alignment horizontal="left"/>
    </xf>
    <xf numFmtId="0" fontId="12" fillId="2" borderId="0" xfId="0" applyFont="1" applyFill="1"/>
    <xf numFmtId="0" fontId="12" fillId="2" borderId="0" xfId="0" applyFont="1" applyFill="1" applyAlignment="1"/>
    <xf numFmtId="0" fontId="12" fillId="2" borderId="0" xfId="0" applyFont="1" applyFill="1" applyAlignment="1">
      <alignment horizontal="center"/>
    </xf>
    <xf numFmtId="0" fontId="12" fillId="2" borderId="0" xfId="0" applyFont="1" applyFill="1" applyAlignment="1">
      <alignment horizontal="center" vertical="center" wrapText="1"/>
    </xf>
    <xf numFmtId="0" fontId="12" fillId="2" borderId="0" xfId="0" applyFont="1" applyFill="1" applyBorder="1" applyAlignment="1">
      <alignment horizontal="center" vertical="center"/>
    </xf>
    <xf numFmtId="0" fontId="12" fillId="2" borderId="0" xfId="0" applyFont="1" applyFill="1" applyBorder="1" applyAlignment="1">
      <alignment horizontal="left"/>
    </xf>
    <xf numFmtId="0" fontId="12" fillId="2" borderId="0" xfId="0" applyFont="1" applyFill="1" applyBorder="1" applyAlignment="1">
      <alignment horizontal="center"/>
    </xf>
    <xf numFmtId="165" fontId="4" fillId="2" borderId="0" xfId="0" applyNumberFormat="1" applyFont="1" applyFill="1" applyAlignment="1"/>
    <xf numFmtId="165" fontId="4" fillId="2" borderId="0" xfId="0" applyNumberFormat="1" applyFont="1" applyFill="1" applyAlignment="1">
      <alignment horizontal="left"/>
    </xf>
    <xf numFmtId="49" fontId="4" fillId="2" borderId="0" xfId="0" applyNumberFormat="1" applyFont="1" applyFill="1" applyAlignment="1">
      <alignment horizontal="left"/>
    </xf>
    <xf numFmtId="0" fontId="13" fillId="2" borderId="0" xfId="0" applyFont="1" applyFill="1"/>
    <xf numFmtId="0" fontId="11" fillId="2" borderId="0" xfId="0" applyFont="1" applyFill="1"/>
    <xf numFmtId="0" fontId="6" fillId="2" borderId="1" xfId="0" applyFont="1" applyFill="1" applyBorder="1" applyAlignment="1">
      <alignment horizontal="left" vertical="top" wrapText="1"/>
    </xf>
    <xf numFmtId="1"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left" vertical="center" wrapText="1"/>
    </xf>
    <xf numFmtId="4" fontId="4" fillId="2" borderId="1" xfId="0" applyNumberFormat="1" applyFont="1" applyFill="1" applyBorder="1" applyAlignment="1">
      <alignment horizontal="right" vertical="center" wrapText="1"/>
    </xf>
    <xf numFmtId="0" fontId="7" fillId="2" borderId="0" xfId="0" applyFont="1" applyFill="1"/>
    <xf numFmtId="49" fontId="15" fillId="2" borderId="3" xfId="0" applyNumberFormat="1" applyFont="1" applyFill="1" applyBorder="1" applyAlignment="1">
      <alignment vertical="center" wrapText="1"/>
    </xf>
    <xf numFmtId="0" fontId="16" fillId="2" borderId="1" xfId="0" applyFont="1" applyFill="1" applyBorder="1" applyAlignment="1">
      <alignment horizontal="justify" vertical="center" wrapText="1"/>
    </xf>
    <xf numFmtId="0" fontId="15" fillId="2" borderId="1" xfId="0" applyFont="1" applyFill="1" applyBorder="1" applyAlignment="1">
      <alignment horizontal="center" vertical="center" wrapText="1"/>
    </xf>
    <xf numFmtId="0" fontId="0" fillId="2" borderId="0" xfId="0" applyFill="1"/>
    <xf numFmtId="0" fontId="12" fillId="2" borderId="0" xfId="0" applyFont="1" applyFill="1" applyBorder="1" applyAlignment="1">
      <alignment horizontal="center" wrapText="1"/>
    </xf>
    <xf numFmtId="0" fontId="2" fillId="2" borderId="0" xfId="0" applyFont="1" applyFill="1" applyAlignment="1">
      <alignment horizontal="center" vertical="center"/>
    </xf>
    <xf numFmtId="4" fontId="4" fillId="2" borderId="0" xfId="0" applyNumberFormat="1" applyFont="1" applyFill="1"/>
    <xf numFmtId="0" fontId="4" fillId="2" borderId="1" xfId="0" applyFont="1" applyFill="1" applyBorder="1" applyAlignment="1">
      <alignmen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Alignment="1">
      <alignment horizontal="left" wrapText="1"/>
    </xf>
    <xf numFmtId="0" fontId="6" fillId="2" borderId="1" xfId="0" applyFont="1" applyFill="1" applyBorder="1" applyAlignment="1">
      <alignment horizontal="left" vertical="center" wrapText="1"/>
    </xf>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4" fillId="2" borderId="1" xfId="0" applyFont="1" applyFill="1" applyBorder="1" applyAlignment="1">
      <alignment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2" borderId="0" xfId="0" applyFont="1" applyFill="1" applyAlignment="1">
      <alignment horizontal="left" wrapText="1"/>
    </xf>
    <xf numFmtId="0" fontId="4" fillId="2" borderId="5" xfId="0" applyFont="1" applyFill="1" applyBorder="1" applyAlignment="1">
      <alignment vertical="top" wrapText="1"/>
    </xf>
    <xf numFmtId="0" fontId="11" fillId="0" borderId="0" xfId="0" applyFont="1" applyFill="1"/>
    <xf numFmtId="0" fontId="2" fillId="0" borderId="0" xfId="0" applyFont="1" applyFill="1" applyAlignment="1"/>
    <xf numFmtId="0" fontId="10" fillId="0" borderId="0" xfId="0" applyFont="1" applyFill="1" applyBorder="1" applyAlignment="1">
      <alignment horizontal="right"/>
    </xf>
    <xf numFmtId="165" fontId="2" fillId="0" borderId="0" xfId="0" applyNumberFormat="1" applyFont="1" applyFill="1" applyAlignment="1"/>
    <xf numFmtId="165" fontId="7" fillId="0" borderId="0" xfId="0" applyNumberFormat="1" applyFont="1" applyFill="1" applyAlignment="1">
      <alignment horizontal="right"/>
    </xf>
    <xf numFmtId="165" fontId="7" fillId="0" borderId="0" xfId="0" applyNumberFormat="1" applyFont="1" applyFill="1" applyAlignment="1">
      <alignment horizontal="center"/>
    </xf>
    <xf numFmtId="0" fontId="3" fillId="0" borderId="0" xfId="0" applyFont="1" applyFill="1" applyAlignment="1">
      <alignment horizontal="center"/>
    </xf>
    <xf numFmtId="0" fontId="10" fillId="0" borderId="0" xfId="0" applyFont="1" applyFill="1" applyAlignment="1">
      <alignment wrapText="1"/>
    </xf>
    <xf numFmtId="165" fontId="2" fillId="0" borderId="0" xfId="0" applyNumberFormat="1" applyFont="1" applyFill="1" applyAlignment="1">
      <alignment horizontal="left"/>
    </xf>
    <xf numFmtId="49" fontId="2" fillId="0" borderId="0" xfId="0" applyNumberFormat="1" applyFont="1" applyFill="1" applyAlignment="1">
      <alignment horizontal="left"/>
    </xf>
    <xf numFmtId="0" fontId="10" fillId="0" borderId="0" xfId="0" applyFont="1" applyFill="1"/>
    <xf numFmtId="0" fontId="2" fillId="0" borderId="0" xfId="0" applyFont="1" applyFill="1" applyAlignment="1">
      <alignment wrapText="1"/>
    </xf>
    <xf numFmtId="0" fontId="2" fillId="0" borderId="0" xfId="0" applyFont="1" applyFill="1" applyAlignment="1">
      <alignment horizontal="left"/>
    </xf>
    <xf numFmtId="165" fontId="2" fillId="0" borderId="1" xfId="0" applyNumberFormat="1" applyFont="1" applyFill="1" applyBorder="1" applyAlignment="1">
      <alignment horizontal="right" vertical="top" wrapText="1"/>
    </xf>
    <xf numFmtId="4" fontId="2" fillId="0" borderId="1" xfId="0" applyNumberFormat="1" applyFont="1" applyFill="1" applyBorder="1" applyAlignment="1">
      <alignment vertical="top" wrapText="1"/>
    </xf>
    <xf numFmtId="4" fontId="2" fillId="0" borderId="1" xfId="0" applyNumberFormat="1" applyFont="1" applyFill="1" applyBorder="1" applyAlignment="1">
      <alignment horizontal="right" vertical="top" wrapText="1"/>
    </xf>
    <xf numFmtId="165" fontId="2" fillId="0" borderId="1" xfId="0" applyNumberFormat="1" applyFont="1" applyFill="1" applyBorder="1" applyAlignment="1">
      <alignment vertical="top" wrapText="1"/>
    </xf>
    <xf numFmtId="0" fontId="2" fillId="0" borderId="1" xfId="0" applyFont="1" applyFill="1" applyBorder="1" applyAlignment="1">
      <alignment vertical="top" wrapText="1"/>
    </xf>
    <xf numFmtId="0" fontId="10" fillId="0" borderId="0" xfId="0" applyFont="1" applyFill="1" applyAlignment="1">
      <alignment horizontal="right"/>
    </xf>
    <xf numFmtId="0" fontId="13" fillId="0" borderId="0" xfId="0" applyFont="1" applyFill="1"/>
    <xf numFmtId="0" fontId="13"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8"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xf>
    <xf numFmtId="2" fontId="17" fillId="0" borderId="1" xfId="0" applyNumberFormat="1" applyFont="1" applyFill="1" applyBorder="1" applyAlignment="1">
      <alignment horizontal="right" vertical="center"/>
    </xf>
    <xf numFmtId="4" fontId="2" fillId="0" borderId="1" xfId="1" applyNumberFormat="1" applyFont="1" applyFill="1" applyBorder="1" applyAlignment="1">
      <alignment horizontal="right" vertical="center" wrapText="1"/>
    </xf>
    <xf numFmtId="2" fontId="2" fillId="0" borderId="1" xfId="1" applyNumberFormat="1" applyFont="1" applyFill="1" applyBorder="1" applyAlignment="1">
      <alignment horizontal="right" vertical="center" wrapText="1"/>
    </xf>
    <xf numFmtId="2" fontId="2" fillId="0" borderId="1" xfId="0" applyNumberFormat="1" applyFont="1" applyFill="1" applyBorder="1" applyAlignment="1">
      <alignment horizontal="right" vertical="center"/>
    </xf>
    <xf numFmtId="4" fontId="14" fillId="0" borderId="1" xfId="0" applyNumberFormat="1" applyFont="1" applyFill="1" applyBorder="1" applyAlignment="1">
      <alignment horizontal="right" vertical="top" wrapText="1"/>
    </xf>
    <xf numFmtId="0" fontId="13" fillId="0" borderId="1" xfId="0" applyFont="1" applyFill="1" applyBorder="1" applyAlignment="1">
      <alignment horizontal="right"/>
    </xf>
    <xf numFmtId="0" fontId="13" fillId="0" borderId="1" xfId="0" applyFont="1" applyFill="1" applyBorder="1"/>
    <xf numFmtId="0" fontId="14" fillId="0" borderId="1" xfId="0" applyFont="1" applyFill="1" applyBorder="1" applyAlignment="1">
      <alignment vertical="center" wrapText="1"/>
    </xf>
    <xf numFmtId="0" fontId="10" fillId="0" borderId="1" xfId="0" applyFont="1" applyFill="1" applyBorder="1" applyAlignment="1">
      <alignment horizontal="right"/>
    </xf>
    <xf numFmtId="0" fontId="2" fillId="0" borderId="2" xfId="0" applyFont="1" applyFill="1" applyBorder="1" applyAlignment="1">
      <alignment horizontal="center" vertical="center" wrapText="1"/>
    </xf>
    <xf numFmtId="0" fontId="14" fillId="0" borderId="1" xfId="0" applyFont="1" applyFill="1" applyBorder="1" applyAlignment="1">
      <alignment vertical="top" wrapText="1"/>
    </xf>
    <xf numFmtId="0" fontId="14" fillId="0" borderId="2" xfId="0" applyFont="1" applyFill="1" applyBorder="1" applyAlignment="1">
      <alignment horizontal="center" vertical="center" wrapText="1"/>
    </xf>
    <xf numFmtId="165" fontId="14" fillId="0" borderId="1" xfId="0" applyNumberFormat="1" applyFont="1" applyFill="1" applyBorder="1" applyAlignment="1">
      <alignment vertical="top" wrapText="1"/>
    </xf>
    <xf numFmtId="165" fontId="14" fillId="0" borderId="1" xfId="0" applyNumberFormat="1" applyFont="1" applyFill="1" applyBorder="1" applyAlignment="1">
      <alignment horizontal="right" vertical="top" wrapText="1"/>
    </xf>
    <xf numFmtId="0" fontId="2" fillId="0" borderId="4" xfId="0" applyFont="1" applyFill="1" applyBorder="1" applyAlignment="1">
      <alignment horizontal="center" vertical="center" wrapText="1"/>
    </xf>
    <xf numFmtId="0" fontId="13" fillId="0" borderId="0" xfId="0" applyFont="1" applyFill="1" applyAlignment="1">
      <alignment horizontal="right"/>
    </xf>
    <xf numFmtId="0" fontId="13" fillId="0" borderId="0" xfId="0" applyFont="1" applyFill="1" applyBorder="1" applyAlignment="1">
      <alignment horizontal="right"/>
    </xf>
    <xf numFmtId="4" fontId="4"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0" fontId="6" fillId="0" borderId="4" xfId="0" applyFont="1" applyFill="1" applyBorder="1" applyAlignment="1">
      <alignment vertical="top" wrapText="1"/>
    </xf>
    <xf numFmtId="0" fontId="6"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4" fillId="2" borderId="1" xfId="0" applyFont="1" applyFill="1" applyBorder="1" applyAlignment="1">
      <alignment horizontal="center" vertical="top" wrapText="1"/>
    </xf>
    <xf numFmtId="0" fontId="4" fillId="2" borderId="2" xfId="0" applyFont="1" applyFill="1" applyBorder="1" applyAlignment="1">
      <alignment vertical="center"/>
    </xf>
    <xf numFmtId="49" fontId="20" fillId="2" borderId="0" xfId="0" applyNumberFormat="1" applyFont="1" applyFill="1"/>
    <xf numFmtId="0" fontId="20" fillId="2" borderId="0" xfId="0" applyFont="1" applyFill="1"/>
    <xf numFmtId="0" fontId="20" fillId="2" borderId="0" xfId="0" applyFont="1" applyFill="1" applyAlignment="1">
      <alignment horizontal="center"/>
    </xf>
    <xf numFmtId="4" fontId="20" fillId="2" borderId="0" xfId="0" applyNumberFormat="1" applyFont="1" applyFill="1"/>
    <xf numFmtId="4" fontId="20" fillId="2" borderId="0" xfId="0" applyNumberFormat="1" applyFont="1" applyFill="1" applyAlignment="1">
      <alignment horizontal="right"/>
    </xf>
    <xf numFmtId="4" fontId="23" fillId="2" borderId="0" xfId="0" applyNumberFormat="1" applyFont="1" applyFill="1" applyAlignment="1"/>
    <xf numFmtId="4" fontId="17" fillId="2" borderId="0" xfId="0" applyNumberFormat="1" applyFont="1" applyFill="1" applyAlignment="1"/>
    <xf numFmtId="4" fontId="20" fillId="2" borderId="0" xfId="0" applyNumberFormat="1" applyFont="1" applyFill="1" applyAlignment="1">
      <alignment horizontal="center"/>
    </xf>
    <xf numFmtId="0" fontId="24" fillId="2" borderId="0" xfId="0" applyFont="1" applyFill="1" applyAlignment="1">
      <alignment horizontal="center"/>
    </xf>
    <xf numFmtId="4" fontId="17" fillId="2" borderId="0" xfId="0" applyNumberFormat="1" applyFont="1" applyFill="1" applyAlignment="1">
      <alignment horizontal="left"/>
    </xf>
    <xf numFmtId="49" fontId="17" fillId="2" borderId="0" xfId="0" applyNumberFormat="1" applyFont="1" applyFill="1" applyAlignment="1">
      <alignment horizontal="left"/>
    </xf>
    <xf numFmtId="0" fontId="25" fillId="2" borderId="0" xfId="0" applyFont="1" applyFill="1"/>
    <xf numFmtId="0" fontId="17" fillId="2" borderId="0" xfId="0" applyFont="1" applyFill="1" applyAlignment="1">
      <alignment horizontal="left" wrapText="1"/>
    </xf>
    <xf numFmtId="0" fontId="23" fillId="2" borderId="0" xfId="0" applyFont="1" applyFill="1" applyAlignment="1">
      <alignment horizontal="center"/>
    </xf>
    <xf numFmtId="0" fontId="21" fillId="2" borderId="0" xfId="0" applyFont="1" applyFill="1" applyAlignment="1">
      <alignment horizontal="center"/>
    </xf>
    <xf numFmtId="0" fontId="20" fillId="2" borderId="0" xfId="0" applyFont="1" applyFill="1" applyAlignment="1">
      <alignment horizontal="center" vertical="center" wrapText="1"/>
    </xf>
    <xf numFmtId="49" fontId="16" fillId="2" borderId="0" xfId="0"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4" fontId="16" fillId="2" borderId="0" xfId="0" applyNumberFormat="1" applyFont="1" applyFill="1" applyBorder="1" applyAlignment="1">
      <alignment vertical="center" wrapText="1"/>
    </xf>
    <xf numFmtId="4" fontId="16" fillId="2" borderId="0" xfId="0" applyNumberFormat="1" applyFont="1" applyFill="1" applyBorder="1" applyAlignment="1">
      <alignment horizontal="right" vertical="center" wrapText="1"/>
    </xf>
    <xf numFmtId="0" fontId="27" fillId="2" borderId="0" xfId="0" applyFont="1" applyFill="1" applyAlignment="1">
      <alignment horizontal="center" vertical="center" wrapText="1"/>
    </xf>
    <xf numFmtId="4" fontId="17" fillId="2" borderId="1" xfId="0" applyNumberFormat="1" applyFont="1" applyFill="1" applyBorder="1" applyAlignment="1">
      <alignment horizontal="center" vertical="top" wrapText="1"/>
    </xf>
    <xf numFmtId="0" fontId="17" fillId="2" borderId="1" xfId="0" applyFont="1" applyFill="1" applyBorder="1" applyAlignment="1">
      <alignment horizontal="center" vertical="top" wrapText="1"/>
    </xf>
    <xf numFmtId="1" fontId="17" fillId="2" borderId="1" xfId="0" applyNumberFormat="1" applyFont="1" applyFill="1" applyBorder="1" applyAlignment="1">
      <alignment horizontal="center" vertical="top" wrapText="1"/>
    </xf>
    <xf numFmtId="49" fontId="17" fillId="2" borderId="4" xfId="0" applyNumberFormat="1" applyFont="1" applyFill="1" applyBorder="1" applyAlignment="1">
      <alignment horizontal="center" vertical="top" wrapText="1"/>
    </xf>
    <xf numFmtId="0" fontId="17" fillId="2" borderId="1" xfId="0" applyFont="1" applyFill="1" applyBorder="1" applyAlignment="1">
      <alignment vertical="top" wrapText="1"/>
    </xf>
    <xf numFmtId="165" fontId="18" fillId="2" borderId="1" xfId="0" applyNumberFormat="1" applyFont="1" applyFill="1" applyBorder="1" applyAlignment="1">
      <alignment vertical="top" wrapText="1"/>
    </xf>
    <xf numFmtId="165" fontId="18" fillId="2" borderId="1" xfId="0" applyNumberFormat="1" applyFont="1" applyFill="1" applyBorder="1" applyAlignment="1">
      <alignment horizontal="right" vertical="top" wrapText="1"/>
    </xf>
    <xf numFmtId="4" fontId="17" fillId="2" borderId="1" xfId="0" applyNumberFormat="1" applyFont="1" applyFill="1" applyBorder="1" applyAlignment="1">
      <alignment horizontal="right" vertical="center"/>
    </xf>
    <xf numFmtId="2" fontId="18" fillId="2" borderId="1" xfId="0" applyNumberFormat="1" applyFont="1" applyFill="1" applyBorder="1" applyAlignment="1">
      <alignment horizontal="right" vertical="center"/>
    </xf>
    <xf numFmtId="4" fontId="17" fillId="2" borderId="1" xfId="0" applyNumberFormat="1" applyFont="1" applyFill="1" applyBorder="1" applyAlignment="1">
      <alignment vertical="top" wrapText="1"/>
    </xf>
    <xf numFmtId="4" fontId="17" fillId="2" borderId="1" xfId="0" applyNumberFormat="1" applyFont="1" applyFill="1" applyBorder="1" applyAlignment="1">
      <alignment horizontal="right" vertical="top" wrapText="1"/>
    </xf>
    <xf numFmtId="0" fontId="18" fillId="2" borderId="1" xfId="0" applyFont="1" applyFill="1" applyBorder="1" applyAlignment="1">
      <alignment vertical="top" wrapText="1"/>
    </xf>
    <xf numFmtId="4" fontId="18" fillId="2" borderId="1" xfId="0" applyNumberFormat="1" applyFont="1" applyFill="1" applyBorder="1" applyAlignment="1">
      <alignment horizontal="right" vertical="top" wrapText="1"/>
    </xf>
    <xf numFmtId="4" fontId="18" fillId="2" borderId="1" xfId="0" applyNumberFormat="1" applyFont="1" applyFill="1" applyBorder="1" applyAlignment="1">
      <alignment horizontal="right" vertical="center"/>
    </xf>
    <xf numFmtId="4" fontId="18" fillId="2" borderId="1" xfId="0" applyNumberFormat="1" applyFont="1" applyFill="1" applyBorder="1" applyAlignment="1">
      <alignment vertical="top" wrapText="1"/>
    </xf>
    <xf numFmtId="0" fontId="28" fillId="2" borderId="0" xfId="0" applyFont="1" applyFill="1"/>
    <xf numFmtId="165" fontId="17" fillId="2" borderId="1" xfId="0" applyNumberFormat="1" applyFont="1" applyFill="1" applyBorder="1" applyAlignment="1">
      <alignment vertical="top" wrapText="1"/>
    </xf>
    <xf numFmtId="165" fontId="17" fillId="2" borderId="1" xfId="0" applyNumberFormat="1" applyFont="1" applyFill="1" applyBorder="1" applyAlignment="1">
      <alignment horizontal="right" vertical="top" wrapText="1"/>
    </xf>
    <xf numFmtId="4" fontId="19" fillId="2" borderId="1" xfId="0" applyNumberFormat="1" applyFont="1" applyFill="1" applyBorder="1" applyAlignment="1">
      <alignment vertical="top" wrapText="1"/>
    </xf>
    <xf numFmtId="0" fontId="19" fillId="2" borderId="1" xfId="0" applyFont="1" applyFill="1" applyBorder="1" applyAlignment="1">
      <alignment vertical="top" wrapText="1"/>
    </xf>
    <xf numFmtId="0" fontId="2" fillId="2" borderId="0" xfId="0" applyFont="1" applyFill="1" applyAlignment="1">
      <alignment horizontal="left" wrapText="1"/>
    </xf>
    <xf numFmtId="0" fontId="4" fillId="2" borderId="0" xfId="0" applyFont="1" applyFill="1" applyAlignment="1">
      <alignment horizontal="left" vertical="center" wrapText="1"/>
    </xf>
    <xf numFmtId="0" fontId="6" fillId="2" borderId="0" xfId="0" applyFont="1" applyFill="1" applyBorder="1" applyAlignment="1">
      <alignment horizontal="center" wrapText="1"/>
    </xf>
    <xf numFmtId="0" fontId="6" fillId="2" borderId="0" xfId="0" applyFont="1" applyFill="1" applyBorder="1" applyAlignment="1">
      <alignment horizontal="center"/>
    </xf>
    <xf numFmtId="0" fontId="4" fillId="2" borderId="6" xfId="0" applyFont="1" applyFill="1" applyBorder="1" applyAlignment="1">
      <alignment horizontal="center" vertical="top" wrapText="1"/>
    </xf>
    <xf numFmtId="0" fontId="4" fillId="2" borderId="5"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 xfId="0" applyFont="1" applyFill="1" applyBorder="1" applyAlignment="1">
      <alignment vertical="top" wrapText="1"/>
    </xf>
    <xf numFmtId="0" fontId="4" fillId="2" borderId="0" xfId="0" applyFont="1" applyFill="1" applyAlignment="1">
      <alignment horizontal="left"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Border="1" applyAlignment="1">
      <alignment horizontal="center" wrapText="1"/>
    </xf>
    <xf numFmtId="0" fontId="5" fillId="2" borderId="0" xfId="0" applyFont="1" applyFill="1" applyBorder="1" applyAlignment="1">
      <alignment horizontal="center"/>
    </xf>
    <xf numFmtId="0" fontId="4" fillId="2" borderId="1" xfId="0" applyFont="1" applyFill="1" applyBorder="1" applyAlignment="1">
      <alignment horizontal="left" vertical="top" wrapText="1"/>
    </xf>
    <xf numFmtId="0" fontId="6" fillId="2" borderId="1" xfId="0" applyFont="1" applyFill="1" applyBorder="1" applyAlignment="1">
      <alignment horizont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5" fillId="2" borderId="10" xfId="0" applyFont="1" applyFill="1" applyBorder="1" applyAlignment="1">
      <alignment horizontal="center"/>
    </xf>
    <xf numFmtId="0" fontId="6" fillId="2" borderId="0"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1" xfId="0" applyFont="1" applyFill="1" applyBorder="1" applyAlignment="1">
      <alignment vertical="top" wrapText="1"/>
    </xf>
    <xf numFmtId="0" fontId="14" fillId="0" borderId="1" xfId="0" applyFont="1" applyFill="1" applyBorder="1" applyAlignment="1">
      <alignment vertical="top"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vertical="top" wrapText="1"/>
    </xf>
    <xf numFmtId="0" fontId="0" fillId="0" borderId="4" xfId="0" applyFill="1" applyBorder="1" applyAlignment="1">
      <alignment vertical="top" wrapText="1"/>
    </xf>
    <xf numFmtId="0" fontId="0" fillId="0" borderId="2" xfId="0" applyFill="1" applyBorder="1" applyAlignment="1">
      <alignment vertical="top"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left" wrapText="1"/>
    </xf>
    <xf numFmtId="0" fontId="6" fillId="0" borderId="0" xfId="0" applyFont="1" applyFill="1" applyBorder="1" applyAlignment="1">
      <alignment horizontal="center" vertical="center" wrapText="1"/>
    </xf>
    <xf numFmtId="0" fontId="2" fillId="0" borderId="4" xfId="0" applyFont="1" applyFill="1" applyBorder="1" applyAlignment="1">
      <alignment vertical="top" wrapText="1"/>
    </xf>
    <xf numFmtId="0" fontId="2" fillId="0" borderId="2" xfId="0" applyFont="1" applyFill="1" applyBorder="1" applyAlignment="1">
      <alignment vertical="top"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1" fillId="2" borderId="1" xfId="0" applyFont="1" applyFill="1" applyBorder="1" applyAlignment="1">
      <alignment horizontal="left" vertical="top" wrapText="1"/>
    </xf>
    <xf numFmtId="0" fontId="18" fillId="2" borderId="1" xfId="0" applyFont="1" applyFill="1" applyBorder="1" applyAlignment="1">
      <alignment vertical="top" wrapText="1"/>
    </xf>
    <xf numFmtId="0" fontId="17" fillId="2" borderId="6" xfId="0" applyFont="1" applyFill="1" applyBorder="1" applyAlignment="1">
      <alignment horizontal="center" vertical="top" wrapText="1"/>
    </xf>
    <xf numFmtId="0" fontId="17" fillId="2" borderId="4" xfId="0" applyFont="1" applyFill="1" applyBorder="1" applyAlignment="1">
      <alignment horizontal="center" vertical="top" wrapText="1"/>
    </xf>
    <xf numFmtId="0" fontId="17" fillId="2" borderId="2" xfId="0" applyFont="1" applyFill="1" applyBorder="1" applyAlignment="1">
      <alignment horizontal="center" vertical="top" wrapText="1"/>
    </xf>
    <xf numFmtId="0" fontId="21" fillId="2" borderId="6" xfId="0" applyFont="1" applyFill="1" applyBorder="1" applyAlignment="1">
      <alignment horizontal="left" vertical="top" wrapText="1"/>
    </xf>
    <xf numFmtId="0" fontId="20" fillId="2" borderId="4" xfId="0" applyFont="1" applyFill="1" applyBorder="1" applyAlignment="1">
      <alignment horizontal="left" vertical="top" wrapText="1"/>
    </xf>
    <xf numFmtId="0" fontId="20" fillId="2" borderId="2" xfId="0" applyFont="1" applyFill="1" applyBorder="1" applyAlignment="1">
      <alignment horizontal="left" vertical="top" wrapText="1"/>
    </xf>
    <xf numFmtId="0" fontId="17" fillId="2" borderId="1" xfId="0" applyFont="1" applyFill="1" applyBorder="1" applyAlignment="1">
      <alignment horizontal="center" vertical="top" wrapText="1"/>
    </xf>
    <xf numFmtId="49" fontId="19" fillId="2" borderId="1" xfId="0" applyNumberFormat="1" applyFont="1" applyFill="1" applyBorder="1" applyAlignment="1">
      <alignment horizontal="center" vertical="top" wrapText="1"/>
    </xf>
    <xf numFmtId="49" fontId="17" fillId="2" borderId="1" xfId="0" applyNumberFormat="1" applyFont="1" applyFill="1" applyBorder="1" applyAlignment="1">
      <alignment horizontal="center" vertical="top" wrapText="1"/>
    </xf>
    <xf numFmtId="0" fontId="18" fillId="2" borderId="1" xfId="0" applyFont="1" applyFill="1" applyBorder="1" applyAlignment="1">
      <alignment horizontal="right" vertical="top" wrapText="1"/>
    </xf>
    <xf numFmtId="0" fontId="17" fillId="2" borderId="1" xfId="0" applyFont="1" applyFill="1" applyBorder="1" applyAlignment="1">
      <alignment vertical="top" wrapText="1"/>
    </xf>
    <xf numFmtId="0" fontId="18" fillId="2" borderId="1" xfId="0" applyFont="1" applyFill="1" applyBorder="1" applyAlignment="1">
      <alignment horizontal="center" vertical="top" wrapText="1"/>
    </xf>
    <xf numFmtId="0" fontId="21" fillId="2" borderId="6" xfId="0" applyFont="1" applyFill="1" applyBorder="1" applyAlignment="1">
      <alignment horizontal="center" vertical="top" wrapText="1"/>
    </xf>
    <xf numFmtId="0" fontId="21" fillId="2" borderId="4" xfId="0" applyFont="1" applyFill="1" applyBorder="1" applyAlignment="1">
      <alignment horizontal="center" vertical="top" wrapText="1"/>
    </xf>
    <xf numFmtId="0" fontId="21" fillId="2" borderId="2" xfId="0" applyFont="1" applyFill="1" applyBorder="1" applyAlignment="1">
      <alignment horizontal="center" vertical="top" wrapText="1"/>
    </xf>
    <xf numFmtId="0" fontId="19" fillId="2" borderId="1" xfId="0" applyFont="1" applyFill="1" applyBorder="1" applyAlignment="1">
      <alignment horizontal="center" vertical="top" wrapText="1"/>
    </xf>
    <xf numFmtId="0" fontId="18" fillId="2" borderId="6" xfId="0" applyFont="1" applyFill="1" applyBorder="1" applyAlignment="1">
      <alignment vertical="top" wrapText="1"/>
    </xf>
    <xf numFmtId="0" fontId="29" fillId="2" borderId="4" xfId="0" applyFont="1" applyFill="1" applyBorder="1" applyAlignment="1">
      <alignment vertical="top" wrapText="1"/>
    </xf>
    <xf numFmtId="0" fontId="29" fillId="2" borderId="2" xfId="0" applyFont="1" applyFill="1" applyBorder="1" applyAlignment="1">
      <alignment vertical="top" wrapText="1"/>
    </xf>
    <xf numFmtId="0" fontId="20" fillId="2" borderId="4" xfId="0" applyFont="1" applyFill="1" applyBorder="1" applyAlignment="1">
      <alignment horizontal="center" vertical="top" wrapText="1"/>
    </xf>
    <xf numFmtId="0" fontId="20" fillId="2" borderId="2" xfId="0" applyFont="1" applyFill="1" applyBorder="1" applyAlignment="1">
      <alignment horizontal="center" vertical="top" wrapText="1"/>
    </xf>
    <xf numFmtId="49" fontId="17" fillId="2" borderId="6" xfId="0" applyNumberFormat="1" applyFont="1" applyFill="1" applyBorder="1" applyAlignment="1">
      <alignment horizontal="center" vertical="top" wrapText="1"/>
    </xf>
    <xf numFmtId="0" fontId="17" fillId="2" borderId="6" xfId="0" applyFont="1" applyFill="1" applyBorder="1" applyAlignment="1">
      <alignment vertical="top" wrapText="1"/>
    </xf>
    <xf numFmtId="0" fontId="20" fillId="2" borderId="4" xfId="0" applyFont="1" applyFill="1" applyBorder="1" applyAlignment="1">
      <alignment vertical="top" wrapText="1"/>
    </xf>
    <xf numFmtId="0" fontId="20" fillId="2" borderId="2" xfId="0" applyFont="1" applyFill="1" applyBorder="1" applyAlignment="1">
      <alignment vertical="top" wrapText="1"/>
    </xf>
    <xf numFmtId="0" fontId="26" fillId="2" borderId="0" xfId="0" applyFont="1" applyFill="1" applyAlignment="1">
      <alignment horizontal="center" vertical="center"/>
    </xf>
    <xf numFmtId="4" fontId="23" fillId="2" borderId="1" xfId="0" applyNumberFormat="1" applyFont="1" applyFill="1" applyBorder="1" applyAlignment="1">
      <alignment horizontal="center" vertical="top" wrapText="1"/>
    </xf>
    <xf numFmtId="0" fontId="26" fillId="2" borderId="6" xfId="0" applyFont="1" applyFill="1" applyBorder="1" applyAlignment="1">
      <alignment vertical="top" wrapText="1"/>
    </xf>
    <xf numFmtId="49" fontId="17" fillId="2" borderId="4" xfId="0" applyNumberFormat="1" applyFont="1" applyFill="1" applyBorder="1" applyAlignment="1">
      <alignment horizontal="center" vertical="top" wrapText="1"/>
    </xf>
    <xf numFmtId="49" fontId="17" fillId="2" borderId="2" xfId="0" applyNumberFormat="1" applyFont="1" applyFill="1" applyBorder="1" applyAlignment="1">
      <alignment horizontal="center" vertical="top" wrapText="1"/>
    </xf>
    <xf numFmtId="0" fontId="21" fillId="2" borderId="4" xfId="0" applyFont="1" applyFill="1" applyBorder="1" applyAlignment="1">
      <alignment horizontal="left" vertical="top" wrapText="1"/>
    </xf>
    <xf numFmtId="0" fontId="21" fillId="2" borderId="2" xfId="0" applyFont="1" applyFill="1" applyBorder="1" applyAlignment="1">
      <alignment horizontal="left" vertical="top" wrapText="1"/>
    </xf>
    <xf numFmtId="49" fontId="18" fillId="2" borderId="1" xfId="0" applyNumberFormat="1" applyFont="1" applyFill="1" applyBorder="1" applyAlignment="1">
      <alignment horizontal="center" vertical="top" wrapText="1"/>
    </xf>
    <xf numFmtId="0" fontId="17" fillId="2" borderId="6"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1" xfId="0" applyFont="1" applyFill="1" applyBorder="1" applyAlignment="1">
      <alignment horizontal="left" vertical="top" wrapText="1"/>
    </xf>
    <xf numFmtId="0" fontId="19" fillId="2" borderId="1" xfId="0" applyFont="1" applyFill="1" applyBorder="1" applyAlignment="1">
      <alignment vertical="top" wrapText="1"/>
    </xf>
    <xf numFmtId="0" fontId="23" fillId="2" borderId="1" xfId="0" applyFont="1" applyFill="1" applyBorder="1" applyAlignment="1">
      <alignment horizontal="left" vertical="top" wrapText="1"/>
    </xf>
    <xf numFmtId="0" fontId="17" fillId="2" borderId="0" xfId="0" applyFont="1" applyFill="1" applyAlignment="1">
      <alignment horizontal="left" wrapText="1"/>
    </xf>
    <xf numFmtId="0" fontId="17" fillId="2" borderId="4" xfId="0" applyFont="1" applyFill="1" applyBorder="1" applyAlignment="1">
      <alignment vertical="top" wrapText="1"/>
    </xf>
    <xf numFmtId="0" fontId="17" fillId="2" borderId="2" xfId="0" applyFont="1" applyFill="1" applyBorder="1" applyAlignment="1">
      <alignment vertical="top" wrapText="1"/>
    </xf>
    <xf numFmtId="4" fontId="17" fillId="2" borderId="5" xfId="0" applyNumberFormat="1" applyFont="1" applyFill="1" applyBorder="1" applyAlignment="1">
      <alignment horizontal="center" vertical="top" wrapText="1"/>
    </xf>
    <xf numFmtId="4" fontId="17" fillId="2" borderId="8" xfId="0" applyNumberFormat="1" applyFont="1" applyFill="1" applyBorder="1" applyAlignment="1">
      <alignment horizontal="center" vertical="top" wrapText="1"/>
    </xf>
    <xf numFmtId="4" fontId="17" fillId="2" borderId="7" xfId="0" applyNumberFormat="1" applyFont="1" applyFill="1" applyBorder="1" applyAlignment="1">
      <alignment horizontal="center" vertical="top" wrapText="1"/>
    </xf>
    <xf numFmtId="4" fontId="17" fillId="2" borderId="1" xfId="0" applyNumberFormat="1" applyFont="1" applyFill="1" applyBorder="1" applyAlignment="1">
      <alignment horizontal="center" vertical="top" wrapText="1"/>
    </xf>
    <xf numFmtId="0" fontId="19" fillId="2" borderId="4" xfId="0" applyFont="1" applyFill="1" applyBorder="1" applyAlignment="1">
      <alignment horizontal="center" vertical="top" wrapText="1"/>
    </xf>
    <xf numFmtId="0" fontId="19" fillId="2" borderId="2" xfId="0" applyFont="1" applyFill="1" applyBorder="1" applyAlignment="1">
      <alignment horizontal="center" vertical="top" wrapText="1"/>
    </xf>
    <xf numFmtId="0" fontId="30" fillId="2" borderId="1" xfId="0" applyFont="1" applyFill="1" applyBorder="1" applyAlignment="1">
      <alignment horizontal="left" vertical="top" wrapText="1"/>
    </xf>
    <xf numFmtId="0" fontId="31" fillId="2" borderId="1" xfId="0" applyFont="1" applyFill="1" applyBorder="1" applyAlignment="1">
      <alignment horizontal="left" vertical="top" wrapText="1"/>
    </xf>
    <xf numFmtId="0" fontId="26" fillId="2" borderId="0" xfId="0" applyFont="1" applyFill="1" applyAlignment="1">
      <alignment horizontal="center"/>
    </xf>
    <xf numFmtId="0" fontId="26" fillId="2" borderId="5" xfId="0" applyFont="1" applyFill="1" applyBorder="1" applyAlignment="1">
      <alignment horizontal="center" vertical="top" wrapText="1"/>
    </xf>
    <xf numFmtId="0" fontId="26" fillId="2" borderId="8" xfId="0" applyFont="1" applyFill="1" applyBorder="1" applyAlignment="1">
      <alignment horizontal="center" vertical="top" wrapText="1"/>
    </xf>
    <xf numFmtId="0" fontId="26" fillId="2" borderId="7" xfId="0" applyFont="1" applyFill="1" applyBorder="1" applyAlignment="1">
      <alignment horizontal="center" vertical="top" wrapText="1"/>
    </xf>
    <xf numFmtId="0" fontId="18" fillId="2" borderId="4" xfId="0" applyFont="1" applyFill="1" applyBorder="1" applyAlignment="1">
      <alignment vertical="top" wrapText="1"/>
    </xf>
  </cellXfs>
  <cellStyles count="3">
    <cellStyle name="Денежный" xfId="1" builtinId="4"/>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zoomScaleNormal="100" workbookViewId="0">
      <selection activeCell="E1" sqref="E1:I1"/>
    </sheetView>
  </sheetViews>
  <sheetFormatPr defaultRowHeight="15.75" x14ac:dyDescent="0.25"/>
  <cols>
    <col min="1" max="1" width="42.7109375" style="5" customWidth="1"/>
    <col min="2" max="2" width="17.42578125" style="5" customWidth="1"/>
    <col min="3" max="4" width="18.42578125" style="5" customWidth="1"/>
    <col min="5" max="5" width="19.85546875" style="5" customWidth="1"/>
    <col min="6" max="6" width="18.42578125" style="5" customWidth="1"/>
    <col min="7" max="7" width="21.140625" style="5" customWidth="1"/>
    <col min="8" max="8" width="9.140625" style="5"/>
    <col min="9" max="9" width="11.42578125" style="5" customWidth="1"/>
    <col min="10" max="16384" width="9.140625" style="5"/>
  </cols>
  <sheetData>
    <row r="1" spans="1:19" s="51" customFormat="1" ht="144" customHeight="1" x14ac:dyDescent="0.2">
      <c r="A1" s="42"/>
      <c r="B1" s="42"/>
      <c r="C1" s="42"/>
      <c r="D1" s="42"/>
      <c r="E1" s="163" t="s">
        <v>295</v>
      </c>
      <c r="F1" s="163"/>
      <c r="G1" s="163"/>
      <c r="H1" s="163"/>
      <c r="I1" s="163"/>
    </row>
    <row r="2" spans="1:19" x14ac:dyDescent="0.25">
      <c r="A2" s="164" t="s">
        <v>22</v>
      </c>
      <c r="B2" s="165"/>
      <c r="C2" s="165"/>
      <c r="D2" s="165"/>
      <c r="E2" s="165"/>
      <c r="F2" s="165"/>
      <c r="G2" s="165"/>
    </row>
    <row r="3" spans="1:19" x14ac:dyDescent="0.25">
      <c r="A3" s="164" t="s">
        <v>79</v>
      </c>
      <c r="B3" s="164"/>
      <c r="C3" s="164"/>
      <c r="D3" s="164"/>
      <c r="E3" s="164"/>
      <c r="F3" s="164"/>
      <c r="G3" s="164"/>
    </row>
    <row r="4" spans="1:19" x14ac:dyDescent="0.25">
      <c r="A4" s="52"/>
      <c r="B4" s="37"/>
      <c r="C4" s="37"/>
      <c r="D4" s="37"/>
      <c r="E4" s="37"/>
      <c r="F4" s="37"/>
      <c r="G4" s="37"/>
    </row>
    <row r="5" spans="1:19" ht="56.25" customHeight="1" x14ac:dyDescent="0.25">
      <c r="A5" s="62" t="s">
        <v>1</v>
      </c>
      <c r="B5" s="167" t="s">
        <v>284</v>
      </c>
      <c r="C5" s="168"/>
      <c r="D5" s="168"/>
      <c r="E5" s="168"/>
      <c r="F5" s="168"/>
      <c r="G5" s="169"/>
    </row>
    <row r="6" spans="1:19" ht="49.5" customHeight="1" x14ac:dyDescent="0.25">
      <c r="A6" s="62" t="s">
        <v>39</v>
      </c>
      <c r="B6" s="167" t="s">
        <v>293</v>
      </c>
      <c r="C6" s="168"/>
      <c r="D6" s="168"/>
      <c r="E6" s="168"/>
      <c r="F6" s="168"/>
      <c r="G6" s="169"/>
      <c r="M6" s="10"/>
      <c r="N6" s="11"/>
      <c r="O6" s="11"/>
      <c r="P6" s="11"/>
      <c r="Q6" s="11"/>
      <c r="R6" s="11"/>
      <c r="S6" s="41"/>
    </row>
    <row r="7" spans="1:19" ht="51" customHeight="1" x14ac:dyDescent="0.25">
      <c r="A7" s="62" t="s">
        <v>0</v>
      </c>
      <c r="B7" s="167" t="s">
        <v>38</v>
      </c>
      <c r="C7" s="168"/>
      <c r="D7" s="168"/>
      <c r="E7" s="168"/>
      <c r="F7" s="168"/>
      <c r="G7" s="169"/>
      <c r="M7" s="12"/>
      <c r="N7" s="13"/>
      <c r="O7" s="14"/>
      <c r="P7" s="15"/>
      <c r="Q7" s="16"/>
      <c r="R7" s="11"/>
      <c r="S7" s="41"/>
    </row>
    <row r="8" spans="1:19" ht="98.25" customHeight="1" x14ac:dyDescent="0.25">
      <c r="A8" s="62" t="s">
        <v>2</v>
      </c>
      <c r="B8" s="172" t="s">
        <v>202</v>
      </c>
      <c r="C8" s="172"/>
      <c r="D8" s="172"/>
      <c r="E8" s="172"/>
      <c r="F8" s="172"/>
      <c r="G8" s="172"/>
      <c r="M8" s="17"/>
      <c r="N8" s="17"/>
      <c r="O8" s="17"/>
      <c r="P8" s="18"/>
      <c r="Q8" s="8"/>
      <c r="R8" s="11"/>
      <c r="S8" s="41"/>
    </row>
    <row r="9" spans="1:19" ht="22.5" customHeight="1" x14ac:dyDescent="0.25">
      <c r="A9" s="170" t="s">
        <v>13</v>
      </c>
      <c r="B9" s="166" t="s">
        <v>3</v>
      </c>
      <c r="C9" s="166"/>
      <c r="D9" s="166"/>
      <c r="E9" s="166"/>
      <c r="F9" s="166"/>
      <c r="G9" s="166"/>
      <c r="M9" s="17"/>
      <c r="N9" s="17"/>
      <c r="O9" s="17"/>
      <c r="P9" s="18"/>
      <c r="Q9" s="8"/>
      <c r="R9" s="11"/>
      <c r="S9" s="41"/>
    </row>
    <row r="10" spans="1:19" ht="66.75" customHeight="1" x14ac:dyDescent="0.25">
      <c r="A10" s="171"/>
      <c r="B10" s="64" t="s">
        <v>4</v>
      </c>
      <c r="C10" s="26" t="s">
        <v>29</v>
      </c>
      <c r="D10" s="26" t="s">
        <v>30</v>
      </c>
      <c r="E10" s="26" t="s">
        <v>37</v>
      </c>
      <c r="F10" s="26" t="s">
        <v>63</v>
      </c>
      <c r="G10" s="26" t="s">
        <v>64</v>
      </c>
      <c r="M10" s="17"/>
      <c r="N10" s="17"/>
      <c r="O10" s="17"/>
      <c r="P10" s="18"/>
      <c r="Q10" s="19"/>
      <c r="R10" s="19"/>
      <c r="S10" s="41"/>
    </row>
    <row r="11" spans="1:19" ht="39.75" customHeight="1" x14ac:dyDescent="0.25">
      <c r="A11" s="66" t="s">
        <v>5</v>
      </c>
      <c r="B11" s="81">
        <v>0</v>
      </c>
      <c r="C11" s="81">
        <v>0</v>
      </c>
      <c r="D11" s="81">
        <v>0</v>
      </c>
      <c r="E11" s="81">
        <v>0</v>
      </c>
      <c r="F11" s="81">
        <v>0</v>
      </c>
      <c r="G11" s="81">
        <v>0</v>
      </c>
      <c r="M11" s="162"/>
      <c r="N11" s="162"/>
      <c r="O11" s="162"/>
      <c r="P11" s="162"/>
      <c r="Q11" s="10"/>
      <c r="R11" s="20"/>
      <c r="S11" s="41"/>
    </row>
    <row r="12" spans="1:19" ht="39.75" customHeight="1" x14ac:dyDescent="0.25">
      <c r="A12" s="66" t="s">
        <v>10</v>
      </c>
      <c r="B12" s="81">
        <v>201304.5</v>
      </c>
      <c r="C12" s="81">
        <v>100532</v>
      </c>
      <c r="D12" s="81">
        <v>662</v>
      </c>
      <c r="E12" s="81">
        <v>30112</v>
      </c>
      <c r="F12" s="81">
        <v>69336.5</v>
      </c>
      <c r="G12" s="81">
        <v>662</v>
      </c>
    </row>
    <row r="13" spans="1:19" ht="42" customHeight="1" x14ac:dyDescent="0.25">
      <c r="A13" s="66" t="s">
        <v>20</v>
      </c>
      <c r="B13" s="81">
        <v>605938.5</v>
      </c>
      <c r="C13" s="81">
        <v>9294.4</v>
      </c>
      <c r="D13" s="81">
        <v>364415.6</v>
      </c>
      <c r="E13" s="81">
        <v>222617.1</v>
      </c>
      <c r="F13" s="81">
        <v>9042.9</v>
      </c>
      <c r="G13" s="81">
        <v>568.5</v>
      </c>
      <c r="I13" s="54"/>
    </row>
    <row r="14" spans="1:19" ht="40.5" customHeight="1" x14ac:dyDescent="0.25">
      <c r="A14" s="66" t="s">
        <v>42</v>
      </c>
      <c r="B14" s="81">
        <v>30500</v>
      </c>
      <c r="C14" s="81">
        <v>500</v>
      </c>
      <c r="D14" s="81">
        <v>15000</v>
      </c>
      <c r="E14" s="81">
        <v>15000</v>
      </c>
      <c r="F14" s="81">
        <v>0</v>
      </c>
      <c r="G14" s="81">
        <v>0</v>
      </c>
    </row>
    <row r="15" spans="1:19" ht="39.75" customHeight="1" x14ac:dyDescent="0.25">
      <c r="A15" s="62" t="s">
        <v>14</v>
      </c>
      <c r="B15" s="81">
        <v>837743</v>
      </c>
      <c r="C15" s="81">
        <v>110326.39999999999</v>
      </c>
      <c r="D15" s="81">
        <v>380077.6</v>
      </c>
      <c r="E15" s="81">
        <v>267729.09999999998</v>
      </c>
      <c r="F15" s="81">
        <v>78379.399999999994</v>
      </c>
      <c r="G15" s="81">
        <v>1230.5</v>
      </c>
    </row>
    <row r="17" spans="3:3" x14ac:dyDescent="0.25">
      <c r="C17" s="54"/>
    </row>
  </sheetData>
  <mergeCells count="10">
    <mergeCell ref="M11:P11"/>
    <mergeCell ref="E1:I1"/>
    <mergeCell ref="A2:G2"/>
    <mergeCell ref="B9:G9"/>
    <mergeCell ref="B6:G6"/>
    <mergeCell ref="A9:A10"/>
    <mergeCell ref="B7:G7"/>
    <mergeCell ref="B8:G8"/>
    <mergeCell ref="A3:G3"/>
    <mergeCell ref="B5:G5"/>
  </mergeCells>
  <phoneticPr fontId="3" type="noConversion"/>
  <pageMargins left="0.74803149606299213" right="0.74803149606299213" top="0.21" bottom="0.32" header="0.19" footer="0.17"/>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9"/>
  <sheetViews>
    <sheetView zoomScaleNormal="100" workbookViewId="0">
      <selection activeCell="B12" sqref="B12:I12"/>
    </sheetView>
  </sheetViews>
  <sheetFormatPr defaultRowHeight="12.75" x14ac:dyDescent="0.2"/>
  <cols>
    <col min="1" max="1" width="42.42578125" style="47" customWidth="1"/>
    <col min="2" max="2" width="27.140625" style="47" customWidth="1"/>
    <col min="3" max="3" width="18.5703125" style="47" customWidth="1"/>
    <col min="4" max="4" width="11.42578125" style="47" customWidth="1"/>
    <col min="5" max="5" width="13.7109375" style="47" customWidth="1"/>
    <col min="6" max="6" width="12" style="47" customWidth="1"/>
    <col min="7" max="8" width="13.7109375" style="47" customWidth="1"/>
    <col min="9" max="9" width="13" style="47" customWidth="1"/>
    <col min="10" max="10" width="1.85546875" style="47" customWidth="1"/>
    <col min="11" max="16384" width="9.140625" style="47"/>
  </cols>
  <sheetData>
    <row r="2" spans="1:10" ht="15.75" x14ac:dyDescent="0.25">
      <c r="D2" s="25" t="s">
        <v>194</v>
      </c>
      <c r="E2" s="5"/>
      <c r="F2" s="5"/>
      <c r="G2" s="5"/>
      <c r="H2" s="5"/>
      <c r="I2" s="5"/>
      <c r="J2" s="31"/>
    </row>
    <row r="3" spans="1:10" ht="15.75" x14ac:dyDescent="0.25">
      <c r="D3" s="38" t="s">
        <v>32</v>
      </c>
      <c r="E3" s="23"/>
      <c r="F3" s="24"/>
      <c r="G3" s="7"/>
      <c r="H3" s="65"/>
      <c r="I3" s="5"/>
      <c r="J3" s="31"/>
    </row>
    <row r="4" spans="1:10" ht="15.75" x14ac:dyDescent="0.25">
      <c r="D4" s="39" t="s">
        <v>92</v>
      </c>
      <c r="E4" s="39"/>
      <c r="F4" s="39"/>
      <c r="G4" s="40"/>
      <c r="H4" s="5"/>
      <c r="I4" s="5"/>
      <c r="J4" s="31"/>
    </row>
    <row r="5" spans="1:10" ht="15.75" x14ac:dyDescent="0.25">
      <c r="D5" s="39" t="s">
        <v>93</v>
      </c>
      <c r="E5" s="39"/>
      <c r="F5" s="39"/>
      <c r="G5" s="40"/>
      <c r="H5" s="5"/>
      <c r="I5" s="5"/>
      <c r="J5" s="31"/>
    </row>
    <row r="6" spans="1:10" ht="15.75" x14ac:dyDescent="0.25">
      <c r="D6" s="39" t="s">
        <v>28</v>
      </c>
      <c r="E6" s="39"/>
      <c r="F6" s="39"/>
      <c r="G6" s="40"/>
      <c r="H6" s="21"/>
      <c r="I6" s="5"/>
      <c r="J6" s="32"/>
    </row>
    <row r="7" spans="1:10" ht="15.75" x14ac:dyDescent="0.25">
      <c r="D7" s="173" t="s">
        <v>297</v>
      </c>
      <c r="E7" s="173"/>
      <c r="F7" s="173"/>
      <c r="G7" s="173"/>
      <c r="H7" s="40"/>
      <c r="I7" s="5"/>
      <c r="J7" s="32"/>
    </row>
    <row r="8" spans="1:10" ht="9.75" customHeight="1" x14ac:dyDescent="0.25">
      <c r="D8" s="25"/>
      <c r="E8" s="25"/>
      <c r="F8" s="5"/>
      <c r="G8" s="25"/>
      <c r="H8" s="25"/>
      <c r="I8" s="5"/>
      <c r="J8" s="32"/>
    </row>
    <row r="9" spans="1:10" ht="14.25" x14ac:dyDescent="0.2">
      <c r="A9" s="177" t="s">
        <v>80</v>
      </c>
      <c r="B9" s="177"/>
      <c r="C9" s="177"/>
      <c r="D9" s="178"/>
      <c r="E9" s="178"/>
      <c r="F9" s="178"/>
      <c r="G9" s="178"/>
      <c r="H9" s="178"/>
      <c r="I9" s="178"/>
    </row>
    <row r="10" spans="1:10" s="5" customFormat="1" ht="15.75" x14ac:dyDescent="0.25">
      <c r="A10" s="164" t="s">
        <v>81</v>
      </c>
      <c r="B10" s="164"/>
      <c r="C10" s="164"/>
      <c r="D10" s="164"/>
      <c r="E10" s="164"/>
      <c r="F10" s="164"/>
      <c r="G10" s="164"/>
      <c r="H10" s="164"/>
      <c r="I10" s="164"/>
    </row>
    <row r="11" spans="1:10" ht="12" customHeight="1" x14ac:dyDescent="0.25">
      <c r="A11" s="60"/>
      <c r="B11" s="60"/>
      <c r="C11" s="60"/>
      <c r="D11" s="61"/>
      <c r="E11" s="61"/>
      <c r="F11" s="61"/>
      <c r="G11" s="61"/>
      <c r="H11" s="61"/>
      <c r="I11" s="61"/>
    </row>
    <row r="12" spans="1:10" ht="34.5" customHeight="1" x14ac:dyDescent="0.2">
      <c r="A12" s="62" t="s">
        <v>41</v>
      </c>
      <c r="B12" s="179" t="s">
        <v>40</v>
      </c>
      <c r="C12" s="179"/>
      <c r="D12" s="179"/>
      <c r="E12" s="179"/>
      <c r="F12" s="179"/>
      <c r="G12" s="179"/>
      <c r="H12" s="179"/>
      <c r="I12" s="179"/>
    </row>
    <row r="13" spans="1:10" ht="15" customHeight="1" x14ac:dyDescent="0.2">
      <c r="A13" s="174" t="s">
        <v>16</v>
      </c>
      <c r="B13" s="175" t="s">
        <v>17</v>
      </c>
      <c r="C13" s="174" t="s">
        <v>7</v>
      </c>
      <c r="D13" s="175" t="s">
        <v>3</v>
      </c>
      <c r="E13" s="175"/>
      <c r="F13" s="175"/>
      <c r="G13" s="175"/>
      <c r="H13" s="175"/>
      <c r="I13" s="175"/>
    </row>
    <row r="14" spans="1:10" ht="15.75" x14ac:dyDescent="0.2">
      <c r="A14" s="174"/>
      <c r="B14" s="175"/>
      <c r="C14" s="174"/>
      <c r="D14" s="26" t="s">
        <v>29</v>
      </c>
      <c r="E14" s="26" t="s">
        <v>30</v>
      </c>
      <c r="F14" s="26" t="s">
        <v>37</v>
      </c>
      <c r="G14" s="26" t="s">
        <v>65</v>
      </c>
      <c r="H14" s="26" t="s">
        <v>64</v>
      </c>
      <c r="I14" s="64" t="s">
        <v>6</v>
      </c>
    </row>
    <row r="15" spans="1:10" ht="30.75" customHeight="1" x14ac:dyDescent="0.2">
      <c r="A15" s="174"/>
      <c r="B15" s="175" t="s">
        <v>27</v>
      </c>
      <c r="C15" s="63" t="s">
        <v>18</v>
      </c>
      <c r="D15" s="46">
        <v>1000</v>
      </c>
      <c r="E15" s="46">
        <v>104023.7</v>
      </c>
      <c r="F15" s="46">
        <v>1000</v>
      </c>
      <c r="G15" s="46">
        <v>1000</v>
      </c>
      <c r="H15" s="46">
        <v>0</v>
      </c>
      <c r="I15" s="46">
        <f>SUM(D15:H15)</f>
        <v>107023.7</v>
      </c>
    </row>
    <row r="16" spans="1:10" ht="47.25" x14ac:dyDescent="0.2">
      <c r="A16" s="174"/>
      <c r="B16" s="175"/>
      <c r="C16" s="62" t="s">
        <v>5</v>
      </c>
      <c r="D16" s="46">
        <v>0</v>
      </c>
      <c r="E16" s="46">
        <v>0</v>
      </c>
      <c r="F16" s="46">
        <v>0</v>
      </c>
      <c r="G16" s="46">
        <v>0</v>
      </c>
      <c r="H16" s="46">
        <v>0</v>
      </c>
      <c r="I16" s="46">
        <f t="shared" ref="I16:I19" si="0">SUM(D16:H16)</f>
        <v>0</v>
      </c>
    </row>
    <row r="17" spans="1:9" ht="63" x14ac:dyDescent="0.2">
      <c r="A17" s="174"/>
      <c r="B17" s="175"/>
      <c r="C17" s="62" t="s">
        <v>10</v>
      </c>
      <c r="D17" s="46">
        <v>0</v>
      </c>
      <c r="E17" s="46">
        <v>0</v>
      </c>
      <c r="F17" s="46">
        <v>0</v>
      </c>
      <c r="G17" s="46">
        <v>0</v>
      </c>
      <c r="H17" s="46">
        <v>0</v>
      </c>
      <c r="I17" s="46">
        <f t="shared" si="0"/>
        <v>0</v>
      </c>
    </row>
    <row r="18" spans="1:9" ht="47.25" customHeight="1" x14ac:dyDescent="0.2">
      <c r="A18" s="174"/>
      <c r="B18" s="175"/>
      <c r="C18" s="62" t="s">
        <v>20</v>
      </c>
      <c r="D18" s="46">
        <v>1000</v>
      </c>
      <c r="E18" s="46">
        <v>104023.7</v>
      </c>
      <c r="F18" s="46">
        <v>1000</v>
      </c>
      <c r="G18" s="46">
        <v>1000</v>
      </c>
      <c r="H18" s="46">
        <v>0</v>
      </c>
      <c r="I18" s="46">
        <f t="shared" si="0"/>
        <v>107023.7</v>
      </c>
    </row>
    <row r="19" spans="1:9" ht="36.75" customHeight="1" x14ac:dyDescent="0.2">
      <c r="A19" s="174"/>
      <c r="B19" s="175"/>
      <c r="C19" s="62" t="s">
        <v>42</v>
      </c>
      <c r="D19" s="46">
        <v>0</v>
      </c>
      <c r="E19" s="46">
        <v>0</v>
      </c>
      <c r="F19" s="46">
        <v>0</v>
      </c>
      <c r="G19" s="46">
        <v>0</v>
      </c>
      <c r="H19" s="46">
        <v>0</v>
      </c>
      <c r="I19" s="46">
        <f t="shared" si="0"/>
        <v>0</v>
      </c>
    </row>
    <row r="20" spans="1:9" ht="14.25" customHeight="1" x14ac:dyDescent="0.2">
      <c r="A20" s="176" t="s">
        <v>83</v>
      </c>
      <c r="B20" s="176"/>
      <c r="C20" s="176"/>
      <c r="D20" s="176"/>
      <c r="E20" s="176"/>
      <c r="F20" s="176"/>
      <c r="G20" s="176"/>
      <c r="H20" s="176"/>
      <c r="I20" s="176"/>
    </row>
    <row r="21" spans="1:9" ht="15.75" customHeight="1" x14ac:dyDescent="0.25">
      <c r="A21" s="180" t="s">
        <v>82</v>
      </c>
      <c r="B21" s="180"/>
      <c r="C21" s="180"/>
      <c r="D21" s="180"/>
      <c r="E21" s="180"/>
      <c r="F21" s="180"/>
      <c r="G21" s="180"/>
      <c r="H21" s="180"/>
      <c r="I21" s="180"/>
    </row>
    <row r="22" spans="1:9" ht="33.75" customHeight="1" x14ac:dyDescent="0.2">
      <c r="A22" s="62" t="s">
        <v>15</v>
      </c>
      <c r="B22" s="179" t="s">
        <v>40</v>
      </c>
      <c r="C22" s="179"/>
      <c r="D22" s="179"/>
      <c r="E22" s="179"/>
      <c r="F22" s="179"/>
      <c r="G22" s="179"/>
      <c r="H22" s="179"/>
      <c r="I22" s="179"/>
    </row>
    <row r="23" spans="1:9" ht="15" customHeight="1" x14ac:dyDescent="0.2">
      <c r="A23" s="174" t="s">
        <v>16</v>
      </c>
      <c r="B23" s="175" t="s">
        <v>17</v>
      </c>
      <c r="C23" s="174" t="s">
        <v>7</v>
      </c>
      <c r="D23" s="175" t="s">
        <v>3</v>
      </c>
      <c r="E23" s="175"/>
      <c r="F23" s="175"/>
      <c r="G23" s="175"/>
      <c r="H23" s="175"/>
      <c r="I23" s="175"/>
    </row>
    <row r="24" spans="1:9" ht="41.25" customHeight="1" x14ac:dyDescent="0.2">
      <c r="A24" s="174"/>
      <c r="B24" s="175"/>
      <c r="C24" s="174"/>
      <c r="D24" s="26" t="s">
        <v>29</v>
      </c>
      <c r="E24" s="26" t="s">
        <v>30</v>
      </c>
      <c r="F24" s="26" t="s">
        <v>37</v>
      </c>
      <c r="G24" s="26" t="s">
        <v>65</v>
      </c>
      <c r="H24" s="26" t="s">
        <v>64</v>
      </c>
      <c r="I24" s="64" t="s">
        <v>6</v>
      </c>
    </row>
    <row r="25" spans="1:9" ht="33.75" customHeight="1" x14ac:dyDescent="0.2">
      <c r="A25" s="174"/>
      <c r="B25" s="175" t="s">
        <v>27</v>
      </c>
      <c r="C25" s="63" t="s">
        <v>18</v>
      </c>
      <c r="D25" s="46">
        <v>95450</v>
      </c>
      <c r="E25" s="46">
        <v>57000</v>
      </c>
      <c r="F25" s="46">
        <v>92900</v>
      </c>
      <c r="G25" s="46">
        <v>0</v>
      </c>
      <c r="H25" s="46">
        <v>0</v>
      </c>
      <c r="I25" s="46">
        <f>SUM(D25:H25)</f>
        <v>245350</v>
      </c>
    </row>
    <row r="26" spans="1:9" ht="48.75" customHeight="1" x14ac:dyDescent="0.2">
      <c r="A26" s="174"/>
      <c r="B26" s="175"/>
      <c r="C26" s="62" t="s">
        <v>5</v>
      </c>
      <c r="D26" s="46">
        <v>0</v>
      </c>
      <c r="E26" s="46">
        <v>0</v>
      </c>
      <c r="F26" s="46">
        <v>0</v>
      </c>
      <c r="G26" s="46">
        <v>0</v>
      </c>
      <c r="H26" s="46">
        <v>0</v>
      </c>
      <c r="I26" s="46">
        <f t="shared" ref="I26:I29" si="1">SUM(D26:H26)</f>
        <v>0</v>
      </c>
    </row>
    <row r="27" spans="1:9" ht="62.25" customHeight="1" x14ac:dyDescent="0.2">
      <c r="A27" s="174"/>
      <c r="B27" s="175"/>
      <c r="C27" s="62" t="s">
        <v>10</v>
      </c>
      <c r="D27" s="46">
        <v>89900</v>
      </c>
      <c r="E27" s="46">
        <v>0</v>
      </c>
      <c r="F27" s="46">
        <v>0</v>
      </c>
      <c r="G27" s="46">
        <v>0</v>
      </c>
      <c r="H27" s="46">
        <v>0</v>
      </c>
      <c r="I27" s="46">
        <f t="shared" si="1"/>
        <v>89900</v>
      </c>
    </row>
    <row r="28" spans="1:9" ht="61.5" customHeight="1" x14ac:dyDescent="0.2">
      <c r="A28" s="174"/>
      <c r="B28" s="175"/>
      <c r="C28" s="62" t="s">
        <v>20</v>
      </c>
      <c r="D28" s="46">
        <v>5050</v>
      </c>
      <c r="E28" s="46">
        <v>42000</v>
      </c>
      <c r="F28" s="46">
        <v>77900</v>
      </c>
      <c r="G28" s="46">
        <v>0</v>
      </c>
      <c r="H28" s="46">
        <v>0</v>
      </c>
      <c r="I28" s="46">
        <f t="shared" si="1"/>
        <v>124950</v>
      </c>
    </row>
    <row r="29" spans="1:9" ht="36" customHeight="1" x14ac:dyDescent="0.2">
      <c r="A29" s="174"/>
      <c r="B29" s="175"/>
      <c r="C29" s="62" t="s">
        <v>42</v>
      </c>
      <c r="D29" s="46">
        <v>500</v>
      </c>
      <c r="E29" s="46">
        <v>15000</v>
      </c>
      <c r="F29" s="46">
        <v>15000</v>
      </c>
      <c r="G29" s="46">
        <v>0</v>
      </c>
      <c r="H29" s="46">
        <v>0</v>
      </c>
      <c r="I29" s="46">
        <f t="shared" si="1"/>
        <v>30500</v>
      </c>
    </row>
    <row r="30" spans="1:9" ht="18" customHeight="1" x14ac:dyDescent="0.2">
      <c r="A30" s="176" t="s">
        <v>84</v>
      </c>
      <c r="B30" s="176"/>
      <c r="C30" s="176"/>
      <c r="D30" s="176"/>
      <c r="E30" s="176"/>
      <c r="F30" s="176"/>
      <c r="G30" s="176"/>
      <c r="H30" s="176"/>
      <c r="I30" s="176"/>
    </row>
    <row r="31" spans="1:9" ht="17.25" customHeight="1" x14ac:dyDescent="0.25">
      <c r="A31" s="180" t="s">
        <v>144</v>
      </c>
      <c r="B31" s="180"/>
      <c r="C31" s="180"/>
      <c r="D31" s="180"/>
      <c r="E31" s="180"/>
      <c r="F31" s="180"/>
      <c r="G31" s="180"/>
      <c r="H31" s="180"/>
      <c r="I31" s="180"/>
    </row>
    <row r="32" spans="1:9" ht="39" customHeight="1" x14ac:dyDescent="0.2">
      <c r="A32" s="62" t="s">
        <v>15</v>
      </c>
      <c r="B32" s="179" t="s">
        <v>40</v>
      </c>
      <c r="C32" s="179"/>
      <c r="D32" s="179"/>
      <c r="E32" s="179"/>
      <c r="F32" s="179"/>
      <c r="G32" s="179"/>
      <c r="H32" s="179"/>
      <c r="I32" s="179"/>
    </row>
    <row r="33" spans="1:9" ht="22.5" customHeight="1" x14ac:dyDescent="0.2">
      <c r="A33" s="181" t="s">
        <v>16</v>
      </c>
      <c r="B33" s="175" t="s">
        <v>17</v>
      </c>
      <c r="C33" s="174" t="s">
        <v>7</v>
      </c>
      <c r="D33" s="175" t="s">
        <v>3</v>
      </c>
      <c r="E33" s="175"/>
      <c r="F33" s="175"/>
      <c r="G33" s="175"/>
      <c r="H33" s="175"/>
      <c r="I33" s="175"/>
    </row>
    <row r="34" spans="1:9" ht="30" customHeight="1" x14ac:dyDescent="0.2">
      <c r="A34" s="182"/>
      <c r="B34" s="175"/>
      <c r="C34" s="174"/>
      <c r="D34" s="26" t="s">
        <v>29</v>
      </c>
      <c r="E34" s="26" t="s">
        <v>30</v>
      </c>
      <c r="F34" s="26" t="s">
        <v>37</v>
      </c>
      <c r="G34" s="26" t="s">
        <v>65</v>
      </c>
      <c r="H34" s="26" t="s">
        <v>64</v>
      </c>
      <c r="I34" s="119" t="s">
        <v>6</v>
      </c>
    </row>
    <row r="35" spans="1:9" ht="29.25" customHeight="1" x14ac:dyDescent="0.2">
      <c r="A35" s="182"/>
      <c r="B35" s="181" t="s">
        <v>27</v>
      </c>
      <c r="C35" s="63" t="s">
        <v>18</v>
      </c>
      <c r="D35" s="112">
        <v>10000</v>
      </c>
      <c r="E35" s="46">
        <v>217823</v>
      </c>
      <c r="F35" s="46">
        <v>172598.6</v>
      </c>
      <c r="G35" s="46">
        <v>76148.899999999994</v>
      </c>
      <c r="H35" s="46">
        <v>0</v>
      </c>
      <c r="I35" s="46">
        <f t="shared" ref="I35:I38" si="2">SUM(D35:H35)</f>
        <v>476570.5</v>
      </c>
    </row>
    <row r="36" spans="1:9" ht="46.5" customHeight="1" x14ac:dyDescent="0.2">
      <c r="A36" s="182"/>
      <c r="B36" s="182"/>
      <c r="C36" s="62" t="s">
        <v>5</v>
      </c>
      <c r="D36" s="112">
        <v>0</v>
      </c>
      <c r="E36" s="46">
        <v>0</v>
      </c>
      <c r="F36" s="46">
        <v>0</v>
      </c>
      <c r="G36" s="46">
        <v>0</v>
      </c>
      <c r="H36" s="46">
        <v>0</v>
      </c>
      <c r="I36" s="46">
        <f t="shared" si="2"/>
        <v>0</v>
      </c>
    </row>
    <row r="37" spans="1:9" ht="60.75" customHeight="1" x14ac:dyDescent="0.2">
      <c r="A37" s="183"/>
      <c r="B37" s="182"/>
      <c r="C37" s="62" t="s">
        <v>10</v>
      </c>
      <c r="D37" s="112">
        <v>10000</v>
      </c>
      <c r="E37" s="46">
        <v>0</v>
      </c>
      <c r="F37" s="46">
        <v>29450</v>
      </c>
      <c r="G37" s="46">
        <v>68674.5</v>
      </c>
      <c r="H37" s="46">
        <v>0</v>
      </c>
      <c r="I37" s="46">
        <f t="shared" si="2"/>
        <v>108124.5</v>
      </c>
    </row>
    <row r="38" spans="1:9" ht="45.75" customHeight="1" x14ac:dyDescent="0.2">
      <c r="A38" s="183"/>
      <c r="B38" s="182"/>
      <c r="C38" s="62" t="s">
        <v>20</v>
      </c>
      <c r="D38" s="46">
        <v>0</v>
      </c>
      <c r="E38" s="46">
        <v>217823</v>
      </c>
      <c r="F38" s="46">
        <v>143148.6</v>
      </c>
      <c r="G38" s="46">
        <v>7474.4</v>
      </c>
      <c r="H38" s="46">
        <v>0</v>
      </c>
      <c r="I38" s="46">
        <f t="shared" si="2"/>
        <v>368446</v>
      </c>
    </row>
    <row r="39" spans="1:9" ht="36.75" customHeight="1" x14ac:dyDescent="0.2">
      <c r="A39" s="184"/>
      <c r="B39" s="120"/>
      <c r="C39" s="62" t="s">
        <v>42</v>
      </c>
      <c r="D39" s="46">
        <v>0</v>
      </c>
      <c r="E39" s="46">
        <v>0</v>
      </c>
      <c r="F39" s="46">
        <v>0</v>
      </c>
      <c r="G39" s="46">
        <v>0</v>
      </c>
      <c r="H39" s="46">
        <v>0</v>
      </c>
      <c r="I39" s="46">
        <f>SUM(D39:H39)</f>
        <v>0</v>
      </c>
    </row>
    <row r="40" spans="1:9" ht="14.25" x14ac:dyDescent="0.2">
      <c r="A40" s="185" t="s">
        <v>85</v>
      </c>
      <c r="B40" s="185"/>
      <c r="C40" s="185"/>
      <c r="D40" s="186"/>
      <c r="E40" s="186"/>
      <c r="F40" s="186"/>
      <c r="G40" s="186"/>
      <c r="H40" s="186"/>
      <c r="I40" s="186"/>
    </row>
    <row r="41" spans="1:9" ht="15.75" x14ac:dyDescent="0.25">
      <c r="A41" s="180" t="s">
        <v>86</v>
      </c>
      <c r="B41" s="180"/>
      <c r="C41" s="180"/>
      <c r="D41" s="180"/>
      <c r="E41" s="180"/>
      <c r="F41" s="180"/>
      <c r="G41" s="180"/>
      <c r="H41" s="180"/>
      <c r="I41" s="180"/>
    </row>
    <row r="42" spans="1:9" ht="31.5" x14ac:dyDescent="0.2">
      <c r="A42" s="62" t="s">
        <v>15</v>
      </c>
      <c r="B42" s="179" t="s">
        <v>145</v>
      </c>
      <c r="C42" s="179"/>
      <c r="D42" s="179"/>
      <c r="E42" s="179"/>
      <c r="F42" s="179"/>
      <c r="G42" s="179"/>
      <c r="H42" s="179"/>
      <c r="I42" s="179"/>
    </row>
    <row r="43" spans="1:9" ht="15.75" customHeight="1" x14ac:dyDescent="0.2">
      <c r="A43" s="175" t="s">
        <v>16</v>
      </c>
      <c r="B43" s="175" t="s">
        <v>17</v>
      </c>
      <c r="C43" s="174" t="s">
        <v>7</v>
      </c>
      <c r="D43" s="175" t="s">
        <v>3</v>
      </c>
      <c r="E43" s="175"/>
      <c r="F43" s="175"/>
      <c r="G43" s="175"/>
      <c r="H43" s="175"/>
      <c r="I43" s="175"/>
    </row>
    <row r="44" spans="1:9" ht="15.75" x14ac:dyDescent="0.2">
      <c r="A44" s="175"/>
      <c r="B44" s="175"/>
      <c r="C44" s="174"/>
      <c r="D44" s="26" t="s">
        <v>29</v>
      </c>
      <c r="E44" s="26" t="s">
        <v>30</v>
      </c>
      <c r="F44" s="26" t="s">
        <v>37</v>
      </c>
      <c r="G44" s="26" t="s">
        <v>65</v>
      </c>
      <c r="H44" s="26" t="s">
        <v>64</v>
      </c>
      <c r="I44" s="64" t="s">
        <v>6</v>
      </c>
    </row>
    <row r="45" spans="1:9" ht="31.5" customHeight="1" x14ac:dyDescent="0.2">
      <c r="A45" s="175"/>
      <c r="B45" s="175" t="s">
        <v>27</v>
      </c>
      <c r="C45" s="63" t="s">
        <v>18</v>
      </c>
      <c r="D45" s="46">
        <v>0</v>
      </c>
      <c r="E45" s="46">
        <v>0</v>
      </c>
      <c r="F45" s="46">
        <v>0</v>
      </c>
      <c r="G45" s="46">
        <v>0</v>
      </c>
      <c r="H45" s="46">
        <v>0</v>
      </c>
      <c r="I45" s="46">
        <f>SUM(D45:H45)</f>
        <v>0</v>
      </c>
    </row>
    <row r="46" spans="1:9" ht="47.25" x14ac:dyDescent="0.2">
      <c r="A46" s="175"/>
      <c r="B46" s="175"/>
      <c r="C46" s="62" t="s">
        <v>5</v>
      </c>
      <c r="D46" s="46">
        <v>0</v>
      </c>
      <c r="E46" s="46">
        <v>0</v>
      </c>
      <c r="F46" s="46">
        <v>0</v>
      </c>
      <c r="G46" s="46">
        <v>0</v>
      </c>
      <c r="H46" s="46">
        <v>0</v>
      </c>
      <c r="I46" s="46">
        <f t="shared" ref="I46:I49" si="3">SUM(D46:H46)</f>
        <v>0</v>
      </c>
    </row>
    <row r="47" spans="1:9" ht="63" x14ac:dyDescent="0.2">
      <c r="A47" s="175"/>
      <c r="B47" s="175"/>
      <c r="C47" s="62" t="s">
        <v>10</v>
      </c>
      <c r="D47" s="46">
        <v>0</v>
      </c>
      <c r="E47" s="46">
        <v>0</v>
      </c>
      <c r="F47" s="46">
        <v>0</v>
      </c>
      <c r="G47" s="46">
        <v>0</v>
      </c>
      <c r="H47" s="46">
        <v>0</v>
      </c>
      <c r="I47" s="46">
        <f t="shared" si="3"/>
        <v>0</v>
      </c>
    </row>
    <row r="48" spans="1:9" ht="63" x14ac:dyDescent="0.2">
      <c r="A48" s="175"/>
      <c r="B48" s="175"/>
      <c r="C48" s="62" t="s">
        <v>20</v>
      </c>
      <c r="D48" s="46">
        <f>'Приложение 4'!G251</f>
        <v>0</v>
      </c>
      <c r="E48" s="46">
        <f>'Приложение 4'!H251</f>
        <v>0</v>
      </c>
      <c r="F48" s="46">
        <f>'Приложение 4'!I251</f>
        <v>0</v>
      </c>
      <c r="G48" s="46">
        <f>'Приложение 4'!J251</f>
        <v>0</v>
      </c>
      <c r="H48" s="46">
        <f>'Приложение 4'!K251</f>
        <v>0</v>
      </c>
      <c r="I48" s="46">
        <f t="shared" si="3"/>
        <v>0</v>
      </c>
    </row>
    <row r="49" spans="1:9" ht="31.5" x14ac:dyDescent="0.2">
      <c r="A49" s="175"/>
      <c r="B49" s="175"/>
      <c r="C49" s="62" t="s">
        <v>42</v>
      </c>
      <c r="D49" s="46">
        <f>'Приложение 4'!G252</f>
        <v>0</v>
      </c>
      <c r="E49" s="46">
        <f>'Приложение 4'!H252</f>
        <v>0</v>
      </c>
      <c r="F49" s="46">
        <f>'Приложение 4'!I252</f>
        <v>0</v>
      </c>
      <c r="G49" s="46">
        <f>'Приложение 4'!J252</f>
        <v>0</v>
      </c>
      <c r="H49" s="46">
        <f>'Приложение 4'!K252</f>
        <v>0</v>
      </c>
      <c r="I49" s="46">
        <f t="shared" si="3"/>
        <v>0</v>
      </c>
    </row>
    <row r="50" spans="1:9" ht="14.25" x14ac:dyDescent="0.2">
      <c r="A50" s="187" t="s">
        <v>89</v>
      </c>
      <c r="B50" s="187"/>
      <c r="C50" s="187"/>
      <c r="D50" s="187"/>
      <c r="E50" s="187"/>
      <c r="F50" s="187"/>
      <c r="G50" s="187"/>
      <c r="H50" s="187"/>
      <c r="I50" s="187"/>
    </row>
    <row r="51" spans="1:9" ht="15.75" x14ac:dyDescent="0.25">
      <c r="A51" s="180" t="s">
        <v>87</v>
      </c>
      <c r="B51" s="180"/>
      <c r="C51" s="180"/>
      <c r="D51" s="180"/>
      <c r="E51" s="180"/>
      <c r="F51" s="180"/>
      <c r="G51" s="180"/>
      <c r="H51" s="180"/>
      <c r="I51" s="180"/>
    </row>
    <row r="52" spans="1:9" ht="31.5" x14ac:dyDescent="0.2">
      <c r="A52" s="62" t="s">
        <v>15</v>
      </c>
      <c r="B52" s="179" t="s">
        <v>88</v>
      </c>
      <c r="C52" s="179"/>
      <c r="D52" s="179"/>
      <c r="E52" s="179"/>
      <c r="F52" s="179"/>
      <c r="G52" s="179"/>
      <c r="H52" s="179"/>
      <c r="I52" s="179"/>
    </row>
    <row r="53" spans="1:9" ht="15.75" x14ac:dyDescent="0.2">
      <c r="A53" s="175" t="s">
        <v>16</v>
      </c>
      <c r="B53" s="175" t="s">
        <v>17</v>
      </c>
      <c r="C53" s="174" t="s">
        <v>7</v>
      </c>
      <c r="D53" s="175" t="s">
        <v>3</v>
      </c>
      <c r="E53" s="175"/>
      <c r="F53" s="175"/>
      <c r="G53" s="175"/>
      <c r="H53" s="175"/>
      <c r="I53" s="175"/>
    </row>
    <row r="54" spans="1:9" ht="21" customHeight="1" x14ac:dyDescent="0.2">
      <c r="A54" s="175"/>
      <c r="B54" s="175"/>
      <c r="C54" s="174"/>
      <c r="D54" s="26" t="s">
        <v>29</v>
      </c>
      <c r="E54" s="26" t="s">
        <v>30</v>
      </c>
      <c r="F54" s="26" t="s">
        <v>37</v>
      </c>
      <c r="G54" s="26" t="s">
        <v>65</v>
      </c>
      <c r="H54" s="26" t="s">
        <v>64</v>
      </c>
      <c r="I54" s="64" t="s">
        <v>6</v>
      </c>
    </row>
    <row r="55" spans="1:9" ht="31.5" x14ac:dyDescent="0.2">
      <c r="A55" s="175"/>
      <c r="B55" s="175" t="s">
        <v>27</v>
      </c>
      <c r="C55" s="63" t="s">
        <v>18</v>
      </c>
      <c r="D55" s="46">
        <v>2657.7</v>
      </c>
      <c r="E55" s="46">
        <v>0</v>
      </c>
      <c r="F55" s="46">
        <v>0</v>
      </c>
      <c r="G55" s="46">
        <v>0</v>
      </c>
      <c r="H55" s="46">
        <v>0</v>
      </c>
      <c r="I55" s="46">
        <f>SUM(D55:H55)</f>
        <v>2657.7</v>
      </c>
    </row>
    <row r="56" spans="1:9" ht="47.25" x14ac:dyDescent="0.2">
      <c r="A56" s="175"/>
      <c r="B56" s="175"/>
      <c r="C56" s="62" t="s">
        <v>5</v>
      </c>
      <c r="D56" s="46">
        <v>0</v>
      </c>
      <c r="E56" s="46">
        <v>0</v>
      </c>
      <c r="F56" s="46">
        <v>0</v>
      </c>
      <c r="G56" s="46">
        <v>0</v>
      </c>
      <c r="H56" s="46">
        <v>0</v>
      </c>
      <c r="I56" s="46">
        <f t="shared" ref="I56:I59" si="4">SUM(D56:H56)</f>
        <v>0</v>
      </c>
    </row>
    <row r="57" spans="1:9" ht="63" x14ac:dyDescent="0.2">
      <c r="A57" s="175"/>
      <c r="B57" s="175"/>
      <c r="C57" s="62" t="s">
        <v>10</v>
      </c>
      <c r="D57" s="46">
        <v>0</v>
      </c>
      <c r="E57" s="46">
        <v>0</v>
      </c>
      <c r="F57" s="46">
        <v>0</v>
      </c>
      <c r="G57" s="46">
        <v>0</v>
      </c>
      <c r="H57" s="46">
        <v>0</v>
      </c>
      <c r="I57" s="46">
        <f t="shared" si="4"/>
        <v>0</v>
      </c>
    </row>
    <row r="58" spans="1:9" ht="63" x14ac:dyDescent="0.2">
      <c r="A58" s="175"/>
      <c r="B58" s="175"/>
      <c r="C58" s="62" t="s">
        <v>20</v>
      </c>
      <c r="D58" s="46">
        <v>2657.7</v>
      </c>
      <c r="E58" s="46">
        <v>0</v>
      </c>
      <c r="F58" s="46">
        <v>0</v>
      </c>
      <c r="G58" s="46">
        <v>0</v>
      </c>
      <c r="H58" s="46">
        <v>0</v>
      </c>
      <c r="I58" s="46">
        <f t="shared" si="4"/>
        <v>2657.7</v>
      </c>
    </row>
    <row r="59" spans="1:9" ht="31.5" x14ac:dyDescent="0.2">
      <c r="A59" s="175"/>
      <c r="B59" s="175"/>
      <c r="C59" s="62" t="s">
        <v>42</v>
      </c>
      <c r="D59" s="46">
        <v>0</v>
      </c>
      <c r="E59" s="46">
        <v>0</v>
      </c>
      <c r="F59" s="46">
        <v>0</v>
      </c>
      <c r="G59" s="46">
        <v>0</v>
      </c>
      <c r="H59" s="46">
        <v>0</v>
      </c>
      <c r="I59" s="46">
        <f t="shared" si="4"/>
        <v>0</v>
      </c>
    </row>
    <row r="60" spans="1:9" ht="14.25" x14ac:dyDescent="0.2">
      <c r="A60" s="187" t="s">
        <v>90</v>
      </c>
      <c r="B60" s="187"/>
      <c r="C60" s="187"/>
      <c r="D60" s="187"/>
      <c r="E60" s="187"/>
      <c r="F60" s="187"/>
      <c r="G60" s="187"/>
      <c r="H60" s="187"/>
      <c r="I60" s="187"/>
    </row>
    <row r="61" spans="1:9" ht="15.75" x14ac:dyDescent="0.25">
      <c r="A61" s="180" t="s">
        <v>91</v>
      </c>
      <c r="B61" s="180"/>
      <c r="C61" s="180"/>
      <c r="D61" s="180"/>
      <c r="E61" s="180"/>
      <c r="F61" s="180"/>
      <c r="G61" s="180"/>
      <c r="H61" s="180"/>
      <c r="I61" s="180"/>
    </row>
    <row r="62" spans="1:9" ht="31.5" x14ac:dyDescent="0.2">
      <c r="A62" s="62" t="s">
        <v>15</v>
      </c>
      <c r="B62" s="179" t="s">
        <v>40</v>
      </c>
      <c r="C62" s="179"/>
      <c r="D62" s="179"/>
      <c r="E62" s="179"/>
      <c r="F62" s="179"/>
      <c r="G62" s="179"/>
      <c r="H62" s="179"/>
      <c r="I62" s="179"/>
    </row>
    <row r="63" spans="1:9" ht="15.75" x14ac:dyDescent="0.2">
      <c r="A63" s="175" t="s">
        <v>16</v>
      </c>
      <c r="B63" s="175" t="s">
        <v>17</v>
      </c>
      <c r="C63" s="174" t="s">
        <v>7</v>
      </c>
      <c r="D63" s="175" t="s">
        <v>3</v>
      </c>
      <c r="E63" s="175"/>
      <c r="F63" s="175"/>
      <c r="G63" s="175"/>
      <c r="H63" s="175"/>
      <c r="I63" s="175"/>
    </row>
    <row r="64" spans="1:9" ht="15.75" x14ac:dyDescent="0.2">
      <c r="A64" s="175"/>
      <c r="B64" s="175"/>
      <c r="C64" s="174"/>
      <c r="D64" s="26" t="s">
        <v>29</v>
      </c>
      <c r="E64" s="26" t="s">
        <v>30</v>
      </c>
      <c r="F64" s="26" t="s">
        <v>37</v>
      </c>
      <c r="G64" s="26" t="s">
        <v>65</v>
      </c>
      <c r="H64" s="26" t="s">
        <v>64</v>
      </c>
      <c r="I64" s="64" t="s">
        <v>6</v>
      </c>
    </row>
    <row r="65" spans="1:9" ht="31.5" x14ac:dyDescent="0.2">
      <c r="A65" s="175"/>
      <c r="B65" s="175" t="s">
        <v>27</v>
      </c>
      <c r="C65" s="63" t="s">
        <v>18</v>
      </c>
      <c r="D65" s="46">
        <v>1218.7</v>
      </c>
      <c r="E65" s="46">
        <v>1230.9000000000001</v>
      </c>
      <c r="F65" s="46">
        <v>1230.5</v>
      </c>
      <c r="G65" s="46">
        <v>1230.5</v>
      </c>
      <c r="H65" s="46">
        <v>1230.5</v>
      </c>
      <c r="I65" s="46">
        <f>SUM(D65:H65)</f>
        <v>6141.1</v>
      </c>
    </row>
    <row r="66" spans="1:9" ht="47.25" x14ac:dyDescent="0.2">
      <c r="A66" s="175"/>
      <c r="B66" s="175"/>
      <c r="C66" s="62" t="s">
        <v>5</v>
      </c>
      <c r="D66" s="46">
        <v>0</v>
      </c>
      <c r="E66" s="46">
        <v>0</v>
      </c>
      <c r="F66" s="46">
        <v>0</v>
      </c>
      <c r="G66" s="46">
        <v>0</v>
      </c>
      <c r="H66" s="46">
        <v>0</v>
      </c>
      <c r="I66" s="46">
        <f t="shared" ref="I66:I69" si="5">SUM(D66:H66)</f>
        <v>0</v>
      </c>
    </row>
    <row r="67" spans="1:9" ht="63" x14ac:dyDescent="0.2">
      <c r="A67" s="175"/>
      <c r="B67" s="175"/>
      <c r="C67" s="62" t="s">
        <v>10</v>
      </c>
      <c r="D67" s="46">
        <v>632</v>
      </c>
      <c r="E67" s="46">
        <v>662</v>
      </c>
      <c r="F67" s="46">
        <v>662</v>
      </c>
      <c r="G67" s="46">
        <v>662</v>
      </c>
      <c r="H67" s="46">
        <v>662</v>
      </c>
      <c r="I67" s="46">
        <f t="shared" si="5"/>
        <v>3280</v>
      </c>
    </row>
    <row r="68" spans="1:9" ht="63" x14ac:dyDescent="0.2">
      <c r="A68" s="175"/>
      <c r="B68" s="175"/>
      <c r="C68" s="62" t="s">
        <v>20</v>
      </c>
      <c r="D68" s="46">
        <v>586.70000000000005</v>
      </c>
      <c r="E68" s="46">
        <v>568.9</v>
      </c>
      <c r="F68" s="46">
        <v>568.5</v>
      </c>
      <c r="G68" s="46">
        <v>568.5</v>
      </c>
      <c r="H68" s="46">
        <v>568.5</v>
      </c>
      <c r="I68" s="46">
        <f t="shared" si="5"/>
        <v>2861.1</v>
      </c>
    </row>
    <row r="69" spans="1:9" ht="31.5" x14ac:dyDescent="0.2">
      <c r="A69" s="175"/>
      <c r="B69" s="175"/>
      <c r="C69" s="62" t="s">
        <v>42</v>
      </c>
      <c r="D69" s="46">
        <v>0</v>
      </c>
      <c r="E69" s="46">
        <v>0</v>
      </c>
      <c r="F69" s="46">
        <v>0</v>
      </c>
      <c r="G69" s="46">
        <v>0</v>
      </c>
      <c r="H69" s="46">
        <v>0</v>
      </c>
      <c r="I69" s="46">
        <f t="shared" si="5"/>
        <v>0</v>
      </c>
    </row>
  </sheetData>
  <mergeCells count="49">
    <mergeCell ref="A60:I60"/>
    <mergeCell ref="A61:I61"/>
    <mergeCell ref="B62:I62"/>
    <mergeCell ref="A63:A69"/>
    <mergeCell ref="B63:B64"/>
    <mergeCell ref="C63:C64"/>
    <mergeCell ref="D63:I63"/>
    <mergeCell ref="B65:B69"/>
    <mergeCell ref="A53:A59"/>
    <mergeCell ref="B53:B54"/>
    <mergeCell ref="C53:C54"/>
    <mergeCell ref="D53:I53"/>
    <mergeCell ref="B55:B59"/>
    <mergeCell ref="B52:I52"/>
    <mergeCell ref="A50:I50"/>
    <mergeCell ref="A51:I51"/>
    <mergeCell ref="A43:A49"/>
    <mergeCell ref="B43:B44"/>
    <mergeCell ref="A40:I40"/>
    <mergeCell ref="A41:I41"/>
    <mergeCell ref="B42:I42"/>
    <mergeCell ref="B45:B49"/>
    <mergeCell ref="C43:C44"/>
    <mergeCell ref="D43:I43"/>
    <mergeCell ref="B35:B38"/>
    <mergeCell ref="A31:I31"/>
    <mergeCell ref="A30:I30"/>
    <mergeCell ref="D33:I33"/>
    <mergeCell ref="B32:I32"/>
    <mergeCell ref="A33:A39"/>
    <mergeCell ref="C33:C34"/>
    <mergeCell ref="B33:B34"/>
    <mergeCell ref="B25:B29"/>
    <mergeCell ref="A23:A29"/>
    <mergeCell ref="A10:I10"/>
    <mergeCell ref="B12:I12"/>
    <mergeCell ref="C13:C14"/>
    <mergeCell ref="B22:I22"/>
    <mergeCell ref="B23:B24"/>
    <mergeCell ref="C23:C24"/>
    <mergeCell ref="A21:I21"/>
    <mergeCell ref="D7:G7"/>
    <mergeCell ref="A13:A19"/>
    <mergeCell ref="D23:I23"/>
    <mergeCell ref="D13:I13"/>
    <mergeCell ref="B15:B19"/>
    <mergeCell ref="B13:B14"/>
    <mergeCell ref="A20:I20"/>
    <mergeCell ref="A9:I9"/>
  </mergeCells>
  <phoneticPr fontId="3" type="noConversion"/>
  <pageMargins left="0.74803149606299213" right="0.74803149606299213" top="0.19" bottom="0.22" header="0.17" footer="0.17"/>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Normal="100" workbookViewId="0">
      <selection activeCell="E21" sqref="E21"/>
    </sheetView>
  </sheetViews>
  <sheetFormatPr defaultRowHeight="15.75" x14ac:dyDescent="0.25"/>
  <cols>
    <col min="1" max="1" width="5.7109375" style="29" customWidth="1"/>
    <col min="2" max="2" width="52.42578125" style="30" customWidth="1"/>
    <col min="3" max="3" width="22.140625" style="30" customWidth="1"/>
    <col min="4" max="4" width="11.85546875" style="31" customWidth="1"/>
    <col min="5" max="5" width="15.7109375" style="31" customWidth="1"/>
    <col min="6" max="10" width="12.28515625" style="31" customWidth="1"/>
    <col min="11" max="11" width="15.140625" style="31" customWidth="1"/>
    <col min="12" max="16384" width="9.140625" style="31"/>
  </cols>
  <sheetData>
    <row r="1" spans="1:12" s="41" customFormat="1" ht="15" x14ac:dyDescent="0.25">
      <c r="A1" s="8"/>
      <c r="B1" s="8"/>
      <c r="C1" s="8"/>
      <c r="D1" s="9"/>
      <c r="E1" s="10"/>
      <c r="F1" s="11"/>
      <c r="G1" s="11"/>
      <c r="H1" s="11"/>
      <c r="I1" s="11"/>
      <c r="J1" s="11"/>
    </row>
    <row r="2" spans="1:12" s="41" customFormat="1" ht="15" customHeight="1" x14ac:dyDescent="0.25">
      <c r="A2" s="8"/>
      <c r="B2" s="8"/>
      <c r="C2" s="8"/>
      <c r="D2" s="9"/>
      <c r="E2" s="12"/>
      <c r="F2" s="13"/>
      <c r="G2" s="14"/>
      <c r="H2" s="15"/>
      <c r="I2" s="16"/>
      <c r="J2" s="11"/>
    </row>
    <row r="3" spans="1:12" s="41" customFormat="1" ht="15" x14ac:dyDescent="0.25">
      <c r="A3" s="8"/>
      <c r="B3" s="8"/>
      <c r="C3" s="8"/>
      <c r="D3" s="9"/>
      <c r="E3" s="17"/>
      <c r="F3" s="17"/>
      <c r="G3" s="17"/>
      <c r="H3" s="18"/>
      <c r="I3" s="8"/>
      <c r="J3" s="11"/>
    </row>
    <row r="4" spans="1:12" s="41" customFormat="1" ht="15" x14ac:dyDescent="0.25">
      <c r="A4" s="8"/>
      <c r="B4" s="8"/>
      <c r="C4" s="8"/>
      <c r="D4" s="9"/>
      <c r="E4" s="17"/>
      <c r="F4" s="17"/>
      <c r="G4" s="17"/>
      <c r="H4" s="18"/>
      <c r="I4" s="8"/>
      <c r="J4" s="11"/>
    </row>
    <row r="5" spans="1:12" s="41" customFormat="1" ht="15" customHeight="1" x14ac:dyDescent="0.25">
      <c r="A5" s="8"/>
      <c r="B5" s="8"/>
      <c r="C5" s="8"/>
      <c r="D5" s="9"/>
      <c r="E5" s="17"/>
      <c r="F5" s="17"/>
      <c r="G5" s="17"/>
      <c r="H5" s="18"/>
      <c r="I5" s="19"/>
      <c r="J5" s="19"/>
    </row>
    <row r="6" spans="1:12" s="41" customFormat="1" ht="11.25" customHeight="1" x14ac:dyDescent="0.25">
      <c r="A6" s="8"/>
      <c r="B6" s="8"/>
      <c r="C6" s="8"/>
      <c r="D6" s="9"/>
      <c r="E6" s="162"/>
      <c r="F6" s="162"/>
      <c r="G6" s="162"/>
      <c r="H6" s="162"/>
      <c r="I6" s="10"/>
      <c r="J6" s="20"/>
    </row>
    <row r="7" spans="1:12" ht="28.5" customHeight="1" x14ac:dyDescent="0.25">
      <c r="A7" s="22"/>
      <c r="B7" s="4"/>
      <c r="C7" s="4"/>
      <c r="D7" s="5"/>
      <c r="E7" s="25" t="s">
        <v>141</v>
      </c>
      <c r="F7" s="5"/>
      <c r="G7" s="5"/>
      <c r="H7" s="5"/>
      <c r="I7" s="5"/>
      <c r="J7" s="5"/>
    </row>
    <row r="8" spans="1:12" ht="12.75" customHeight="1" x14ac:dyDescent="0.25">
      <c r="A8" s="22"/>
      <c r="B8" s="4"/>
      <c r="C8" s="4"/>
      <c r="D8" s="5"/>
      <c r="E8" s="38" t="s">
        <v>32</v>
      </c>
      <c r="F8" s="23"/>
      <c r="G8" s="24"/>
      <c r="H8" s="7"/>
      <c r="I8" s="58"/>
      <c r="J8" s="5"/>
    </row>
    <row r="9" spans="1:12" x14ac:dyDescent="0.25">
      <c r="A9" s="22"/>
      <c r="B9" s="4"/>
      <c r="C9" s="4"/>
      <c r="D9" s="5"/>
      <c r="E9" s="39" t="s">
        <v>92</v>
      </c>
      <c r="F9" s="39"/>
      <c r="G9" s="39"/>
      <c r="H9" s="40"/>
      <c r="I9" s="5"/>
      <c r="J9" s="5"/>
    </row>
    <row r="10" spans="1:12" x14ac:dyDescent="0.25">
      <c r="A10" s="22"/>
      <c r="B10" s="4"/>
      <c r="C10" s="4"/>
      <c r="D10" s="5"/>
      <c r="E10" s="39" t="s">
        <v>93</v>
      </c>
      <c r="F10" s="39"/>
      <c r="G10" s="39"/>
      <c r="H10" s="40"/>
      <c r="I10" s="5"/>
      <c r="J10" s="5"/>
    </row>
    <row r="11" spans="1:12" ht="16.5" customHeight="1" x14ac:dyDescent="0.25">
      <c r="A11" s="22"/>
      <c r="B11" s="4"/>
      <c r="C11" s="4"/>
      <c r="D11" s="5"/>
      <c r="E11" s="39" t="s">
        <v>28</v>
      </c>
      <c r="F11" s="39"/>
      <c r="G11" s="39"/>
      <c r="H11" s="40"/>
      <c r="I11" s="21"/>
      <c r="J11" s="5"/>
      <c r="K11" s="32"/>
      <c r="L11" s="32"/>
    </row>
    <row r="12" spans="1:12" ht="16.5" customHeight="1" x14ac:dyDescent="0.25">
      <c r="A12" s="22"/>
      <c r="B12" s="4"/>
      <c r="C12" s="4"/>
      <c r="D12" s="5"/>
      <c r="E12" s="173" t="s">
        <v>297</v>
      </c>
      <c r="F12" s="173"/>
      <c r="G12" s="173"/>
      <c r="H12" s="173"/>
      <c r="I12" s="40"/>
      <c r="J12" s="5"/>
      <c r="K12" s="32"/>
      <c r="L12" s="32"/>
    </row>
    <row r="13" spans="1:12" ht="13.5" customHeight="1" x14ac:dyDescent="0.25">
      <c r="A13" s="22"/>
      <c r="B13" s="4"/>
      <c r="C13" s="4"/>
      <c r="D13" s="5"/>
      <c r="E13" s="25"/>
      <c r="F13" s="25"/>
      <c r="G13" s="5"/>
      <c r="H13" s="25"/>
      <c r="I13" s="25"/>
      <c r="J13" s="5"/>
      <c r="K13" s="32"/>
    </row>
    <row r="14" spans="1:12" s="34" customFormat="1" x14ac:dyDescent="0.2">
      <c r="A14" s="188" t="s">
        <v>33</v>
      </c>
      <c r="B14" s="188"/>
      <c r="C14" s="188"/>
      <c r="D14" s="188"/>
      <c r="E14" s="188"/>
      <c r="F14" s="188"/>
      <c r="G14" s="188"/>
      <c r="H14" s="188"/>
      <c r="I14" s="188"/>
      <c r="J14" s="188"/>
    </row>
    <row r="15" spans="1:12" s="34" customFormat="1" x14ac:dyDescent="0.2">
      <c r="A15" s="188" t="s">
        <v>79</v>
      </c>
      <c r="B15" s="188"/>
      <c r="C15" s="188"/>
      <c r="D15" s="188"/>
      <c r="E15" s="188"/>
      <c r="F15" s="188"/>
      <c r="G15" s="188"/>
      <c r="H15" s="188"/>
      <c r="I15" s="188"/>
      <c r="J15" s="188"/>
    </row>
    <row r="16" spans="1:12" x14ac:dyDescent="0.25">
      <c r="A16" s="35"/>
      <c r="B16" s="36"/>
      <c r="C16" s="36"/>
      <c r="D16" s="37"/>
      <c r="E16" s="37"/>
      <c r="F16" s="37"/>
      <c r="G16" s="37"/>
      <c r="H16" s="37"/>
      <c r="I16" s="37"/>
      <c r="J16" s="37"/>
    </row>
    <row r="17" spans="1:11" ht="24.75" customHeight="1" x14ac:dyDescent="0.25">
      <c r="A17" s="174" t="s">
        <v>8</v>
      </c>
      <c r="B17" s="174" t="s">
        <v>43</v>
      </c>
      <c r="C17" s="174" t="s">
        <v>44</v>
      </c>
      <c r="D17" s="174" t="s">
        <v>45</v>
      </c>
      <c r="E17" s="174" t="s">
        <v>46</v>
      </c>
      <c r="F17" s="174" t="s">
        <v>9</v>
      </c>
      <c r="G17" s="174"/>
      <c r="H17" s="174"/>
      <c r="I17" s="174"/>
      <c r="J17" s="174"/>
      <c r="K17" s="174"/>
    </row>
    <row r="18" spans="1:11" ht="115.5" customHeight="1" x14ac:dyDescent="0.25">
      <c r="A18" s="174"/>
      <c r="B18" s="174"/>
      <c r="C18" s="174"/>
      <c r="D18" s="174"/>
      <c r="E18" s="174"/>
      <c r="F18" s="26" t="s">
        <v>29</v>
      </c>
      <c r="G18" s="26" t="s">
        <v>66</v>
      </c>
      <c r="H18" s="26" t="s">
        <v>37</v>
      </c>
      <c r="I18" s="26" t="s">
        <v>65</v>
      </c>
      <c r="J18" s="26" t="s">
        <v>64</v>
      </c>
      <c r="K18" s="57" t="s">
        <v>47</v>
      </c>
    </row>
    <row r="19" spans="1:11" x14ac:dyDescent="0.25">
      <c r="A19" s="57">
        <v>1</v>
      </c>
      <c r="B19" s="57">
        <v>2</v>
      </c>
      <c r="C19" s="57">
        <v>3</v>
      </c>
      <c r="D19" s="57">
        <v>4</v>
      </c>
      <c r="E19" s="57">
        <v>5</v>
      </c>
      <c r="F19" s="57">
        <v>6</v>
      </c>
      <c r="G19" s="57">
        <v>7</v>
      </c>
      <c r="H19" s="57">
        <v>8</v>
      </c>
      <c r="I19" s="57">
        <v>9</v>
      </c>
      <c r="J19" s="57">
        <v>10</v>
      </c>
      <c r="K19" s="57">
        <v>11</v>
      </c>
    </row>
    <row r="20" spans="1:11" ht="22.5" customHeight="1" x14ac:dyDescent="0.25">
      <c r="A20" s="56">
        <v>1</v>
      </c>
      <c r="B20" s="189" t="s">
        <v>94</v>
      </c>
      <c r="C20" s="189"/>
      <c r="D20" s="189"/>
      <c r="E20" s="189"/>
      <c r="F20" s="189"/>
      <c r="G20" s="189"/>
      <c r="H20" s="189"/>
      <c r="I20" s="189"/>
      <c r="J20" s="189"/>
      <c r="K20" s="56" t="s">
        <v>48</v>
      </c>
    </row>
    <row r="21" spans="1:11" ht="65.25" customHeight="1" x14ac:dyDescent="0.25">
      <c r="A21" s="56" t="s">
        <v>69</v>
      </c>
      <c r="B21" s="43" t="s">
        <v>71</v>
      </c>
      <c r="C21" s="27" t="s">
        <v>184</v>
      </c>
      <c r="D21" s="53" t="s">
        <v>23</v>
      </c>
      <c r="E21" s="56">
        <v>96.8</v>
      </c>
      <c r="F21" s="56">
        <v>96.8</v>
      </c>
      <c r="G21" s="56">
        <v>96.9</v>
      </c>
      <c r="H21" s="56">
        <v>97</v>
      </c>
      <c r="I21" s="56">
        <v>97.1</v>
      </c>
      <c r="J21" s="56">
        <v>97.2</v>
      </c>
      <c r="K21" s="2" t="s">
        <v>199</v>
      </c>
    </row>
    <row r="22" spans="1:11" ht="49.5" customHeight="1" x14ac:dyDescent="0.25">
      <c r="A22" s="2" t="s">
        <v>70</v>
      </c>
      <c r="B22" s="27" t="s">
        <v>72</v>
      </c>
      <c r="C22" s="27" t="s">
        <v>147</v>
      </c>
      <c r="D22" s="56" t="s">
        <v>146</v>
      </c>
      <c r="E22" s="56">
        <v>0</v>
      </c>
      <c r="F22" s="56">
        <v>0</v>
      </c>
      <c r="G22" s="56">
        <v>1</v>
      </c>
      <c r="H22" s="56">
        <v>0</v>
      </c>
      <c r="I22" s="56">
        <v>0</v>
      </c>
      <c r="J22" s="56">
        <v>0</v>
      </c>
      <c r="K22" s="56" t="s">
        <v>199</v>
      </c>
    </row>
    <row r="23" spans="1:11" ht="23.25" customHeight="1" x14ac:dyDescent="0.25">
      <c r="A23" s="3">
        <v>2</v>
      </c>
      <c r="B23" s="190" t="s">
        <v>96</v>
      </c>
      <c r="C23" s="191"/>
      <c r="D23" s="191"/>
      <c r="E23" s="191"/>
      <c r="F23" s="191"/>
      <c r="G23" s="191"/>
      <c r="H23" s="191"/>
      <c r="I23" s="191"/>
      <c r="J23" s="191"/>
      <c r="K23" s="192"/>
    </row>
    <row r="24" spans="1:11" ht="66" customHeight="1" x14ac:dyDescent="0.25">
      <c r="A24" s="3" t="s">
        <v>73</v>
      </c>
      <c r="B24" s="59" t="s">
        <v>149</v>
      </c>
      <c r="C24" s="27" t="s">
        <v>99</v>
      </c>
      <c r="D24" s="1" t="s">
        <v>150</v>
      </c>
      <c r="E24" s="56">
        <v>0</v>
      </c>
      <c r="F24" s="56">
        <v>1</v>
      </c>
      <c r="G24" s="56">
        <v>0</v>
      </c>
      <c r="H24" s="56">
        <v>1</v>
      </c>
      <c r="I24" s="56">
        <v>0</v>
      </c>
      <c r="J24" s="56">
        <v>0</v>
      </c>
      <c r="K24" s="56" t="s">
        <v>200</v>
      </c>
    </row>
    <row r="25" spans="1:11" ht="66" customHeight="1" x14ac:dyDescent="0.25">
      <c r="A25" s="3" t="s">
        <v>117</v>
      </c>
      <c r="B25" s="45" t="s">
        <v>148</v>
      </c>
      <c r="C25" s="27" t="s">
        <v>147</v>
      </c>
      <c r="D25" s="3" t="s">
        <v>146</v>
      </c>
      <c r="E25" s="56">
        <v>0</v>
      </c>
      <c r="F25" s="56">
        <v>0</v>
      </c>
      <c r="G25" s="56">
        <v>0</v>
      </c>
      <c r="H25" s="56">
        <v>2</v>
      </c>
      <c r="I25" s="56">
        <v>0</v>
      </c>
      <c r="J25" s="56">
        <v>0</v>
      </c>
      <c r="K25" s="56" t="s">
        <v>199</v>
      </c>
    </row>
    <row r="26" spans="1:11" ht="61.5" customHeight="1" x14ac:dyDescent="0.25">
      <c r="A26" s="2" t="s">
        <v>61</v>
      </c>
      <c r="B26" s="45" t="s">
        <v>185</v>
      </c>
      <c r="C26" s="27" t="s">
        <v>186</v>
      </c>
      <c r="D26" s="3" t="s">
        <v>157</v>
      </c>
      <c r="E26" s="56" t="s">
        <v>285</v>
      </c>
      <c r="F26" s="56" t="s">
        <v>285</v>
      </c>
      <c r="G26" s="56" t="s">
        <v>285</v>
      </c>
      <c r="H26" s="56" t="s">
        <v>285</v>
      </c>
      <c r="I26" s="56" t="s">
        <v>285</v>
      </c>
      <c r="J26" s="56" t="s">
        <v>285</v>
      </c>
      <c r="K26" s="56" t="s">
        <v>158</v>
      </c>
    </row>
    <row r="27" spans="1:11" ht="33.75" customHeight="1" x14ac:dyDescent="0.25">
      <c r="A27" s="3">
        <v>3</v>
      </c>
      <c r="B27" s="190" t="s">
        <v>115</v>
      </c>
      <c r="C27" s="191"/>
      <c r="D27" s="191"/>
      <c r="E27" s="191"/>
      <c r="F27" s="191"/>
      <c r="G27" s="191"/>
      <c r="H27" s="191"/>
      <c r="I27" s="191"/>
      <c r="J27" s="191"/>
      <c r="K27" s="192"/>
    </row>
    <row r="28" spans="1:11" ht="52.5" customHeight="1" x14ac:dyDescent="0.25">
      <c r="A28" s="2" t="s">
        <v>74</v>
      </c>
      <c r="B28" s="6" t="s">
        <v>67</v>
      </c>
      <c r="C28" s="27" t="s">
        <v>147</v>
      </c>
      <c r="D28" s="1" t="s">
        <v>146</v>
      </c>
      <c r="E28" s="44">
        <v>0</v>
      </c>
      <c r="F28" s="44">
        <v>0</v>
      </c>
      <c r="G28" s="44">
        <v>0</v>
      </c>
      <c r="H28" s="44">
        <v>0</v>
      </c>
      <c r="I28" s="44">
        <v>0</v>
      </c>
      <c r="J28" s="44">
        <v>0</v>
      </c>
      <c r="K28" s="56" t="s">
        <v>199</v>
      </c>
    </row>
    <row r="29" spans="1:11" ht="65.25" customHeight="1" x14ac:dyDescent="0.25">
      <c r="A29" s="2" t="s">
        <v>75</v>
      </c>
      <c r="B29" s="6" t="s">
        <v>192</v>
      </c>
      <c r="C29" s="27" t="s">
        <v>147</v>
      </c>
      <c r="D29" s="1" t="s">
        <v>146</v>
      </c>
      <c r="E29" s="44">
        <v>0</v>
      </c>
      <c r="F29" s="44">
        <v>0</v>
      </c>
      <c r="G29" s="44">
        <v>0</v>
      </c>
      <c r="H29" s="44">
        <v>0</v>
      </c>
      <c r="I29" s="44">
        <v>1</v>
      </c>
      <c r="J29" s="44">
        <v>0</v>
      </c>
      <c r="K29" s="2" t="s">
        <v>201</v>
      </c>
    </row>
    <row r="30" spans="1:11" ht="69" customHeight="1" x14ac:dyDescent="0.25">
      <c r="A30" s="2" t="s">
        <v>76</v>
      </c>
      <c r="B30" s="6" t="s">
        <v>68</v>
      </c>
      <c r="C30" s="27" t="s">
        <v>95</v>
      </c>
      <c r="D30" s="1" t="s">
        <v>23</v>
      </c>
      <c r="E30" s="44">
        <v>100</v>
      </c>
      <c r="F30" s="44">
        <v>100</v>
      </c>
      <c r="G30" s="44">
        <v>100</v>
      </c>
      <c r="H30" s="44">
        <v>100</v>
      </c>
      <c r="I30" s="44">
        <v>100</v>
      </c>
      <c r="J30" s="44">
        <v>100</v>
      </c>
      <c r="K30" s="2" t="s">
        <v>203</v>
      </c>
    </row>
    <row r="31" spans="1:11" ht="33.75" customHeight="1" x14ac:dyDescent="0.25">
      <c r="A31" s="3">
        <v>4</v>
      </c>
      <c r="B31" s="190" t="s">
        <v>97</v>
      </c>
      <c r="C31" s="191"/>
      <c r="D31" s="191"/>
      <c r="E31" s="191"/>
      <c r="F31" s="191"/>
      <c r="G31" s="191"/>
      <c r="H31" s="191"/>
      <c r="I31" s="191"/>
      <c r="J31" s="191"/>
      <c r="K31" s="192"/>
    </row>
    <row r="32" spans="1:11" ht="63" x14ac:dyDescent="0.25">
      <c r="A32" s="2" t="s">
        <v>49</v>
      </c>
      <c r="B32" s="6" t="s">
        <v>98</v>
      </c>
      <c r="C32" s="56" t="s">
        <v>99</v>
      </c>
      <c r="D32" s="1" t="s">
        <v>23</v>
      </c>
      <c r="E32" s="56">
        <v>29</v>
      </c>
      <c r="F32" s="56">
        <v>31</v>
      </c>
      <c r="G32" s="56">
        <v>33</v>
      </c>
      <c r="H32" s="56">
        <v>35</v>
      </c>
      <c r="I32" s="56">
        <v>37</v>
      </c>
      <c r="J32" s="56">
        <v>39</v>
      </c>
      <c r="K32" s="56" t="s">
        <v>200</v>
      </c>
    </row>
    <row r="33" spans="1:11" ht="78.75" x14ac:dyDescent="0.25">
      <c r="A33" s="2" t="s">
        <v>50</v>
      </c>
      <c r="B33" s="27" t="s">
        <v>100</v>
      </c>
      <c r="C33" s="56" t="s">
        <v>99</v>
      </c>
      <c r="D33" s="1" t="s">
        <v>23</v>
      </c>
      <c r="E33" s="56">
        <v>50.87</v>
      </c>
      <c r="F33" s="56">
        <v>100</v>
      </c>
      <c r="G33" s="56">
        <v>100</v>
      </c>
      <c r="H33" s="56">
        <v>100</v>
      </c>
      <c r="I33" s="56">
        <v>100</v>
      </c>
      <c r="J33" s="56">
        <v>100</v>
      </c>
      <c r="K33" s="56" t="s">
        <v>200</v>
      </c>
    </row>
    <row r="34" spans="1:11" ht="47.25" x14ac:dyDescent="0.25">
      <c r="A34" s="2" t="s">
        <v>51</v>
      </c>
      <c r="B34" s="28" t="s">
        <v>101</v>
      </c>
      <c r="C34" s="56" t="s">
        <v>77</v>
      </c>
      <c r="D34" s="56" t="s">
        <v>23</v>
      </c>
      <c r="E34" s="56">
        <v>81.28</v>
      </c>
      <c r="F34" s="56">
        <v>88.9</v>
      </c>
      <c r="G34" s="56">
        <v>95.3</v>
      </c>
      <c r="H34" s="56">
        <v>100</v>
      </c>
      <c r="I34" s="56">
        <v>100</v>
      </c>
      <c r="J34" s="56">
        <v>100</v>
      </c>
      <c r="K34" s="56" t="s">
        <v>199</v>
      </c>
    </row>
    <row r="35" spans="1:11" ht="47.25" x14ac:dyDescent="0.25">
      <c r="A35" s="2" t="s">
        <v>62</v>
      </c>
      <c r="B35" s="28" t="s">
        <v>102</v>
      </c>
      <c r="C35" s="56" t="s">
        <v>77</v>
      </c>
      <c r="D35" s="56" t="s">
        <v>23</v>
      </c>
      <c r="E35" s="56">
        <v>40.909999999999997</v>
      </c>
      <c r="F35" s="56">
        <v>45.1</v>
      </c>
      <c r="G35" s="56">
        <v>49.2</v>
      </c>
      <c r="H35" s="56">
        <v>54.1</v>
      </c>
      <c r="I35" s="56">
        <v>59.3</v>
      </c>
      <c r="J35" s="56">
        <v>63.39</v>
      </c>
      <c r="K35" s="56" t="s">
        <v>201</v>
      </c>
    </row>
    <row r="36" spans="1:11" ht="33.75" customHeight="1" x14ac:dyDescent="0.25">
      <c r="A36" s="3">
        <v>5</v>
      </c>
      <c r="B36" s="190" t="s">
        <v>103</v>
      </c>
      <c r="C36" s="191"/>
      <c r="D36" s="191"/>
      <c r="E36" s="191"/>
      <c r="F36" s="191"/>
      <c r="G36" s="191"/>
      <c r="H36" s="191"/>
      <c r="I36" s="191"/>
      <c r="J36" s="191"/>
      <c r="K36" s="192"/>
    </row>
    <row r="37" spans="1:11" ht="47.25" x14ac:dyDescent="0.25">
      <c r="A37" s="48" t="s">
        <v>106</v>
      </c>
      <c r="B37" s="55" t="s">
        <v>108</v>
      </c>
      <c r="C37" s="49" t="s">
        <v>193</v>
      </c>
      <c r="D37" s="50" t="s">
        <v>105</v>
      </c>
      <c r="E37" s="50">
        <v>0</v>
      </c>
      <c r="F37" s="50">
        <v>2</v>
      </c>
      <c r="G37" s="50">
        <v>0</v>
      </c>
      <c r="H37" s="50">
        <v>0</v>
      </c>
      <c r="I37" s="50">
        <v>0</v>
      </c>
      <c r="J37" s="50">
        <v>0</v>
      </c>
      <c r="K37" s="2" t="s">
        <v>200</v>
      </c>
    </row>
    <row r="38" spans="1:11" ht="31.5" x14ac:dyDescent="0.25">
      <c r="A38" s="48" t="s">
        <v>107</v>
      </c>
      <c r="B38" s="55" t="s">
        <v>294</v>
      </c>
      <c r="C38" s="49" t="s">
        <v>151</v>
      </c>
      <c r="D38" s="50" t="s">
        <v>105</v>
      </c>
      <c r="E38" s="50">
        <v>0</v>
      </c>
      <c r="F38" s="50">
        <v>0</v>
      </c>
      <c r="G38" s="50">
        <v>0</v>
      </c>
      <c r="H38" s="50">
        <v>0</v>
      </c>
      <c r="I38" s="50">
        <v>0</v>
      </c>
      <c r="J38" s="50">
        <v>0</v>
      </c>
      <c r="K38" s="2" t="s">
        <v>200</v>
      </c>
    </row>
    <row r="39" spans="1:11" ht="33.75" customHeight="1" x14ac:dyDescent="0.25">
      <c r="A39" s="3">
        <v>6</v>
      </c>
      <c r="B39" s="190" t="s">
        <v>104</v>
      </c>
      <c r="C39" s="191"/>
      <c r="D39" s="191"/>
      <c r="E39" s="191"/>
      <c r="F39" s="191"/>
      <c r="G39" s="191"/>
      <c r="H39" s="191"/>
      <c r="I39" s="191"/>
      <c r="J39" s="191"/>
      <c r="K39" s="192"/>
    </row>
    <row r="40" spans="1:11" ht="47.25" x14ac:dyDescent="0.25">
      <c r="A40" s="2" t="s">
        <v>124</v>
      </c>
      <c r="B40" s="6" t="s">
        <v>143</v>
      </c>
      <c r="C40" s="56" t="s">
        <v>151</v>
      </c>
      <c r="D40" s="1" t="s">
        <v>24</v>
      </c>
      <c r="E40" s="56">
        <v>0</v>
      </c>
      <c r="F40" s="56">
        <v>208</v>
      </c>
      <c r="G40" s="56">
        <v>208</v>
      </c>
      <c r="H40" s="56">
        <v>208</v>
      </c>
      <c r="I40" s="56">
        <v>208</v>
      </c>
      <c r="J40" s="56">
        <v>208</v>
      </c>
      <c r="K40" s="2" t="s">
        <v>200</v>
      </c>
    </row>
    <row r="44" spans="1:11" x14ac:dyDescent="0.25">
      <c r="D44" s="33"/>
    </row>
  </sheetData>
  <mergeCells count="16">
    <mergeCell ref="B23:K23"/>
    <mergeCell ref="B27:K27"/>
    <mergeCell ref="B31:K31"/>
    <mergeCell ref="B36:K36"/>
    <mergeCell ref="B39:K39"/>
    <mergeCell ref="E6:H6"/>
    <mergeCell ref="E12:H12"/>
    <mergeCell ref="A14:J14"/>
    <mergeCell ref="B20:J20"/>
    <mergeCell ref="A15:J15"/>
    <mergeCell ref="A17:A18"/>
    <mergeCell ref="B17:B18"/>
    <mergeCell ref="D17:D18"/>
    <mergeCell ref="E17:E18"/>
    <mergeCell ref="C17:C18"/>
    <mergeCell ref="F17:K17"/>
  </mergeCells>
  <pageMargins left="0.21" right="0.17" top="0.2" bottom="0.22" header="0.17" footer="0.17"/>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5"/>
  <sheetViews>
    <sheetView zoomScale="90" zoomScaleNormal="90" workbookViewId="0">
      <selection activeCell="D16" sqref="D16"/>
    </sheetView>
  </sheetViews>
  <sheetFormatPr defaultRowHeight="14.25" x14ac:dyDescent="0.2"/>
  <cols>
    <col min="1" max="1" width="34.5703125" style="86" customWidth="1"/>
    <col min="2" max="2" width="27.140625" style="86" bestFit="1" customWidth="1"/>
    <col min="3" max="3" width="15.7109375" style="86" customWidth="1"/>
    <col min="4" max="4" width="13.5703125" style="110" customWidth="1"/>
    <col min="5" max="5" width="13.28515625" style="110" customWidth="1"/>
    <col min="6" max="9" width="13.28515625" style="111" customWidth="1"/>
    <col min="10" max="10" width="24.5703125" style="111" customWidth="1"/>
    <col min="11" max="16384" width="9.140625" style="86"/>
  </cols>
  <sheetData>
    <row r="1" spans="1:10" ht="24" customHeight="1" x14ac:dyDescent="0.25">
      <c r="A1" s="77"/>
      <c r="B1" s="77"/>
      <c r="C1" s="77"/>
      <c r="D1" s="85"/>
      <c r="E1" s="68" t="s">
        <v>142</v>
      </c>
      <c r="F1" s="69"/>
      <c r="G1" s="69"/>
      <c r="H1" s="69"/>
      <c r="I1" s="69"/>
      <c r="J1" s="69"/>
    </row>
    <row r="2" spans="1:10" ht="15" customHeight="1" x14ac:dyDescent="0.25">
      <c r="A2" s="77"/>
      <c r="B2" s="77"/>
      <c r="C2" s="77"/>
      <c r="D2" s="85"/>
      <c r="E2" s="70" t="s">
        <v>32</v>
      </c>
      <c r="F2" s="71"/>
      <c r="G2" s="72"/>
      <c r="H2" s="73"/>
      <c r="I2" s="74"/>
      <c r="J2" s="69"/>
    </row>
    <row r="3" spans="1:10" ht="15" x14ac:dyDescent="0.25">
      <c r="A3" s="77"/>
      <c r="B3" s="77"/>
      <c r="C3" s="77"/>
      <c r="D3" s="85"/>
      <c r="E3" s="75" t="s">
        <v>92</v>
      </c>
      <c r="F3" s="75"/>
      <c r="G3" s="75"/>
      <c r="H3" s="76"/>
      <c r="I3" s="77"/>
      <c r="J3" s="69"/>
    </row>
    <row r="4" spans="1:10" ht="15" x14ac:dyDescent="0.25">
      <c r="A4" s="77"/>
      <c r="B4" s="77"/>
      <c r="C4" s="77"/>
      <c r="D4" s="85"/>
      <c r="E4" s="75" t="s">
        <v>109</v>
      </c>
      <c r="F4" s="75"/>
      <c r="G4" s="75"/>
      <c r="H4" s="76"/>
      <c r="I4" s="77"/>
      <c r="J4" s="69"/>
    </row>
    <row r="5" spans="1:10" ht="15" customHeight="1" x14ac:dyDescent="0.25">
      <c r="A5" s="77"/>
      <c r="B5" s="77"/>
      <c r="C5" s="77"/>
      <c r="D5" s="85"/>
      <c r="E5" s="75" t="s">
        <v>28</v>
      </c>
      <c r="F5" s="75"/>
      <c r="G5" s="75"/>
      <c r="H5" s="76"/>
      <c r="I5" s="78"/>
      <c r="J5" s="78"/>
    </row>
    <row r="6" spans="1:10" ht="14.25" customHeight="1" x14ac:dyDescent="0.25">
      <c r="A6" s="77"/>
      <c r="B6" s="77"/>
      <c r="C6" s="77"/>
      <c r="D6" s="85"/>
      <c r="E6" s="203" t="s">
        <v>296</v>
      </c>
      <c r="F6" s="203"/>
      <c r="G6" s="203"/>
      <c r="H6" s="203"/>
      <c r="I6" s="68"/>
      <c r="J6" s="79"/>
    </row>
    <row r="7" spans="1:10" s="87" customFormat="1" ht="41.25" customHeight="1" x14ac:dyDescent="0.2">
      <c r="A7" s="204" t="s">
        <v>110</v>
      </c>
      <c r="B7" s="204"/>
      <c r="C7" s="204"/>
      <c r="D7" s="204"/>
      <c r="E7" s="204"/>
      <c r="F7" s="204"/>
      <c r="G7" s="204"/>
      <c r="H7" s="204"/>
      <c r="I7" s="204"/>
      <c r="J7" s="204"/>
    </row>
    <row r="8" spans="1:10" s="87" customFormat="1" ht="15.75" x14ac:dyDescent="0.2">
      <c r="A8" s="88"/>
      <c r="B8" s="88"/>
      <c r="C8" s="88"/>
      <c r="D8" s="89"/>
      <c r="E8" s="89"/>
      <c r="F8" s="89"/>
      <c r="G8" s="89"/>
      <c r="H8" s="89"/>
      <c r="I8" s="89"/>
      <c r="J8" s="89"/>
    </row>
    <row r="9" spans="1:10" ht="28.5" customHeight="1" x14ac:dyDescent="0.2">
      <c r="A9" s="195" t="s">
        <v>52</v>
      </c>
      <c r="B9" s="195" t="s">
        <v>7</v>
      </c>
      <c r="C9" s="195" t="s">
        <v>53</v>
      </c>
      <c r="D9" s="202" t="s">
        <v>54</v>
      </c>
      <c r="E9" s="202"/>
      <c r="F9" s="202"/>
      <c r="G9" s="202"/>
      <c r="H9" s="202"/>
      <c r="I9" s="202"/>
      <c r="J9" s="195" t="s">
        <v>25</v>
      </c>
    </row>
    <row r="10" spans="1:10" ht="65.25" customHeight="1" x14ac:dyDescent="0.2">
      <c r="A10" s="197"/>
      <c r="B10" s="197"/>
      <c r="C10" s="197"/>
      <c r="D10" s="90" t="s">
        <v>4</v>
      </c>
      <c r="E10" s="91" t="s">
        <v>29</v>
      </c>
      <c r="F10" s="91" t="s">
        <v>30</v>
      </c>
      <c r="G10" s="91" t="s">
        <v>37</v>
      </c>
      <c r="H10" s="91" t="s">
        <v>65</v>
      </c>
      <c r="I10" s="91" t="s">
        <v>64</v>
      </c>
      <c r="J10" s="197"/>
    </row>
    <row r="11" spans="1:10" ht="15.75" x14ac:dyDescent="0.2">
      <c r="A11" s="92">
        <v>1</v>
      </c>
      <c r="B11" s="92">
        <v>2</v>
      </c>
      <c r="C11" s="92">
        <v>3</v>
      </c>
      <c r="D11" s="92">
        <v>4</v>
      </c>
      <c r="E11" s="92">
        <v>5</v>
      </c>
      <c r="F11" s="92">
        <v>6</v>
      </c>
      <c r="G11" s="92">
        <v>7</v>
      </c>
      <c r="H11" s="92">
        <v>8</v>
      </c>
      <c r="I11" s="92">
        <v>9</v>
      </c>
      <c r="J11" s="92">
        <v>10</v>
      </c>
    </row>
    <row r="12" spans="1:10" ht="18.75" customHeight="1" x14ac:dyDescent="0.2">
      <c r="A12" s="201" t="s">
        <v>111</v>
      </c>
      <c r="B12" s="201"/>
      <c r="C12" s="201"/>
      <c r="D12" s="201"/>
      <c r="E12" s="201"/>
      <c r="F12" s="201"/>
      <c r="G12" s="201"/>
      <c r="H12" s="201"/>
      <c r="I12" s="201"/>
      <c r="J12" s="201"/>
    </row>
    <row r="13" spans="1:10" ht="148.5" customHeight="1" x14ac:dyDescent="0.2">
      <c r="A13" s="114" t="s">
        <v>206</v>
      </c>
      <c r="B13" s="84"/>
      <c r="C13" s="93"/>
      <c r="D13" s="83"/>
      <c r="E13" s="80"/>
      <c r="F13" s="80"/>
      <c r="G13" s="80"/>
      <c r="H13" s="80"/>
      <c r="I13" s="80"/>
      <c r="J13" s="94" t="s">
        <v>182</v>
      </c>
    </row>
    <row r="14" spans="1:10" ht="15" customHeight="1" x14ac:dyDescent="0.2">
      <c r="A14" s="198" t="s">
        <v>283</v>
      </c>
      <c r="B14" s="84" t="s">
        <v>6</v>
      </c>
      <c r="C14" s="202" t="s">
        <v>26</v>
      </c>
      <c r="D14" s="80">
        <v>103023.7</v>
      </c>
      <c r="E14" s="80">
        <v>0</v>
      </c>
      <c r="F14" s="80">
        <v>103023.7</v>
      </c>
      <c r="G14" s="80">
        <v>0</v>
      </c>
      <c r="H14" s="80">
        <v>0</v>
      </c>
      <c r="I14" s="95">
        <v>0</v>
      </c>
      <c r="J14" s="94"/>
    </row>
    <row r="15" spans="1:10" ht="30.75" customHeight="1" x14ac:dyDescent="0.2">
      <c r="A15" s="205"/>
      <c r="B15" s="84" t="s">
        <v>5</v>
      </c>
      <c r="C15" s="202"/>
      <c r="D15" s="80">
        <v>0</v>
      </c>
      <c r="E15" s="80">
        <v>0</v>
      </c>
      <c r="F15" s="80">
        <v>0</v>
      </c>
      <c r="G15" s="80">
        <v>0</v>
      </c>
      <c r="H15" s="80">
        <v>0</v>
      </c>
      <c r="I15" s="95">
        <v>0</v>
      </c>
      <c r="J15" s="94"/>
    </row>
    <row r="16" spans="1:10" ht="30" customHeight="1" x14ac:dyDescent="0.2">
      <c r="A16" s="205"/>
      <c r="B16" s="84" t="s">
        <v>10</v>
      </c>
      <c r="C16" s="202"/>
      <c r="D16" s="80">
        <v>0</v>
      </c>
      <c r="E16" s="80">
        <v>0</v>
      </c>
      <c r="F16" s="80">
        <v>0</v>
      </c>
      <c r="G16" s="80">
        <v>0</v>
      </c>
      <c r="H16" s="80">
        <v>0</v>
      </c>
      <c r="I16" s="95">
        <v>0</v>
      </c>
      <c r="J16" s="94"/>
    </row>
    <row r="17" spans="1:10" ht="45" x14ac:dyDescent="0.2">
      <c r="A17" s="205"/>
      <c r="B17" s="84" t="s">
        <v>21</v>
      </c>
      <c r="C17" s="202"/>
      <c r="D17" s="80">
        <v>103023.7</v>
      </c>
      <c r="E17" s="80">
        <v>0</v>
      </c>
      <c r="F17" s="80">
        <v>103023.7</v>
      </c>
      <c r="G17" s="80">
        <v>0</v>
      </c>
      <c r="H17" s="80">
        <v>0</v>
      </c>
      <c r="I17" s="95">
        <v>0</v>
      </c>
      <c r="J17" s="94"/>
    </row>
    <row r="18" spans="1:10" ht="15" x14ac:dyDescent="0.2">
      <c r="A18" s="206"/>
      <c r="B18" s="84" t="s">
        <v>42</v>
      </c>
      <c r="C18" s="202"/>
      <c r="D18" s="80">
        <v>0</v>
      </c>
      <c r="E18" s="80">
        <v>0</v>
      </c>
      <c r="F18" s="80">
        <v>0</v>
      </c>
      <c r="G18" s="80">
        <v>0</v>
      </c>
      <c r="H18" s="80">
        <v>0</v>
      </c>
      <c r="I18" s="95">
        <v>0</v>
      </c>
      <c r="J18" s="94"/>
    </row>
    <row r="19" spans="1:10" ht="21.75" customHeight="1" x14ac:dyDescent="0.2">
      <c r="A19" s="198" t="s">
        <v>282</v>
      </c>
      <c r="B19" s="84" t="s">
        <v>6</v>
      </c>
      <c r="C19" s="202" t="s">
        <v>26</v>
      </c>
      <c r="D19" s="83">
        <f>SUM(E19:I19)</f>
        <v>4000</v>
      </c>
      <c r="E19" s="83">
        <v>1000</v>
      </c>
      <c r="F19" s="83">
        <v>1000</v>
      </c>
      <c r="G19" s="83">
        <v>1000</v>
      </c>
      <c r="H19" s="83">
        <v>1000</v>
      </c>
      <c r="I19" s="83">
        <v>0</v>
      </c>
      <c r="J19" s="94"/>
    </row>
    <row r="20" spans="1:10" ht="30" x14ac:dyDescent="0.2">
      <c r="A20" s="205"/>
      <c r="B20" s="84" t="s">
        <v>5</v>
      </c>
      <c r="C20" s="202"/>
      <c r="D20" s="83">
        <v>0</v>
      </c>
      <c r="E20" s="80">
        <v>0</v>
      </c>
      <c r="F20" s="80">
        <v>0</v>
      </c>
      <c r="G20" s="80">
        <v>0</v>
      </c>
      <c r="H20" s="80">
        <v>0</v>
      </c>
      <c r="I20" s="80">
        <v>0</v>
      </c>
      <c r="J20" s="94"/>
    </row>
    <row r="21" spans="1:10" ht="30" x14ac:dyDescent="0.2">
      <c r="A21" s="205"/>
      <c r="B21" s="84" t="s">
        <v>10</v>
      </c>
      <c r="C21" s="202"/>
      <c r="D21" s="83">
        <v>0</v>
      </c>
      <c r="E21" s="80">
        <v>0</v>
      </c>
      <c r="F21" s="80">
        <v>0</v>
      </c>
      <c r="G21" s="80">
        <v>0</v>
      </c>
      <c r="H21" s="80">
        <v>0</v>
      </c>
      <c r="I21" s="80">
        <v>0</v>
      </c>
      <c r="J21" s="94"/>
    </row>
    <row r="22" spans="1:10" ht="45" x14ac:dyDescent="0.2">
      <c r="A22" s="205"/>
      <c r="B22" s="84" t="s">
        <v>21</v>
      </c>
      <c r="C22" s="202"/>
      <c r="D22" s="83">
        <f>SUM(E22:I22)</f>
        <v>4000</v>
      </c>
      <c r="E22" s="80">
        <v>1000</v>
      </c>
      <c r="F22" s="80">
        <v>1000</v>
      </c>
      <c r="G22" s="80">
        <v>1000</v>
      </c>
      <c r="H22" s="80">
        <v>1000</v>
      </c>
      <c r="I22" s="80">
        <v>0</v>
      </c>
      <c r="J22" s="94"/>
    </row>
    <row r="23" spans="1:10" ht="15" x14ac:dyDescent="0.2">
      <c r="A23" s="206"/>
      <c r="B23" s="84" t="s">
        <v>42</v>
      </c>
      <c r="C23" s="202"/>
      <c r="D23" s="83">
        <v>0</v>
      </c>
      <c r="E23" s="80">
        <v>0</v>
      </c>
      <c r="F23" s="80">
        <v>0</v>
      </c>
      <c r="G23" s="80">
        <v>0</v>
      </c>
      <c r="H23" s="80">
        <v>0</v>
      </c>
      <c r="I23" s="80">
        <v>0</v>
      </c>
      <c r="J23" s="94"/>
    </row>
    <row r="24" spans="1:10" ht="15" customHeight="1" x14ac:dyDescent="0.2">
      <c r="A24" s="207" t="s">
        <v>112</v>
      </c>
      <c r="B24" s="208"/>
      <c r="C24" s="208"/>
      <c r="D24" s="208"/>
      <c r="E24" s="208"/>
      <c r="F24" s="208"/>
      <c r="G24" s="208"/>
      <c r="H24" s="208"/>
      <c r="I24" s="208"/>
      <c r="J24" s="209"/>
    </row>
    <row r="25" spans="1:10" s="77" customFormat="1" ht="164.25" customHeight="1" x14ac:dyDescent="0.2">
      <c r="A25" s="115" t="s">
        <v>207</v>
      </c>
      <c r="B25" s="113"/>
      <c r="C25" s="113"/>
      <c r="D25" s="82"/>
      <c r="E25" s="96"/>
      <c r="F25" s="96"/>
      <c r="G25" s="96"/>
      <c r="H25" s="97"/>
      <c r="I25" s="97"/>
      <c r="J25" s="98"/>
    </row>
    <row r="26" spans="1:10" ht="18" customHeight="1" x14ac:dyDescent="0.2">
      <c r="A26" s="193" t="s">
        <v>286</v>
      </c>
      <c r="B26" s="84" t="s">
        <v>6</v>
      </c>
      <c r="C26" s="195" t="s">
        <v>26</v>
      </c>
      <c r="D26" s="83">
        <f>SUM(E26:I26)</f>
        <v>89900</v>
      </c>
      <c r="E26" s="83">
        <v>0</v>
      </c>
      <c r="F26" s="83">
        <v>27000</v>
      </c>
      <c r="G26" s="83">
        <v>62900</v>
      </c>
      <c r="H26" s="83">
        <v>0</v>
      </c>
      <c r="I26" s="83">
        <v>0</v>
      </c>
      <c r="J26" s="94"/>
    </row>
    <row r="27" spans="1:10" ht="32.25" customHeight="1" x14ac:dyDescent="0.2">
      <c r="A27" s="193"/>
      <c r="B27" s="84" t="s">
        <v>5</v>
      </c>
      <c r="C27" s="196"/>
      <c r="D27" s="83">
        <v>0</v>
      </c>
      <c r="E27" s="80">
        <v>0</v>
      </c>
      <c r="F27" s="80">
        <v>0</v>
      </c>
      <c r="G27" s="80">
        <v>0</v>
      </c>
      <c r="H27" s="80">
        <v>0</v>
      </c>
      <c r="I27" s="80">
        <v>0</v>
      </c>
      <c r="J27" s="94"/>
    </row>
    <row r="28" spans="1:10" ht="32.25" customHeight="1" x14ac:dyDescent="0.2">
      <c r="A28" s="193"/>
      <c r="B28" s="84" t="s">
        <v>10</v>
      </c>
      <c r="C28" s="196"/>
      <c r="D28" s="83">
        <v>0</v>
      </c>
      <c r="E28" s="80">
        <v>0</v>
      </c>
      <c r="F28" s="80">
        <v>0</v>
      </c>
      <c r="G28" s="80">
        <v>0</v>
      </c>
      <c r="H28" s="80">
        <v>0</v>
      </c>
      <c r="I28" s="80">
        <v>0</v>
      </c>
      <c r="J28" s="99"/>
    </row>
    <row r="29" spans="1:10" ht="46.5" customHeight="1" x14ac:dyDescent="0.2">
      <c r="A29" s="193"/>
      <c r="B29" s="84" t="s">
        <v>21</v>
      </c>
      <c r="C29" s="196"/>
      <c r="D29" s="83">
        <f>SUM(E29:I29)</f>
        <v>89900</v>
      </c>
      <c r="E29" s="80">
        <v>0</v>
      </c>
      <c r="F29" s="80">
        <v>27000</v>
      </c>
      <c r="G29" s="80">
        <v>62900</v>
      </c>
      <c r="H29" s="80">
        <v>0</v>
      </c>
      <c r="I29" s="80">
        <v>0</v>
      </c>
      <c r="J29" s="99"/>
    </row>
    <row r="30" spans="1:10" ht="18" customHeight="1" x14ac:dyDescent="0.2">
      <c r="A30" s="193"/>
      <c r="B30" s="84" t="s">
        <v>42</v>
      </c>
      <c r="C30" s="197"/>
      <c r="D30" s="83">
        <v>0</v>
      </c>
      <c r="E30" s="80">
        <v>0</v>
      </c>
      <c r="F30" s="80">
        <v>0</v>
      </c>
      <c r="G30" s="80">
        <v>0</v>
      </c>
      <c r="H30" s="80">
        <v>0</v>
      </c>
      <c r="I30" s="80">
        <v>0</v>
      </c>
      <c r="J30" s="99"/>
    </row>
    <row r="31" spans="1:10" ht="18" customHeight="1" x14ac:dyDescent="0.2">
      <c r="A31" s="193" t="s">
        <v>281</v>
      </c>
      <c r="B31" s="84" t="s">
        <v>6</v>
      </c>
      <c r="C31" s="195" t="s">
        <v>26</v>
      </c>
      <c r="D31" s="83">
        <v>0</v>
      </c>
      <c r="E31" s="83">
        <v>0</v>
      </c>
      <c r="F31" s="83">
        <v>0</v>
      </c>
      <c r="G31" s="80">
        <v>0</v>
      </c>
      <c r="H31" s="83">
        <v>0</v>
      </c>
      <c r="I31" s="83">
        <v>0</v>
      </c>
      <c r="J31" s="94"/>
    </row>
    <row r="32" spans="1:10" ht="32.25" customHeight="1" x14ac:dyDescent="0.2">
      <c r="A32" s="193"/>
      <c r="B32" s="84" t="s">
        <v>5</v>
      </c>
      <c r="C32" s="196"/>
      <c r="D32" s="83">
        <v>0</v>
      </c>
      <c r="E32" s="80">
        <v>0</v>
      </c>
      <c r="F32" s="80">
        <v>0</v>
      </c>
      <c r="G32" s="80">
        <v>0</v>
      </c>
      <c r="H32" s="80">
        <v>0</v>
      </c>
      <c r="I32" s="80">
        <v>0</v>
      </c>
      <c r="J32" s="94"/>
    </row>
    <row r="33" spans="1:10" ht="32.25" customHeight="1" x14ac:dyDescent="0.2">
      <c r="A33" s="193"/>
      <c r="B33" s="84" t="s">
        <v>10</v>
      </c>
      <c r="C33" s="196"/>
      <c r="D33" s="83">
        <v>0</v>
      </c>
      <c r="E33" s="80">
        <v>0</v>
      </c>
      <c r="F33" s="80">
        <v>0</v>
      </c>
      <c r="G33" s="80">
        <v>0</v>
      </c>
      <c r="H33" s="80">
        <v>0</v>
      </c>
      <c r="I33" s="80">
        <v>0</v>
      </c>
      <c r="J33" s="99"/>
    </row>
    <row r="34" spans="1:10" ht="46.5" customHeight="1" x14ac:dyDescent="0.2">
      <c r="A34" s="193"/>
      <c r="B34" s="84" t="s">
        <v>21</v>
      </c>
      <c r="C34" s="196"/>
      <c r="D34" s="83">
        <v>0</v>
      </c>
      <c r="E34" s="80">
        <v>0</v>
      </c>
      <c r="F34" s="80">
        <v>0</v>
      </c>
      <c r="G34" s="80">
        <v>0</v>
      </c>
      <c r="H34" s="80">
        <v>0</v>
      </c>
      <c r="I34" s="80">
        <v>0</v>
      </c>
      <c r="J34" s="99"/>
    </row>
    <row r="35" spans="1:10" ht="18" customHeight="1" x14ac:dyDescent="0.2">
      <c r="A35" s="193"/>
      <c r="B35" s="84" t="s">
        <v>42</v>
      </c>
      <c r="C35" s="197"/>
      <c r="D35" s="83">
        <v>0</v>
      </c>
      <c r="E35" s="80">
        <v>0</v>
      </c>
      <c r="F35" s="80">
        <v>0</v>
      </c>
      <c r="G35" s="80">
        <v>0</v>
      </c>
      <c r="H35" s="80">
        <v>0</v>
      </c>
      <c r="I35" s="80">
        <v>0</v>
      </c>
      <c r="J35" s="99"/>
    </row>
    <row r="36" spans="1:10" ht="18" customHeight="1" x14ac:dyDescent="0.2">
      <c r="A36" s="193" t="s">
        <v>223</v>
      </c>
      <c r="B36" s="84" t="s">
        <v>6</v>
      </c>
      <c r="C36" s="195" t="s">
        <v>26</v>
      </c>
      <c r="D36" s="83">
        <f>SUM(E36:I36)</f>
        <v>90900</v>
      </c>
      <c r="E36" s="83">
        <f>SUM(E37:E39)</f>
        <v>90900</v>
      </c>
      <c r="F36" s="83">
        <v>0</v>
      </c>
      <c r="G36" s="83">
        <v>0</v>
      </c>
      <c r="H36" s="83">
        <v>0</v>
      </c>
      <c r="I36" s="83">
        <v>0</v>
      </c>
      <c r="J36" s="94"/>
    </row>
    <row r="37" spans="1:10" ht="32.25" customHeight="1" x14ac:dyDescent="0.2">
      <c r="A37" s="193"/>
      <c r="B37" s="84" t="s">
        <v>5</v>
      </c>
      <c r="C37" s="196"/>
      <c r="D37" s="83">
        <v>0</v>
      </c>
      <c r="E37" s="80">
        <v>0</v>
      </c>
      <c r="F37" s="80">
        <v>0</v>
      </c>
      <c r="G37" s="80">
        <v>0</v>
      </c>
      <c r="H37" s="80">
        <v>0</v>
      </c>
      <c r="I37" s="80">
        <v>0</v>
      </c>
      <c r="J37" s="94"/>
    </row>
    <row r="38" spans="1:10" ht="32.25" customHeight="1" x14ac:dyDescent="0.2">
      <c r="A38" s="193"/>
      <c r="B38" s="84" t="s">
        <v>10</v>
      </c>
      <c r="C38" s="196"/>
      <c r="D38" s="83">
        <f>SUM(E38:I38)</f>
        <v>89900</v>
      </c>
      <c r="E38" s="80">
        <v>89900</v>
      </c>
      <c r="F38" s="80">
        <v>0</v>
      </c>
      <c r="G38" s="80">
        <v>0</v>
      </c>
      <c r="H38" s="80">
        <v>0</v>
      </c>
      <c r="I38" s="80">
        <v>0</v>
      </c>
      <c r="J38" s="99"/>
    </row>
    <row r="39" spans="1:10" ht="46.5" customHeight="1" x14ac:dyDescent="0.2">
      <c r="A39" s="193"/>
      <c r="B39" s="84" t="s">
        <v>21</v>
      </c>
      <c r="C39" s="196"/>
      <c r="D39" s="83">
        <f>SUM(E39:I39)</f>
        <v>1000</v>
      </c>
      <c r="E39" s="80">
        <v>1000</v>
      </c>
      <c r="F39" s="80">
        <v>0</v>
      </c>
      <c r="G39" s="80">
        <v>0</v>
      </c>
      <c r="H39" s="80">
        <v>0</v>
      </c>
      <c r="I39" s="80">
        <v>0</v>
      </c>
      <c r="J39" s="99"/>
    </row>
    <row r="40" spans="1:10" ht="18" customHeight="1" x14ac:dyDescent="0.2">
      <c r="A40" s="193"/>
      <c r="B40" s="84" t="s">
        <v>42</v>
      </c>
      <c r="C40" s="197"/>
      <c r="D40" s="83">
        <v>0</v>
      </c>
      <c r="E40" s="80">
        <v>0</v>
      </c>
      <c r="F40" s="80">
        <v>0</v>
      </c>
      <c r="G40" s="80">
        <v>0</v>
      </c>
      <c r="H40" s="80">
        <v>0</v>
      </c>
      <c r="I40" s="80">
        <v>0</v>
      </c>
      <c r="J40" s="99"/>
    </row>
    <row r="41" spans="1:10" s="77" customFormat="1" ht="164.25" customHeight="1" x14ac:dyDescent="0.2">
      <c r="A41" s="115" t="s">
        <v>208</v>
      </c>
      <c r="B41" s="93"/>
      <c r="C41" s="93"/>
      <c r="D41" s="82"/>
      <c r="E41" s="96"/>
      <c r="F41" s="96"/>
      <c r="G41" s="96"/>
      <c r="H41" s="97"/>
      <c r="I41" s="97"/>
      <c r="J41" s="98"/>
    </row>
    <row r="42" spans="1:10" ht="18" customHeight="1" x14ac:dyDescent="0.2">
      <c r="A42" s="193" t="s">
        <v>280</v>
      </c>
      <c r="B42" s="84" t="s">
        <v>6</v>
      </c>
      <c r="C42" s="195" t="s">
        <v>26</v>
      </c>
      <c r="D42" s="83">
        <v>0</v>
      </c>
      <c r="E42" s="83">
        <v>0</v>
      </c>
      <c r="F42" s="83">
        <v>0</v>
      </c>
      <c r="G42" s="83">
        <v>0</v>
      </c>
      <c r="H42" s="83">
        <v>0</v>
      </c>
      <c r="I42" s="83">
        <v>0</v>
      </c>
      <c r="J42" s="94"/>
    </row>
    <row r="43" spans="1:10" ht="32.25" customHeight="1" x14ac:dyDescent="0.2">
      <c r="A43" s="193"/>
      <c r="B43" s="84" t="s">
        <v>5</v>
      </c>
      <c r="C43" s="196"/>
      <c r="D43" s="83">
        <v>0</v>
      </c>
      <c r="E43" s="80">
        <v>0</v>
      </c>
      <c r="F43" s="80">
        <v>0</v>
      </c>
      <c r="G43" s="80">
        <v>0</v>
      </c>
      <c r="H43" s="80">
        <v>0</v>
      </c>
      <c r="I43" s="80">
        <v>0</v>
      </c>
      <c r="J43" s="94"/>
    </row>
    <row r="44" spans="1:10" ht="32.25" customHeight="1" x14ac:dyDescent="0.2">
      <c r="A44" s="193"/>
      <c r="B44" s="84" t="s">
        <v>10</v>
      </c>
      <c r="C44" s="196"/>
      <c r="D44" s="83">
        <v>0</v>
      </c>
      <c r="E44" s="80">
        <v>0</v>
      </c>
      <c r="F44" s="80">
        <v>0</v>
      </c>
      <c r="G44" s="80">
        <v>0</v>
      </c>
      <c r="H44" s="80">
        <v>0</v>
      </c>
      <c r="I44" s="80">
        <v>0</v>
      </c>
      <c r="J44" s="99"/>
    </row>
    <row r="45" spans="1:10" ht="46.5" customHeight="1" x14ac:dyDescent="0.2">
      <c r="A45" s="193"/>
      <c r="B45" s="84" t="s">
        <v>21</v>
      </c>
      <c r="C45" s="196"/>
      <c r="D45" s="83">
        <v>0</v>
      </c>
      <c r="E45" s="80">
        <v>0</v>
      </c>
      <c r="F45" s="80">
        <v>0</v>
      </c>
      <c r="G45" s="80">
        <v>0</v>
      </c>
      <c r="H45" s="80">
        <v>0</v>
      </c>
      <c r="I45" s="80">
        <v>0</v>
      </c>
      <c r="J45" s="99"/>
    </row>
    <row r="46" spans="1:10" ht="18" customHeight="1" x14ac:dyDescent="0.2">
      <c r="A46" s="193"/>
      <c r="B46" s="84" t="s">
        <v>42</v>
      </c>
      <c r="C46" s="197"/>
      <c r="D46" s="83">
        <v>0</v>
      </c>
      <c r="E46" s="80">
        <v>0</v>
      </c>
      <c r="F46" s="80">
        <v>0</v>
      </c>
      <c r="G46" s="80">
        <v>0</v>
      </c>
      <c r="H46" s="80">
        <v>0</v>
      </c>
      <c r="I46" s="80">
        <v>0</v>
      </c>
      <c r="J46" s="99"/>
    </row>
    <row r="47" spans="1:10" ht="18" customHeight="1" x14ac:dyDescent="0.2">
      <c r="A47" s="193" t="s">
        <v>279</v>
      </c>
      <c r="B47" s="84" t="s">
        <v>6</v>
      </c>
      <c r="C47" s="195" t="s">
        <v>26</v>
      </c>
      <c r="D47" s="83">
        <v>3550</v>
      </c>
      <c r="E47" s="83">
        <v>3550</v>
      </c>
      <c r="F47" s="83">
        <v>0</v>
      </c>
      <c r="G47" s="83">
        <v>0</v>
      </c>
      <c r="H47" s="83">
        <v>0</v>
      </c>
      <c r="I47" s="83">
        <v>0</v>
      </c>
      <c r="J47" s="94"/>
    </row>
    <row r="48" spans="1:10" ht="32.25" customHeight="1" x14ac:dyDescent="0.2">
      <c r="A48" s="193"/>
      <c r="B48" s="84" t="s">
        <v>5</v>
      </c>
      <c r="C48" s="196"/>
      <c r="D48" s="83">
        <v>0</v>
      </c>
      <c r="E48" s="80">
        <v>0</v>
      </c>
      <c r="F48" s="80">
        <v>0</v>
      </c>
      <c r="G48" s="80">
        <v>0</v>
      </c>
      <c r="H48" s="80">
        <v>0</v>
      </c>
      <c r="I48" s="80">
        <v>0</v>
      </c>
      <c r="J48" s="94"/>
    </row>
    <row r="49" spans="1:10" ht="32.25" customHeight="1" x14ac:dyDescent="0.2">
      <c r="A49" s="193"/>
      <c r="B49" s="84" t="s">
        <v>10</v>
      </c>
      <c r="C49" s="196"/>
      <c r="D49" s="83">
        <v>0</v>
      </c>
      <c r="E49" s="80">
        <v>0</v>
      </c>
      <c r="F49" s="80">
        <v>0</v>
      </c>
      <c r="G49" s="80">
        <v>0</v>
      </c>
      <c r="H49" s="80">
        <v>0</v>
      </c>
      <c r="I49" s="80">
        <v>0</v>
      </c>
      <c r="J49" s="99"/>
    </row>
    <row r="50" spans="1:10" ht="46.5" customHeight="1" x14ac:dyDescent="0.2">
      <c r="A50" s="193"/>
      <c r="B50" s="84" t="s">
        <v>21</v>
      </c>
      <c r="C50" s="196"/>
      <c r="D50" s="83">
        <v>3550</v>
      </c>
      <c r="E50" s="80">
        <v>3550</v>
      </c>
      <c r="F50" s="80">
        <v>0</v>
      </c>
      <c r="G50" s="80">
        <v>0</v>
      </c>
      <c r="H50" s="80">
        <v>0</v>
      </c>
      <c r="I50" s="80">
        <v>0</v>
      </c>
      <c r="J50" s="99"/>
    </row>
    <row r="51" spans="1:10" ht="18" customHeight="1" x14ac:dyDescent="0.2">
      <c r="A51" s="193"/>
      <c r="B51" s="84" t="s">
        <v>42</v>
      </c>
      <c r="C51" s="197"/>
      <c r="D51" s="83">
        <v>0</v>
      </c>
      <c r="E51" s="80">
        <v>0</v>
      </c>
      <c r="F51" s="80">
        <v>0</v>
      </c>
      <c r="G51" s="80">
        <v>0</v>
      </c>
      <c r="H51" s="80">
        <v>0</v>
      </c>
      <c r="I51" s="80">
        <v>0</v>
      </c>
      <c r="J51" s="99"/>
    </row>
    <row r="52" spans="1:10" ht="18" customHeight="1" x14ac:dyDescent="0.2">
      <c r="A52" s="193" t="s">
        <v>209</v>
      </c>
      <c r="B52" s="84" t="s">
        <v>6</v>
      </c>
      <c r="C52" s="195" t="s">
        <v>26</v>
      </c>
      <c r="D52" s="83">
        <f>SUM(E52:I52)</f>
        <v>21000</v>
      </c>
      <c r="E52" s="83">
        <f>SUM(E53:E56)</f>
        <v>1000</v>
      </c>
      <c r="F52" s="83">
        <f t="shared" ref="F52:I52" si="0">SUM(F53:F56)</f>
        <v>10000</v>
      </c>
      <c r="G52" s="83">
        <f t="shared" si="0"/>
        <v>10000</v>
      </c>
      <c r="H52" s="80">
        <f t="shared" si="0"/>
        <v>0</v>
      </c>
      <c r="I52" s="83">
        <f t="shared" si="0"/>
        <v>0</v>
      </c>
      <c r="J52" s="94"/>
    </row>
    <row r="53" spans="1:10" ht="29.25" customHeight="1" x14ac:dyDescent="0.2">
      <c r="A53" s="193"/>
      <c r="B53" s="84" t="s">
        <v>5</v>
      </c>
      <c r="C53" s="196"/>
      <c r="D53" s="83">
        <v>0</v>
      </c>
      <c r="E53" s="80">
        <v>0</v>
      </c>
      <c r="F53" s="80">
        <v>0</v>
      </c>
      <c r="G53" s="80">
        <v>0</v>
      </c>
      <c r="H53" s="80">
        <v>0</v>
      </c>
      <c r="I53" s="80">
        <v>0</v>
      </c>
      <c r="J53" s="94"/>
    </row>
    <row r="54" spans="1:10" ht="30.75" customHeight="1" x14ac:dyDescent="0.2">
      <c r="A54" s="193"/>
      <c r="B54" s="84" t="s">
        <v>10</v>
      </c>
      <c r="C54" s="196"/>
      <c r="D54" s="83">
        <v>0</v>
      </c>
      <c r="E54" s="80">
        <v>0</v>
      </c>
      <c r="F54" s="80">
        <v>0</v>
      </c>
      <c r="G54" s="80">
        <v>0</v>
      </c>
      <c r="H54" s="80">
        <v>0</v>
      </c>
      <c r="I54" s="80">
        <v>0</v>
      </c>
      <c r="J54" s="99"/>
    </row>
    <row r="55" spans="1:10" ht="46.5" customHeight="1" x14ac:dyDescent="0.2">
      <c r="A55" s="193"/>
      <c r="B55" s="84" t="s">
        <v>21</v>
      </c>
      <c r="C55" s="196"/>
      <c r="D55" s="83">
        <f>SUM(E55:I55)</f>
        <v>10500</v>
      </c>
      <c r="E55" s="80">
        <v>500</v>
      </c>
      <c r="F55" s="80">
        <v>5000</v>
      </c>
      <c r="G55" s="80">
        <v>5000</v>
      </c>
      <c r="H55" s="80">
        <v>0</v>
      </c>
      <c r="I55" s="80">
        <v>0</v>
      </c>
      <c r="J55" s="99"/>
    </row>
    <row r="56" spans="1:10" ht="18" customHeight="1" x14ac:dyDescent="0.2">
      <c r="A56" s="193"/>
      <c r="B56" s="84" t="s">
        <v>42</v>
      </c>
      <c r="C56" s="197"/>
      <c r="D56" s="83">
        <v>10500</v>
      </c>
      <c r="E56" s="80">
        <v>500</v>
      </c>
      <c r="F56" s="80">
        <v>5000</v>
      </c>
      <c r="G56" s="80">
        <v>5000</v>
      </c>
      <c r="H56" s="80">
        <v>0</v>
      </c>
      <c r="I56" s="80">
        <v>0</v>
      </c>
      <c r="J56" s="99"/>
    </row>
    <row r="57" spans="1:10" ht="22.5" customHeight="1" x14ac:dyDescent="0.2">
      <c r="A57" s="198" t="s">
        <v>278</v>
      </c>
      <c r="B57" s="84" t="s">
        <v>6</v>
      </c>
      <c r="C57" s="195" t="s">
        <v>26</v>
      </c>
      <c r="D57" s="83">
        <f>SUM(E57:I57)</f>
        <v>40000</v>
      </c>
      <c r="E57" s="80">
        <v>0</v>
      </c>
      <c r="F57" s="80">
        <v>20000</v>
      </c>
      <c r="G57" s="80">
        <v>20000</v>
      </c>
      <c r="H57" s="80">
        <v>0</v>
      </c>
      <c r="I57" s="80">
        <v>0</v>
      </c>
      <c r="J57" s="100"/>
    </row>
    <row r="58" spans="1:10" ht="30" customHeight="1" x14ac:dyDescent="0.2">
      <c r="A58" s="199"/>
      <c r="B58" s="84" t="s">
        <v>5</v>
      </c>
      <c r="C58" s="196"/>
      <c r="D58" s="83"/>
      <c r="E58" s="80">
        <v>0</v>
      </c>
      <c r="F58" s="80">
        <v>0</v>
      </c>
      <c r="G58" s="80">
        <v>0</v>
      </c>
      <c r="H58" s="80">
        <v>0</v>
      </c>
      <c r="I58" s="80">
        <v>0</v>
      </c>
      <c r="J58" s="100"/>
    </row>
    <row r="59" spans="1:10" ht="28.5" customHeight="1" x14ac:dyDescent="0.2">
      <c r="A59" s="199"/>
      <c r="B59" s="84" t="s">
        <v>10</v>
      </c>
      <c r="C59" s="196"/>
      <c r="D59" s="83">
        <v>0</v>
      </c>
      <c r="E59" s="80">
        <v>0</v>
      </c>
      <c r="F59" s="80">
        <v>0</v>
      </c>
      <c r="G59" s="80">
        <v>0</v>
      </c>
      <c r="H59" s="80">
        <v>0</v>
      </c>
      <c r="I59" s="80">
        <v>0</v>
      </c>
      <c r="J59" s="100"/>
    </row>
    <row r="60" spans="1:10" ht="45" customHeight="1" x14ac:dyDescent="0.2">
      <c r="A60" s="199"/>
      <c r="B60" s="84" t="s">
        <v>21</v>
      </c>
      <c r="C60" s="196"/>
      <c r="D60" s="83">
        <f>SUM(E60:I60)</f>
        <v>20000</v>
      </c>
      <c r="E60" s="80">
        <v>0</v>
      </c>
      <c r="F60" s="80">
        <v>10000</v>
      </c>
      <c r="G60" s="80">
        <v>10000</v>
      </c>
      <c r="H60" s="80">
        <v>0</v>
      </c>
      <c r="I60" s="80">
        <v>0</v>
      </c>
      <c r="J60" s="100"/>
    </row>
    <row r="61" spans="1:10" ht="18" customHeight="1" x14ac:dyDescent="0.2">
      <c r="A61" s="200"/>
      <c r="B61" s="84" t="s">
        <v>42</v>
      </c>
      <c r="C61" s="197"/>
      <c r="D61" s="83">
        <v>20000</v>
      </c>
      <c r="E61" s="80">
        <v>0</v>
      </c>
      <c r="F61" s="80">
        <v>10000</v>
      </c>
      <c r="G61" s="80">
        <v>10000</v>
      </c>
      <c r="H61" s="80">
        <v>0</v>
      </c>
      <c r="I61" s="80">
        <v>0</v>
      </c>
      <c r="J61" s="100"/>
    </row>
    <row r="62" spans="1:10" ht="22.5" customHeight="1" x14ac:dyDescent="0.2">
      <c r="A62" s="198" t="s">
        <v>277</v>
      </c>
      <c r="B62" s="84" t="s">
        <v>6</v>
      </c>
      <c r="C62" s="195" t="s">
        <v>26</v>
      </c>
      <c r="D62" s="83">
        <v>0</v>
      </c>
      <c r="E62" s="80">
        <v>0</v>
      </c>
      <c r="F62" s="80">
        <v>0</v>
      </c>
      <c r="G62" s="80">
        <v>0</v>
      </c>
      <c r="H62" s="80">
        <v>0</v>
      </c>
      <c r="I62" s="80">
        <v>0</v>
      </c>
      <c r="J62" s="100"/>
    </row>
    <row r="63" spans="1:10" ht="30" customHeight="1" x14ac:dyDescent="0.2">
      <c r="A63" s="199"/>
      <c r="B63" s="84" t="s">
        <v>5</v>
      </c>
      <c r="C63" s="196"/>
      <c r="D63" s="83">
        <v>0</v>
      </c>
      <c r="E63" s="80">
        <v>0</v>
      </c>
      <c r="F63" s="80">
        <v>0</v>
      </c>
      <c r="G63" s="80">
        <v>0</v>
      </c>
      <c r="H63" s="80">
        <v>0</v>
      </c>
      <c r="I63" s="80">
        <v>0</v>
      </c>
      <c r="J63" s="100"/>
    </row>
    <row r="64" spans="1:10" ht="28.5" customHeight="1" x14ac:dyDescent="0.2">
      <c r="A64" s="199"/>
      <c r="B64" s="84" t="s">
        <v>10</v>
      </c>
      <c r="C64" s="196"/>
      <c r="D64" s="83">
        <v>0</v>
      </c>
      <c r="E64" s="80">
        <v>0</v>
      </c>
      <c r="F64" s="80">
        <v>0</v>
      </c>
      <c r="G64" s="80">
        <v>0</v>
      </c>
      <c r="H64" s="80">
        <v>0</v>
      </c>
      <c r="I64" s="80">
        <v>0</v>
      </c>
      <c r="J64" s="100"/>
    </row>
    <row r="65" spans="1:10" ht="45" customHeight="1" x14ac:dyDescent="0.2">
      <c r="A65" s="199"/>
      <c r="B65" s="84" t="s">
        <v>21</v>
      </c>
      <c r="C65" s="196"/>
      <c r="D65" s="83">
        <v>0</v>
      </c>
      <c r="E65" s="80">
        <v>0</v>
      </c>
      <c r="F65" s="80">
        <v>0</v>
      </c>
      <c r="G65" s="80">
        <v>0</v>
      </c>
      <c r="H65" s="80">
        <v>0</v>
      </c>
      <c r="I65" s="80">
        <v>0</v>
      </c>
      <c r="J65" s="100"/>
    </row>
    <row r="66" spans="1:10" ht="18" customHeight="1" x14ac:dyDescent="0.2">
      <c r="A66" s="200"/>
      <c r="B66" s="84" t="s">
        <v>42</v>
      </c>
      <c r="C66" s="197"/>
      <c r="D66" s="83">
        <v>0</v>
      </c>
      <c r="E66" s="80">
        <v>0</v>
      </c>
      <c r="F66" s="80">
        <v>0</v>
      </c>
      <c r="G66" s="80">
        <v>0</v>
      </c>
      <c r="H66" s="80">
        <v>0</v>
      </c>
      <c r="I66" s="80">
        <v>0</v>
      </c>
      <c r="J66" s="100"/>
    </row>
    <row r="67" spans="1:10" s="77" customFormat="1" ht="93.75" customHeight="1" x14ac:dyDescent="0.2">
      <c r="A67" s="115" t="s">
        <v>190</v>
      </c>
      <c r="B67" s="93"/>
      <c r="C67" s="93"/>
      <c r="D67" s="82"/>
      <c r="E67" s="96"/>
      <c r="F67" s="96"/>
      <c r="G67" s="96"/>
      <c r="H67" s="97"/>
      <c r="I67" s="97"/>
      <c r="J67" s="98"/>
    </row>
    <row r="68" spans="1:10" ht="18" customHeight="1" x14ac:dyDescent="0.2">
      <c r="A68" s="193" t="s">
        <v>276</v>
      </c>
      <c r="B68" s="84" t="s">
        <v>6</v>
      </c>
      <c r="C68" s="195" t="s">
        <v>26</v>
      </c>
      <c r="D68" s="83">
        <f t="shared" ref="D68:D71" si="1">SUM(E68:I68)</f>
        <v>0</v>
      </c>
      <c r="E68" s="83">
        <v>0</v>
      </c>
      <c r="F68" s="83">
        <v>0</v>
      </c>
      <c r="G68" s="83">
        <v>0</v>
      </c>
      <c r="H68" s="83">
        <v>0</v>
      </c>
      <c r="I68" s="83">
        <v>0</v>
      </c>
      <c r="J68" s="98"/>
    </row>
    <row r="69" spans="1:10" ht="29.25" customHeight="1" x14ac:dyDescent="0.2">
      <c r="A69" s="193"/>
      <c r="B69" s="84" t="s">
        <v>5</v>
      </c>
      <c r="C69" s="196"/>
      <c r="D69" s="83">
        <f t="shared" si="1"/>
        <v>0</v>
      </c>
      <c r="E69" s="80">
        <v>0</v>
      </c>
      <c r="F69" s="80">
        <v>0</v>
      </c>
      <c r="G69" s="80">
        <v>0</v>
      </c>
      <c r="H69" s="80">
        <v>0</v>
      </c>
      <c r="I69" s="80">
        <v>0</v>
      </c>
      <c r="J69" s="98"/>
    </row>
    <row r="70" spans="1:10" ht="30.75" customHeight="1" x14ac:dyDescent="0.2">
      <c r="A70" s="193"/>
      <c r="B70" s="84" t="s">
        <v>10</v>
      </c>
      <c r="C70" s="196"/>
      <c r="D70" s="83">
        <f t="shared" si="1"/>
        <v>0</v>
      </c>
      <c r="E70" s="80">
        <v>0</v>
      </c>
      <c r="F70" s="80">
        <v>0</v>
      </c>
      <c r="G70" s="80">
        <v>0</v>
      </c>
      <c r="H70" s="80">
        <v>0</v>
      </c>
      <c r="I70" s="80">
        <v>0</v>
      </c>
      <c r="J70" s="82"/>
    </row>
    <row r="71" spans="1:10" ht="46.5" customHeight="1" x14ac:dyDescent="0.2">
      <c r="A71" s="193"/>
      <c r="B71" s="84" t="s">
        <v>21</v>
      </c>
      <c r="C71" s="196"/>
      <c r="D71" s="83">
        <f t="shared" si="1"/>
        <v>0</v>
      </c>
      <c r="E71" s="80">
        <v>0</v>
      </c>
      <c r="F71" s="80">
        <v>0</v>
      </c>
      <c r="G71" s="80">
        <v>0</v>
      </c>
      <c r="H71" s="80">
        <v>0</v>
      </c>
      <c r="I71" s="80">
        <v>0</v>
      </c>
      <c r="J71" s="82"/>
    </row>
    <row r="72" spans="1:10" ht="18" customHeight="1" x14ac:dyDescent="0.2">
      <c r="A72" s="193"/>
      <c r="B72" s="84" t="s">
        <v>42</v>
      </c>
      <c r="C72" s="197"/>
      <c r="D72" s="83">
        <v>0</v>
      </c>
      <c r="E72" s="80">
        <v>0</v>
      </c>
      <c r="F72" s="80">
        <v>0</v>
      </c>
      <c r="G72" s="80">
        <v>0</v>
      </c>
      <c r="H72" s="80">
        <v>0</v>
      </c>
      <c r="I72" s="80">
        <v>0</v>
      </c>
      <c r="J72" s="82"/>
    </row>
    <row r="73" spans="1:10" ht="15.75" customHeight="1" x14ac:dyDescent="0.2">
      <c r="A73" s="201" t="s">
        <v>115</v>
      </c>
      <c r="B73" s="201"/>
      <c r="C73" s="201"/>
      <c r="D73" s="201"/>
      <c r="E73" s="201"/>
      <c r="F73" s="201"/>
      <c r="G73" s="201"/>
      <c r="H73" s="201"/>
      <c r="I73" s="201"/>
      <c r="J73" s="201"/>
    </row>
    <row r="74" spans="1:10" ht="150.75" customHeight="1" x14ac:dyDescent="0.2">
      <c r="A74" s="116" t="s">
        <v>198</v>
      </c>
      <c r="B74" s="101"/>
      <c r="C74" s="102"/>
      <c r="D74" s="100"/>
      <c r="E74" s="100"/>
      <c r="F74" s="100"/>
      <c r="G74" s="100"/>
      <c r="H74" s="100"/>
      <c r="I74" s="100"/>
      <c r="J74" s="100"/>
    </row>
    <row r="75" spans="1:10" s="77" customFormat="1" ht="15" customHeight="1" x14ac:dyDescent="0.2">
      <c r="A75" s="193" t="s">
        <v>275</v>
      </c>
      <c r="B75" s="84" t="s">
        <v>6</v>
      </c>
      <c r="C75" s="195" t="s">
        <v>26</v>
      </c>
      <c r="D75" s="83">
        <v>0</v>
      </c>
      <c r="E75" s="83">
        <v>0</v>
      </c>
      <c r="F75" s="83">
        <v>0</v>
      </c>
      <c r="G75" s="83">
        <v>0</v>
      </c>
      <c r="H75" s="83">
        <v>0</v>
      </c>
      <c r="I75" s="83">
        <v>0</v>
      </c>
      <c r="J75" s="100"/>
    </row>
    <row r="76" spans="1:10" s="77" customFormat="1" ht="30" customHeight="1" x14ac:dyDescent="0.2">
      <c r="A76" s="193"/>
      <c r="B76" s="84" t="s">
        <v>5</v>
      </c>
      <c r="C76" s="196"/>
      <c r="D76" s="83">
        <v>0</v>
      </c>
      <c r="E76" s="80">
        <v>0</v>
      </c>
      <c r="F76" s="80">
        <v>0</v>
      </c>
      <c r="G76" s="80">
        <v>0</v>
      </c>
      <c r="H76" s="80">
        <v>0</v>
      </c>
      <c r="I76" s="80">
        <v>0</v>
      </c>
      <c r="J76" s="100"/>
    </row>
    <row r="77" spans="1:10" s="77" customFormat="1" ht="30" customHeight="1" x14ac:dyDescent="0.2">
      <c r="A77" s="193"/>
      <c r="B77" s="84" t="s">
        <v>10</v>
      </c>
      <c r="C77" s="196"/>
      <c r="D77" s="83">
        <v>0</v>
      </c>
      <c r="E77" s="80">
        <v>0</v>
      </c>
      <c r="F77" s="80">
        <v>0</v>
      </c>
      <c r="G77" s="80">
        <v>0</v>
      </c>
      <c r="H77" s="80">
        <v>0</v>
      </c>
      <c r="I77" s="80">
        <v>0</v>
      </c>
      <c r="J77" s="100"/>
    </row>
    <row r="78" spans="1:10" s="77" customFormat="1" ht="48" customHeight="1" x14ac:dyDescent="0.2">
      <c r="A78" s="193"/>
      <c r="B78" s="84" t="s">
        <v>21</v>
      </c>
      <c r="C78" s="196"/>
      <c r="D78" s="83">
        <v>0</v>
      </c>
      <c r="E78" s="80">
        <v>0</v>
      </c>
      <c r="F78" s="80">
        <v>0</v>
      </c>
      <c r="G78" s="80">
        <v>0</v>
      </c>
      <c r="H78" s="80">
        <v>0</v>
      </c>
      <c r="I78" s="80">
        <v>0</v>
      </c>
      <c r="J78" s="100"/>
    </row>
    <row r="79" spans="1:10" s="77" customFormat="1" ht="17.25" customHeight="1" x14ac:dyDescent="0.2">
      <c r="A79" s="193"/>
      <c r="B79" s="84" t="s">
        <v>42</v>
      </c>
      <c r="C79" s="197"/>
      <c r="D79" s="83">
        <v>0</v>
      </c>
      <c r="E79" s="80">
        <v>0</v>
      </c>
      <c r="F79" s="80">
        <v>0</v>
      </c>
      <c r="G79" s="80">
        <v>0</v>
      </c>
      <c r="H79" s="80">
        <v>0</v>
      </c>
      <c r="I79" s="80">
        <v>0</v>
      </c>
      <c r="J79" s="100"/>
    </row>
    <row r="80" spans="1:10" s="77" customFormat="1" ht="15" customHeight="1" x14ac:dyDescent="0.2">
      <c r="A80" s="193" t="s">
        <v>227</v>
      </c>
      <c r="B80" s="84" t="s">
        <v>6</v>
      </c>
      <c r="C80" s="195" t="s">
        <v>26</v>
      </c>
      <c r="D80" s="83">
        <v>355561.6</v>
      </c>
      <c r="E80" s="80">
        <v>0</v>
      </c>
      <c r="F80" s="80">
        <v>217823</v>
      </c>
      <c r="G80" s="80">
        <v>137738.6</v>
      </c>
      <c r="H80" s="80">
        <v>0</v>
      </c>
      <c r="I80" s="83">
        <v>0</v>
      </c>
      <c r="J80" s="103"/>
    </row>
    <row r="81" spans="1:10" s="77" customFormat="1" ht="30" customHeight="1" x14ac:dyDescent="0.2">
      <c r="A81" s="193"/>
      <c r="B81" s="84" t="s">
        <v>5</v>
      </c>
      <c r="C81" s="196"/>
      <c r="D81" s="83">
        <v>0</v>
      </c>
      <c r="E81" s="80">
        <v>0</v>
      </c>
      <c r="F81" s="80">
        <v>0</v>
      </c>
      <c r="G81" s="80">
        <v>0</v>
      </c>
      <c r="H81" s="80">
        <v>0</v>
      </c>
      <c r="I81" s="80">
        <v>0</v>
      </c>
      <c r="J81" s="103"/>
    </row>
    <row r="82" spans="1:10" s="77" customFormat="1" ht="30" customHeight="1" x14ac:dyDescent="0.2">
      <c r="A82" s="193"/>
      <c r="B82" s="84" t="s">
        <v>10</v>
      </c>
      <c r="C82" s="196"/>
      <c r="D82" s="83">
        <v>0</v>
      </c>
      <c r="E82" s="80">
        <v>0</v>
      </c>
      <c r="F82" s="80">
        <v>0</v>
      </c>
      <c r="G82" s="80">
        <v>0</v>
      </c>
      <c r="H82" s="80">
        <v>0</v>
      </c>
      <c r="I82" s="80">
        <v>0</v>
      </c>
      <c r="J82" s="103"/>
    </row>
    <row r="83" spans="1:10" s="77" customFormat="1" ht="48" customHeight="1" x14ac:dyDescent="0.2">
      <c r="A83" s="193"/>
      <c r="B83" s="84" t="s">
        <v>21</v>
      </c>
      <c r="C83" s="196"/>
      <c r="D83" s="83">
        <v>355561.6</v>
      </c>
      <c r="E83" s="80">
        <v>0</v>
      </c>
      <c r="F83" s="80">
        <v>217823</v>
      </c>
      <c r="G83" s="80">
        <v>137738.6</v>
      </c>
      <c r="H83" s="80">
        <v>0</v>
      </c>
      <c r="I83" s="80">
        <v>0</v>
      </c>
      <c r="J83" s="103"/>
    </row>
    <row r="84" spans="1:10" s="77" customFormat="1" ht="17.25" customHeight="1" x14ac:dyDescent="0.2">
      <c r="A84" s="193"/>
      <c r="B84" s="84" t="s">
        <v>42</v>
      </c>
      <c r="C84" s="197"/>
      <c r="D84" s="83">
        <v>0</v>
      </c>
      <c r="E84" s="80">
        <v>0</v>
      </c>
      <c r="F84" s="80">
        <v>0</v>
      </c>
      <c r="G84" s="80">
        <v>0</v>
      </c>
      <c r="H84" s="80">
        <v>0</v>
      </c>
      <c r="I84" s="80">
        <v>0</v>
      </c>
      <c r="J84" s="103"/>
    </row>
    <row r="85" spans="1:10" ht="150" customHeight="1" x14ac:dyDescent="0.2">
      <c r="A85" s="117" t="s">
        <v>212</v>
      </c>
      <c r="B85" s="101"/>
      <c r="C85" s="102"/>
      <c r="D85" s="100"/>
      <c r="E85" s="100"/>
      <c r="F85" s="100"/>
      <c r="G85" s="100"/>
      <c r="H85" s="100"/>
      <c r="I85" s="100"/>
      <c r="J85" s="100"/>
    </row>
    <row r="86" spans="1:10" ht="15" customHeight="1" x14ac:dyDescent="0.2">
      <c r="A86" s="193" t="s">
        <v>274</v>
      </c>
      <c r="B86" s="84" t="s">
        <v>6</v>
      </c>
      <c r="C86" s="195" t="s">
        <v>26</v>
      </c>
      <c r="D86" s="83">
        <v>0</v>
      </c>
      <c r="E86" s="83">
        <v>0</v>
      </c>
      <c r="F86" s="83">
        <v>0</v>
      </c>
      <c r="G86" s="83">
        <v>0</v>
      </c>
      <c r="H86" s="83">
        <v>0</v>
      </c>
      <c r="I86" s="83">
        <v>0</v>
      </c>
      <c r="J86" s="100"/>
    </row>
    <row r="87" spans="1:10" ht="30" x14ac:dyDescent="0.2">
      <c r="A87" s="193"/>
      <c r="B87" s="84" t="s">
        <v>5</v>
      </c>
      <c r="C87" s="196"/>
      <c r="D87" s="83">
        <v>0</v>
      </c>
      <c r="E87" s="80">
        <v>0</v>
      </c>
      <c r="F87" s="80">
        <v>0</v>
      </c>
      <c r="G87" s="80">
        <v>0</v>
      </c>
      <c r="H87" s="80">
        <v>0</v>
      </c>
      <c r="I87" s="80">
        <v>0</v>
      </c>
      <c r="J87" s="100"/>
    </row>
    <row r="88" spans="1:10" ht="30" x14ac:dyDescent="0.2">
      <c r="A88" s="193"/>
      <c r="B88" s="84" t="s">
        <v>10</v>
      </c>
      <c r="C88" s="196"/>
      <c r="D88" s="83">
        <v>0</v>
      </c>
      <c r="E88" s="80">
        <v>0</v>
      </c>
      <c r="F88" s="80">
        <v>0</v>
      </c>
      <c r="G88" s="80">
        <v>0</v>
      </c>
      <c r="H88" s="80">
        <v>0</v>
      </c>
      <c r="I88" s="80">
        <v>0</v>
      </c>
      <c r="J88" s="100"/>
    </row>
    <row r="89" spans="1:10" ht="45" x14ac:dyDescent="0.2">
      <c r="A89" s="193"/>
      <c r="B89" s="84" t="s">
        <v>21</v>
      </c>
      <c r="C89" s="196"/>
      <c r="D89" s="83">
        <v>0</v>
      </c>
      <c r="E89" s="80">
        <v>0</v>
      </c>
      <c r="F89" s="80">
        <v>0</v>
      </c>
      <c r="G89" s="80">
        <v>0</v>
      </c>
      <c r="H89" s="80">
        <v>0</v>
      </c>
      <c r="I89" s="80">
        <v>0</v>
      </c>
      <c r="J89" s="100"/>
    </row>
    <row r="90" spans="1:10" ht="15" x14ac:dyDescent="0.2">
      <c r="A90" s="193"/>
      <c r="B90" s="84" t="s">
        <v>42</v>
      </c>
      <c r="C90" s="197"/>
      <c r="D90" s="83">
        <v>0</v>
      </c>
      <c r="E90" s="80">
        <v>0</v>
      </c>
      <c r="F90" s="80">
        <v>0</v>
      </c>
      <c r="G90" s="80">
        <v>0</v>
      </c>
      <c r="H90" s="80">
        <v>0</v>
      </c>
      <c r="I90" s="80">
        <v>0</v>
      </c>
      <c r="J90" s="100"/>
    </row>
    <row r="91" spans="1:10" ht="24" customHeight="1" x14ac:dyDescent="0.2">
      <c r="A91" s="193" t="s">
        <v>273</v>
      </c>
      <c r="B91" s="84" t="s">
        <v>6</v>
      </c>
      <c r="C91" s="195" t="s">
        <v>26</v>
      </c>
      <c r="D91" s="83">
        <f>E91+F91+G91+H91+I91</f>
        <v>103288.9</v>
      </c>
      <c r="E91" s="83">
        <v>0</v>
      </c>
      <c r="F91" s="83">
        <v>0</v>
      </c>
      <c r="G91" s="80">
        <f>SUM(G92:G95)</f>
        <v>31000</v>
      </c>
      <c r="H91" s="80">
        <f>SUM(H92:H95)</f>
        <v>72288.899999999994</v>
      </c>
      <c r="I91" s="83">
        <v>0</v>
      </c>
      <c r="J91" s="100"/>
    </row>
    <row r="92" spans="1:10" ht="30" x14ac:dyDescent="0.2">
      <c r="A92" s="193"/>
      <c r="B92" s="84" t="s">
        <v>5</v>
      </c>
      <c r="C92" s="196"/>
      <c r="D92" s="83">
        <v>0</v>
      </c>
      <c r="E92" s="80">
        <v>0</v>
      </c>
      <c r="F92" s="80">
        <v>0</v>
      </c>
      <c r="G92" s="80">
        <v>0</v>
      </c>
      <c r="H92" s="80">
        <v>0</v>
      </c>
      <c r="I92" s="80">
        <v>0</v>
      </c>
      <c r="J92" s="100"/>
    </row>
    <row r="93" spans="1:10" ht="30" x14ac:dyDescent="0.2">
      <c r="A93" s="193"/>
      <c r="B93" s="84" t="s">
        <v>10</v>
      </c>
      <c r="C93" s="196"/>
      <c r="D93" s="83">
        <f>E93+F93+G93+H93+I93</f>
        <v>98124.5</v>
      </c>
      <c r="E93" s="80">
        <v>0</v>
      </c>
      <c r="F93" s="80">
        <v>0</v>
      </c>
      <c r="G93" s="80">
        <v>29450</v>
      </c>
      <c r="H93" s="80">
        <v>68674.5</v>
      </c>
      <c r="I93" s="80">
        <v>0</v>
      </c>
      <c r="J93" s="100"/>
    </row>
    <row r="94" spans="1:10" ht="45" x14ac:dyDescent="0.2">
      <c r="A94" s="193"/>
      <c r="B94" s="84" t="s">
        <v>21</v>
      </c>
      <c r="C94" s="196"/>
      <c r="D94" s="83">
        <f>E94+F94+G94+H94+I94</f>
        <v>5164.3999999999996</v>
      </c>
      <c r="E94" s="80">
        <v>0</v>
      </c>
      <c r="F94" s="80">
        <v>0</v>
      </c>
      <c r="G94" s="80">
        <v>1550</v>
      </c>
      <c r="H94" s="80">
        <v>3614.4</v>
      </c>
      <c r="I94" s="80">
        <v>0</v>
      </c>
      <c r="J94" s="100"/>
    </row>
    <row r="95" spans="1:10" ht="23.25" customHeight="1" x14ac:dyDescent="0.2">
      <c r="A95" s="193"/>
      <c r="B95" s="84" t="s">
        <v>42</v>
      </c>
      <c r="C95" s="197"/>
      <c r="D95" s="83">
        <v>0</v>
      </c>
      <c r="E95" s="80">
        <v>0</v>
      </c>
      <c r="F95" s="80">
        <v>0</v>
      </c>
      <c r="G95" s="80">
        <v>0</v>
      </c>
      <c r="H95" s="80">
        <v>0</v>
      </c>
      <c r="I95" s="80">
        <v>0</v>
      </c>
      <c r="J95" s="100"/>
    </row>
    <row r="96" spans="1:10" ht="150" customHeight="1" x14ac:dyDescent="0.2">
      <c r="A96" s="118" t="s">
        <v>272</v>
      </c>
      <c r="B96" s="84"/>
      <c r="C96" s="104"/>
      <c r="D96" s="83"/>
      <c r="E96" s="80"/>
      <c r="F96" s="80"/>
      <c r="G96" s="80"/>
      <c r="H96" s="80"/>
      <c r="I96" s="80"/>
      <c r="J96" s="100"/>
    </row>
    <row r="97" spans="1:10" ht="21.75" customHeight="1" x14ac:dyDescent="0.2">
      <c r="A97" s="198" t="s">
        <v>271</v>
      </c>
      <c r="B97" s="84" t="s">
        <v>6</v>
      </c>
      <c r="C97" s="195"/>
      <c r="D97" s="83">
        <v>10000</v>
      </c>
      <c r="E97" s="80">
        <v>10000</v>
      </c>
      <c r="F97" s="80">
        <v>0</v>
      </c>
      <c r="G97" s="80">
        <v>0</v>
      </c>
      <c r="H97" s="80">
        <v>0</v>
      </c>
      <c r="I97" s="80">
        <v>0</v>
      </c>
      <c r="J97" s="100"/>
    </row>
    <row r="98" spans="1:10" ht="33.75" customHeight="1" x14ac:dyDescent="0.2">
      <c r="A98" s="199"/>
      <c r="B98" s="84" t="s">
        <v>5</v>
      </c>
      <c r="C98" s="210"/>
      <c r="D98" s="83">
        <v>0</v>
      </c>
      <c r="E98" s="80">
        <v>0</v>
      </c>
      <c r="F98" s="80">
        <v>0</v>
      </c>
      <c r="G98" s="80">
        <v>0</v>
      </c>
      <c r="H98" s="80">
        <v>0</v>
      </c>
      <c r="I98" s="80">
        <v>0</v>
      </c>
      <c r="J98" s="100"/>
    </row>
    <row r="99" spans="1:10" ht="30.75" customHeight="1" x14ac:dyDescent="0.2">
      <c r="A99" s="199"/>
      <c r="B99" s="84" t="s">
        <v>10</v>
      </c>
      <c r="C99" s="210"/>
      <c r="D99" s="83">
        <v>10000</v>
      </c>
      <c r="E99" s="80">
        <v>10000</v>
      </c>
      <c r="F99" s="80">
        <v>0</v>
      </c>
      <c r="G99" s="80">
        <v>0</v>
      </c>
      <c r="H99" s="80">
        <v>0</v>
      </c>
      <c r="I99" s="80">
        <v>0</v>
      </c>
      <c r="J99" s="100"/>
    </row>
    <row r="100" spans="1:10" ht="45" customHeight="1" x14ac:dyDescent="0.2">
      <c r="A100" s="199"/>
      <c r="B100" s="84" t="s">
        <v>21</v>
      </c>
      <c r="C100" s="210"/>
      <c r="D100" s="83">
        <v>0</v>
      </c>
      <c r="E100" s="80">
        <v>0</v>
      </c>
      <c r="F100" s="80">
        <v>0</v>
      </c>
      <c r="G100" s="80">
        <v>0</v>
      </c>
      <c r="H100" s="80">
        <v>0</v>
      </c>
      <c r="I100" s="80">
        <v>0</v>
      </c>
      <c r="J100" s="100"/>
    </row>
    <row r="101" spans="1:10" ht="273" customHeight="1" x14ac:dyDescent="0.2">
      <c r="A101" s="200"/>
      <c r="B101" s="84" t="s">
        <v>42</v>
      </c>
      <c r="C101" s="211"/>
      <c r="D101" s="83">
        <v>0</v>
      </c>
      <c r="E101" s="80">
        <v>0</v>
      </c>
      <c r="F101" s="80">
        <v>0</v>
      </c>
      <c r="G101" s="80">
        <v>0</v>
      </c>
      <c r="H101" s="80">
        <v>0</v>
      </c>
      <c r="I101" s="80">
        <v>0</v>
      </c>
      <c r="J101" s="100"/>
    </row>
    <row r="102" spans="1:10" ht="143.25" customHeight="1" x14ac:dyDescent="0.2">
      <c r="A102" s="118" t="s">
        <v>214</v>
      </c>
      <c r="B102" s="105"/>
      <c r="C102" s="106"/>
      <c r="D102" s="107"/>
      <c r="E102" s="108"/>
      <c r="F102" s="108"/>
      <c r="G102" s="108"/>
      <c r="H102" s="108"/>
      <c r="I102" s="108"/>
      <c r="J102" s="100"/>
    </row>
    <row r="103" spans="1:10" ht="20.25" customHeight="1" x14ac:dyDescent="0.2">
      <c r="A103" s="198" t="s">
        <v>270</v>
      </c>
      <c r="B103" s="84" t="s">
        <v>6</v>
      </c>
      <c r="C103" s="195" t="s">
        <v>26</v>
      </c>
      <c r="D103" s="83">
        <v>2000</v>
      </c>
      <c r="E103" s="80">
        <v>0</v>
      </c>
      <c r="F103" s="80">
        <v>0</v>
      </c>
      <c r="G103" s="80">
        <v>1000</v>
      </c>
      <c r="H103" s="80">
        <v>1000</v>
      </c>
      <c r="I103" s="80">
        <v>0</v>
      </c>
      <c r="J103" s="100"/>
    </row>
    <row r="104" spans="1:10" ht="32.25" customHeight="1" x14ac:dyDescent="0.2">
      <c r="A104" s="199"/>
      <c r="B104" s="84" t="s">
        <v>5</v>
      </c>
      <c r="C104" s="196"/>
      <c r="D104" s="83">
        <v>0</v>
      </c>
      <c r="E104" s="80">
        <v>0</v>
      </c>
      <c r="F104" s="80">
        <v>0</v>
      </c>
      <c r="G104" s="80">
        <v>0</v>
      </c>
      <c r="H104" s="80">
        <v>0</v>
      </c>
      <c r="I104" s="80">
        <v>0</v>
      </c>
      <c r="J104" s="100"/>
    </row>
    <row r="105" spans="1:10" ht="28.5" customHeight="1" x14ac:dyDescent="0.2">
      <c r="A105" s="199"/>
      <c r="B105" s="84" t="s">
        <v>10</v>
      </c>
      <c r="C105" s="196"/>
      <c r="D105" s="83">
        <v>0</v>
      </c>
      <c r="E105" s="80">
        <v>0</v>
      </c>
      <c r="F105" s="80">
        <v>0</v>
      </c>
      <c r="G105" s="80">
        <v>0</v>
      </c>
      <c r="H105" s="80">
        <v>0</v>
      </c>
      <c r="I105" s="80">
        <v>0</v>
      </c>
      <c r="J105" s="100"/>
    </row>
    <row r="106" spans="1:10" ht="45.75" customHeight="1" x14ac:dyDescent="0.2">
      <c r="A106" s="199"/>
      <c r="B106" s="84" t="s">
        <v>21</v>
      </c>
      <c r="C106" s="196"/>
      <c r="D106" s="83">
        <v>2000</v>
      </c>
      <c r="E106" s="80">
        <v>0</v>
      </c>
      <c r="F106" s="80">
        <v>0</v>
      </c>
      <c r="G106" s="80">
        <v>1000</v>
      </c>
      <c r="H106" s="80">
        <v>1000</v>
      </c>
      <c r="I106" s="80">
        <v>0</v>
      </c>
      <c r="J106" s="100"/>
    </row>
    <row r="107" spans="1:10" ht="15.75" customHeight="1" x14ac:dyDescent="0.2">
      <c r="A107" s="200"/>
      <c r="B107" s="84" t="s">
        <v>42</v>
      </c>
      <c r="C107" s="197"/>
      <c r="D107" s="83">
        <v>0</v>
      </c>
      <c r="E107" s="80">
        <v>0</v>
      </c>
      <c r="F107" s="80">
        <v>0</v>
      </c>
      <c r="G107" s="80">
        <v>0</v>
      </c>
      <c r="H107" s="80">
        <v>0</v>
      </c>
      <c r="I107" s="80">
        <v>0</v>
      </c>
      <c r="J107" s="100"/>
    </row>
    <row r="108" spans="1:10" ht="18" customHeight="1" x14ac:dyDescent="0.2">
      <c r="A108" s="198" t="s">
        <v>269</v>
      </c>
      <c r="B108" s="84" t="s">
        <v>6</v>
      </c>
      <c r="C108" s="195" t="s">
        <v>26</v>
      </c>
      <c r="D108" s="83">
        <v>2000</v>
      </c>
      <c r="E108" s="80">
        <v>0</v>
      </c>
      <c r="F108" s="80">
        <v>0</v>
      </c>
      <c r="G108" s="80">
        <v>1000</v>
      </c>
      <c r="H108" s="80">
        <v>1000</v>
      </c>
      <c r="I108" s="80">
        <v>0</v>
      </c>
      <c r="J108" s="100"/>
    </row>
    <row r="109" spans="1:10" ht="30.75" customHeight="1" x14ac:dyDescent="0.2">
      <c r="A109" s="199"/>
      <c r="B109" s="84" t="s">
        <v>5</v>
      </c>
      <c r="C109" s="196"/>
      <c r="D109" s="83">
        <v>0</v>
      </c>
      <c r="E109" s="80">
        <v>0</v>
      </c>
      <c r="F109" s="80">
        <v>0</v>
      </c>
      <c r="G109" s="80">
        <v>0</v>
      </c>
      <c r="H109" s="80">
        <v>0</v>
      </c>
      <c r="I109" s="80">
        <v>0</v>
      </c>
      <c r="J109" s="100"/>
    </row>
    <row r="110" spans="1:10" ht="32.25" customHeight="1" x14ac:dyDescent="0.2">
      <c r="A110" s="199"/>
      <c r="B110" s="84" t="s">
        <v>10</v>
      </c>
      <c r="C110" s="196"/>
      <c r="D110" s="83">
        <v>0</v>
      </c>
      <c r="E110" s="80">
        <v>0</v>
      </c>
      <c r="F110" s="80">
        <v>0</v>
      </c>
      <c r="G110" s="80">
        <v>1000</v>
      </c>
      <c r="H110" s="80">
        <v>1000</v>
      </c>
      <c r="I110" s="80">
        <v>0</v>
      </c>
      <c r="J110" s="100"/>
    </row>
    <row r="111" spans="1:10" ht="45.75" customHeight="1" x14ac:dyDescent="0.2">
      <c r="A111" s="199"/>
      <c r="B111" s="84" t="s">
        <v>21</v>
      </c>
      <c r="C111" s="196"/>
      <c r="D111" s="83">
        <v>2000</v>
      </c>
      <c r="E111" s="80">
        <v>0</v>
      </c>
      <c r="F111" s="80">
        <v>0</v>
      </c>
      <c r="G111" s="80">
        <v>0</v>
      </c>
      <c r="H111" s="80">
        <v>0</v>
      </c>
      <c r="I111" s="80">
        <v>0</v>
      </c>
      <c r="J111" s="100"/>
    </row>
    <row r="112" spans="1:10" ht="17.25" customHeight="1" x14ac:dyDescent="0.2">
      <c r="A112" s="200"/>
      <c r="B112" s="84" t="s">
        <v>42</v>
      </c>
      <c r="C112" s="197"/>
      <c r="D112" s="83">
        <v>0</v>
      </c>
      <c r="E112" s="80">
        <v>0</v>
      </c>
      <c r="F112" s="80">
        <v>0</v>
      </c>
      <c r="G112" s="80">
        <v>0</v>
      </c>
      <c r="H112" s="80">
        <v>0</v>
      </c>
      <c r="I112" s="80">
        <v>0</v>
      </c>
      <c r="J112" s="100"/>
    </row>
    <row r="113" spans="1:10" ht="22.5" customHeight="1" x14ac:dyDescent="0.2">
      <c r="A113" s="198" t="s">
        <v>268</v>
      </c>
      <c r="B113" s="84" t="s">
        <v>6</v>
      </c>
      <c r="C113" s="195" t="s">
        <v>26</v>
      </c>
      <c r="D113" s="83">
        <v>3720</v>
      </c>
      <c r="E113" s="80">
        <v>0</v>
      </c>
      <c r="F113" s="80">
        <v>0</v>
      </c>
      <c r="G113" s="80">
        <v>1860</v>
      </c>
      <c r="H113" s="80">
        <v>1860</v>
      </c>
      <c r="I113" s="80">
        <v>0</v>
      </c>
      <c r="J113" s="100"/>
    </row>
    <row r="114" spans="1:10" ht="30" customHeight="1" x14ac:dyDescent="0.2">
      <c r="A114" s="199"/>
      <c r="B114" s="84" t="s">
        <v>5</v>
      </c>
      <c r="C114" s="196"/>
      <c r="D114" s="83">
        <v>0</v>
      </c>
      <c r="E114" s="80">
        <v>0</v>
      </c>
      <c r="F114" s="80">
        <v>0</v>
      </c>
      <c r="G114" s="80">
        <v>0</v>
      </c>
      <c r="H114" s="80">
        <v>0</v>
      </c>
      <c r="I114" s="80">
        <v>0</v>
      </c>
      <c r="J114" s="100"/>
    </row>
    <row r="115" spans="1:10" ht="28.5" customHeight="1" x14ac:dyDescent="0.2">
      <c r="A115" s="199"/>
      <c r="B115" s="84" t="s">
        <v>10</v>
      </c>
      <c r="C115" s="196"/>
      <c r="D115" s="83">
        <v>0</v>
      </c>
      <c r="E115" s="80">
        <v>0</v>
      </c>
      <c r="F115" s="80">
        <v>0</v>
      </c>
      <c r="G115" s="80">
        <v>0</v>
      </c>
      <c r="H115" s="80">
        <v>0</v>
      </c>
      <c r="I115" s="80">
        <v>0</v>
      </c>
      <c r="J115" s="100"/>
    </row>
    <row r="116" spans="1:10" ht="45" customHeight="1" x14ac:dyDescent="0.2">
      <c r="A116" s="199"/>
      <c r="B116" s="84" t="s">
        <v>21</v>
      </c>
      <c r="C116" s="196"/>
      <c r="D116" s="83">
        <v>3720</v>
      </c>
      <c r="E116" s="80">
        <v>0</v>
      </c>
      <c r="F116" s="80">
        <v>0</v>
      </c>
      <c r="G116" s="80">
        <v>1860</v>
      </c>
      <c r="H116" s="80">
        <v>1860</v>
      </c>
      <c r="I116" s="80">
        <v>0</v>
      </c>
      <c r="J116" s="100"/>
    </row>
    <row r="117" spans="1:10" ht="18" customHeight="1" x14ac:dyDescent="0.2">
      <c r="A117" s="200"/>
      <c r="B117" s="84" t="s">
        <v>42</v>
      </c>
      <c r="C117" s="197"/>
      <c r="D117" s="83">
        <v>0</v>
      </c>
      <c r="E117" s="80">
        <v>0</v>
      </c>
      <c r="F117" s="80">
        <v>0</v>
      </c>
      <c r="G117" s="80">
        <v>0</v>
      </c>
      <c r="H117" s="80">
        <v>0</v>
      </c>
      <c r="I117" s="80">
        <v>0</v>
      </c>
      <c r="J117" s="100"/>
    </row>
    <row r="118" spans="1:10" ht="22.5" customHeight="1" x14ac:dyDescent="0.2">
      <c r="A118" s="198" t="s">
        <v>267</v>
      </c>
      <c r="B118" s="84" t="s">
        <v>6</v>
      </c>
      <c r="C118" s="195" t="s">
        <v>26</v>
      </c>
      <c r="D118" s="83">
        <v>0</v>
      </c>
      <c r="E118" s="80">
        <v>0</v>
      </c>
      <c r="F118" s="80">
        <v>0</v>
      </c>
      <c r="G118" s="80">
        <v>0</v>
      </c>
      <c r="H118" s="80">
        <v>0</v>
      </c>
      <c r="I118" s="80">
        <v>0</v>
      </c>
      <c r="J118" s="100"/>
    </row>
    <row r="119" spans="1:10" ht="30" customHeight="1" x14ac:dyDescent="0.2">
      <c r="A119" s="199"/>
      <c r="B119" s="84" t="s">
        <v>5</v>
      </c>
      <c r="C119" s="196"/>
      <c r="D119" s="83">
        <v>0</v>
      </c>
      <c r="E119" s="80">
        <v>0</v>
      </c>
      <c r="F119" s="80">
        <v>0</v>
      </c>
      <c r="G119" s="80">
        <v>0</v>
      </c>
      <c r="H119" s="80">
        <v>0</v>
      </c>
      <c r="I119" s="80">
        <v>0</v>
      </c>
      <c r="J119" s="100"/>
    </row>
    <row r="120" spans="1:10" ht="28.5" customHeight="1" x14ac:dyDescent="0.2">
      <c r="A120" s="199"/>
      <c r="B120" s="84" t="s">
        <v>10</v>
      </c>
      <c r="C120" s="196"/>
      <c r="D120" s="83">
        <v>0</v>
      </c>
      <c r="E120" s="80">
        <v>0</v>
      </c>
      <c r="F120" s="80">
        <v>0</v>
      </c>
      <c r="G120" s="80">
        <v>0</v>
      </c>
      <c r="H120" s="80">
        <v>0</v>
      </c>
      <c r="I120" s="80">
        <v>0</v>
      </c>
      <c r="J120" s="100"/>
    </row>
    <row r="121" spans="1:10" ht="45" customHeight="1" x14ac:dyDescent="0.2">
      <c r="A121" s="199"/>
      <c r="B121" s="84" t="s">
        <v>21</v>
      </c>
      <c r="C121" s="196"/>
      <c r="D121" s="83">
        <v>0</v>
      </c>
      <c r="E121" s="80">
        <v>0</v>
      </c>
      <c r="F121" s="80">
        <v>0</v>
      </c>
      <c r="G121" s="80">
        <v>0</v>
      </c>
      <c r="H121" s="80">
        <v>0</v>
      </c>
      <c r="I121" s="80">
        <v>0</v>
      </c>
      <c r="J121" s="100"/>
    </row>
    <row r="122" spans="1:10" ht="18" customHeight="1" x14ac:dyDescent="0.2">
      <c r="A122" s="200"/>
      <c r="B122" s="84" t="s">
        <v>42</v>
      </c>
      <c r="C122" s="197"/>
      <c r="D122" s="83">
        <v>0</v>
      </c>
      <c r="E122" s="80">
        <v>0</v>
      </c>
      <c r="F122" s="80">
        <v>0</v>
      </c>
      <c r="G122" s="80">
        <v>0</v>
      </c>
      <c r="H122" s="80">
        <v>0</v>
      </c>
      <c r="I122" s="80">
        <v>0</v>
      </c>
      <c r="J122" s="100"/>
    </row>
    <row r="123" spans="1:10" ht="33" customHeight="1" x14ac:dyDescent="0.2">
      <c r="A123" s="201" t="s">
        <v>97</v>
      </c>
      <c r="B123" s="201"/>
      <c r="C123" s="201"/>
      <c r="D123" s="201"/>
      <c r="E123" s="201"/>
      <c r="F123" s="201"/>
      <c r="G123" s="201"/>
      <c r="H123" s="201"/>
      <c r="I123" s="201"/>
      <c r="J123" s="201"/>
    </row>
    <row r="124" spans="1:10" ht="90" customHeight="1" x14ac:dyDescent="0.2">
      <c r="A124" s="117" t="s">
        <v>233</v>
      </c>
      <c r="B124" s="101"/>
      <c r="C124" s="101"/>
      <c r="D124" s="100"/>
      <c r="E124" s="100"/>
      <c r="F124" s="100"/>
      <c r="G124" s="100"/>
      <c r="H124" s="100"/>
      <c r="I124" s="100"/>
      <c r="J124" s="100"/>
    </row>
    <row r="125" spans="1:10" s="67" customFormat="1" ht="19.5" customHeight="1" x14ac:dyDescent="0.2">
      <c r="A125" s="193" t="s">
        <v>266</v>
      </c>
      <c r="B125" s="84" t="s">
        <v>6</v>
      </c>
      <c r="C125" s="195" t="s">
        <v>26</v>
      </c>
      <c r="D125" s="83">
        <f t="shared" ref="D125:D134" si="2">SUM(E125:I125)</f>
        <v>0</v>
      </c>
      <c r="E125" s="83">
        <f>SUM(E128:E129)</f>
        <v>0</v>
      </c>
      <c r="F125" s="83">
        <f>SUM(F128:F129)</f>
        <v>0</v>
      </c>
      <c r="G125" s="83">
        <f>SUM(G128:G129)</f>
        <v>0</v>
      </c>
      <c r="H125" s="83">
        <f>SUM(H128:H129)</f>
        <v>0</v>
      </c>
      <c r="I125" s="83">
        <f>SUM(I128:I129)</f>
        <v>0</v>
      </c>
      <c r="J125" s="100"/>
    </row>
    <row r="126" spans="1:10" s="67" customFormat="1" ht="32.25" customHeight="1" x14ac:dyDescent="0.2">
      <c r="A126" s="193"/>
      <c r="B126" s="84" t="s">
        <v>5</v>
      </c>
      <c r="C126" s="196"/>
      <c r="D126" s="83">
        <v>0</v>
      </c>
      <c r="E126" s="83">
        <v>0</v>
      </c>
      <c r="F126" s="83">
        <v>0</v>
      </c>
      <c r="G126" s="83">
        <v>0</v>
      </c>
      <c r="H126" s="83">
        <v>0</v>
      </c>
      <c r="I126" s="83">
        <v>0</v>
      </c>
      <c r="J126" s="100"/>
    </row>
    <row r="127" spans="1:10" s="67" customFormat="1" ht="31.5" customHeight="1" x14ac:dyDescent="0.2">
      <c r="A127" s="193"/>
      <c r="B127" s="84" t="s">
        <v>10</v>
      </c>
      <c r="C127" s="196"/>
      <c r="D127" s="83">
        <v>0</v>
      </c>
      <c r="E127" s="83">
        <v>0</v>
      </c>
      <c r="F127" s="83">
        <v>0</v>
      </c>
      <c r="G127" s="83">
        <v>0</v>
      </c>
      <c r="H127" s="83">
        <v>0</v>
      </c>
      <c r="I127" s="83">
        <v>0</v>
      </c>
      <c r="J127" s="100"/>
    </row>
    <row r="128" spans="1:10" s="67" customFormat="1" ht="45.75" customHeight="1" x14ac:dyDescent="0.2">
      <c r="A128" s="194"/>
      <c r="B128" s="84" t="s">
        <v>21</v>
      </c>
      <c r="C128" s="196"/>
      <c r="D128" s="83">
        <f t="shared" si="2"/>
        <v>0</v>
      </c>
      <c r="E128" s="80">
        <v>0</v>
      </c>
      <c r="F128" s="80">
        <v>0</v>
      </c>
      <c r="G128" s="80">
        <v>0</v>
      </c>
      <c r="H128" s="80">
        <v>0</v>
      </c>
      <c r="I128" s="80">
        <v>0</v>
      </c>
      <c r="J128" s="100"/>
    </row>
    <row r="129" spans="1:10" s="67" customFormat="1" ht="18.75" customHeight="1" x14ac:dyDescent="0.2">
      <c r="A129" s="194"/>
      <c r="B129" s="84" t="s">
        <v>42</v>
      </c>
      <c r="C129" s="197"/>
      <c r="D129" s="83">
        <f t="shared" si="2"/>
        <v>0</v>
      </c>
      <c r="E129" s="80">
        <v>0</v>
      </c>
      <c r="F129" s="80">
        <v>0</v>
      </c>
      <c r="G129" s="80">
        <v>0</v>
      </c>
      <c r="H129" s="80">
        <v>0</v>
      </c>
      <c r="I129" s="80">
        <v>0</v>
      </c>
      <c r="J129" s="100"/>
    </row>
    <row r="130" spans="1:10" s="67" customFormat="1" ht="19.5" customHeight="1" x14ac:dyDescent="0.2">
      <c r="A130" s="193" t="s">
        <v>265</v>
      </c>
      <c r="B130" s="84" t="s">
        <v>6</v>
      </c>
      <c r="C130" s="195" t="s">
        <v>26</v>
      </c>
      <c r="D130" s="83">
        <f t="shared" si="2"/>
        <v>0</v>
      </c>
      <c r="E130" s="83">
        <f>SUM(E133:E134)</f>
        <v>0</v>
      </c>
      <c r="F130" s="83">
        <f>SUM(F133:F134)</f>
        <v>0</v>
      </c>
      <c r="G130" s="83">
        <f>SUM(G133:G134)</f>
        <v>0</v>
      </c>
      <c r="H130" s="83">
        <f>SUM(H133:H134)</f>
        <v>0</v>
      </c>
      <c r="I130" s="83">
        <f>SUM(I133:I134)</f>
        <v>0</v>
      </c>
      <c r="J130" s="100"/>
    </row>
    <row r="131" spans="1:10" s="67" customFormat="1" ht="30.75" customHeight="1" x14ac:dyDescent="0.2">
      <c r="A131" s="193"/>
      <c r="B131" s="84" t="s">
        <v>5</v>
      </c>
      <c r="C131" s="196"/>
      <c r="D131" s="83">
        <v>0</v>
      </c>
      <c r="E131" s="83">
        <v>0</v>
      </c>
      <c r="F131" s="83">
        <v>0</v>
      </c>
      <c r="G131" s="83">
        <v>0</v>
      </c>
      <c r="H131" s="83">
        <v>0</v>
      </c>
      <c r="I131" s="83">
        <v>0</v>
      </c>
      <c r="J131" s="100"/>
    </row>
    <row r="132" spans="1:10" s="67" customFormat="1" ht="31.5" customHeight="1" x14ac:dyDescent="0.2">
      <c r="A132" s="193"/>
      <c r="B132" s="84" t="s">
        <v>10</v>
      </c>
      <c r="C132" s="196"/>
      <c r="D132" s="83">
        <v>0</v>
      </c>
      <c r="E132" s="83">
        <v>0</v>
      </c>
      <c r="F132" s="83">
        <v>0</v>
      </c>
      <c r="G132" s="83">
        <v>0</v>
      </c>
      <c r="H132" s="83">
        <v>0</v>
      </c>
      <c r="I132" s="83">
        <v>0</v>
      </c>
      <c r="J132" s="100"/>
    </row>
    <row r="133" spans="1:10" s="67" customFormat="1" ht="45.75" customHeight="1" x14ac:dyDescent="0.2">
      <c r="A133" s="194"/>
      <c r="B133" s="84" t="s">
        <v>21</v>
      </c>
      <c r="C133" s="196"/>
      <c r="D133" s="83">
        <f t="shared" si="2"/>
        <v>0</v>
      </c>
      <c r="E133" s="80">
        <v>0</v>
      </c>
      <c r="F133" s="80">
        <v>0</v>
      </c>
      <c r="G133" s="80">
        <v>0</v>
      </c>
      <c r="H133" s="80">
        <v>0</v>
      </c>
      <c r="I133" s="80">
        <v>0</v>
      </c>
      <c r="J133" s="100"/>
    </row>
    <row r="134" spans="1:10" s="67" customFormat="1" ht="18.75" customHeight="1" x14ac:dyDescent="0.2">
      <c r="A134" s="194"/>
      <c r="B134" s="84" t="s">
        <v>42</v>
      </c>
      <c r="C134" s="197"/>
      <c r="D134" s="83">
        <f t="shared" si="2"/>
        <v>0</v>
      </c>
      <c r="E134" s="80">
        <v>0</v>
      </c>
      <c r="F134" s="80">
        <v>0</v>
      </c>
      <c r="G134" s="80">
        <v>0</v>
      </c>
      <c r="H134" s="80">
        <v>0</v>
      </c>
      <c r="I134" s="80">
        <v>0</v>
      </c>
      <c r="J134" s="100"/>
    </row>
    <row r="135" spans="1:10" s="67" customFormat="1" ht="19.5" customHeight="1" x14ac:dyDescent="0.2">
      <c r="A135" s="193" t="s">
        <v>264</v>
      </c>
      <c r="B135" s="84" t="s">
        <v>6</v>
      </c>
      <c r="C135" s="195" t="s">
        <v>26</v>
      </c>
      <c r="D135" s="83">
        <f t="shared" ref="D135:I135" si="3">SUM(D138:D139)</f>
        <v>0</v>
      </c>
      <c r="E135" s="83">
        <f t="shared" si="3"/>
        <v>0</v>
      </c>
      <c r="F135" s="83">
        <f t="shared" si="3"/>
        <v>0</v>
      </c>
      <c r="G135" s="83">
        <f t="shared" si="3"/>
        <v>0</v>
      </c>
      <c r="H135" s="83">
        <f t="shared" si="3"/>
        <v>0</v>
      </c>
      <c r="I135" s="83">
        <f t="shared" si="3"/>
        <v>0</v>
      </c>
      <c r="J135" s="100"/>
    </row>
    <row r="136" spans="1:10" s="67" customFormat="1" ht="33.75" customHeight="1" x14ac:dyDescent="0.2">
      <c r="A136" s="193"/>
      <c r="B136" s="84" t="s">
        <v>5</v>
      </c>
      <c r="C136" s="196"/>
      <c r="D136" s="83">
        <v>0</v>
      </c>
      <c r="E136" s="83">
        <v>0</v>
      </c>
      <c r="F136" s="83">
        <v>0</v>
      </c>
      <c r="G136" s="83">
        <v>0</v>
      </c>
      <c r="H136" s="83">
        <v>0</v>
      </c>
      <c r="I136" s="83">
        <v>0</v>
      </c>
      <c r="J136" s="100"/>
    </row>
    <row r="137" spans="1:10" s="67" customFormat="1" ht="33" customHeight="1" x14ac:dyDescent="0.2">
      <c r="A137" s="193"/>
      <c r="B137" s="84" t="s">
        <v>10</v>
      </c>
      <c r="C137" s="196"/>
      <c r="D137" s="83">
        <v>0</v>
      </c>
      <c r="E137" s="83">
        <v>0</v>
      </c>
      <c r="F137" s="83">
        <v>0</v>
      </c>
      <c r="G137" s="83">
        <v>0</v>
      </c>
      <c r="H137" s="83">
        <v>0</v>
      </c>
      <c r="I137" s="83">
        <v>0</v>
      </c>
      <c r="J137" s="100"/>
    </row>
    <row r="138" spans="1:10" s="67" customFormat="1" ht="45.75" customHeight="1" x14ac:dyDescent="0.2">
      <c r="A138" s="193"/>
      <c r="B138" s="84" t="s">
        <v>21</v>
      </c>
      <c r="C138" s="196"/>
      <c r="D138" s="83">
        <f>SUM(E138:I138)</f>
        <v>0</v>
      </c>
      <c r="E138" s="80">
        <v>0</v>
      </c>
      <c r="F138" s="80">
        <v>0</v>
      </c>
      <c r="G138" s="80">
        <v>0</v>
      </c>
      <c r="H138" s="80">
        <v>0</v>
      </c>
      <c r="I138" s="80">
        <v>0</v>
      </c>
      <c r="J138" s="100"/>
    </row>
    <row r="139" spans="1:10" s="67" customFormat="1" ht="18.75" customHeight="1" x14ac:dyDescent="0.2">
      <c r="A139" s="193"/>
      <c r="B139" s="84" t="s">
        <v>42</v>
      </c>
      <c r="C139" s="197"/>
      <c r="D139" s="83">
        <f>SUM(E139:I139)</f>
        <v>0</v>
      </c>
      <c r="E139" s="80">
        <v>0</v>
      </c>
      <c r="F139" s="80">
        <v>0</v>
      </c>
      <c r="G139" s="80">
        <v>0</v>
      </c>
      <c r="H139" s="80">
        <v>0</v>
      </c>
      <c r="I139" s="80">
        <v>0</v>
      </c>
      <c r="J139" s="100"/>
    </row>
    <row r="140" spans="1:10" s="67" customFormat="1" ht="19.5" customHeight="1" x14ac:dyDescent="0.2">
      <c r="A140" s="193" t="s">
        <v>263</v>
      </c>
      <c r="B140" s="84" t="s">
        <v>6</v>
      </c>
      <c r="C140" s="195" t="s">
        <v>26</v>
      </c>
      <c r="D140" s="83">
        <f t="shared" ref="D140:I140" si="4">SUM(D143:D144)</f>
        <v>0</v>
      </c>
      <c r="E140" s="83">
        <f t="shared" si="4"/>
        <v>0</v>
      </c>
      <c r="F140" s="83">
        <f t="shared" si="4"/>
        <v>0</v>
      </c>
      <c r="G140" s="83">
        <f t="shared" si="4"/>
        <v>0</v>
      </c>
      <c r="H140" s="83">
        <f t="shared" si="4"/>
        <v>0</v>
      </c>
      <c r="I140" s="83">
        <f t="shared" si="4"/>
        <v>0</v>
      </c>
      <c r="J140" s="100"/>
    </row>
    <row r="141" spans="1:10" s="67" customFormat="1" ht="30" customHeight="1" x14ac:dyDescent="0.2">
      <c r="A141" s="193"/>
      <c r="B141" s="84" t="s">
        <v>5</v>
      </c>
      <c r="C141" s="196"/>
      <c r="D141" s="83">
        <v>0</v>
      </c>
      <c r="E141" s="83">
        <v>0</v>
      </c>
      <c r="F141" s="83">
        <v>0</v>
      </c>
      <c r="G141" s="83">
        <v>0</v>
      </c>
      <c r="H141" s="83">
        <v>0</v>
      </c>
      <c r="I141" s="83">
        <v>0</v>
      </c>
      <c r="J141" s="100"/>
    </row>
    <row r="142" spans="1:10" s="67" customFormat="1" ht="28.5" customHeight="1" x14ac:dyDescent="0.2">
      <c r="A142" s="193"/>
      <c r="B142" s="84" t="s">
        <v>10</v>
      </c>
      <c r="C142" s="196"/>
      <c r="D142" s="83">
        <v>0</v>
      </c>
      <c r="E142" s="83">
        <v>0</v>
      </c>
      <c r="F142" s="83">
        <v>0</v>
      </c>
      <c r="G142" s="83">
        <v>0</v>
      </c>
      <c r="H142" s="83">
        <v>0</v>
      </c>
      <c r="I142" s="83">
        <v>0</v>
      </c>
      <c r="J142" s="100"/>
    </row>
    <row r="143" spans="1:10" s="67" customFormat="1" ht="45.75" customHeight="1" x14ac:dyDescent="0.2">
      <c r="A143" s="194"/>
      <c r="B143" s="84" t="s">
        <v>21</v>
      </c>
      <c r="C143" s="196"/>
      <c r="D143" s="83">
        <f>SUM(E143:I143)</f>
        <v>0</v>
      </c>
      <c r="E143" s="80">
        <v>0</v>
      </c>
      <c r="F143" s="80">
        <v>0</v>
      </c>
      <c r="G143" s="80">
        <v>0</v>
      </c>
      <c r="H143" s="80">
        <v>0</v>
      </c>
      <c r="I143" s="80">
        <v>0</v>
      </c>
      <c r="J143" s="100"/>
    </row>
    <row r="144" spans="1:10" s="67" customFormat="1" ht="18.75" customHeight="1" x14ac:dyDescent="0.2">
      <c r="A144" s="194"/>
      <c r="B144" s="84" t="s">
        <v>42</v>
      </c>
      <c r="C144" s="197"/>
      <c r="D144" s="83">
        <f>SUM(E144:I144)</f>
        <v>0</v>
      </c>
      <c r="E144" s="80">
        <v>0</v>
      </c>
      <c r="F144" s="80">
        <v>0</v>
      </c>
      <c r="G144" s="80">
        <v>0</v>
      </c>
      <c r="H144" s="80">
        <v>0</v>
      </c>
      <c r="I144" s="80">
        <v>0</v>
      </c>
      <c r="J144" s="100"/>
    </row>
    <row r="145" spans="1:10" s="67" customFormat="1" ht="19.5" customHeight="1" x14ac:dyDescent="0.2">
      <c r="A145" s="193" t="s">
        <v>262</v>
      </c>
      <c r="B145" s="84" t="s">
        <v>6</v>
      </c>
      <c r="C145" s="195" t="s">
        <v>26</v>
      </c>
      <c r="D145" s="83">
        <f t="shared" ref="D145:I145" si="5">SUM(D148:D149)</f>
        <v>0</v>
      </c>
      <c r="E145" s="83">
        <f t="shared" si="5"/>
        <v>0</v>
      </c>
      <c r="F145" s="83">
        <f t="shared" si="5"/>
        <v>0</v>
      </c>
      <c r="G145" s="83">
        <f t="shared" si="5"/>
        <v>0</v>
      </c>
      <c r="H145" s="83">
        <f t="shared" si="5"/>
        <v>0</v>
      </c>
      <c r="I145" s="83">
        <f t="shared" si="5"/>
        <v>0</v>
      </c>
      <c r="J145" s="100"/>
    </row>
    <row r="146" spans="1:10" s="67" customFormat="1" ht="30.75" customHeight="1" x14ac:dyDescent="0.2">
      <c r="A146" s="193"/>
      <c r="B146" s="84" t="s">
        <v>5</v>
      </c>
      <c r="C146" s="196"/>
      <c r="D146" s="83">
        <v>0</v>
      </c>
      <c r="E146" s="83">
        <v>0</v>
      </c>
      <c r="F146" s="83">
        <v>0</v>
      </c>
      <c r="G146" s="83">
        <v>0</v>
      </c>
      <c r="H146" s="83">
        <v>0</v>
      </c>
      <c r="I146" s="83">
        <v>0</v>
      </c>
      <c r="J146" s="100"/>
    </row>
    <row r="147" spans="1:10" s="67" customFormat="1" ht="30" customHeight="1" x14ac:dyDescent="0.2">
      <c r="A147" s="193"/>
      <c r="B147" s="84" t="s">
        <v>10</v>
      </c>
      <c r="C147" s="196"/>
      <c r="D147" s="83">
        <v>0</v>
      </c>
      <c r="E147" s="83">
        <v>0</v>
      </c>
      <c r="F147" s="83">
        <v>0</v>
      </c>
      <c r="G147" s="83">
        <v>0</v>
      </c>
      <c r="H147" s="83">
        <v>0</v>
      </c>
      <c r="I147" s="83">
        <v>0</v>
      </c>
      <c r="J147" s="100"/>
    </row>
    <row r="148" spans="1:10" s="67" customFormat="1" ht="45.75" customHeight="1" x14ac:dyDescent="0.2">
      <c r="A148" s="194"/>
      <c r="B148" s="84" t="s">
        <v>21</v>
      </c>
      <c r="C148" s="196"/>
      <c r="D148" s="83">
        <f>SUM(E148:I148)</f>
        <v>0</v>
      </c>
      <c r="E148" s="80">
        <v>0</v>
      </c>
      <c r="F148" s="80">
        <v>0</v>
      </c>
      <c r="G148" s="80">
        <v>0</v>
      </c>
      <c r="H148" s="80">
        <v>0</v>
      </c>
      <c r="I148" s="80">
        <v>0</v>
      </c>
      <c r="J148" s="100"/>
    </row>
    <row r="149" spans="1:10" s="67" customFormat="1" ht="18.75" customHeight="1" x14ac:dyDescent="0.2">
      <c r="A149" s="194"/>
      <c r="B149" s="84" t="s">
        <v>42</v>
      </c>
      <c r="C149" s="197"/>
      <c r="D149" s="83">
        <f>SUM(E149:I149)</f>
        <v>0</v>
      </c>
      <c r="E149" s="80">
        <v>0</v>
      </c>
      <c r="F149" s="80">
        <v>0</v>
      </c>
      <c r="G149" s="80">
        <v>0</v>
      </c>
      <c r="H149" s="80">
        <v>0</v>
      </c>
      <c r="I149" s="80">
        <v>0</v>
      </c>
      <c r="J149" s="100"/>
    </row>
    <row r="150" spans="1:10" s="67" customFormat="1" ht="19.5" customHeight="1" x14ac:dyDescent="0.2">
      <c r="A150" s="193" t="s">
        <v>261</v>
      </c>
      <c r="B150" s="84" t="s">
        <v>6</v>
      </c>
      <c r="C150" s="195" t="s">
        <v>26</v>
      </c>
      <c r="D150" s="83">
        <f t="shared" ref="D150:I150" si="6">SUM(D153:D154)</f>
        <v>0</v>
      </c>
      <c r="E150" s="83">
        <f t="shared" si="6"/>
        <v>0</v>
      </c>
      <c r="F150" s="83">
        <f t="shared" si="6"/>
        <v>0</v>
      </c>
      <c r="G150" s="83">
        <f t="shared" si="6"/>
        <v>0</v>
      </c>
      <c r="H150" s="83">
        <f t="shared" si="6"/>
        <v>0</v>
      </c>
      <c r="I150" s="83">
        <f t="shared" si="6"/>
        <v>0</v>
      </c>
      <c r="J150" s="100"/>
    </row>
    <row r="151" spans="1:10" s="67" customFormat="1" ht="33" customHeight="1" x14ac:dyDescent="0.2">
      <c r="A151" s="193"/>
      <c r="B151" s="84" t="s">
        <v>5</v>
      </c>
      <c r="C151" s="196"/>
      <c r="D151" s="83">
        <v>0</v>
      </c>
      <c r="E151" s="83">
        <v>0</v>
      </c>
      <c r="F151" s="83">
        <v>0</v>
      </c>
      <c r="G151" s="83">
        <v>0</v>
      </c>
      <c r="H151" s="83">
        <v>0</v>
      </c>
      <c r="I151" s="83">
        <v>0</v>
      </c>
      <c r="J151" s="100"/>
    </row>
    <row r="152" spans="1:10" s="67" customFormat="1" ht="30" customHeight="1" x14ac:dyDescent="0.2">
      <c r="A152" s="193"/>
      <c r="B152" s="84" t="s">
        <v>10</v>
      </c>
      <c r="C152" s="196"/>
      <c r="D152" s="83">
        <v>0</v>
      </c>
      <c r="E152" s="83">
        <v>0</v>
      </c>
      <c r="F152" s="83">
        <v>0</v>
      </c>
      <c r="G152" s="83">
        <v>0</v>
      </c>
      <c r="H152" s="83">
        <v>0</v>
      </c>
      <c r="I152" s="83">
        <v>0</v>
      </c>
      <c r="J152" s="100"/>
    </row>
    <row r="153" spans="1:10" s="67" customFormat="1" ht="45.75" customHeight="1" x14ac:dyDescent="0.2">
      <c r="A153" s="194"/>
      <c r="B153" s="84" t="s">
        <v>21</v>
      </c>
      <c r="C153" s="196"/>
      <c r="D153" s="83">
        <f>SUM(E153:I153)</f>
        <v>0</v>
      </c>
      <c r="E153" s="80">
        <v>0</v>
      </c>
      <c r="F153" s="80">
        <v>0</v>
      </c>
      <c r="G153" s="80">
        <v>0</v>
      </c>
      <c r="H153" s="80">
        <v>0</v>
      </c>
      <c r="I153" s="80">
        <v>0</v>
      </c>
      <c r="J153" s="100"/>
    </row>
    <row r="154" spans="1:10" s="67" customFormat="1" ht="18.75" customHeight="1" x14ac:dyDescent="0.2">
      <c r="A154" s="194"/>
      <c r="B154" s="84" t="s">
        <v>42</v>
      </c>
      <c r="C154" s="197"/>
      <c r="D154" s="83">
        <f>SUM(E154:I154)</f>
        <v>0</v>
      </c>
      <c r="E154" s="80">
        <v>0</v>
      </c>
      <c r="F154" s="80">
        <v>0</v>
      </c>
      <c r="G154" s="80">
        <v>0</v>
      </c>
      <c r="H154" s="80">
        <v>0</v>
      </c>
      <c r="I154" s="80">
        <v>0</v>
      </c>
      <c r="J154" s="100"/>
    </row>
    <row r="155" spans="1:10" s="67" customFormat="1" ht="15" customHeight="1" x14ac:dyDescent="0.2">
      <c r="A155" s="193" t="s">
        <v>260</v>
      </c>
      <c r="B155" s="84" t="s">
        <v>6</v>
      </c>
      <c r="C155" s="195" t="s">
        <v>26</v>
      </c>
      <c r="D155" s="83">
        <f t="shared" ref="D155:I155" si="7">SUM(D158:D159)</f>
        <v>0</v>
      </c>
      <c r="E155" s="83">
        <f t="shared" si="7"/>
        <v>0</v>
      </c>
      <c r="F155" s="83">
        <f t="shared" si="7"/>
        <v>0</v>
      </c>
      <c r="G155" s="83">
        <f t="shared" si="7"/>
        <v>0</v>
      </c>
      <c r="H155" s="83">
        <f t="shared" si="7"/>
        <v>0</v>
      </c>
      <c r="I155" s="83">
        <f t="shared" si="7"/>
        <v>0</v>
      </c>
      <c r="J155" s="100"/>
    </row>
    <row r="156" spans="1:10" s="67" customFormat="1" ht="33" customHeight="1" x14ac:dyDescent="0.2">
      <c r="A156" s="193"/>
      <c r="B156" s="84" t="s">
        <v>5</v>
      </c>
      <c r="C156" s="196"/>
      <c r="D156" s="83">
        <v>0</v>
      </c>
      <c r="E156" s="83">
        <v>0</v>
      </c>
      <c r="F156" s="83">
        <v>0</v>
      </c>
      <c r="G156" s="83">
        <v>0</v>
      </c>
      <c r="H156" s="83">
        <v>0</v>
      </c>
      <c r="I156" s="83">
        <v>0</v>
      </c>
      <c r="J156" s="100"/>
    </row>
    <row r="157" spans="1:10" s="67" customFormat="1" ht="29.25" customHeight="1" x14ac:dyDescent="0.2">
      <c r="A157" s="193"/>
      <c r="B157" s="84" t="s">
        <v>10</v>
      </c>
      <c r="C157" s="196"/>
      <c r="D157" s="83">
        <v>0</v>
      </c>
      <c r="E157" s="83">
        <v>0</v>
      </c>
      <c r="F157" s="83">
        <v>0</v>
      </c>
      <c r="G157" s="83">
        <v>0</v>
      </c>
      <c r="H157" s="83">
        <v>0</v>
      </c>
      <c r="I157" s="83">
        <v>0</v>
      </c>
      <c r="J157" s="100"/>
    </row>
    <row r="158" spans="1:10" s="67" customFormat="1" ht="45.75" customHeight="1" x14ac:dyDescent="0.2">
      <c r="A158" s="194"/>
      <c r="B158" s="84" t="s">
        <v>21</v>
      </c>
      <c r="C158" s="196"/>
      <c r="D158" s="83">
        <f>SUM(E158:I158)</f>
        <v>0</v>
      </c>
      <c r="E158" s="80">
        <v>0</v>
      </c>
      <c r="F158" s="80">
        <v>0</v>
      </c>
      <c r="G158" s="80">
        <v>0</v>
      </c>
      <c r="H158" s="80">
        <v>0</v>
      </c>
      <c r="I158" s="80">
        <v>0</v>
      </c>
      <c r="J158" s="100"/>
    </row>
    <row r="159" spans="1:10" s="67" customFormat="1" ht="18.75" customHeight="1" x14ac:dyDescent="0.2">
      <c r="A159" s="194"/>
      <c r="B159" s="84" t="s">
        <v>42</v>
      </c>
      <c r="C159" s="197"/>
      <c r="D159" s="83">
        <f>SUM(E159:I159)</f>
        <v>0</v>
      </c>
      <c r="E159" s="80">
        <v>0</v>
      </c>
      <c r="F159" s="80">
        <v>0</v>
      </c>
      <c r="G159" s="80">
        <v>0</v>
      </c>
      <c r="H159" s="80">
        <v>0</v>
      </c>
      <c r="I159" s="80">
        <v>0</v>
      </c>
      <c r="J159" s="100"/>
    </row>
    <row r="160" spans="1:10" s="67" customFormat="1" ht="14.25" customHeight="1" x14ac:dyDescent="0.2">
      <c r="A160" s="193" t="s">
        <v>259</v>
      </c>
      <c r="B160" s="84" t="s">
        <v>6</v>
      </c>
      <c r="C160" s="195" t="s">
        <v>26</v>
      </c>
      <c r="D160" s="83">
        <f t="shared" ref="D160:I160" si="8">SUM(D163:D164)</f>
        <v>0</v>
      </c>
      <c r="E160" s="83">
        <f t="shared" si="8"/>
        <v>0</v>
      </c>
      <c r="F160" s="83">
        <f t="shared" si="8"/>
        <v>0</v>
      </c>
      <c r="G160" s="83">
        <f t="shared" si="8"/>
        <v>0</v>
      </c>
      <c r="H160" s="83">
        <f t="shared" si="8"/>
        <v>0</v>
      </c>
      <c r="I160" s="83">
        <f t="shared" si="8"/>
        <v>0</v>
      </c>
      <c r="J160" s="100"/>
    </row>
    <row r="161" spans="1:10" s="67" customFormat="1" ht="29.25" customHeight="1" x14ac:dyDescent="0.2">
      <c r="A161" s="193"/>
      <c r="B161" s="84" t="s">
        <v>5</v>
      </c>
      <c r="C161" s="196"/>
      <c r="D161" s="83">
        <v>0</v>
      </c>
      <c r="E161" s="83">
        <v>0</v>
      </c>
      <c r="F161" s="83">
        <v>0</v>
      </c>
      <c r="G161" s="83">
        <v>0</v>
      </c>
      <c r="H161" s="83">
        <v>0</v>
      </c>
      <c r="I161" s="83">
        <v>0</v>
      </c>
      <c r="J161" s="100"/>
    </row>
    <row r="162" spans="1:10" s="67" customFormat="1" ht="36" customHeight="1" x14ac:dyDescent="0.2">
      <c r="A162" s="193"/>
      <c r="B162" s="84" t="s">
        <v>10</v>
      </c>
      <c r="C162" s="196"/>
      <c r="D162" s="83">
        <v>0</v>
      </c>
      <c r="E162" s="83">
        <v>0</v>
      </c>
      <c r="F162" s="83">
        <v>0</v>
      </c>
      <c r="G162" s="83">
        <v>0</v>
      </c>
      <c r="H162" s="83">
        <v>0</v>
      </c>
      <c r="I162" s="83">
        <v>0</v>
      </c>
      <c r="J162" s="100"/>
    </row>
    <row r="163" spans="1:10" s="67" customFormat="1" ht="45.75" customHeight="1" x14ac:dyDescent="0.2">
      <c r="A163" s="194"/>
      <c r="B163" s="84" t="s">
        <v>21</v>
      </c>
      <c r="C163" s="196"/>
      <c r="D163" s="83">
        <f>SUM(E163:I163)</f>
        <v>0</v>
      </c>
      <c r="E163" s="80">
        <v>0</v>
      </c>
      <c r="F163" s="80">
        <v>0</v>
      </c>
      <c r="G163" s="80">
        <v>0</v>
      </c>
      <c r="H163" s="80">
        <v>0</v>
      </c>
      <c r="I163" s="80">
        <v>0</v>
      </c>
      <c r="J163" s="100"/>
    </row>
    <row r="164" spans="1:10" s="67" customFormat="1" ht="18.75" customHeight="1" x14ac:dyDescent="0.2">
      <c r="A164" s="194"/>
      <c r="B164" s="84" t="s">
        <v>42</v>
      </c>
      <c r="C164" s="197"/>
      <c r="D164" s="83">
        <f>SUM(E164:I164)</f>
        <v>0</v>
      </c>
      <c r="E164" s="80">
        <v>0</v>
      </c>
      <c r="F164" s="80">
        <v>0</v>
      </c>
      <c r="G164" s="80">
        <v>0</v>
      </c>
      <c r="H164" s="80">
        <v>0</v>
      </c>
      <c r="I164" s="80">
        <v>0</v>
      </c>
      <c r="J164" s="100"/>
    </row>
    <row r="165" spans="1:10" s="67" customFormat="1" ht="19.5" customHeight="1" x14ac:dyDescent="0.2">
      <c r="A165" s="193" t="s">
        <v>258</v>
      </c>
      <c r="B165" s="84" t="s">
        <v>6</v>
      </c>
      <c r="C165" s="195" t="s">
        <v>26</v>
      </c>
      <c r="D165" s="83">
        <f t="shared" ref="D165:I165" si="9">SUM(D168:D169)</f>
        <v>0</v>
      </c>
      <c r="E165" s="83">
        <f t="shared" si="9"/>
        <v>0</v>
      </c>
      <c r="F165" s="83">
        <f t="shared" si="9"/>
        <v>0</v>
      </c>
      <c r="G165" s="83">
        <f t="shared" si="9"/>
        <v>0</v>
      </c>
      <c r="H165" s="83">
        <f t="shared" si="9"/>
        <v>0</v>
      </c>
      <c r="I165" s="83">
        <f t="shared" si="9"/>
        <v>0</v>
      </c>
      <c r="J165" s="100"/>
    </row>
    <row r="166" spans="1:10" s="67" customFormat="1" ht="32.25" customHeight="1" x14ac:dyDescent="0.2">
      <c r="A166" s="193"/>
      <c r="B166" s="84" t="s">
        <v>5</v>
      </c>
      <c r="C166" s="196"/>
      <c r="D166" s="83">
        <v>0</v>
      </c>
      <c r="E166" s="83">
        <v>0</v>
      </c>
      <c r="F166" s="83">
        <v>0</v>
      </c>
      <c r="G166" s="83">
        <v>0</v>
      </c>
      <c r="H166" s="83">
        <v>0</v>
      </c>
      <c r="I166" s="83">
        <v>0</v>
      </c>
      <c r="J166" s="100"/>
    </row>
    <row r="167" spans="1:10" s="67" customFormat="1" ht="30.75" customHeight="1" x14ac:dyDescent="0.2">
      <c r="A167" s="193"/>
      <c r="B167" s="84" t="s">
        <v>10</v>
      </c>
      <c r="C167" s="196"/>
      <c r="D167" s="83">
        <v>0</v>
      </c>
      <c r="E167" s="83">
        <v>0</v>
      </c>
      <c r="F167" s="83">
        <v>0</v>
      </c>
      <c r="G167" s="83">
        <v>0</v>
      </c>
      <c r="H167" s="83">
        <v>0</v>
      </c>
      <c r="I167" s="83">
        <v>0</v>
      </c>
      <c r="J167" s="100"/>
    </row>
    <row r="168" spans="1:10" s="67" customFormat="1" ht="45.75" customHeight="1" x14ac:dyDescent="0.2">
      <c r="A168" s="194"/>
      <c r="B168" s="84" t="s">
        <v>21</v>
      </c>
      <c r="C168" s="196"/>
      <c r="D168" s="83">
        <f>SUM(E168:I168)</f>
        <v>0</v>
      </c>
      <c r="E168" s="80">
        <v>0</v>
      </c>
      <c r="F168" s="80">
        <v>0</v>
      </c>
      <c r="G168" s="80">
        <v>0</v>
      </c>
      <c r="H168" s="80">
        <v>0</v>
      </c>
      <c r="I168" s="80">
        <v>0</v>
      </c>
      <c r="J168" s="100"/>
    </row>
    <row r="169" spans="1:10" s="67" customFormat="1" ht="18.75" customHeight="1" x14ac:dyDescent="0.2">
      <c r="A169" s="194"/>
      <c r="B169" s="84" t="s">
        <v>42</v>
      </c>
      <c r="C169" s="197"/>
      <c r="D169" s="83">
        <f>SUM(E169:I169)</f>
        <v>0</v>
      </c>
      <c r="E169" s="80">
        <v>0</v>
      </c>
      <c r="F169" s="80">
        <v>0</v>
      </c>
      <c r="G169" s="80">
        <v>0</v>
      </c>
      <c r="H169" s="80">
        <v>0</v>
      </c>
      <c r="I169" s="80">
        <v>0</v>
      </c>
      <c r="J169" s="100"/>
    </row>
    <row r="170" spans="1:10" ht="15" customHeight="1" x14ac:dyDescent="0.2">
      <c r="A170" s="193" t="s">
        <v>257</v>
      </c>
      <c r="B170" s="84" t="s">
        <v>6</v>
      </c>
      <c r="C170" s="195" t="s">
        <v>26</v>
      </c>
      <c r="D170" s="83">
        <f t="shared" ref="D170:I170" si="10">SUM(D173:D174)</f>
        <v>0</v>
      </c>
      <c r="E170" s="83">
        <f t="shared" si="10"/>
        <v>0</v>
      </c>
      <c r="F170" s="83">
        <f t="shared" si="10"/>
        <v>0</v>
      </c>
      <c r="G170" s="83">
        <f t="shared" si="10"/>
        <v>0</v>
      </c>
      <c r="H170" s="83">
        <f t="shared" si="10"/>
        <v>0</v>
      </c>
      <c r="I170" s="83">
        <f t="shared" si="10"/>
        <v>0</v>
      </c>
      <c r="J170" s="100"/>
    </row>
    <row r="171" spans="1:10" ht="30" x14ac:dyDescent="0.2">
      <c r="A171" s="193"/>
      <c r="B171" s="84" t="s">
        <v>5</v>
      </c>
      <c r="C171" s="196"/>
      <c r="D171" s="83">
        <v>0</v>
      </c>
      <c r="E171" s="83">
        <v>0</v>
      </c>
      <c r="F171" s="83">
        <v>0</v>
      </c>
      <c r="G171" s="83">
        <v>0</v>
      </c>
      <c r="H171" s="83">
        <v>0</v>
      </c>
      <c r="I171" s="83">
        <v>0</v>
      </c>
      <c r="J171" s="100"/>
    </row>
    <row r="172" spans="1:10" ht="30" x14ac:dyDescent="0.2">
      <c r="A172" s="193"/>
      <c r="B172" s="84" t="s">
        <v>10</v>
      </c>
      <c r="C172" s="196"/>
      <c r="D172" s="83">
        <v>0</v>
      </c>
      <c r="E172" s="83">
        <v>0</v>
      </c>
      <c r="F172" s="83">
        <v>0</v>
      </c>
      <c r="G172" s="83">
        <v>0</v>
      </c>
      <c r="H172" s="83">
        <v>0</v>
      </c>
      <c r="I172" s="83">
        <v>0</v>
      </c>
      <c r="J172" s="100"/>
    </row>
    <row r="173" spans="1:10" ht="45" x14ac:dyDescent="0.2">
      <c r="A173" s="194"/>
      <c r="B173" s="84" t="s">
        <v>21</v>
      </c>
      <c r="C173" s="196"/>
      <c r="D173" s="83">
        <f>SUM(E173:I173)</f>
        <v>0</v>
      </c>
      <c r="E173" s="80">
        <v>0</v>
      </c>
      <c r="F173" s="80">
        <v>0</v>
      </c>
      <c r="G173" s="80">
        <v>0</v>
      </c>
      <c r="H173" s="80">
        <v>0</v>
      </c>
      <c r="I173" s="80">
        <v>0</v>
      </c>
      <c r="J173" s="100"/>
    </row>
    <row r="174" spans="1:10" ht="15" x14ac:dyDescent="0.2">
      <c r="A174" s="194"/>
      <c r="B174" s="84" t="s">
        <v>42</v>
      </c>
      <c r="C174" s="197"/>
      <c r="D174" s="83">
        <f>SUM(E174:I174)</f>
        <v>0</v>
      </c>
      <c r="E174" s="80">
        <v>0</v>
      </c>
      <c r="F174" s="80">
        <v>0</v>
      </c>
      <c r="G174" s="80">
        <v>0</v>
      </c>
      <c r="H174" s="80">
        <v>0</v>
      </c>
      <c r="I174" s="80">
        <v>0</v>
      </c>
      <c r="J174" s="100"/>
    </row>
    <row r="175" spans="1:10" ht="63" x14ac:dyDescent="0.2">
      <c r="A175" s="118" t="s">
        <v>243</v>
      </c>
      <c r="B175" s="84"/>
      <c r="C175" s="109"/>
      <c r="D175" s="83"/>
      <c r="E175" s="80"/>
      <c r="F175" s="80"/>
      <c r="G175" s="80"/>
      <c r="H175" s="80"/>
      <c r="I175" s="80"/>
      <c r="J175" s="100"/>
    </row>
    <row r="176" spans="1:10" ht="15" customHeight="1" x14ac:dyDescent="0.2">
      <c r="A176" s="193" t="s">
        <v>256</v>
      </c>
      <c r="B176" s="84" t="s">
        <v>6</v>
      </c>
      <c r="C176" s="195" t="s">
        <v>26</v>
      </c>
      <c r="D176" s="83">
        <f t="shared" ref="D176:I176" si="11">SUM(D179:D180)</f>
        <v>0</v>
      </c>
      <c r="E176" s="83">
        <f t="shared" si="11"/>
        <v>0</v>
      </c>
      <c r="F176" s="83">
        <f t="shared" si="11"/>
        <v>0</v>
      </c>
      <c r="G176" s="83">
        <f t="shared" si="11"/>
        <v>0</v>
      </c>
      <c r="H176" s="83">
        <f t="shared" si="11"/>
        <v>0</v>
      </c>
      <c r="I176" s="83">
        <f t="shared" si="11"/>
        <v>0</v>
      </c>
      <c r="J176" s="100"/>
    </row>
    <row r="177" spans="1:10" ht="30" x14ac:dyDescent="0.2">
      <c r="A177" s="193"/>
      <c r="B177" s="84" t="s">
        <v>5</v>
      </c>
      <c r="C177" s="196"/>
      <c r="D177" s="83">
        <v>0</v>
      </c>
      <c r="E177" s="83">
        <v>0</v>
      </c>
      <c r="F177" s="83">
        <v>0</v>
      </c>
      <c r="G177" s="83">
        <v>0</v>
      </c>
      <c r="H177" s="83">
        <v>0</v>
      </c>
      <c r="I177" s="83">
        <v>0</v>
      </c>
      <c r="J177" s="100"/>
    </row>
    <row r="178" spans="1:10" ht="30" x14ac:dyDescent="0.2">
      <c r="A178" s="193"/>
      <c r="B178" s="84" t="s">
        <v>10</v>
      </c>
      <c r="C178" s="196"/>
      <c r="D178" s="83">
        <v>0</v>
      </c>
      <c r="E178" s="83">
        <v>0</v>
      </c>
      <c r="F178" s="83">
        <v>0</v>
      </c>
      <c r="G178" s="83">
        <v>0</v>
      </c>
      <c r="H178" s="83">
        <v>0</v>
      </c>
      <c r="I178" s="83">
        <v>0</v>
      </c>
      <c r="J178" s="100"/>
    </row>
    <row r="179" spans="1:10" ht="45" x14ac:dyDescent="0.2">
      <c r="A179" s="194"/>
      <c r="B179" s="84" t="s">
        <v>21</v>
      </c>
      <c r="C179" s="196"/>
      <c r="D179" s="83">
        <f>SUM(E179:I179)</f>
        <v>0</v>
      </c>
      <c r="E179" s="80">
        <v>0</v>
      </c>
      <c r="F179" s="80">
        <v>0</v>
      </c>
      <c r="G179" s="80">
        <v>0</v>
      </c>
      <c r="H179" s="80">
        <v>0</v>
      </c>
      <c r="I179" s="80">
        <v>0</v>
      </c>
      <c r="J179" s="100"/>
    </row>
    <row r="180" spans="1:10" ht="15" x14ac:dyDescent="0.2">
      <c r="A180" s="194"/>
      <c r="B180" s="84" t="s">
        <v>42</v>
      </c>
      <c r="C180" s="197"/>
      <c r="D180" s="83">
        <f>SUM(E180:I180)</f>
        <v>0</v>
      </c>
      <c r="E180" s="80">
        <v>0</v>
      </c>
      <c r="F180" s="80">
        <v>0</v>
      </c>
      <c r="G180" s="80">
        <v>0</v>
      </c>
      <c r="H180" s="80">
        <v>0</v>
      </c>
      <c r="I180" s="80">
        <v>0</v>
      </c>
      <c r="J180" s="100"/>
    </row>
    <row r="181" spans="1:10" ht="63" x14ac:dyDescent="0.2">
      <c r="A181" s="118" t="s">
        <v>217</v>
      </c>
      <c r="B181" s="84"/>
      <c r="C181" s="109"/>
      <c r="D181" s="83"/>
      <c r="E181" s="80"/>
      <c r="F181" s="80"/>
      <c r="G181" s="80"/>
      <c r="H181" s="80"/>
      <c r="I181" s="80"/>
      <c r="J181" s="100"/>
    </row>
    <row r="182" spans="1:10" ht="15" customHeight="1" x14ac:dyDescent="0.2">
      <c r="A182" s="193" t="s">
        <v>255</v>
      </c>
      <c r="B182" s="84" t="s">
        <v>6</v>
      </c>
      <c r="C182" s="195" t="s">
        <v>26</v>
      </c>
      <c r="D182" s="83">
        <f t="shared" ref="D182:I182" si="12">SUM(D185:D186)</f>
        <v>0</v>
      </c>
      <c r="E182" s="83">
        <f t="shared" si="12"/>
        <v>0</v>
      </c>
      <c r="F182" s="83">
        <f t="shared" si="12"/>
        <v>0</v>
      </c>
      <c r="G182" s="83">
        <f t="shared" si="12"/>
        <v>0</v>
      </c>
      <c r="H182" s="83">
        <f t="shared" si="12"/>
        <v>0</v>
      </c>
      <c r="I182" s="83">
        <f t="shared" si="12"/>
        <v>0</v>
      </c>
      <c r="J182" s="100"/>
    </row>
    <row r="183" spans="1:10" ht="30" x14ac:dyDescent="0.2">
      <c r="A183" s="193"/>
      <c r="B183" s="84" t="s">
        <v>5</v>
      </c>
      <c r="C183" s="196"/>
      <c r="D183" s="83">
        <v>0</v>
      </c>
      <c r="E183" s="83">
        <v>0</v>
      </c>
      <c r="F183" s="83">
        <v>0</v>
      </c>
      <c r="G183" s="83">
        <v>0</v>
      </c>
      <c r="H183" s="83">
        <v>0</v>
      </c>
      <c r="I183" s="83">
        <v>0</v>
      </c>
      <c r="J183" s="100"/>
    </row>
    <row r="184" spans="1:10" ht="30" x14ac:dyDescent="0.2">
      <c r="A184" s="193"/>
      <c r="B184" s="84" t="s">
        <v>10</v>
      </c>
      <c r="C184" s="196"/>
      <c r="D184" s="83">
        <v>0</v>
      </c>
      <c r="E184" s="83">
        <v>0</v>
      </c>
      <c r="F184" s="83">
        <v>0</v>
      </c>
      <c r="G184" s="83">
        <v>0</v>
      </c>
      <c r="H184" s="83">
        <v>0</v>
      </c>
      <c r="I184" s="83">
        <v>0</v>
      </c>
      <c r="J184" s="100"/>
    </row>
    <row r="185" spans="1:10" ht="45" x14ac:dyDescent="0.2">
      <c r="A185" s="194"/>
      <c r="B185" s="84" t="s">
        <v>21</v>
      </c>
      <c r="C185" s="196"/>
      <c r="D185" s="83">
        <f>SUM(E185:I185)</f>
        <v>0</v>
      </c>
      <c r="E185" s="80">
        <v>0</v>
      </c>
      <c r="F185" s="80">
        <v>0</v>
      </c>
      <c r="G185" s="80">
        <v>0</v>
      </c>
      <c r="H185" s="80">
        <v>0</v>
      </c>
      <c r="I185" s="80">
        <v>0</v>
      </c>
      <c r="J185" s="100"/>
    </row>
    <row r="186" spans="1:10" ht="15" x14ac:dyDescent="0.2">
      <c r="A186" s="194"/>
      <c r="B186" s="84" t="s">
        <v>42</v>
      </c>
      <c r="C186" s="197"/>
      <c r="D186" s="83">
        <f>SUM(E186:I186)</f>
        <v>0</v>
      </c>
      <c r="E186" s="80">
        <v>0</v>
      </c>
      <c r="F186" s="80">
        <v>0</v>
      </c>
      <c r="G186" s="80">
        <v>0</v>
      </c>
      <c r="H186" s="80">
        <v>0</v>
      </c>
      <c r="I186" s="80">
        <v>0</v>
      </c>
      <c r="J186" s="100"/>
    </row>
    <row r="187" spans="1:10" ht="15.75" customHeight="1" x14ac:dyDescent="0.2">
      <c r="A187" s="201" t="s">
        <v>103</v>
      </c>
      <c r="B187" s="201"/>
      <c r="C187" s="201"/>
      <c r="D187" s="201"/>
      <c r="E187" s="201"/>
      <c r="F187" s="201"/>
      <c r="G187" s="201"/>
      <c r="H187" s="201"/>
      <c r="I187" s="201"/>
      <c r="J187" s="201"/>
    </row>
    <row r="188" spans="1:10" ht="47.25" x14ac:dyDescent="0.2">
      <c r="A188" s="117" t="s">
        <v>218</v>
      </c>
      <c r="B188" s="101"/>
      <c r="C188" s="101"/>
      <c r="D188" s="100"/>
      <c r="E188" s="100"/>
      <c r="F188" s="100"/>
      <c r="G188" s="100"/>
      <c r="H188" s="100"/>
      <c r="I188" s="100"/>
      <c r="J188" s="100"/>
    </row>
    <row r="189" spans="1:10" ht="15" customHeight="1" x14ac:dyDescent="0.2">
      <c r="A189" s="193" t="s">
        <v>254</v>
      </c>
      <c r="B189" s="84" t="s">
        <v>6</v>
      </c>
      <c r="C189" s="195" t="s">
        <v>26</v>
      </c>
      <c r="D189" s="83">
        <f>SUM(E189:I189)</f>
        <v>0</v>
      </c>
      <c r="E189" s="83">
        <f>SUM(E192:E193)</f>
        <v>0</v>
      </c>
      <c r="F189" s="83">
        <f>SUM(F192:F193)</f>
        <v>0</v>
      </c>
      <c r="G189" s="83">
        <f>SUM(G192:G193)</f>
        <v>0</v>
      </c>
      <c r="H189" s="83">
        <f>SUM(H192:H193)</f>
        <v>0</v>
      </c>
      <c r="I189" s="83">
        <f>SUM(I192:I193)</f>
        <v>0</v>
      </c>
      <c r="J189" s="100"/>
    </row>
    <row r="190" spans="1:10" ht="30" x14ac:dyDescent="0.2">
      <c r="A190" s="193"/>
      <c r="B190" s="84" t="s">
        <v>5</v>
      </c>
      <c r="C190" s="196"/>
      <c r="D190" s="83">
        <v>0</v>
      </c>
      <c r="E190" s="83">
        <v>0</v>
      </c>
      <c r="F190" s="83">
        <v>0</v>
      </c>
      <c r="G190" s="83">
        <v>0</v>
      </c>
      <c r="H190" s="83">
        <v>0</v>
      </c>
      <c r="I190" s="83">
        <v>0</v>
      </c>
      <c r="J190" s="100"/>
    </row>
    <row r="191" spans="1:10" ht="30" x14ac:dyDescent="0.2">
      <c r="A191" s="193"/>
      <c r="B191" s="84" t="s">
        <v>10</v>
      </c>
      <c r="C191" s="196"/>
      <c r="D191" s="83">
        <v>0</v>
      </c>
      <c r="E191" s="83">
        <v>0</v>
      </c>
      <c r="F191" s="83">
        <v>0</v>
      </c>
      <c r="G191" s="83">
        <v>0</v>
      </c>
      <c r="H191" s="83">
        <v>0</v>
      </c>
      <c r="I191" s="83">
        <v>0</v>
      </c>
      <c r="J191" s="100"/>
    </row>
    <row r="192" spans="1:10" ht="45" x14ac:dyDescent="0.2">
      <c r="A192" s="194"/>
      <c r="B192" s="84" t="s">
        <v>21</v>
      </c>
      <c r="C192" s="196"/>
      <c r="D192" s="83">
        <v>0</v>
      </c>
      <c r="E192" s="80">
        <v>0</v>
      </c>
      <c r="F192" s="80">
        <v>0</v>
      </c>
      <c r="G192" s="80">
        <v>0</v>
      </c>
      <c r="H192" s="80">
        <v>0</v>
      </c>
      <c r="I192" s="80">
        <v>0</v>
      </c>
      <c r="J192" s="100"/>
    </row>
    <row r="193" spans="1:10" ht="15" x14ac:dyDescent="0.2">
      <c r="A193" s="194"/>
      <c r="B193" s="84" t="s">
        <v>42</v>
      </c>
      <c r="C193" s="197"/>
      <c r="D193" s="83">
        <f>SUM(E193:I193)</f>
        <v>0</v>
      </c>
      <c r="E193" s="80">
        <v>0</v>
      </c>
      <c r="F193" s="80">
        <v>0</v>
      </c>
      <c r="G193" s="80">
        <v>0</v>
      </c>
      <c r="H193" s="80">
        <v>0</v>
      </c>
      <c r="I193" s="80">
        <v>0</v>
      </c>
      <c r="J193" s="100"/>
    </row>
    <row r="194" spans="1:10" ht="15" customHeight="1" x14ac:dyDescent="0.2">
      <c r="A194" s="193" t="s">
        <v>253</v>
      </c>
      <c r="B194" s="84" t="s">
        <v>6</v>
      </c>
      <c r="C194" s="195" t="s">
        <v>26</v>
      </c>
      <c r="D194" s="83">
        <v>2657.7</v>
      </c>
      <c r="E194" s="83">
        <v>2657.7</v>
      </c>
      <c r="F194" s="83">
        <f>SUM(F197:F198)</f>
        <v>0</v>
      </c>
      <c r="G194" s="83">
        <f>SUM(G197:G198)</f>
        <v>0</v>
      </c>
      <c r="H194" s="83">
        <f>SUM(H197:H198)</f>
        <v>0</v>
      </c>
      <c r="I194" s="83">
        <f>SUM(I197:I198)</f>
        <v>0</v>
      </c>
      <c r="J194" s="100"/>
    </row>
    <row r="195" spans="1:10" ht="30" x14ac:dyDescent="0.2">
      <c r="A195" s="193"/>
      <c r="B195" s="84" t="s">
        <v>5</v>
      </c>
      <c r="C195" s="196"/>
      <c r="D195" s="83">
        <v>0</v>
      </c>
      <c r="E195" s="83">
        <v>0</v>
      </c>
      <c r="F195" s="83">
        <v>0</v>
      </c>
      <c r="G195" s="83">
        <v>0</v>
      </c>
      <c r="H195" s="83">
        <v>0</v>
      </c>
      <c r="I195" s="83">
        <v>0</v>
      </c>
      <c r="J195" s="100"/>
    </row>
    <row r="196" spans="1:10" ht="30" x14ac:dyDescent="0.2">
      <c r="A196" s="193"/>
      <c r="B196" s="84" t="s">
        <v>10</v>
      </c>
      <c r="C196" s="196"/>
      <c r="D196" s="83">
        <v>0</v>
      </c>
      <c r="E196" s="83">
        <v>0</v>
      </c>
      <c r="F196" s="83">
        <v>0</v>
      </c>
      <c r="G196" s="83">
        <v>0</v>
      </c>
      <c r="H196" s="83">
        <v>0</v>
      </c>
      <c r="I196" s="83">
        <v>0</v>
      </c>
      <c r="J196" s="100"/>
    </row>
    <row r="197" spans="1:10" ht="45" x14ac:dyDescent="0.2">
      <c r="A197" s="194"/>
      <c r="B197" s="84" t="s">
        <v>21</v>
      </c>
      <c r="C197" s="196"/>
      <c r="D197" s="83">
        <v>2657.7</v>
      </c>
      <c r="E197" s="80">
        <v>2657.7</v>
      </c>
      <c r="F197" s="80">
        <v>0</v>
      </c>
      <c r="G197" s="80">
        <v>0</v>
      </c>
      <c r="H197" s="80">
        <v>0</v>
      </c>
      <c r="I197" s="80">
        <v>0</v>
      </c>
      <c r="J197" s="100"/>
    </row>
    <row r="198" spans="1:10" ht="15" x14ac:dyDescent="0.2">
      <c r="A198" s="194"/>
      <c r="B198" s="84" t="s">
        <v>42</v>
      </c>
      <c r="C198" s="197"/>
      <c r="D198" s="83">
        <f>SUM(E198:I198)</f>
        <v>0</v>
      </c>
      <c r="E198" s="80">
        <v>0</v>
      </c>
      <c r="F198" s="80">
        <v>0</v>
      </c>
      <c r="G198" s="80">
        <v>0</v>
      </c>
      <c r="H198" s="80">
        <v>0</v>
      </c>
      <c r="I198" s="80">
        <v>0</v>
      </c>
      <c r="J198" s="100"/>
    </row>
    <row r="199" spans="1:10" ht="15.75" customHeight="1" x14ac:dyDescent="0.2">
      <c r="A199" s="201" t="s">
        <v>104</v>
      </c>
      <c r="B199" s="201"/>
      <c r="C199" s="201"/>
      <c r="D199" s="201"/>
      <c r="E199" s="201"/>
      <c r="F199" s="201"/>
      <c r="G199" s="201"/>
      <c r="H199" s="201"/>
      <c r="I199" s="201"/>
      <c r="J199" s="201"/>
    </row>
    <row r="200" spans="1:10" ht="66" customHeight="1" x14ac:dyDescent="0.2">
      <c r="A200" s="117" t="s">
        <v>248</v>
      </c>
      <c r="B200" s="101"/>
      <c r="C200" s="101"/>
      <c r="D200" s="100"/>
      <c r="E200" s="100"/>
      <c r="F200" s="100"/>
      <c r="G200" s="100"/>
      <c r="H200" s="100"/>
      <c r="I200" s="100"/>
      <c r="J200" s="100"/>
    </row>
    <row r="201" spans="1:10" ht="15" customHeight="1" x14ac:dyDescent="0.2">
      <c r="A201" s="193" t="s">
        <v>252</v>
      </c>
      <c r="B201" s="84" t="s">
        <v>6</v>
      </c>
      <c r="C201" s="195" t="s">
        <v>26</v>
      </c>
      <c r="D201" s="83">
        <f>(D203+D204)</f>
        <v>6141.1</v>
      </c>
      <c r="E201" s="83">
        <f>SUM(E203+E204)</f>
        <v>1218.7</v>
      </c>
      <c r="F201" s="83">
        <v>1230.9000000000001</v>
      </c>
      <c r="G201" s="83">
        <v>1230.5</v>
      </c>
      <c r="H201" s="83">
        <v>1230.5</v>
      </c>
      <c r="I201" s="83">
        <f>SUM(I203+I204)</f>
        <v>1230.5</v>
      </c>
      <c r="J201" s="100"/>
    </row>
    <row r="202" spans="1:10" ht="30" x14ac:dyDescent="0.2">
      <c r="A202" s="193"/>
      <c r="B202" s="84" t="s">
        <v>5</v>
      </c>
      <c r="C202" s="196"/>
      <c r="D202" s="83">
        <v>0</v>
      </c>
      <c r="E202" s="83">
        <v>0</v>
      </c>
      <c r="F202" s="83">
        <v>0</v>
      </c>
      <c r="G202" s="83">
        <v>0</v>
      </c>
      <c r="H202" s="83">
        <v>0</v>
      </c>
      <c r="I202" s="83">
        <v>0</v>
      </c>
      <c r="J202" s="100"/>
    </row>
    <row r="203" spans="1:10" ht="30" x14ac:dyDescent="0.2">
      <c r="A203" s="193"/>
      <c r="B203" s="84" t="s">
        <v>10</v>
      </c>
      <c r="C203" s="196"/>
      <c r="D203" s="83">
        <f>(E203+F203+G203+H203+I203)</f>
        <v>3280</v>
      </c>
      <c r="E203" s="83">
        <v>632</v>
      </c>
      <c r="F203" s="83">
        <v>662</v>
      </c>
      <c r="G203" s="83">
        <v>662</v>
      </c>
      <c r="H203" s="83">
        <v>662</v>
      </c>
      <c r="I203" s="83">
        <v>662</v>
      </c>
      <c r="J203" s="100"/>
    </row>
    <row r="204" spans="1:10" ht="45" x14ac:dyDescent="0.2">
      <c r="A204" s="194"/>
      <c r="B204" s="84" t="s">
        <v>21</v>
      </c>
      <c r="C204" s="196"/>
      <c r="D204" s="83">
        <f>(E204+F204+G204+H204+I204)</f>
        <v>2861.1</v>
      </c>
      <c r="E204" s="80">
        <v>586.70000000000005</v>
      </c>
      <c r="F204" s="80">
        <v>568.9</v>
      </c>
      <c r="G204" s="80">
        <v>568.5</v>
      </c>
      <c r="H204" s="80">
        <v>568.5</v>
      </c>
      <c r="I204" s="80">
        <v>568.5</v>
      </c>
      <c r="J204" s="100"/>
    </row>
    <row r="205" spans="1:10" ht="15" x14ac:dyDescent="0.2">
      <c r="A205" s="194"/>
      <c r="B205" s="84" t="s">
        <v>42</v>
      </c>
      <c r="C205" s="197"/>
      <c r="D205" s="83">
        <f>SUM(E205:I205)</f>
        <v>0</v>
      </c>
      <c r="E205" s="80">
        <v>0</v>
      </c>
      <c r="F205" s="80">
        <v>0</v>
      </c>
      <c r="G205" s="80">
        <v>0</v>
      </c>
      <c r="H205" s="80">
        <v>0</v>
      </c>
      <c r="I205" s="80">
        <v>0</v>
      </c>
      <c r="J205" s="100"/>
    </row>
  </sheetData>
  <mergeCells count="83">
    <mergeCell ref="A130:A134"/>
    <mergeCell ref="C135:C139"/>
    <mergeCell ref="A135:A139"/>
    <mergeCell ref="C145:C149"/>
    <mergeCell ref="A97:A101"/>
    <mergeCell ref="C97:C101"/>
    <mergeCell ref="C108:C112"/>
    <mergeCell ref="A118:A122"/>
    <mergeCell ref="A26:A30"/>
    <mergeCell ref="C26:C30"/>
    <mergeCell ref="C31:C35"/>
    <mergeCell ref="A108:A112"/>
    <mergeCell ref="A47:A51"/>
    <mergeCell ref="A91:A95"/>
    <mergeCell ref="C42:C46"/>
    <mergeCell ref="A103:A107"/>
    <mergeCell ref="C68:C72"/>
    <mergeCell ref="C57:C61"/>
    <mergeCell ref="C103:C107"/>
    <mergeCell ref="J9:J10"/>
    <mergeCell ref="A80:A84"/>
    <mergeCell ref="E6:H6"/>
    <mergeCell ref="A12:J12"/>
    <mergeCell ref="A73:J73"/>
    <mergeCell ref="B9:B10"/>
    <mergeCell ref="A7:J7"/>
    <mergeCell ref="A14:A18"/>
    <mergeCell ref="A75:A79"/>
    <mergeCell ref="A52:A56"/>
    <mergeCell ref="D9:I9"/>
    <mergeCell ref="A42:A46"/>
    <mergeCell ref="C75:C79"/>
    <mergeCell ref="A24:J24"/>
    <mergeCell ref="A19:A23"/>
    <mergeCell ref="C19:C23"/>
    <mergeCell ref="A9:A10"/>
    <mergeCell ref="C86:C90"/>
    <mergeCell ref="C91:C95"/>
    <mergeCell ref="A62:A66"/>
    <mergeCell ref="C14:C18"/>
    <mergeCell ref="C9:C10"/>
    <mergeCell ref="C47:C51"/>
    <mergeCell ref="C62:C66"/>
    <mergeCell ref="A68:A72"/>
    <mergeCell ref="A57:A61"/>
    <mergeCell ref="A86:A90"/>
    <mergeCell ref="C52:C56"/>
    <mergeCell ref="A36:A40"/>
    <mergeCell ref="C36:C40"/>
    <mergeCell ref="C80:C84"/>
    <mergeCell ref="A31:A35"/>
    <mergeCell ref="A187:J187"/>
    <mergeCell ref="A189:A193"/>
    <mergeCell ref="C189:C193"/>
    <mergeCell ref="A165:A169"/>
    <mergeCell ref="C165:C169"/>
    <mergeCell ref="A182:A186"/>
    <mergeCell ref="C182:C186"/>
    <mergeCell ref="A176:A180"/>
    <mergeCell ref="C176:C180"/>
    <mergeCell ref="A170:A174"/>
    <mergeCell ref="C170:C174"/>
    <mergeCell ref="A199:J199"/>
    <mergeCell ref="A201:A205"/>
    <mergeCell ref="C201:C205"/>
    <mergeCell ref="A194:A198"/>
    <mergeCell ref="C194:C198"/>
    <mergeCell ref="A160:A164"/>
    <mergeCell ref="C160:C164"/>
    <mergeCell ref="C150:C154"/>
    <mergeCell ref="C118:C122"/>
    <mergeCell ref="A113:A117"/>
    <mergeCell ref="C113:C117"/>
    <mergeCell ref="A150:A154"/>
    <mergeCell ref="A155:A159"/>
    <mergeCell ref="A145:A149"/>
    <mergeCell ref="C125:C129"/>
    <mergeCell ref="A125:A129"/>
    <mergeCell ref="C130:C134"/>
    <mergeCell ref="A140:A144"/>
    <mergeCell ref="A123:J123"/>
    <mergeCell ref="C155:C159"/>
    <mergeCell ref="C140:C144"/>
  </mergeCells>
  <pageMargins left="0.38" right="0.17" top="0.17" bottom="0.27" header="0.17" footer="0.17"/>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2"/>
  <sheetViews>
    <sheetView zoomScale="90" zoomScaleNormal="90" zoomScaleSheetLayoutView="95" workbookViewId="0">
      <selection activeCell="G11" sqref="G11:K11"/>
    </sheetView>
  </sheetViews>
  <sheetFormatPr defaultRowHeight="12.75" x14ac:dyDescent="0.2"/>
  <cols>
    <col min="1" max="1" width="6" style="121" customWidth="1"/>
    <col min="2" max="2" width="31.28515625" style="122" customWidth="1"/>
    <col min="3" max="3" width="13" style="123" customWidth="1"/>
    <col min="4" max="4" width="15.85546875" style="122" customWidth="1"/>
    <col min="5" max="5" width="15.140625" style="124" customWidth="1"/>
    <col min="6" max="6" width="18" style="125" customWidth="1"/>
    <col min="7" max="7" width="18.85546875" style="125" customWidth="1"/>
    <col min="8" max="8" width="14.85546875" style="125" customWidth="1"/>
    <col min="9" max="9" width="13" style="125" customWidth="1"/>
    <col min="10" max="10" width="15.5703125" style="125" customWidth="1"/>
    <col min="11" max="11" width="13.42578125" style="125" customWidth="1"/>
    <col min="12" max="12" width="22.85546875" style="123" customWidth="1"/>
    <col min="13" max="13" width="24.28515625" style="129" customWidth="1"/>
    <col min="14" max="16384" width="9.140625" style="122"/>
  </cols>
  <sheetData>
    <row r="1" spans="1:13" ht="29.25" customHeight="1" x14ac:dyDescent="0.25">
      <c r="G1" s="126"/>
      <c r="I1" s="127" t="s">
        <v>31</v>
      </c>
      <c r="K1" s="128"/>
      <c r="L1" s="129"/>
      <c r="M1" s="122"/>
    </row>
    <row r="2" spans="1:13" ht="15" x14ac:dyDescent="0.25">
      <c r="G2" s="126"/>
      <c r="I2" s="127" t="s">
        <v>32</v>
      </c>
      <c r="K2" s="128"/>
      <c r="L2" s="129"/>
      <c r="M2" s="122"/>
    </row>
    <row r="3" spans="1:13" ht="15" x14ac:dyDescent="0.25">
      <c r="G3" s="126"/>
      <c r="I3" s="130" t="s">
        <v>92</v>
      </c>
      <c r="J3" s="130"/>
      <c r="K3" s="130"/>
      <c r="L3" s="131"/>
      <c r="M3" s="132"/>
    </row>
    <row r="4" spans="1:13" ht="15" x14ac:dyDescent="0.25">
      <c r="G4" s="126"/>
      <c r="I4" s="130" t="s">
        <v>109</v>
      </c>
      <c r="J4" s="130"/>
      <c r="K4" s="130"/>
      <c r="L4" s="131"/>
      <c r="M4" s="132"/>
    </row>
    <row r="5" spans="1:13" ht="15" x14ac:dyDescent="0.25">
      <c r="G5" s="126"/>
      <c r="I5" s="130" t="s">
        <v>28</v>
      </c>
      <c r="J5" s="130"/>
      <c r="K5" s="130"/>
      <c r="L5" s="131"/>
      <c r="M5" s="132"/>
    </row>
    <row r="6" spans="1:13" ht="15" customHeight="1" x14ac:dyDescent="0.25">
      <c r="G6" s="126"/>
      <c r="I6" s="256" t="s">
        <v>181</v>
      </c>
      <c r="J6" s="256"/>
      <c r="K6" s="256"/>
      <c r="L6" s="256"/>
      <c r="M6" s="133"/>
    </row>
    <row r="7" spans="1:13" x14ac:dyDescent="0.2">
      <c r="G7" s="126"/>
      <c r="J7" s="126"/>
      <c r="L7" s="134"/>
      <c r="M7" s="135"/>
    </row>
    <row r="8" spans="1:13" s="136" customFormat="1" ht="15.75" customHeight="1" x14ac:dyDescent="0.25">
      <c r="A8" s="267" t="s">
        <v>34</v>
      </c>
      <c r="B8" s="267"/>
      <c r="C8" s="267"/>
      <c r="D8" s="267"/>
      <c r="E8" s="267"/>
      <c r="F8" s="267"/>
      <c r="G8" s="267"/>
      <c r="H8" s="267"/>
      <c r="I8" s="267"/>
      <c r="J8" s="267"/>
      <c r="K8" s="267"/>
      <c r="L8" s="267"/>
      <c r="M8" s="267"/>
    </row>
    <row r="9" spans="1:13" s="136" customFormat="1" ht="15.75" customHeight="1" x14ac:dyDescent="0.2">
      <c r="A9" s="242" t="s">
        <v>79</v>
      </c>
      <c r="B9" s="242"/>
      <c r="C9" s="242"/>
      <c r="D9" s="242"/>
      <c r="E9" s="242"/>
      <c r="F9" s="242"/>
      <c r="G9" s="242"/>
      <c r="H9" s="242"/>
      <c r="I9" s="242"/>
      <c r="J9" s="242"/>
      <c r="K9" s="242"/>
      <c r="L9" s="242"/>
      <c r="M9" s="242"/>
    </row>
    <row r="10" spans="1:13" s="136" customFormat="1" ht="10.5" customHeight="1" x14ac:dyDescent="0.2">
      <c r="A10" s="137"/>
      <c r="B10" s="138"/>
      <c r="C10" s="138"/>
      <c r="D10" s="138"/>
      <c r="E10" s="139"/>
      <c r="F10" s="140"/>
      <c r="G10" s="140"/>
      <c r="H10" s="140"/>
      <c r="I10" s="140"/>
      <c r="J10" s="140"/>
      <c r="K10" s="140"/>
      <c r="L10" s="141"/>
      <c r="M10" s="141"/>
    </row>
    <row r="11" spans="1:13" ht="15" customHeight="1" x14ac:dyDescent="0.2">
      <c r="A11" s="223" t="s">
        <v>8</v>
      </c>
      <c r="B11" s="223" t="s">
        <v>57</v>
      </c>
      <c r="C11" s="223" t="s">
        <v>58</v>
      </c>
      <c r="D11" s="223" t="s">
        <v>11</v>
      </c>
      <c r="E11" s="243" t="s">
        <v>59</v>
      </c>
      <c r="F11" s="262" t="s">
        <v>60</v>
      </c>
      <c r="G11" s="259" t="s">
        <v>12</v>
      </c>
      <c r="H11" s="260"/>
      <c r="I11" s="260"/>
      <c r="J11" s="260"/>
      <c r="K11" s="261"/>
      <c r="L11" s="223" t="s">
        <v>187</v>
      </c>
      <c r="M11" s="217" t="s">
        <v>19</v>
      </c>
    </row>
    <row r="12" spans="1:13" ht="141.75" customHeight="1" x14ac:dyDescent="0.2">
      <c r="A12" s="223"/>
      <c r="B12" s="223"/>
      <c r="C12" s="223"/>
      <c r="D12" s="223"/>
      <c r="E12" s="243"/>
      <c r="F12" s="262"/>
      <c r="G12" s="142" t="s">
        <v>29</v>
      </c>
      <c r="H12" s="142" t="s">
        <v>30</v>
      </c>
      <c r="I12" s="142" t="s">
        <v>37</v>
      </c>
      <c r="J12" s="142" t="s">
        <v>65</v>
      </c>
      <c r="K12" s="142" t="s">
        <v>64</v>
      </c>
      <c r="L12" s="223"/>
      <c r="M12" s="219"/>
    </row>
    <row r="13" spans="1:13" ht="15" x14ac:dyDescent="0.2">
      <c r="A13" s="143">
        <v>1</v>
      </c>
      <c r="B13" s="143">
        <v>2</v>
      </c>
      <c r="C13" s="143">
        <v>3</v>
      </c>
      <c r="D13" s="143">
        <v>4</v>
      </c>
      <c r="E13" s="144">
        <v>5</v>
      </c>
      <c r="F13" s="144">
        <v>6</v>
      </c>
      <c r="G13" s="144">
        <v>7</v>
      </c>
      <c r="H13" s="144">
        <v>8</v>
      </c>
      <c r="I13" s="144">
        <v>9</v>
      </c>
      <c r="J13" s="144">
        <v>10</v>
      </c>
      <c r="K13" s="144">
        <v>11</v>
      </c>
      <c r="L13" s="143">
        <v>12</v>
      </c>
      <c r="M13" s="143">
        <v>13</v>
      </c>
    </row>
    <row r="14" spans="1:13" ht="18" customHeight="1" x14ac:dyDescent="0.2">
      <c r="A14" s="268" t="s">
        <v>113</v>
      </c>
      <c r="B14" s="269"/>
      <c r="C14" s="269"/>
      <c r="D14" s="269"/>
      <c r="E14" s="269"/>
      <c r="F14" s="269"/>
      <c r="G14" s="269"/>
      <c r="H14" s="269"/>
      <c r="I14" s="269"/>
      <c r="J14" s="269"/>
      <c r="K14" s="269"/>
      <c r="L14" s="269"/>
      <c r="M14" s="270"/>
    </row>
    <row r="15" spans="1:13" ht="17.25" customHeight="1" x14ac:dyDescent="0.2">
      <c r="A15" s="145" t="s">
        <v>55</v>
      </c>
      <c r="B15" s="244" t="s">
        <v>206</v>
      </c>
      <c r="C15" s="217" t="s">
        <v>78</v>
      </c>
      <c r="D15" s="146" t="s">
        <v>6</v>
      </c>
      <c r="E15" s="147">
        <v>0</v>
      </c>
      <c r="F15" s="148">
        <f>SUM(G15:J15)</f>
        <v>107023.7</v>
      </c>
      <c r="G15" s="148">
        <v>1000</v>
      </c>
      <c r="H15" s="148">
        <v>104023.7</v>
      </c>
      <c r="I15" s="149">
        <f t="shared" ref="I15:J15" si="0">SUM(I16:I19)</f>
        <v>1000</v>
      </c>
      <c r="J15" s="149">
        <f t="shared" si="0"/>
        <v>1000</v>
      </c>
      <c r="K15" s="150">
        <v>0</v>
      </c>
      <c r="L15" s="217" t="s">
        <v>35</v>
      </c>
      <c r="M15" s="220" t="s">
        <v>204</v>
      </c>
    </row>
    <row r="16" spans="1:13" ht="43.5" customHeight="1" x14ac:dyDescent="0.2">
      <c r="A16" s="145"/>
      <c r="B16" s="240"/>
      <c r="C16" s="218"/>
      <c r="D16" s="146" t="s">
        <v>5</v>
      </c>
      <c r="E16" s="147">
        <v>0</v>
      </c>
      <c r="F16" s="148">
        <f>F21+F26</f>
        <v>0</v>
      </c>
      <c r="G16" s="148">
        <v>0</v>
      </c>
      <c r="H16" s="148">
        <v>0</v>
      </c>
      <c r="I16" s="148">
        <v>0</v>
      </c>
      <c r="J16" s="148">
        <v>0</v>
      </c>
      <c r="K16" s="150">
        <v>0</v>
      </c>
      <c r="L16" s="236"/>
      <c r="M16" s="221"/>
    </row>
    <row r="17" spans="1:13" ht="62.25" customHeight="1" x14ac:dyDescent="0.2">
      <c r="A17" s="145"/>
      <c r="B17" s="240"/>
      <c r="C17" s="218"/>
      <c r="D17" s="146" t="s">
        <v>10</v>
      </c>
      <c r="E17" s="147">
        <v>0</v>
      </c>
      <c r="F17" s="148">
        <f>F22+F27</f>
        <v>0</v>
      </c>
      <c r="G17" s="148">
        <v>0</v>
      </c>
      <c r="H17" s="148">
        <v>0</v>
      </c>
      <c r="I17" s="148">
        <v>0</v>
      </c>
      <c r="J17" s="148">
        <v>0</v>
      </c>
      <c r="K17" s="150">
        <v>0</v>
      </c>
      <c r="L17" s="236"/>
      <c r="M17" s="221"/>
    </row>
    <row r="18" spans="1:13" ht="73.5" customHeight="1" x14ac:dyDescent="0.2">
      <c r="A18" s="145"/>
      <c r="B18" s="240"/>
      <c r="C18" s="218"/>
      <c r="D18" s="146" t="s">
        <v>21</v>
      </c>
      <c r="E18" s="147">
        <v>0</v>
      </c>
      <c r="F18" s="148">
        <f>F23+F28</f>
        <v>107023.7</v>
      </c>
      <c r="G18" s="148">
        <f>G23+G28</f>
        <v>1000</v>
      </c>
      <c r="H18" s="148">
        <f>H23+H28</f>
        <v>104023.7</v>
      </c>
      <c r="I18" s="148">
        <f>I23+I28</f>
        <v>1000</v>
      </c>
      <c r="J18" s="148">
        <f>J23+J28</f>
        <v>1000</v>
      </c>
      <c r="K18" s="150">
        <v>0</v>
      </c>
      <c r="L18" s="236"/>
      <c r="M18" s="221"/>
    </row>
    <row r="19" spans="1:13" ht="30" customHeight="1" x14ac:dyDescent="0.2">
      <c r="A19" s="145"/>
      <c r="B19" s="241"/>
      <c r="C19" s="219"/>
      <c r="D19" s="146" t="s">
        <v>42</v>
      </c>
      <c r="E19" s="147">
        <v>0</v>
      </c>
      <c r="F19" s="148">
        <f>F24+F29</f>
        <v>0</v>
      </c>
      <c r="G19" s="148">
        <v>0</v>
      </c>
      <c r="H19" s="148">
        <v>0</v>
      </c>
      <c r="I19" s="148">
        <v>0</v>
      </c>
      <c r="J19" s="148">
        <v>0</v>
      </c>
      <c r="K19" s="150">
        <v>0</v>
      </c>
      <c r="L19" s="237"/>
      <c r="M19" s="222"/>
    </row>
    <row r="20" spans="1:13" ht="18.75" customHeight="1" x14ac:dyDescent="0.2">
      <c r="A20" s="238" t="s">
        <v>69</v>
      </c>
      <c r="B20" s="239" t="s">
        <v>219</v>
      </c>
      <c r="C20" s="217" t="s">
        <v>78</v>
      </c>
      <c r="D20" s="146" t="s">
        <v>6</v>
      </c>
      <c r="E20" s="151">
        <v>0</v>
      </c>
      <c r="F20" s="149">
        <f>SUM(F21:F24)</f>
        <v>103023.7</v>
      </c>
      <c r="G20" s="149">
        <f t="shared" ref="G20:K20" si="1">SUM(G21:G24)</f>
        <v>0</v>
      </c>
      <c r="H20" s="149">
        <f t="shared" si="1"/>
        <v>103023.7</v>
      </c>
      <c r="I20" s="149">
        <f t="shared" si="1"/>
        <v>0</v>
      </c>
      <c r="J20" s="149">
        <f t="shared" si="1"/>
        <v>0</v>
      </c>
      <c r="K20" s="149">
        <f t="shared" si="1"/>
        <v>0</v>
      </c>
      <c r="L20" s="223" t="s">
        <v>35</v>
      </c>
      <c r="M20" s="220"/>
    </row>
    <row r="21" spans="1:13" ht="48.75" customHeight="1" x14ac:dyDescent="0.2">
      <c r="A21" s="245"/>
      <c r="B21" s="257"/>
      <c r="C21" s="218"/>
      <c r="D21" s="146" t="s">
        <v>5</v>
      </c>
      <c r="E21" s="151">
        <v>0</v>
      </c>
      <c r="F21" s="152">
        <f>SUM(G21:K21)</f>
        <v>0</v>
      </c>
      <c r="G21" s="152">
        <v>0</v>
      </c>
      <c r="H21" s="152">
        <v>0</v>
      </c>
      <c r="I21" s="152">
        <v>0</v>
      </c>
      <c r="J21" s="152">
        <v>0</v>
      </c>
      <c r="K21" s="149">
        <v>0</v>
      </c>
      <c r="L21" s="223"/>
      <c r="M21" s="221"/>
    </row>
    <row r="22" spans="1:13" ht="63" customHeight="1" x14ac:dyDescent="0.2">
      <c r="A22" s="245"/>
      <c r="B22" s="257"/>
      <c r="C22" s="218"/>
      <c r="D22" s="146" t="s">
        <v>10</v>
      </c>
      <c r="E22" s="151">
        <v>0</v>
      </c>
      <c r="F22" s="152">
        <f t="shared" ref="F22:F24" si="2">SUM(G22:K22)</f>
        <v>0</v>
      </c>
      <c r="G22" s="152">
        <v>0</v>
      </c>
      <c r="H22" s="152">
        <v>0</v>
      </c>
      <c r="I22" s="152">
        <v>0</v>
      </c>
      <c r="J22" s="152">
        <v>0</v>
      </c>
      <c r="K22" s="149">
        <v>0</v>
      </c>
      <c r="L22" s="223"/>
      <c r="M22" s="221"/>
    </row>
    <row r="23" spans="1:13" ht="75.75" customHeight="1" x14ac:dyDescent="0.2">
      <c r="A23" s="245"/>
      <c r="B23" s="257"/>
      <c r="C23" s="218"/>
      <c r="D23" s="146" t="s">
        <v>21</v>
      </c>
      <c r="E23" s="151">
        <v>0</v>
      </c>
      <c r="F23" s="152">
        <f t="shared" si="2"/>
        <v>103023.7</v>
      </c>
      <c r="G23" s="152">
        <v>0</v>
      </c>
      <c r="H23" s="152">
        <v>103023.7</v>
      </c>
      <c r="I23" s="152">
        <v>0</v>
      </c>
      <c r="J23" s="152">
        <v>0</v>
      </c>
      <c r="K23" s="149">
        <v>0</v>
      </c>
      <c r="L23" s="223"/>
      <c r="M23" s="221"/>
    </row>
    <row r="24" spans="1:13" ht="40.5" customHeight="1" x14ac:dyDescent="0.2">
      <c r="A24" s="246"/>
      <c r="B24" s="258"/>
      <c r="C24" s="219"/>
      <c r="D24" s="146" t="s">
        <v>42</v>
      </c>
      <c r="E24" s="151">
        <v>0</v>
      </c>
      <c r="F24" s="152">
        <f t="shared" si="2"/>
        <v>0</v>
      </c>
      <c r="G24" s="152">
        <v>0</v>
      </c>
      <c r="H24" s="152">
        <v>0</v>
      </c>
      <c r="I24" s="152">
        <v>0</v>
      </c>
      <c r="J24" s="152">
        <v>0</v>
      </c>
      <c r="K24" s="149">
        <v>0</v>
      </c>
      <c r="L24" s="223"/>
      <c r="M24" s="222"/>
    </row>
    <row r="25" spans="1:13" ht="18.75" customHeight="1" x14ac:dyDescent="0.2">
      <c r="A25" s="238" t="s">
        <v>154</v>
      </c>
      <c r="B25" s="239" t="s">
        <v>220</v>
      </c>
      <c r="C25" s="217" t="s">
        <v>78</v>
      </c>
      <c r="D25" s="146" t="s">
        <v>6</v>
      </c>
      <c r="E25" s="151">
        <v>0</v>
      </c>
      <c r="F25" s="149">
        <f>G25+H25+I25+J25+K25</f>
        <v>4000</v>
      </c>
      <c r="G25" s="149">
        <f>SUM(G26:G29)</f>
        <v>1000</v>
      </c>
      <c r="H25" s="149">
        <f>SUM(H26:H29)</f>
        <v>1000</v>
      </c>
      <c r="I25" s="149">
        <f>SUM(I26:I29)</f>
        <v>1000</v>
      </c>
      <c r="J25" s="149">
        <f>SUM(J26:J29)</f>
        <v>1000</v>
      </c>
      <c r="K25" s="149">
        <f>SUM(K26:K29)</f>
        <v>0</v>
      </c>
      <c r="L25" s="223" t="s">
        <v>35</v>
      </c>
      <c r="M25" s="220"/>
    </row>
    <row r="26" spans="1:13" ht="48.75" customHeight="1" x14ac:dyDescent="0.2">
      <c r="A26" s="245"/>
      <c r="B26" s="257"/>
      <c r="C26" s="218"/>
      <c r="D26" s="146" t="s">
        <v>5</v>
      </c>
      <c r="E26" s="151">
        <v>0</v>
      </c>
      <c r="F26" s="151">
        <v>0</v>
      </c>
      <c r="G26" s="152">
        <v>0</v>
      </c>
      <c r="H26" s="152">
        <v>0</v>
      </c>
      <c r="I26" s="152">
        <v>0</v>
      </c>
      <c r="J26" s="152">
        <v>0</v>
      </c>
      <c r="K26" s="149">
        <v>0</v>
      </c>
      <c r="L26" s="223"/>
      <c r="M26" s="247"/>
    </row>
    <row r="27" spans="1:13" ht="63" customHeight="1" x14ac:dyDescent="0.2">
      <c r="A27" s="245"/>
      <c r="B27" s="257"/>
      <c r="C27" s="218"/>
      <c r="D27" s="146" t="s">
        <v>10</v>
      </c>
      <c r="E27" s="151">
        <v>0</v>
      </c>
      <c r="F27" s="151">
        <v>0</v>
      </c>
      <c r="G27" s="152">
        <v>0</v>
      </c>
      <c r="H27" s="152">
        <v>0</v>
      </c>
      <c r="I27" s="152">
        <v>0</v>
      </c>
      <c r="J27" s="152">
        <v>0</v>
      </c>
      <c r="K27" s="149">
        <v>0</v>
      </c>
      <c r="L27" s="223"/>
      <c r="M27" s="247"/>
    </row>
    <row r="28" spans="1:13" ht="75.75" customHeight="1" x14ac:dyDescent="0.2">
      <c r="A28" s="245"/>
      <c r="B28" s="257"/>
      <c r="C28" s="218"/>
      <c r="D28" s="146" t="s">
        <v>21</v>
      </c>
      <c r="E28" s="151">
        <v>0</v>
      </c>
      <c r="F28" s="151">
        <f>SUM(G28:J28)</f>
        <v>4000</v>
      </c>
      <c r="G28" s="151">
        <v>1000</v>
      </c>
      <c r="H28" s="151">
        <v>1000</v>
      </c>
      <c r="I28" s="151">
        <v>1000</v>
      </c>
      <c r="J28" s="151">
        <v>1000</v>
      </c>
      <c r="K28" s="149">
        <v>0</v>
      </c>
      <c r="L28" s="223"/>
      <c r="M28" s="247"/>
    </row>
    <row r="29" spans="1:13" ht="33" customHeight="1" x14ac:dyDescent="0.2">
      <c r="A29" s="246"/>
      <c r="B29" s="258"/>
      <c r="C29" s="219"/>
      <c r="D29" s="146" t="s">
        <v>42</v>
      </c>
      <c r="E29" s="151">
        <v>0</v>
      </c>
      <c r="F29" s="151">
        <v>0</v>
      </c>
      <c r="G29" s="152">
        <v>0</v>
      </c>
      <c r="H29" s="152">
        <v>0</v>
      </c>
      <c r="I29" s="152">
        <v>0</v>
      </c>
      <c r="J29" s="152">
        <v>0</v>
      </c>
      <c r="K29" s="149">
        <v>0</v>
      </c>
      <c r="L29" s="223"/>
      <c r="M29" s="248"/>
    </row>
    <row r="30" spans="1:13" ht="15" customHeight="1" x14ac:dyDescent="0.2">
      <c r="A30" s="249"/>
      <c r="B30" s="226" t="s">
        <v>153</v>
      </c>
      <c r="C30" s="226"/>
      <c r="D30" s="153" t="s">
        <v>6</v>
      </c>
      <c r="E30" s="147">
        <v>0</v>
      </c>
      <c r="F30" s="154">
        <f>G30+H30+I30+J30+K30</f>
        <v>107023.7</v>
      </c>
      <c r="G30" s="155">
        <f>SUM(G31:G34)</f>
        <v>1000</v>
      </c>
      <c r="H30" s="155">
        <f>SUM(H31:H34)</f>
        <v>104023.7</v>
      </c>
      <c r="I30" s="155">
        <f>SUM(I31:I34)</f>
        <v>1000</v>
      </c>
      <c r="J30" s="155">
        <f>SUM(J31:J34)</f>
        <v>1000</v>
      </c>
      <c r="K30" s="155">
        <f>SUM(K31:K34)</f>
        <v>0</v>
      </c>
      <c r="L30" s="228"/>
      <c r="M30" s="228"/>
    </row>
    <row r="31" spans="1:13" ht="46.5" customHeight="1" x14ac:dyDescent="0.2">
      <c r="A31" s="249"/>
      <c r="B31" s="226"/>
      <c r="C31" s="226"/>
      <c r="D31" s="153" t="s">
        <v>5</v>
      </c>
      <c r="E31" s="147">
        <v>0</v>
      </c>
      <c r="F31" s="155">
        <f t="shared" ref="F31:K31" si="3">F21+F26</f>
        <v>0</v>
      </c>
      <c r="G31" s="155">
        <f t="shared" si="3"/>
        <v>0</v>
      </c>
      <c r="H31" s="155">
        <f t="shared" si="3"/>
        <v>0</v>
      </c>
      <c r="I31" s="155">
        <f t="shared" si="3"/>
        <v>0</v>
      </c>
      <c r="J31" s="155">
        <f t="shared" si="3"/>
        <v>0</v>
      </c>
      <c r="K31" s="155">
        <f t="shared" si="3"/>
        <v>0</v>
      </c>
      <c r="L31" s="228"/>
      <c r="M31" s="228"/>
    </row>
    <row r="32" spans="1:13" ht="58.5" customHeight="1" x14ac:dyDescent="0.2">
      <c r="A32" s="249"/>
      <c r="B32" s="226"/>
      <c r="C32" s="226"/>
      <c r="D32" s="153" t="s">
        <v>10</v>
      </c>
      <c r="E32" s="147">
        <v>0</v>
      </c>
      <c r="F32" s="155">
        <f t="shared" ref="F32" si="4">F22+F27</f>
        <v>0</v>
      </c>
      <c r="G32" s="155">
        <f t="shared" ref="G32" si="5">G22+G27</f>
        <v>0</v>
      </c>
      <c r="H32" s="155">
        <f t="shared" ref="H32" si="6">H22+H27</f>
        <v>0</v>
      </c>
      <c r="I32" s="155">
        <f t="shared" ref="I32" si="7">I22+I27</f>
        <v>0</v>
      </c>
      <c r="J32" s="155">
        <f t="shared" ref="J32:K34" si="8">J22+J27</f>
        <v>0</v>
      </c>
      <c r="K32" s="155">
        <f t="shared" si="8"/>
        <v>0</v>
      </c>
      <c r="L32" s="228"/>
      <c r="M32" s="228"/>
    </row>
    <row r="33" spans="1:13" ht="72" customHeight="1" x14ac:dyDescent="0.2">
      <c r="A33" s="249"/>
      <c r="B33" s="226"/>
      <c r="C33" s="226"/>
      <c r="D33" s="153" t="s">
        <v>21</v>
      </c>
      <c r="E33" s="147">
        <v>0</v>
      </c>
      <c r="F33" s="155">
        <f>F23+F28</f>
        <v>107023.7</v>
      </c>
      <c r="G33" s="155">
        <f t="shared" ref="G33" si="9">G23+G28</f>
        <v>1000</v>
      </c>
      <c r="H33" s="155">
        <f t="shared" ref="H33" si="10">H23+H28</f>
        <v>104023.7</v>
      </c>
      <c r="I33" s="155">
        <f t="shared" ref="I33" si="11">I23+I28</f>
        <v>1000</v>
      </c>
      <c r="J33" s="155">
        <f t="shared" si="8"/>
        <v>1000</v>
      </c>
      <c r="K33" s="155">
        <f t="shared" si="8"/>
        <v>0</v>
      </c>
      <c r="L33" s="228"/>
      <c r="M33" s="228"/>
    </row>
    <row r="34" spans="1:13" ht="31.5" customHeight="1" x14ac:dyDescent="0.2">
      <c r="A34" s="249"/>
      <c r="B34" s="226"/>
      <c r="C34" s="226"/>
      <c r="D34" s="153" t="s">
        <v>42</v>
      </c>
      <c r="E34" s="147">
        <v>0</v>
      </c>
      <c r="F34" s="155">
        <f t="shared" ref="F34" si="12">F24+F29</f>
        <v>0</v>
      </c>
      <c r="G34" s="155">
        <f t="shared" ref="G34" si="13">G24+G29</f>
        <v>0</v>
      </c>
      <c r="H34" s="155">
        <f t="shared" ref="H34" si="14">H24+H29</f>
        <v>0</v>
      </c>
      <c r="I34" s="155">
        <f t="shared" ref="I34" si="15">I24+I29</f>
        <v>0</v>
      </c>
      <c r="J34" s="155">
        <f t="shared" si="8"/>
        <v>0</v>
      </c>
      <c r="K34" s="155">
        <f t="shared" si="8"/>
        <v>0</v>
      </c>
      <c r="L34" s="228"/>
      <c r="M34" s="228"/>
    </row>
    <row r="35" spans="1:13" ht="23.25" customHeight="1" x14ac:dyDescent="0.2">
      <c r="A35" s="212" t="s">
        <v>96</v>
      </c>
      <c r="B35" s="213"/>
      <c r="C35" s="213"/>
      <c r="D35" s="213"/>
      <c r="E35" s="213"/>
      <c r="F35" s="213"/>
      <c r="G35" s="213"/>
      <c r="H35" s="213"/>
      <c r="I35" s="213"/>
      <c r="J35" s="213"/>
      <c r="K35" s="213"/>
      <c r="L35" s="213"/>
      <c r="M35" s="214"/>
    </row>
    <row r="36" spans="1:13" s="157" customFormat="1" ht="13.5" customHeight="1" x14ac:dyDescent="0.2">
      <c r="A36" s="224" t="s">
        <v>116</v>
      </c>
      <c r="B36" s="216" t="s">
        <v>207</v>
      </c>
      <c r="C36" s="232" t="s">
        <v>78</v>
      </c>
      <c r="D36" s="153" t="s">
        <v>6</v>
      </c>
      <c r="E36" s="156">
        <v>0</v>
      </c>
      <c r="F36" s="156">
        <f>SUM(F37:F40)</f>
        <v>180800</v>
      </c>
      <c r="G36" s="156">
        <f>SUM(G37:G40)</f>
        <v>90900</v>
      </c>
      <c r="H36" s="156">
        <f>SUM(H37:H40)</f>
        <v>27000</v>
      </c>
      <c r="I36" s="156">
        <f t="shared" ref="I36:K36" si="16">SUM(I37:I40)</f>
        <v>62900</v>
      </c>
      <c r="J36" s="156">
        <f t="shared" si="16"/>
        <v>0</v>
      </c>
      <c r="K36" s="156">
        <f t="shared" si="16"/>
        <v>0</v>
      </c>
      <c r="L36" s="232"/>
      <c r="M36" s="220" t="s">
        <v>287</v>
      </c>
    </row>
    <row r="37" spans="1:13" s="157" customFormat="1" ht="45.75" customHeight="1" x14ac:dyDescent="0.2">
      <c r="A37" s="224"/>
      <c r="B37" s="216"/>
      <c r="C37" s="232"/>
      <c r="D37" s="153" t="s">
        <v>5</v>
      </c>
      <c r="E37" s="156"/>
      <c r="F37" s="156">
        <f>G37+H37+I37+J37+K37</f>
        <v>0</v>
      </c>
      <c r="G37" s="154">
        <f>G42+G47+G52</f>
        <v>0</v>
      </c>
      <c r="H37" s="154">
        <f>H42+H47+H52</f>
        <v>0</v>
      </c>
      <c r="I37" s="154">
        <f>I42+I47+I52</f>
        <v>0</v>
      </c>
      <c r="J37" s="154">
        <f>J42+J47+J52</f>
        <v>0</v>
      </c>
      <c r="K37" s="154">
        <f>K42+K47+K52</f>
        <v>0</v>
      </c>
      <c r="L37" s="232"/>
      <c r="M37" s="221"/>
    </row>
    <row r="38" spans="1:13" s="157" customFormat="1" ht="60" customHeight="1" x14ac:dyDescent="0.2">
      <c r="A38" s="224"/>
      <c r="B38" s="216"/>
      <c r="C38" s="232"/>
      <c r="D38" s="153" t="s">
        <v>10</v>
      </c>
      <c r="E38" s="156">
        <v>0</v>
      </c>
      <c r="F38" s="156">
        <f t="shared" ref="F38:F40" si="17">G38+H38+I38+J38+K38</f>
        <v>89900</v>
      </c>
      <c r="G38" s="154">
        <f t="shared" ref="G38:G40" si="18">G43+G48+G53</f>
        <v>89900</v>
      </c>
      <c r="H38" s="154">
        <f t="shared" ref="H38:I40" si="19">H43+H48+H53</f>
        <v>0</v>
      </c>
      <c r="I38" s="154">
        <f t="shared" si="19"/>
        <v>0</v>
      </c>
      <c r="J38" s="154">
        <f t="shared" ref="J38" si="20">J43+J48+J53</f>
        <v>0</v>
      </c>
      <c r="K38" s="154">
        <f t="shared" ref="K38" si="21">K43+K48+K53</f>
        <v>0</v>
      </c>
      <c r="L38" s="232"/>
      <c r="M38" s="221"/>
    </row>
    <row r="39" spans="1:13" s="157" customFormat="1" ht="44.25" customHeight="1" x14ac:dyDescent="0.2">
      <c r="A39" s="224"/>
      <c r="B39" s="216"/>
      <c r="C39" s="232"/>
      <c r="D39" s="153" t="s">
        <v>21</v>
      </c>
      <c r="E39" s="156">
        <v>0</v>
      </c>
      <c r="F39" s="156">
        <f t="shared" si="17"/>
        <v>90900</v>
      </c>
      <c r="G39" s="154">
        <f t="shared" si="18"/>
        <v>1000</v>
      </c>
      <c r="H39" s="154">
        <f t="shared" si="19"/>
        <v>27000</v>
      </c>
      <c r="I39" s="154">
        <f t="shared" si="19"/>
        <v>62900</v>
      </c>
      <c r="J39" s="154">
        <f t="shared" ref="J39" si="22">J44+J49+J54</f>
        <v>0</v>
      </c>
      <c r="K39" s="154">
        <f t="shared" ref="K39" si="23">K44+K49+K54</f>
        <v>0</v>
      </c>
      <c r="L39" s="232"/>
      <c r="M39" s="221"/>
    </row>
    <row r="40" spans="1:13" s="157" customFormat="1" ht="50.25" customHeight="1" x14ac:dyDescent="0.2">
      <c r="A40" s="224"/>
      <c r="B40" s="216"/>
      <c r="C40" s="232"/>
      <c r="D40" s="153" t="s">
        <v>42</v>
      </c>
      <c r="E40" s="156">
        <v>0</v>
      </c>
      <c r="F40" s="156">
        <f t="shared" si="17"/>
        <v>0</v>
      </c>
      <c r="G40" s="154">
        <f t="shared" si="18"/>
        <v>0</v>
      </c>
      <c r="H40" s="154">
        <f t="shared" si="19"/>
        <v>0</v>
      </c>
      <c r="I40" s="154">
        <f t="shared" si="19"/>
        <v>0</v>
      </c>
      <c r="J40" s="154">
        <f t="shared" ref="J40" si="24">J45+J50+J55</f>
        <v>0</v>
      </c>
      <c r="K40" s="154">
        <f t="shared" ref="K40" si="25">K45+K50+K55</f>
        <v>0</v>
      </c>
      <c r="L40" s="232"/>
      <c r="M40" s="222"/>
    </row>
    <row r="41" spans="1:13" ht="18" customHeight="1" x14ac:dyDescent="0.2">
      <c r="A41" s="225" t="s">
        <v>73</v>
      </c>
      <c r="B41" s="227" t="s">
        <v>221</v>
      </c>
      <c r="C41" s="223" t="s">
        <v>78</v>
      </c>
      <c r="D41" s="146" t="s">
        <v>6</v>
      </c>
      <c r="E41" s="151">
        <v>0</v>
      </c>
      <c r="F41" s="151">
        <f>K41+J41+I41+H41+G41</f>
        <v>89900</v>
      </c>
      <c r="G41" s="151">
        <v>0</v>
      </c>
      <c r="H41" s="151">
        <f>SUM(H42:H45)</f>
        <v>27000</v>
      </c>
      <c r="I41" s="151">
        <f t="shared" ref="I41:K41" si="26">SUM(I42:I45)</f>
        <v>62900</v>
      </c>
      <c r="J41" s="151">
        <f t="shared" si="26"/>
        <v>0</v>
      </c>
      <c r="K41" s="151">
        <f t="shared" si="26"/>
        <v>0</v>
      </c>
      <c r="L41" s="223" t="s">
        <v>35</v>
      </c>
      <c r="M41" s="215"/>
    </row>
    <row r="42" spans="1:13" ht="45.75" customHeight="1" x14ac:dyDescent="0.2">
      <c r="A42" s="225"/>
      <c r="B42" s="227"/>
      <c r="C42" s="223"/>
      <c r="D42" s="146" t="s">
        <v>5</v>
      </c>
      <c r="E42" s="151">
        <v>0</v>
      </c>
      <c r="F42" s="151">
        <f>K42+J42+I42+H42+G42</f>
        <v>0</v>
      </c>
      <c r="G42" s="152">
        <v>0</v>
      </c>
      <c r="H42" s="152">
        <v>0</v>
      </c>
      <c r="I42" s="152">
        <v>0</v>
      </c>
      <c r="J42" s="152">
        <v>0</v>
      </c>
      <c r="K42" s="152">
        <v>0</v>
      </c>
      <c r="L42" s="223"/>
      <c r="M42" s="215"/>
    </row>
    <row r="43" spans="1:13" ht="60" customHeight="1" x14ac:dyDescent="0.2">
      <c r="A43" s="225"/>
      <c r="B43" s="227"/>
      <c r="C43" s="223"/>
      <c r="D43" s="146" t="s">
        <v>10</v>
      </c>
      <c r="E43" s="151">
        <v>0</v>
      </c>
      <c r="F43" s="151">
        <f>K43+J43+I43+H43+G43</f>
        <v>0</v>
      </c>
      <c r="G43" s="152">
        <v>0</v>
      </c>
      <c r="H43" s="152">
        <v>0</v>
      </c>
      <c r="I43" s="152">
        <v>0</v>
      </c>
      <c r="J43" s="152">
        <v>0</v>
      </c>
      <c r="K43" s="152">
        <v>0</v>
      </c>
      <c r="L43" s="223"/>
      <c r="M43" s="215"/>
    </row>
    <row r="44" spans="1:13" ht="74.25" customHeight="1" x14ac:dyDescent="0.2">
      <c r="A44" s="225"/>
      <c r="B44" s="227"/>
      <c r="C44" s="223"/>
      <c r="D44" s="146" t="s">
        <v>21</v>
      </c>
      <c r="E44" s="151">
        <v>0</v>
      </c>
      <c r="F44" s="151">
        <f>K44+J44+I44+H44+G44</f>
        <v>89900</v>
      </c>
      <c r="G44" s="152">
        <v>0</v>
      </c>
      <c r="H44" s="152">
        <v>27000</v>
      </c>
      <c r="I44" s="152">
        <v>62900</v>
      </c>
      <c r="J44" s="152">
        <v>0</v>
      </c>
      <c r="K44" s="152">
        <v>0</v>
      </c>
      <c r="L44" s="223"/>
      <c r="M44" s="215"/>
    </row>
    <row r="45" spans="1:13" ht="31.5" customHeight="1" x14ac:dyDescent="0.2">
      <c r="A45" s="225"/>
      <c r="B45" s="227"/>
      <c r="C45" s="223"/>
      <c r="D45" s="146" t="s">
        <v>42</v>
      </c>
      <c r="E45" s="151">
        <v>0</v>
      </c>
      <c r="F45" s="151">
        <f>K45+J45+I45+H45+G45</f>
        <v>0</v>
      </c>
      <c r="G45" s="152">
        <v>0</v>
      </c>
      <c r="H45" s="152">
        <v>0</v>
      </c>
      <c r="I45" s="152">
        <v>0</v>
      </c>
      <c r="J45" s="152">
        <v>0</v>
      </c>
      <c r="K45" s="152">
        <v>0</v>
      </c>
      <c r="L45" s="223"/>
      <c r="M45" s="215"/>
    </row>
    <row r="46" spans="1:13" ht="18" customHeight="1" x14ac:dyDescent="0.2">
      <c r="A46" s="225" t="s">
        <v>117</v>
      </c>
      <c r="B46" s="227" t="s">
        <v>222</v>
      </c>
      <c r="C46" s="223" t="s">
        <v>78</v>
      </c>
      <c r="D46" s="146" t="s">
        <v>6</v>
      </c>
      <c r="E46" s="151">
        <v>0</v>
      </c>
      <c r="F46" s="151">
        <f>SUM(F47:F50)</f>
        <v>0</v>
      </c>
      <c r="G46" s="151">
        <v>0</v>
      </c>
      <c r="H46" s="151">
        <v>0</v>
      </c>
      <c r="I46" s="151">
        <f t="shared" ref="I46:K46" si="27">SUM(I47:I50)</f>
        <v>0</v>
      </c>
      <c r="J46" s="151">
        <f t="shared" si="27"/>
        <v>0</v>
      </c>
      <c r="K46" s="151">
        <f t="shared" si="27"/>
        <v>0</v>
      </c>
      <c r="L46" s="223" t="s">
        <v>35</v>
      </c>
      <c r="M46" s="215"/>
    </row>
    <row r="47" spans="1:13" ht="45.75" customHeight="1" x14ac:dyDescent="0.2">
      <c r="A47" s="225"/>
      <c r="B47" s="227"/>
      <c r="C47" s="223"/>
      <c r="D47" s="146" t="s">
        <v>5</v>
      </c>
      <c r="E47" s="151">
        <v>0</v>
      </c>
      <c r="F47" s="151">
        <f t="shared" ref="F47:F55" si="28">K47+J47+I47+H47+G47</f>
        <v>0</v>
      </c>
      <c r="G47" s="152">
        <v>0</v>
      </c>
      <c r="H47" s="152">
        <v>0</v>
      </c>
      <c r="I47" s="152">
        <v>0</v>
      </c>
      <c r="J47" s="152">
        <v>0</v>
      </c>
      <c r="K47" s="152">
        <v>0</v>
      </c>
      <c r="L47" s="223"/>
      <c r="M47" s="215"/>
    </row>
    <row r="48" spans="1:13" ht="60" customHeight="1" x14ac:dyDescent="0.2">
      <c r="A48" s="225"/>
      <c r="B48" s="227"/>
      <c r="C48" s="223"/>
      <c r="D48" s="146" t="s">
        <v>10</v>
      </c>
      <c r="E48" s="151">
        <v>0</v>
      </c>
      <c r="F48" s="151">
        <f t="shared" si="28"/>
        <v>0</v>
      </c>
      <c r="G48" s="152">
        <v>0</v>
      </c>
      <c r="H48" s="152">
        <v>0</v>
      </c>
      <c r="I48" s="152">
        <v>0</v>
      </c>
      <c r="J48" s="152">
        <v>0</v>
      </c>
      <c r="K48" s="152">
        <v>0</v>
      </c>
      <c r="L48" s="223"/>
      <c r="M48" s="215"/>
    </row>
    <row r="49" spans="1:13" ht="74.25" customHeight="1" x14ac:dyDescent="0.2">
      <c r="A49" s="225"/>
      <c r="B49" s="227"/>
      <c r="C49" s="223"/>
      <c r="D49" s="146" t="s">
        <v>21</v>
      </c>
      <c r="E49" s="151">
        <v>0</v>
      </c>
      <c r="F49" s="151">
        <f>K49+J49+I49+H49+G49</f>
        <v>0</v>
      </c>
      <c r="G49" s="152">
        <v>0</v>
      </c>
      <c r="H49" s="152">
        <v>0</v>
      </c>
      <c r="I49" s="152">
        <v>0</v>
      </c>
      <c r="J49" s="152">
        <v>0</v>
      </c>
      <c r="K49" s="152">
        <v>0</v>
      </c>
      <c r="L49" s="223"/>
      <c r="M49" s="215"/>
    </row>
    <row r="50" spans="1:13" ht="31.5" customHeight="1" x14ac:dyDescent="0.2">
      <c r="A50" s="225"/>
      <c r="B50" s="227"/>
      <c r="C50" s="223"/>
      <c r="D50" s="146" t="s">
        <v>42</v>
      </c>
      <c r="E50" s="151">
        <v>0</v>
      </c>
      <c r="F50" s="151">
        <f t="shared" si="28"/>
        <v>0</v>
      </c>
      <c r="G50" s="152">
        <v>0</v>
      </c>
      <c r="H50" s="152">
        <v>0</v>
      </c>
      <c r="I50" s="152">
        <v>0</v>
      </c>
      <c r="J50" s="152">
        <v>0</v>
      </c>
      <c r="K50" s="152">
        <v>0</v>
      </c>
      <c r="L50" s="223"/>
      <c r="M50" s="215"/>
    </row>
    <row r="51" spans="1:13" ht="18" customHeight="1" x14ac:dyDescent="0.2">
      <c r="A51" s="225" t="s">
        <v>195</v>
      </c>
      <c r="B51" s="227" t="s">
        <v>223</v>
      </c>
      <c r="C51" s="223" t="s">
        <v>78</v>
      </c>
      <c r="D51" s="146" t="s">
        <v>6</v>
      </c>
      <c r="E51" s="151">
        <v>0</v>
      </c>
      <c r="F51" s="151">
        <f t="shared" si="28"/>
        <v>90900</v>
      </c>
      <c r="G51" s="151">
        <f>G55+G54+G53+G52</f>
        <v>90900</v>
      </c>
      <c r="H51" s="151">
        <f>H55+H54+H53+H52</f>
        <v>0</v>
      </c>
      <c r="I51" s="151">
        <f>I55+I54+I53+I52</f>
        <v>0</v>
      </c>
      <c r="J51" s="151">
        <f>J55+J54+J53+J52</f>
        <v>0</v>
      </c>
      <c r="K51" s="151">
        <f>K55+K54+K53+K52</f>
        <v>0</v>
      </c>
      <c r="L51" s="223" t="s">
        <v>196</v>
      </c>
      <c r="M51" s="215"/>
    </row>
    <row r="52" spans="1:13" ht="45.75" customHeight="1" x14ac:dyDescent="0.2">
      <c r="A52" s="225"/>
      <c r="B52" s="227"/>
      <c r="C52" s="223"/>
      <c r="D52" s="146" t="s">
        <v>5</v>
      </c>
      <c r="E52" s="151">
        <v>0</v>
      </c>
      <c r="F52" s="151">
        <f t="shared" si="28"/>
        <v>0</v>
      </c>
      <c r="G52" s="152">
        <v>0</v>
      </c>
      <c r="H52" s="152">
        <v>0</v>
      </c>
      <c r="I52" s="152">
        <v>0</v>
      </c>
      <c r="J52" s="152">
        <v>0</v>
      </c>
      <c r="K52" s="152">
        <v>0</v>
      </c>
      <c r="L52" s="223"/>
      <c r="M52" s="215"/>
    </row>
    <row r="53" spans="1:13" ht="60" customHeight="1" x14ac:dyDescent="0.2">
      <c r="A53" s="225"/>
      <c r="B53" s="227"/>
      <c r="C53" s="223"/>
      <c r="D53" s="146" t="s">
        <v>10</v>
      </c>
      <c r="E53" s="151">
        <v>0</v>
      </c>
      <c r="F53" s="151">
        <f t="shared" si="28"/>
        <v>89900</v>
      </c>
      <c r="G53" s="152">
        <v>89900</v>
      </c>
      <c r="H53" s="152">
        <v>0</v>
      </c>
      <c r="I53" s="152">
        <v>0</v>
      </c>
      <c r="J53" s="152">
        <v>0</v>
      </c>
      <c r="K53" s="152">
        <v>0</v>
      </c>
      <c r="L53" s="223"/>
      <c r="M53" s="215"/>
    </row>
    <row r="54" spans="1:13" ht="74.25" customHeight="1" x14ac:dyDescent="0.2">
      <c r="A54" s="225"/>
      <c r="B54" s="227"/>
      <c r="C54" s="223"/>
      <c r="D54" s="146" t="s">
        <v>21</v>
      </c>
      <c r="E54" s="151">
        <v>0</v>
      </c>
      <c r="F54" s="151">
        <f t="shared" si="28"/>
        <v>1000</v>
      </c>
      <c r="G54" s="152">
        <v>1000</v>
      </c>
      <c r="H54" s="152">
        <v>0</v>
      </c>
      <c r="I54" s="152">
        <v>0</v>
      </c>
      <c r="J54" s="152">
        <v>0</v>
      </c>
      <c r="K54" s="152">
        <v>0</v>
      </c>
      <c r="L54" s="223"/>
      <c r="M54" s="215"/>
    </row>
    <row r="55" spans="1:13" ht="31.5" customHeight="1" x14ac:dyDescent="0.2">
      <c r="A55" s="225"/>
      <c r="B55" s="227"/>
      <c r="C55" s="223"/>
      <c r="D55" s="146" t="s">
        <v>42</v>
      </c>
      <c r="E55" s="151">
        <v>0</v>
      </c>
      <c r="F55" s="151">
        <f t="shared" si="28"/>
        <v>0</v>
      </c>
      <c r="G55" s="152">
        <v>0</v>
      </c>
      <c r="H55" s="152">
        <v>0</v>
      </c>
      <c r="I55" s="152">
        <v>0</v>
      </c>
      <c r="J55" s="152">
        <v>0</v>
      </c>
      <c r="K55" s="152">
        <v>0</v>
      </c>
      <c r="L55" s="223"/>
      <c r="M55" s="215"/>
    </row>
    <row r="56" spans="1:13" s="157" customFormat="1" ht="13.5" customHeight="1" x14ac:dyDescent="0.2">
      <c r="A56" s="224" t="s">
        <v>156</v>
      </c>
      <c r="B56" s="216" t="s">
        <v>208</v>
      </c>
      <c r="C56" s="232" t="s">
        <v>78</v>
      </c>
      <c r="D56" s="153" t="s">
        <v>6</v>
      </c>
      <c r="E56" s="156">
        <v>10200</v>
      </c>
      <c r="F56" s="156">
        <f>K56+J56+I56+H56+G56</f>
        <v>64550</v>
      </c>
      <c r="G56" s="156">
        <f>SUM(G57:G60)</f>
        <v>4550</v>
      </c>
      <c r="H56" s="156">
        <f>SUM(H57:H60)</f>
        <v>30000</v>
      </c>
      <c r="I56" s="156">
        <f>SUM(I57:I60)</f>
        <v>30000</v>
      </c>
      <c r="J56" s="156">
        <f>SUM(J57:J60)</f>
        <v>0</v>
      </c>
      <c r="K56" s="156">
        <f>SUM(K60+K59+K58+K57)</f>
        <v>0</v>
      </c>
      <c r="L56" s="232"/>
      <c r="M56" s="220" t="s">
        <v>288</v>
      </c>
    </row>
    <row r="57" spans="1:13" s="157" customFormat="1" ht="45.75" customHeight="1" x14ac:dyDescent="0.2">
      <c r="A57" s="224"/>
      <c r="B57" s="216"/>
      <c r="C57" s="232"/>
      <c r="D57" s="153" t="s">
        <v>5</v>
      </c>
      <c r="E57" s="156">
        <v>0</v>
      </c>
      <c r="F57" s="156">
        <f t="shared" ref="F57:K57" si="29">F62+F67+F72+F77+F82</f>
        <v>0</v>
      </c>
      <c r="G57" s="156">
        <f t="shared" si="29"/>
        <v>0</v>
      </c>
      <c r="H57" s="156">
        <f t="shared" si="29"/>
        <v>0</v>
      </c>
      <c r="I57" s="156">
        <f t="shared" si="29"/>
        <v>0</v>
      </c>
      <c r="J57" s="156">
        <f t="shared" si="29"/>
        <v>0</v>
      </c>
      <c r="K57" s="156">
        <f t="shared" si="29"/>
        <v>0</v>
      </c>
      <c r="L57" s="232"/>
      <c r="M57" s="221"/>
    </row>
    <row r="58" spans="1:13" s="157" customFormat="1" ht="60" customHeight="1" x14ac:dyDescent="0.2">
      <c r="A58" s="224"/>
      <c r="B58" s="216"/>
      <c r="C58" s="232"/>
      <c r="D58" s="153" t="s">
        <v>10</v>
      </c>
      <c r="E58" s="156">
        <v>0</v>
      </c>
      <c r="F58" s="156">
        <f>F63+F68+F73+F78+F83</f>
        <v>0</v>
      </c>
      <c r="G58" s="156">
        <f t="shared" ref="G58" si="30">G63+G68+G73+G78+G83</f>
        <v>0</v>
      </c>
      <c r="H58" s="156">
        <f t="shared" ref="H58:I60" si="31">H63+H68+H73+H78+H83</f>
        <v>0</v>
      </c>
      <c r="I58" s="156">
        <f t="shared" si="31"/>
        <v>0</v>
      </c>
      <c r="J58" s="156">
        <f t="shared" ref="J58" si="32">J63+J68+J73+J78+J83</f>
        <v>0</v>
      </c>
      <c r="K58" s="156">
        <f t="shared" ref="K58:K60" si="33">K63+K68+K73+K77+K83</f>
        <v>0</v>
      </c>
      <c r="L58" s="232"/>
      <c r="M58" s="221"/>
    </row>
    <row r="59" spans="1:13" s="157" customFormat="1" ht="44.25" customHeight="1" x14ac:dyDescent="0.2">
      <c r="A59" s="224"/>
      <c r="B59" s="216"/>
      <c r="C59" s="232"/>
      <c r="D59" s="153" t="s">
        <v>21</v>
      </c>
      <c r="E59" s="156">
        <v>5100</v>
      </c>
      <c r="F59" s="156">
        <f>F64+F69+F74+F79+F84</f>
        <v>34050</v>
      </c>
      <c r="G59" s="156">
        <f t="shared" ref="G59" si="34">G64+G69+G74+G79+G84</f>
        <v>4050</v>
      </c>
      <c r="H59" s="156">
        <f t="shared" si="31"/>
        <v>15000</v>
      </c>
      <c r="I59" s="156">
        <f t="shared" si="31"/>
        <v>15000</v>
      </c>
      <c r="J59" s="156">
        <f t="shared" ref="J59" si="35">J64+J69+J74+J79+J84</f>
        <v>0</v>
      </c>
      <c r="K59" s="156">
        <f t="shared" si="33"/>
        <v>0</v>
      </c>
      <c r="L59" s="232"/>
      <c r="M59" s="221"/>
    </row>
    <row r="60" spans="1:13" s="157" customFormat="1" ht="30" customHeight="1" x14ac:dyDescent="0.2">
      <c r="A60" s="224"/>
      <c r="B60" s="216"/>
      <c r="C60" s="232"/>
      <c r="D60" s="153" t="s">
        <v>42</v>
      </c>
      <c r="E60" s="156">
        <v>5100</v>
      </c>
      <c r="F60" s="156">
        <f>F65+F70+F75+F80+F85</f>
        <v>30500</v>
      </c>
      <c r="G60" s="156">
        <f t="shared" ref="G60" si="36">G65+G70+G75+G80+G85</f>
        <v>500</v>
      </c>
      <c r="H60" s="156">
        <f t="shared" si="31"/>
        <v>15000</v>
      </c>
      <c r="I60" s="156">
        <f t="shared" si="31"/>
        <v>15000</v>
      </c>
      <c r="J60" s="156">
        <f>J65+J70+J75+J80+J85</f>
        <v>0</v>
      </c>
      <c r="K60" s="156">
        <f t="shared" si="33"/>
        <v>0</v>
      </c>
      <c r="L60" s="232"/>
      <c r="M60" s="222"/>
    </row>
    <row r="61" spans="1:13" ht="17.25" customHeight="1" x14ac:dyDescent="0.2">
      <c r="A61" s="225" t="s">
        <v>74</v>
      </c>
      <c r="B61" s="227" t="s">
        <v>250</v>
      </c>
      <c r="C61" s="223" t="s">
        <v>78</v>
      </c>
      <c r="D61" s="146" t="s">
        <v>6</v>
      </c>
      <c r="E61" s="151">
        <v>0</v>
      </c>
      <c r="F61" s="151">
        <f>SUM(K61+J61+I61+H61+G61)</f>
        <v>0</v>
      </c>
      <c r="G61" s="151">
        <f>SUM(G65+G64+G63+G62)</f>
        <v>0</v>
      </c>
      <c r="H61" s="151">
        <f>SUM(H65+H64+H63+H62)</f>
        <v>0</v>
      </c>
      <c r="I61" s="151">
        <f>SUM(I65+I64+I63+I62)</f>
        <v>0</v>
      </c>
      <c r="J61" s="151">
        <f>SUM(J65+J64+J63+J62)</f>
        <v>0</v>
      </c>
      <c r="K61" s="151">
        <f>SUM(K65+K64+K63+K62)</f>
        <v>0</v>
      </c>
      <c r="L61" s="223" t="s">
        <v>35</v>
      </c>
      <c r="M61" s="215"/>
    </row>
    <row r="62" spans="1:13" ht="45.75" customHeight="1" x14ac:dyDescent="0.2">
      <c r="A62" s="225"/>
      <c r="B62" s="227"/>
      <c r="C62" s="223"/>
      <c r="D62" s="146" t="s">
        <v>5</v>
      </c>
      <c r="E62" s="151">
        <v>0</v>
      </c>
      <c r="F62" s="151">
        <f>K62+J62+I62+H62+G62</f>
        <v>0</v>
      </c>
      <c r="G62" s="152">
        <v>0</v>
      </c>
      <c r="H62" s="152">
        <v>0</v>
      </c>
      <c r="I62" s="152">
        <v>0</v>
      </c>
      <c r="J62" s="152">
        <v>0</v>
      </c>
      <c r="K62" s="152">
        <v>0</v>
      </c>
      <c r="L62" s="223"/>
      <c r="M62" s="215"/>
    </row>
    <row r="63" spans="1:13" ht="60" customHeight="1" x14ac:dyDescent="0.2">
      <c r="A63" s="225"/>
      <c r="B63" s="227"/>
      <c r="C63" s="223"/>
      <c r="D63" s="146" t="s">
        <v>10</v>
      </c>
      <c r="E63" s="151">
        <v>0</v>
      </c>
      <c r="F63" s="151">
        <f>K63+J63+I63+H63+G63</f>
        <v>0</v>
      </c>
      <c r="G63" s="152">
        <v>0</v>
      </c>
      <c r="H63" s="152">
        <v>0</v>
      </c>
      <c r="I63" s="152">
        <v>0</v>
      </c>
      <c r="J63" s="152">
        <v>0</v>
      </c>
      <c r="K63" s="152">
        <v>0</v>
      </c>
      <c r="L63" s="223"/>
      <c r="M63" s="215"/>
    </row>
    <row r="64" spans="1:13" ht="74.25" customHeight="1" x14ac:dyDescent="0.2">
      <c r="A64" s="225"/>
      <c r="B64" s="227"/>
      <c r="C64" s="223"/>
      <c r="D64" s="146" t="s">
        <v>21</v>
      </c>
      <c r="E64" s="151">
        <v>0</v>
      </c>
      <c r="F64" s="151">
        <f>K64+J64+I64+H64+G64</f>
        <v>0</v>
      </c>
      <c r="G64" s="152">
        <v>0</v>
      </c>
      <c r="H64" s="152">
        <v>0</v>
      </c>
      <c r="I64" s="152">
        <v>0</v>
      </c>
      <c r="J64" s="152">
        <v>0</v>
      </c>
      <c r="K64" s="152">
        <v>0</v>
      </c>
      <c r="L64" s="223"/>
      <c r="M64" s="215"/>
    </row>
    <row r="65" spans="1:13" ht="31.5" customHeight="1" x14ac:dyDescent="0.2">
      <c r="A65" s="225"/>
      <c r="B65" s="227"/>
      <c r="C65" s="223"/>
      <c r="D65" s="146" t="s">
        <v>42</v>
      </c>
      <c r="E65" s="151">
        <v>0</v>
      </c>
      <c r="F65" s="151">
        <f>K65+J65+I65+H65+G65</f>
        <v>0</v>
      </c>
      <c r="G65" s="152">
        <v>0</v>
      </c>
      <c r="H65" s="152">
        <v>0</v>
      </c>
      <c r="I65" s="152">
        <v>0</v>
      </c>
      <c r="J65" s="152">
        <v>0</v>
      </c>
      <c r="K65" s="152">
        <v>0</v>
      </c>
      <c r="L65" s="223"/>
      <c r="M65" s="215"/>
    </row>
    <row r="66" spans="1:13" ht="17.25" customHeight="1" x14ac:dyDescent="0.2">
      <c r="A66" s="225" t="s">
        <v>165</v>
      </c>
      <c r="B66" s="227" t="s">
        <v>224</v>
      </c>
      <c r="C66" s="223" t="s">
        <v>36</v>
      </c>
      <c r="D66" s="146" t="s">
        <v>6</v>
      </c>
      <c r="E66" s="151">
        <v>0</v>
      </c>
      <c r="F66" s="151">
        <f>SUM(K66+J66+I66+H66+G66)</f>
        <v>3550</v>
      </c>
      <c r="G66" s="151">
        <v>3550</v>
      </c>
      <c r="H66" s="151">
        <v>0</v>
      </c>
      <c r="I66" s="151">
        <v>0</v>
      </c>
      <c r="J66" s="151">
        <v>0</v>
      </c>
      <c r="K66" s="151">
        <f>SUM(K70+K69+K68+K67)</f>
        <v>0</v>
      </c>
      <c r="L66" s="223" t="s">
        <v>35</v>
      </c>
      <c r="M66" s="250"/>
    </row>
    <row r="67" spans="1:13" ht="45.75" customHeight="1" x14ac:dyDescent="0.2">
      <c r="A67" s="225"/>
      <c r="B67" s="227"/>
      <c r="C67" s="223"/>
      <c r="D67" s="146" t="s">
        <v>5</v>
      </c>
      <c r="E67" s="151">
        <v>0</v>
      </c>
      <c r="F67" s="151">
        <f>K67+J67+I67+H67+G67</f>
        <v>0</v>
      </c>
      <c r="G67" s="152">
        <v>0</v>
      </c>
      <c r="H67" s="152">
        <v>0</v>
      </c>
      <c r="I67" s="152">
        <v>0</v>
      </c>
      <c r="J67" s="152">
        <v>0</v>
      </c>
      <c r="K67" s="152">
        <v>0</v>
      </c>
      <c r="L67" s="223"/>
      <c r="M67" s="251"/>
    </row>
    <row r="68" spans="1:13" ht="60" customHeight="1" x14ac:dyDescent="0.2">
      <c r="A68" s="225"/>
      <c r="B68" s="227"/>
      <c r="C68" s="223"/>
      <c r="D68" s="146" t="s">
        <v>10</v>
      </c>
      <c r="E68" s="151">
        <v>0</v>
      </c>
      <c r="F68" s="151">
        <f>K68+J68+I68+H68+G68</f>
        <v>0</v>
      </c>
      <c r="G68" s="152">
        <v>0</v>
      </c>
      <c r="H68" s="152">
        <v>0</v>
      </c>
      <c r="I68" s="152">
        <v>0</v>
      </c>
      <c r="J68" s="152">
        <v>0</v>
      </c>
      <c r="K68" s="152">
        <v>0</v>
      </c>
      <c r="L68" s="223"/>
      <c r="M68" s="251"/>
    </row>
    <row r="69" spans="1:13" ht="74.25" customHeight="1" x14ac:dyDescent="0.2">
      <c r="A69" s="225"/>
      <c r="B69" s="227"/>
      <c r="C69" s="223"/>
      <c r="D69" s="146" t="s">
        <v>21</v>
      </c>
      <c r="E69" s="151">
        <v>0</v>
      </c>
      <c r="F69" s="151">
        <f>K69+J69+I69+H69+G69</f>
        <v>3550</v>
      </c>
      <c r="G69" s="152">
        <v>3550</v>
      </c>
      <c r="H69" s="152">
        <v>0</v>
      </c>
      <c r="I69" s="152">
        <v>0</v>
      </c>
      <c r="J69" s="152">
        <v>0</v>
      </c>
      <c r="K69" s="152">
        <v>0</v>
      </c>
      <c r="L69" s="223"/>
      <c r="M69" s="251"/>
    </row>
    <row r="70" spans="1:13" ht="31.5" customHeight="1" x14ac:dyDescent="0.2">
      <c r="A70" s="225"/>
      <c r="B70" s="227"/>
      <c r="C70" s="223"/>
      <c r="D70" s="146" t="s">
        <v>42</v>
      </c>
      <c r="E70" s="151">
        <v>0</v>
      </c>
      <c r="F70" s="151">
        <f>K70+J70+I70+H70+G70</f>
        <v>0</v>
      </c>
      <c r="G70" s="152">
        <v>0</v>
      </c>
      <c r="H70" s="152">
        <v>0</v>
      </c>
      <c r="I70" s="152">
        <v>0</v>
      </c>
      <c r="J70" s="152">
        <v>0</v>
      </c>
      <c r="K70" s="152">
        <v>0</v>
      </c>
      <c r="L70" s="223"/>
      <c r="M70" s="252"/>
    </row>
    <row r="71" spans="1:13" ht="31.5" customHeight="1" x14ac:dyDescent="0.2">
      <c r="A71" s="225" t="s">
        <v>166</v>
      </c>
      <c r="B71" s="227" t="s">
        <v>209</v>
      </c>
      <c r="C71" s="223" t="s">
        <v>78</v>
      </c>
      <c r="D71" s="146" t="s">
        <v>6</v>
      </c>
      <c r="E71" s="151">
        <v>0</v>
      </c>
      <c r="F71" s="151">
        <v>21000</v>
      </c>
      <c r="G71" s="151">
        <f>G72+G73+G74+G75</f>
        <v>1000</v>
      </c>
      <c r="H71" s="151">
        <f>H72+H73+H74+H75</f>
        <v>10000</v>
      </c>
      <c r="I71" s="151">
        <v>10000</v>
      </c>
      <c r="J71" s="151">
        <v>0</v>
      </c>
      <c r="K71" s="151">
        <f>SUM(K75+K74+K73+K72)</f>
        <v>0</v>
      </c>
      <c r="L71" s="223" t="s">
        <v>35</v>
      </c>
      <c r="M71" s="215"/>
    </row>
    <row r="72" spans="1:13" ht="45" customHeight="1" x14ac:dyDescent="0.2">
      <c r="A72" s="225"/>
      <c r="B72" s="227"/>
      <c r="C72" s="223"/>
      <c r="D72" s="146" t="s">
        <v>5</v>
      </c>
      <c r="E72" s="151">
        <v>0</v>
      </c>
      <c r="F72" s="151">
        <f>G72+H72+I72+J72+K72</f>
        <v>0</v>
      </c>
      <c r="G72" s="152">
        <v>0</v>
      </c>
      <c r="H72" s="152">
        <v>0</v>
      </c>
      <c r="I72" s="152">
        <v>0</v>
      </c>
      <c r="J72" s="152">
        <v>0</v>
      </c>
      <c r="K72" s="152">
        <v>0</v>
      </c>
      <c r="L72" s="223"/>
      <c r="M72" s="215"/>
    </row>
    <row r="73" spans="1:13" ht="65.25" customHeight="1" x14ac:dyDescent="0.2">
      <c r="A73" s="225"/>
      <c r="B73" s="227"/>
      <c r="C73" s="223"/>
      <c r="D73" s="146" t="s">
        <v>10</v>
      </c>
      <c r="E73" s="151">
        <v>0</v>
      </c>
      <c r="F73" s="151">
        <f>G73+H73+I73+J73+K73</f>
        <v>0</v>
      </c>
      <c r="G73" s="152">
        <v>0</v>
      </c>
      <c r="H73" s="152">
        <v>0</v>
      </c>
      <c r="I73" s="152">
        <v>0</v>
      </c>
      <c r="J73" s="152">
        <v>0</v>
      </c>
      <c r="K73" s="152">
        <v>0</v>
      </c>
      <c r="L73" s="223"/>
      <c r="M73" s="215"/>
    </row>
    <row r="74" spans="1:13" ht="76.5" customHeight="1" x14ac:dyDescent="0.2">
      <c r="A74" s="225"/>
      <c r="B74" s="227"/>
      <c r="C74" s="223"/>
      <c r="D74" s="146" t="s">
        <v>21</v>
      </c>
      <c r="E74" s="151">
        <v>0</v>
      </c>
      <c r="F74" s="151">
        <f>G74+H74+I74+J74+K74</f>
        <v>10500</v>
      </c>
      <c r="G74" s="152">
        <v>500</v>
      </c>
      <c r="H74" s="152">
        <v>5000</v>
      </c>
      <c r="I74" s="152">
        <v>5000</v>
      </c>
      <c r="J74" s="152">
        <v>0</v>
      </c>
      <c r="K74" s="152">
        <v>0</v>
      </c>
      <c r="L74" s="223"/>
      <c r="M74" s="215"/>
    </row>
    <row r="75" spans="1:13" ht="31.5" customHeight="1" x14ac:dyDescent="0.2">
      <c r="A75" s="225"/>
      <c r="B75" s="227"/>
      <c r="C75" s="223"/>
      <c r="D75" s="146" t="s">
        <v>42</v>
      </c>
      <c r="E75" s="151">
        <v>0</v>
      </c>
      <c r="F75" s="151">
        <f>G75+H75+I75+J75+K75</f>
        <v>10500</v>
      </c>
      <c r="G75" s="152">
        <v>500</v>
      </c>
      <c r="H75" s="152">
        <v>5000</v>
      </c>
      <c r="I75" s="152">
        <v>5000</v>
      </c>
      <c r="J75" s="152">
        <v>0</v>
      </c>
      <c r="K75" s="152">
        <v>0</v>
      </c>
      <c r="L75" s="223"/>
      <c r="M75" s="215"/>
    </row>
    <row r="76" spans="1:13" ht="31.5" customHeight="1" x14ac:dyDescent="0.2">
      <c r="A76" s="225" t="s">
        <v>167</v>
      </c>
      <c r="B76" s="227" t="s">
        <v>210</v>
      </c>
      <c r="C76" s="223" t="s">
        <v>78</v>
      </c>
      <c r="D76" s="146" t="s">
        <v>6</v>
      </c>
      <c r="E76" s="151">
        <v>10200</v>
      </c>
      <c r="F76" s="151">
        <f>K76+J76+I76+H76+G76</f>
        <v>40000</v>
      </c>
      <c r="G76" s="151">
        <f>SUM(G80+G79+G78+G77)</f>
        <v>0</v>
      </c>
      <c r="H76" s="151">
        <f>SUM(H80+H79+H78+H77)</f>
        <v>20000</v>
      </c>
      <c r="I76" s="151">
        <f>SUM(I80+I79+I78+I77)</f>
        <v>20000</v>
      </c>
      <c r="J76" s="151">
        <f>SUM(J80+J79+J78+J77)</f>
        <v>0</v>
      </c>
      <c r="K76" s="151">
        <f>SUM(K80+K79+K78+K77)</f>
        <v>0</v>
      </c>
      <c r="L76" s="223" t="s">
        <v>35</v>
      </c>
      <c r="M76" s="215"/>
    </row>
    <row r="77" spans="1:13" ht="45" customHeight="1" x14ac:dyDescent="0.2">
      <c r="A77" s="225"/>
      <c r="B77" s="227"/>
      <c r="C77" s="223"/>
      <c r="D77" s="146" t="s">
        <v>5</v>
      </c>
      <c r="E77" s="151">
        <v>0</v>
      </c>
      <c r="F77" s="151">
        <f t="shared" ref="F77:F85" si="37">G77+H77+I77+J77+K77</f>
        <v>0</v>
      </c>
      <c r="G77" s="152">
        <v>0</v>
      </c>
      <c r="H77" s="152">
        <v>0</v>
      </c>
      <c r="I77" s="152">
        <v>0</v>
      </c>
      <c r="J77" s="152">
        <v>0</v>
      </c>
      <c r="K77" s="152">
        <v>0</v>
      </c>
      <c r="L77" s="223"/>
      <c r="M77" s="215"/>
    </row>
    <row r="78" spans="1:13" ht="65.25" customHeight="1" x14ac:dyDescent="0.2">
      <c r="A78" s="225"/>
      <c r="B78" s="227"/>
      <c r="C78" s="223"/>
      <c r="D78" s="146" t="s">
        <v>10</v>
      </c>
      <c r="E78" s="151">
        <v>0</v>
      </c>
      <c r="F78" s="151">
        <f t="shared" si="37"/>
        <v>0</v>
      </c>
      <c r="G78" s="152">
        <v>0</v>
      </c>
      <c r="H78" s="152">
        <v>0</v>
      </c>
      <c r="I78" s="152">
        <v>0</v>
      </c>
      <c r="J78" s="152">
        <v>0</v>
      </c>
      <c r="K78" s="152">
        <v>0</v>
      </c>
      <c r="L78" s="223"/>
      <c r="M78" s="215"/>
    </row>
    <row r="79" spans="1:13" ht="76.5" customHeight="1" x14ac:dyDescent="0.2">
      <c r="A79" s="225"/>
      <c r="B79" s="227"/>
      <c r="C79" s="223"/>
      <c r="D79" s="146" t="s">
        <v>21</v>
      </c>
      <c r="E79" s="151">
        <v>5100</v>
      </c>
      <c r="F79" s="151">
        <f t="shared" si="37"/>
        <v>20000</v>
      </c>
      <c r="G79" s="152">
        <v>0</v>
      </c>
      <c r="H79" s="152">
        <v>10000</v>
      </c>
      <c r="I79" s="152">
        <v>10000</v>
      </c>
      <c r="J79" s="152">
        <v>0</v>
      </c>
      <c r="K79" s="152">
        <v>0</v>
      </c>
      <c r="L79" s="223"/>
      <c r="M79" s="215"/>
    </row>
    <row r="80" spans="1:13" ht="31.5" customHeight="1" x14ac:dyDescent="0.2">
      <c r="A80" s="225"/>
      <c r="B80" s="227"/>
      <c r="C80" s="223"/>
      <c r="D80" s="146" t="s">
        <v>42</v>
      </c>
      <c r="E80" s="151">
        <v>5100</v>
      </c>
      <c r="F80" s="151">
        <f t="shared" si="37"/>
        <v>20000</v>
      </c>
      <c r="G80" s="152">
        <v>0</v>
      </c>
      <c r="H80" s="152">
        <v>10000</v>
      </c>
      <c r="I80" s="152">
        <v>10000</v>
      </c>
      <c r="J80" s="152">
        <v>0</v>
      </c>
      <c r="K80" s="152">
        <v>0</v>
      </c>
      <c r="L80" s="223"/>
      <c r="M80" s="215"/>
    </row>
    <row r="81" spans="1:13" ht="31.5" customHeight="1" x14ac:dyDescent="0.2">
      <c r="A81" s="225" t="s">
        <v>189</v>
      </c>
      <c r="B81" s="227" t="s">
        <v>211</v>
      </c>
      <c r="C81" s="223" t="s">
        <v>78</v>
      </c>
      <c r="D81" s="146" t="s">
        <v>6</v>
      </c>
      <c r="E81" s="151">
        <v>0</v>
      </c>
      <c r="F81" s="151">
        <f t="shared" si="37"/>
        <v>0</v>
      </c>
      <c r="G81" s="151">
        <f>SUM(G85+G84+G83+G82)</f>
        <v>0</v>
      </c>
      <c r="H81" s="151">
        <f>SUM(H85+H84+H83+H82)</f>
        <v>0</v>
      </c>
      <c r="I81" s="151">
        <f>SUM(I85+I84+I83+I82)</f>
        <v>0</v>
      </c>
      <c r="J81" s="151">
        <f>SUM(J85+J84+J83+J82)</f>
        <v>0</v>
      </c>
      <c r="K81" s="151">
        <f>SUM(K85+K84+K83+K82)</f>
        <v>0</v>
      </c>
      <c r="L81" s="223" t="s">
        <v>35</v>
      </c>
      <c r="M81" s="215"/>
    </row>
    <row r="82" spans="1:13" ht="45" customHeight="1" x14ac:dyDescent="0.2">
      <c r="A82" s="225"/>
      <c r="B82" s="227"/>
      <c r="C82" s="223"/>
      <c r="D82" s="146" t="s">
        <v>5</v>
      </c>
      <c r="E82" s="151">
        <v>0</v>
      </c>
      <c r="F82" s="151">
        <f t="shared" si="37"/>
        <v>0</v>
      </c>
      <c r="G82" s="152">
        <v>0</v>
      </c>
      <c r="H82" s="152">
        <v>0</v>
      </c>
      <c r="I82" s="152">
        <v>0</v>
      </c>
      <c r="J82" s="152">
        <v>0</v>
      </c>
      <c r="K82" s="152">
        <v>0</v>
      </c>
      <c r="L82" s="223"/>
      <c r="M82" s="215"/>
    </row>
    <row r="83" spans="1:13" ht="65.25" customHeight="1" x14ac:dyDescent="0.2">
      <c r="A83" s="225"/>
      <c r="B83" s="227"/>
      <c r="C83" s="223"/>
      <c r="D83" s="146" t="s">
        <v>10</v>
      </c>
      <c r="E83" s="151">
        <v>0</v>
      </c>
      <c r="F83" s="151">
        <f t="shared" si="37"/>
        <v>0</v>
      </c>
      <c r="G83" s="152">
        <v>0</v>
      </c>
      <c r="H83" s="152">
        <v>0</v>
      </c>
      <c r="I83" s="152">
        <v>0</v>
      </c>
      <c r="J83" s="152">
        <v>0</v>
      </c>
      <c r="K83" s="152">
        <v>0</v>
      </c>
      <c r="L83" s="223"/>
      <c r="M83" s="215"/>
    </row>
    <row r="84" spans="1:13" ht="76.5" customHeight="1" x14ac:dyDescent="0.2">
      <c r="A84" s="225"/>
      <c r="B84" s="227"/>
      <c r="C84" s="223"/>
      <c r="D84" s="146" t="s">
        <v>21</v>
      </c>
      <c r="E84" s="151">
        <v>0</v>
      </c>
      <c r="F84" s="151">
        <f t="shared" si="37"/>
        <v>0</v>
      </c>
      <c r="G84" s="152">
        <v>0</v>
      </c>
      <c r="H84" s="152">
        <v>0</v>
      </c>
      <c r="I84" s="152">
        <v>0</v>
      </c>
      <c r="J84" s="152">
        <v>0</v>
      </c>
      <c r="K84" s="152">
        <v>0</v>
      </c>
      <c r="L84" s="223"/>
      <c r="M84" s="215"/>
    </row>
    <row r="85" spans="1:13" ht="31.5" customHeight="1" x14ac:dyDescent="0.2">
      <c r="A85" s="225"/>
      <c r="B85" s="227"/>
      <c r="C85" s="223"/>
      <c r="D85" s="146" t="s">
        <v>42</v>
      </c>
      <c r="E85" s="151">
        <v>0</v>
      </c>
      <c r="F85" s="151">
        <f t="shared" si="37"/>
        <v>0</v>
      </c>
      <c r="G85" s="152">
        <v>0</v>
      </c>
      <c r="H85" s="152">
        <v>0</v>
      </c>
      <c r="I85" s="152">
        <v>0</v>
      </c>
      <c r="J85" s="152">
        <v>0</v>
      </c>
      <c r="K85" s="152">
        <v>0</v>
      </c>
      <c r="L85" s="223"/>
      <c r="M85" s="215"/>
    </row>
    <row r="86" spans="1:13" s="157" customFormat="1" ht="19.5" customHeight="1" x14ac:dyDescent="0.2">
      <c r="A86" s="224" t="s">
        <v>56</v>
      </c>
      <c r="B86" s="216" t="s">
        <v>188</v>
      </c>
      <c r="C86" s="228" t="s">
        <v>164</v>
      </c>
      <c r="D86" s="153" t="s">
        <v>6</v>
      </c>
      <c r="E86" s="156">
        <v>0</v>
      </c>
      <c r="F86" s="147">
        <f t="shared" ref="F86:K86" si="38">SUM(F90+F89+F88+F87)</f>
        <v>0</v>
      </c>
      <c r="G86" s="147">
        <f t="shared" si="38"/>
        <v>0</v>
      </c>
      <c r="H86" s="147">
        <f t="shared" si="38"/>
        <v>0</v>
      </c>
      <c r="I86" s="147">
        <f t="shared" si="38"/>
        <v>0</v>
      </c>
      <c r="J86" s="147">
        <f t="shared" si="38"/>
        <v>0</v>
      </c>
      <c r="K86" s="147">
        <f t="shared" si="38"/>
        <v>0</v>
      </c>
      <c r="L86" s="217" t="s">
        <v>35</v>
      </c>
      <c r="M86" s="220" t="s">
        <v>290</v>
      </c>
    </row>
    <row r="87" spans="1:13" s="157" customFormat="1" ht="45.75" customHeight="1" x14ac:dyDescent="0.2">
      <c r="A87" s="224"/>
      <c r="B87" s="216"/>
      <c r="C87" s="228"/>
      <c r="D87" s="153" t="s">
        <v>5</v>
      </c>
      <c r="E87" s="156">
        <v>0</v>
      </c>
      <c r="F87" s="147">
        <v>0</v>
      </c>
      <c r="G87" s="148">
        <v>0</v>
      </c>
      <c r="H87" s="148">
        <v>0</v>
      </c>
      <c r="I87" s="148">
        <v>0</v>
      </c>
      <c r="J87" s="148">
        <v>0</v>
      </c>
      <c r="K87" s="148">
        <v>0</v>
      </c>
      <c r="L87" s="263"/>
      <c r="M87" s="221"/>
    </row>
    <row r="88" spans="1:13" s="157" customFormat="1" ht="60" customHeight="1" x14ac:dyDescent="0.2">
      <c r="A88" s="224"/>
      <c r="B88" s="216"/>
      <c r="C88" s="228"/>
      <c r="D88" s="153" t="s">
        <v>10</v>
      </c>
      <c r="E88" s="156">
        <v>0</v>
      </c>
      <c r="F88" s="147">
        <v>0</v>
      </c>
      <c r="G88" s="148">
        <v>0</v>
      </c>
      <c r="H88" s="148">
        <v>0</v>
      </c>
      <c r="I88" s="148">
        <v>0</v>
      </c>
      <c r="J88" s="148">
        <v>0</v>
      </c>
      <c r="K88" s="148">
        <v>0</v>
      </c>
      <c r="L88" s="263"/>
      <c r="M88" s="221"/>
    </row>
    <row r="89" spans="1:13" s="157" customFormat="1" ht="44.25" customHeight="1" x14ac:dyDescent="0.2">
      <c r="A89" s="224"/>
      <c r="B89" s="216"/>
      <c r="C89" s="228"/>
      <c r="D89" s="153" t="s">
        <v>21</v>
      </c>
      <c r="E89" s="156">
        <v>0</v>
      </c>
      <c r="F89" s="147">
        <v>0</v>
      </c>
      <c r="G89" s="148">
        <v>0</v>
      </c>
      <c r="H89" s="148">
        <v>0</v>
      </c>
      <c r="I89" s="148">
        <v>0</v>
      </c>
      <c r="J89" s="148">
        <v>0</v>
      </c>
      <c r="K89" s="148">
        <v>0</v>
      </c>
      <c r="L89" s="263"/>
      <c r="M89" s="221"/>
    </row>
    <row r="90" spans="1:13" s="157" customFormat="1" ht="30" customHeight="1" x14ac:dyDescent="0.2">
      <c r="A90" s="224"/>
      <c r="B90" s="216"/>
      <c r="C90" s="228"/>
      <c r="D90" s="153" t="s">
        <v>42</v>
      </c>
      <c r="E90" s="156">
        <v>0</v>
      </c>
      <c r="F90" s="147">
        <v>0</v>
      </c>
      <c r="G90" s="148">
        <v>0</v>
      </c>
      <c r="H90" s="148">
        <v>0</v>
      </c>
      <c r="I90" s="148">
        <v>0</v>
      </c>
      <c r="J90" s="148">
        <v>0</v>
      </c>
      <c r="K90" s="148">
        <v>0</v>
      </c>
      <c r="L90" s="264"/>
      <c r="M90" s="222"/>
    </row>
    <row r="91" spans="1:13" ht="31.5" customHeight="1" x14ac:dyDescent="0.2">
      <c r="A91" s="225" t="s">
        <v>121</v>
      </c>
      <c r="B91" s="227" t="s">
        <v>225</v>
      </c>
      <c r="C91" s="223" t="s">
        <v>164</v>
      </c>
      <c r="D91" s="146" t="s">
        <v>6</v>
      </c>
      <c r="E91" s="151">
        <f>SUM(E95+E94+E93+E92)</f>
        <v>0</v>
      </c>
      <c r="F91" s="158">
        <f>SUM(K91+J91+I91+H91+G91)</f>
        <v>0</v>
      </c>
      <c r="G91" s="158">
        <f>SUM(G95+G94+G93+G92)</f>
        <v>0</v>
      </c>
      <c r="H91" s="158">
        <f>SUM(H95+H94+H93+H92)</f>
        <v>0</v>
      </c>
      <c r="I91" s="158">
        <f>SUM(I95+I94+I93+I92)</f>
        <v>0</v>
      </c>
      <c r="J91" s="158">
        <f>SUM(J95+J94+J93+J92)</f>
        <v>0</v>
      </c>
      <c r="K91" s="158">
        <f>SUM(K95+K94+K93+K92)</f>
        <v>0</v>
      </c>
      <c r="L91" s="217" t="s">
        <v>35</v>
      </c>
      <c r="M91" s="215"/>
    </row>
    <row r="92" spans="1:13" ht="45" customHeight="1" x14ac:dyDescent="0.2">
      <c r="A92" s="225"/>
      <c r="B92" s="227"/>
      <c r="C92" s="223"/>
      <c r="D92" s="146" t="s">
        <v>5</v>
      </c>
      <c r="E92" s="151">
        <v>0</v>
      </c>
      <c r="F92" s="158">
        <f>K92+J92+I92+H92+G92</f>
        <v>0</v>
      </c>
      <c r="G92" s="159">
        <f>SUM(G95+G94+G93)</f>
        <v>0</v>
      </c>
      <c r="H92" s="159">
        <f>SUM(H95+H94+H93)</f>
        <v>0</v>
      </c>
      <c r="I92" s="159">
        <f>SUM(I95+I94+I93)</f>
        <v>0</v>
      </c>
      <c r="J92" s="159">
        <f>SUM(J95+J94+J93)</f>
        <v>0</v>
      </c>
      <c r="K92" s="159">
        <f>SUM(K95+K94+K93)</f>
        <v>0</v>
      </c>
      <c r="L92" s="218"/>
      <c r="M92" s="215"/>
    </row>
    <row r="93" spans="1:13" ht="65.25" customHeight="1" x14ac:dyDescent="0.2">
      <c r="A93" s="225"/>
      <c r="B93" s="227"/>
      <c r="C93" s="223"/>
      <c r="D93" s="146" t="s">
        <v>10</v>
      </c>
      <c r="E93" s="151">
        <v>0</v>
      </c>
      <c r="F93" s="158">
        <f>K93+J93+I93+H93+G93</f>
        <v>0</v>
      </c>
      <c r="G93" s="159">
        <v>0</v>
      </c>
      <c r="H93" s="159">
        <v>0</v>
      </c>
      <c r="I93" s="159">
        <v>0</v>
      </c>
      <c r="J93" s="159">
        <v>0</v>
      </c>
      <c r="K93" s="159">
        <v>0</v>
      </c>
      <c r="L93" s="218"/>
      <c r="M93" s="215"/>
    </row>
    <row r="94" spans="1:13" ht="76.5" customHeight="1" x14ac:dyDescent="0.2">
      <c r="A94" s="225"/>
      <c r="B94" s="227"/>
      <c r="C94" s="223"/>
      <c r="D94" s="146" t="s">
        <v>21</v>
      </c>
      <c r="E94" s="151">
        <v>0</v>
      </c>
      <c r="F94" s="158">
        <f>K94+J94+I94+H94+G94</f>
        <v>0</v>
      </c>
      <c r="G94" s="159">
        <v>0</v>
      </c>
      <c r="H94" s="159">
        <v>0</v>
      </c>
      <c r="I94" s="159">
        <v>0</v>
      </c>
      <c r="J94" s="159">
        <v>0</v>
      </c>
      <c r="K94" s="159">
        <v>0</v>
      </c>
      <c r="L94" s="218"/>
      <c r="M94" s="215"/>
    </row>
    <row r="95" spans="1:13" ht="31.5" customHeight="1" x14ac:dyDescent="0.2">
      <c r="A95" s="225"/>
      <c r="B95" s="227"/>
      <c r="C95" s="223"/>
      <c r="D95" s="146" t="s">
        <v>42</v>
      </c>
      <c r="E95" s="151"/>
      <c r="F95" s="158">
        <f>K95+J95+I95+H95+G95</f>
        <v>0</v>
      </c>
      <c r="G95" s="159">
        <v>0</v>
      </c>
      <c r="H95" s="159">
        <v>0</v>
      </c>
      <c r="I95" s="159">
        <v>0</v>
      </c>
      <c r="J95" s="159">
        <v>0</v>
      </c>
      <c r="K95" s="159">
        <v>0</v>
      </c>
      <c r="L95" s="219"/>
      <c r="M95" s="215"/>
    </row>
    <row r="96" spans="1:13" ht="15" customHeight="1" x14ac:dyDescent="0.2">
      <c r="A96" s="249"/>
      <c r="B96" s="226" t="s">
        <v>114</v>
      </c>
      <c r="C96" s="226"/>
      <c r="D96" s="147" t="s">
        <v>6</v>
      </c>
      <c r="E96" s="156">
        <v>0</v>
      </c>
      <c r="F96" s="156">
        <f t="shared" ref="F96:K96" si="39">SUM(F97:F100)</f>
        <v>245350</v>
      </c>
      <c r="G96" s="156">
        <f t="shared" si="39"/>
        <v>95450</v>
      </c>
      <c r="H96" s="156">
        <f t="shared" si="39"/>
        <v>57000</v>
      </c>
      <c r="I96" s="156">
        <f t="shared" si="39"/>
        <v>92900</v>
      </c>
      <c r="J96" s="156">
        <f t="shared" si="39"/>
        <v>0</v>
      </c>
      <c r="K96" s="156">
        <f t="shared" si="39"/>
        <v>0</v>
      </c>
      <c r="L96" s="228"/>
      <c r="M96" s="228"/>
    </row>
    <row r="97" spans="1:13" ht="46.5" customHeight="1" x14ac:dyDescent="0.2">
      <c r="A97" s="249"/>
      <c r="B97" s="226"/>
      <c r="C97" s="226"/>
      <c r="D97" s="147" t="s">
        <v>5</v>
      </c>
      <c r="E97" s="156">
        <v>0</v>
      </c>
      <c r="F97" s="156">
        <f>SUM(G97:K97)</f>
        <v>0</v>
      </c>
      <c r="G97" s="156">
        <f>G37+G57+G87</f>
        <v>0</v>
      </c>
      <c r="H97" s="156">
        <f>H37+H57+H87</f>
        <v>0</v>
      </c>
      <c r="I97" s="156">
        <f>I37+I57+I87</f>
        <v>0</v>
      </c>
      <c r="J97" s="156">
        <f>J37+J57+J87</f>
        <v>0</v>
      </c>
      <c r="K97" s="156">
        <f>K37+K57+K87</f>
        <v>0</v>
      </c>
      <c r="L97" s="228"/>
      <c r="M97" s="228"/>
    </row>
    <row r="98" spans="1:13" ht="58.5" customHeight="1" x14ac:dyDescent="0.2">
      <c r="A98" s="249"/>
      <c r="B98" s="226"/>
      <c r="C98" s="226"/>
      <c r="D98" s="147" t="s">
        <v>10</v>
      </c>
      <c r="E98" s="156">
        <v>0</v>
      </c>
      <c r="F98" s="156">
        <f t="shared" ref="F98:F100" si="40">SUM(G98:K98)</f>
        <v>89900</v>
      </c>
      <c r="G98" s="156">
        <f>G38+G58+G88</f>
        <v>89900</v>
      </c>
      <c r="H98" s="156">
        <f t="shared" ref="H98" si="41">H38+H58+H88</f>
        <v>0</v>
      </c>
      <c r="I98" s="156">
        <f t="shared" ref="I98" si="42">I38+I58+I88</f>
        <v>0</v>
      </c>
      <c r="J98" s="156">
        <f t="shared" ref="J98:K100" si="43">J38+J58+J88</f>
        <v>0</v>
      </c>
      <c r="K98" s="156">
        <f t="shared" si="43"/>
        <v>0</v>
      </c>
      <c r="L98" s="228"/>
      <c r="M98" s="228"/>
    </row>
    <row r="99" spans="1:13" ht="72" customHeight="1" x14ac:dyDescent="0.2">
      <c r="A99" s="249"/>
      <c r="B99" s="226"/>
      <c r="C99" s="226"/>
      <c r="D99" s="147" t="s">
        <v>21</v>
      </c>
      <c r="E99" s="156">
        <v>0</v>
      </c>
      <c r="F99" s="156">
        <f t="shared" si="40"/>
        <v>124950</v>
      </c>
      <c r="G99" s="156">
        <f>G39+G59+G89</f>
        <v>5050</v>
      </c>
      <c r="H99" s="156">
        <f>H39+H59+H89</f>
        <v>42000</v>
      </c>
      <c r="I99" s="156">
        <f>I39+I59+I89</f>
        <v>77900</v>
      </c>
      <c r="J99" s="156">
        <f t="shared" si="43"/>
        <v>0</v>
      </c>
      <c r="K99" s="156">
        <f t="shared" si="43"/>
        <v>0</v>
      </c>
      <c r="L99" s="228"/>
      <c r="M99" s="228"/>
    </row>
    <row r="100" spans="1:13" ht="31.5" customHeight="1" x14ac:dyDescent="0.2">
      <c r="A100" s="249"/>
      <c r="B100" s="226"/>
      <c r="C100" s="226"/>
      <c r="D100" s="147" t="s">
        <v>42</v>
      </c>
      <c r="E100" s="156">
        <v>0</v>
      </c>
      <c r="F100" s="156">
        <f t="shared" si="40"/>
        <v>30500</v>
      </c>
      <c r="G100" s="156">
        <f t="shared" ref="G100" si="44">G40+G60+G90</f>
        <v>500</v>
      </c>
      <c r="H100" s="156">
        <f t="shared" ref="H100" si="45">H40+H60+H90</f>
        <v>15000</v>
      </c>
      <c r="I100" s="156">
        <f t="shared" ref="I100" si="46">I40+I60+I90</f>
        <v>15000</v>
      </c>
      <c r="J100" s="156">
        <v>0</v>
      </c>
      <c r="K100" s="156">
        <f t="shared" si="43"/>
        <v>0</v>
      </c>
      <c r="L100" s="228"/>
      <c r="M100" s="228"/>
    </row>
    <row r="101" spans="1:13" ht="28.5" customHeight="1" x14ac:dyDescent="0.2">
      <c r="A101" s="212" t="s">
        <v>115</v>
      </c>
      <c r="B101" s="213"/>
      <c r="C101" s="213"/>
      <c r="D101" s="213"/>
      <c r="E101" s="213"/>
      <c r="F101" s="213"/>
      <c r="G101" s="213"/>
      <c r="H101" s="213"/>
      <c r="I101" s="213"/>
      <c r="J101" s="213"/>
      <c r="K101" s="213"/>
      <c r="L101" s="213"/>
      <c r="M101" s="214"/>
    </row>
    <row r="102" spans="1:13" s="157" customFormat="1" ht="15" customHeight="1" x14ac:dyDescent="0.2">
      <c r="A102" s="224" t="s">
        <v>122</v>
      </c>
      <c r="B102" s="216" t="s">
        <v>289</v>
      </c>
      <c r="C102" s="228" t="s">
        <v>78</v>
      </c>
      <c r="D102" s="153" t="s">
        <v>6</v>
      </c>
      <c r="E102" s="156">
        <v>171332</v>
      </c>
      <c r="F102" s="156">
        <f>SUM(G102:K102)</f>
        <v>355561.6</v>
      </c>
      <c r="G102" s="156">
        <v>0</v>
      </c>
      <c r="H102" s="156">
        <f>SUM(H103:H106)</f>
        <v>217823</v>
      </c>
      <c r="I102" s="156">
        <f>SUM(I103:I106)</f>
        <v>137738.6</v>
      </c>
      <c r="J102" s="156">
        <v>0</v>
      </c>
      <c r="K102" s="156">
        <v>0</v>
      </c>
      <c r="L102" s="232"/>
      <c r="M102" s="220" t="s">
        <v>291</v>
      </c>
    </row>
    <row r="103" spans="1:13" s="157" customFormat="1" ht="48.75" customHeight="1" x14ac:dyDescent="0.2">
      <c r="A103" s="224"/>
      <c r="B103" s="216"/>
      <c r="C103" s="228"/>
      <c r="D103" s="153" t="s">
        <v>5</v>
      </c>
      <c r="E103" s="156">
        <v>0</v>
      </c>
      <c r="F103" s="156">
        <f>F108+F113</f>
        <v>0</v>
      </c>
      <c r="G103" s="156">
        <v>0</v>
      </c>
      <c r="H103" s="156">
        <f>H108+H113</f>
        <v>0</v>
      </c>
      <c r="I103" s="156">
        <f>I108+I113</f>
        <v>0</v>
      </c>
      <c r="J103" s="156">
        <v>0</v>
      </c>
      <c r="K103" s="156">
        <v>0</v>
      </c>
      <c r="L103" s="232"/>
      <c r="M103" s="221"/>
    </row>
    <row r="104" spans="1:13" s="157" customFormat="1" ht="59.25" customHeight="1" x14ac:dyDescent="0.2">
      <c r="A104" s="224"/>
      <c r="B104" s="216"/>
      <c r="C104" s="228"/>
      <c r="D104" s="153" t="s">
        <v>10</v>
      </c>
      <c r="E104" s="156">
        <v>0</v>
      </c>
      <c r="F104" s="156">
        <f>F109+F114</f>
        <v>0</v>
      </c>
      <c r="G104" s="156">
        <v>0</v>
      </c>
      <c r="H104" s="156">
        <f t="shared" ref="H104:I106" si="47">H109+H114</f>
        <v>0</v>
      </c>
      <c r="I104" s="156">
        <f t="shared" si="47"/>
        <v>0</v>
      </c>
      <c r="J104" s="156">
        <v>0</v>
      </c>
      <c r="K104" s="156">
        <v>0</v>
      </c>
      <c r="L104" s="232"/>
      <c r="M104" s="221"/>
    </row>
    <row r="105" spans="1:13" s="157" customFormat="1" ht="77.25" customHeight="1" x14ac:dyDescent="0.2">
      <c r="A105" s="224"/>
      <c r="B105" s="216"/>
      <c r="C105" s="228"/>
      <c r="D105" s="153" t="s">
        <v>21</v>
      </c>
      <c r="E105" s="156">
        <v>171332</v>
      </c>
      <c r="F105" s="156">
        <f>SUM(G105:K105)</f>
        <v>355561.6</v>
      </c>
      <c r="G105" s="156">
        <v>0</v>
      </c>
      <c r="H105" s="156">
        <f t="shared" si="47"/>
        <v>217823</v>
      </c>
      <c r="I105" s="156">
        <v>137738.6</v>
      </c>
      <c r="J105" s="156">
        <v>0</v>
      </c>
      <c r="K105" s="156">
        <v>0</v>
      </c>
      <c r="L105" s="232"/>
      <c r="M105" s="221"/>
    </row>
    <row r="106" spans="1:13" s="157" customFormat="1" ht="30.75" customHeight="1" x14ac:dyDescent="0.2">
      <c r="A106" s="224"/>
      <c r="B106" s="216"/>
      <c r="C106" s="228"/>
      <c r="D106" s="153" t="s">
        <v>42</v>
      </c>
      <c r="E106" s="156">
        <v>0</v>
      </c>
      <c r="F106" s="156">
        <f>F111+F116</f>
        <v>0</v>
      </c>
      <c r="G106" s="156">
        <v>0</v>
      </c>
      <c r="H106" s="156">
        <f t="shared" si="47"/>
        <v>0</v>
      </c>
      <c r="I106" s="156">
        <f t="shared" si="47"/>
        <v>0</v>
      </c>
      <c r="J106" s="156">
        <v>0</v>
      </c>
      <c r="K106" s="156">
        <v>0</v>
      </c>
      <c r="L106" s="232"/>
      <c r="M106" s="222"/>
    </row>
    <row r="107" spans="1:13" ht="15" customHeight="1" x14ac:dyDescent="0.2">
      <c r="A107" s="225" t="s">
        <v>106</v>
      </c>
      <c r="B107" s="227" t="s">
        <v>226</v>
      </c>
      <c r="C107" s="223" t="s">
        <v>78</v>
      </c>
      <c r="D107" s="146" t="s">
        <v>6</v>
      </c>
      <c r="E107" s="151">
        <v>0</v>
      </c>
      <c r="F107" s="151">
        <f>SUM(K107+J107+I107+H107+G107)</f>
        <v>0</v>
      </c>
      <c r="G107" s="151">
        <f>SUM(G111+G110+G109+G108)</f>
        <v>0</v>
      </c>
      <c r="H107" s="151">
        <f>SUM(H111+H110+H109+H108)</f>
        <v>0</v>
      </c>
      <c r="I107" s="151">
        <f>SUM(I111+I110+I109+I108)</f>
        <v>0</v>
      </c>
      <c r="J107" s="151">
        <f>SUM(J111+J110+J109+J108)</f>
        <v>0</v>
      </c>
      <c r="K107" s="151">
        <f>SUM(K111+K110+K109+K108)</f>
        <v>0</v>
      </c>
      <c r="L107" s="223" t="s">
        <v>35</v>
      </c>
      <c r="M107" s="215"/>
    </row>
    <row r="108" spans="1:13" ht="46.5" customHeight="1" x14ac:dyDescent="0.2">
      <c r="A108" s="225"/>
      <c r="B108" s="227"/>
      <c r="C108" s="223"/>
      <c r="D108" s="146" t="s">
        <v>5</v>
      </c>
      <c r="E108" s="151">
        <v>0</v>
      </c>
      <c r="F108" s="151">
        <f>G108+H108+I108+J108+K108</f>
        <v>0</v>
      </c>
      <c r="G108" s="152">
        <v>0</v>
      </c>
      <c r="H108" s="152">
        <v>0</v>
      </c>
      <c r="I108" s="152">
        <v>0</v>
      </c>
      <c r="J108" s="152">
        <v>0</v>
      </c>
      <c r="K108" s="152">
        <v>0</v>
      </c>
      <c r="L108" s="223"/>
      <c r="M108" s="215"/>
    </row>
    <row r="109" spans="1:13" ht="60.75" customHeight="1" x14ac:dyDescent="0.2">
      <c r="A109" s="225"/>
      <c r="B109" s="227"/>
      <c r="C109" s="223"/>
      <c r="D109" s="146" t="s">
        <v>10</v>
      </c>
      <c r="E109" s="151">
        <v>0</v>
      </c>
      <c r="F109" s="151">
        <f>G109+H109+I109+J109+K109</f>
        <v>0</v>
      </c>
      <c r="G109" s="152">
        <v>0</v>
      </c>
      <c r="H109" s="152">
        <v>0</v>
      </c>
      <c r="I109" s="152">
        <v>0</v>
      </c>
      <c r="J109" s="152">
        <v>0</v>
      </c>
      <c r="K109" s="152">
        <v>0</v>
      </c>
      <c r="L109" s="223"/>
      <c r="M109" s="215"/>
    </row>
    <row r="110" spans="1:13" ht="75" customHeight="1" x14ac:dyDescent="0.2">
      <c r="A110" s="225"/>
      <c r="B110" s="227"/>
      <c r="C110" s="223"/>
      <c r="D110" s="146" t="s">
        <v>21</v>
      </c>
      <c r="E110" s="151">
        <v>0</v>
      </c>
      <c r="F110" s="151">
        <f>G110+H110+I110+J110+K110</f>
        <v>0</v>
      </c>
      <c r="G110" s="152">
        <v>0</v>
      </c>
      <c r="H110" s="152">
        <v>0</v>
      </c>
      <c r="I110" s="152">
        <v>0</v>
      </c>
      <c r="J110" s="152">
        <v>0</v>
      </c>
      <c r="K110" s="152">
        <v>0</v>
      </c>
      <c r="L110" s="223"/>
      <c r="M110" s="215"/>
    </row>
    <row r="111" spans="1:13" ht="28.5" customHeight="1" x14ac:dyDescent="0.2">
      <c r="A111" s="225"/>
      <c r="B111" s="227"/>
      <c r="C111" s="223"/>
      <c r="D111" s="146" t="s">
        <v>42</v>
      </c>
      <c r="E111" s="151">
        <v>0</v>
      </c>
      <c r="F111" s="151">
        <f>G111+H111+I111+J111+K111</f>
        <v>0</v>
      </c>
      <c r="G111" s="152">
        <v>0</v>
      </c>
      <c r="H111" s="152">
        <v>0</v>
      </c>
      <c r="I111" s="152">
        <v>0</v>
      </c>
      <c r="J111" s="152">
        <v>0</v>
      </c>
      <c r="K111" s="152">
        <v>0</v>
      </c>
      <c r="L111" s="223"/>
      <c r="M111" s="215"/>
    </row>
    <row r="112" spans="1:13" ht="15.75" customHeight="1" x14ac:dyDescent="0.2">
      <c r="A112" s="225" t="s">
        <v>107</v>
      </c>
      <c r="B112" s="227" t="s">
        <v>227</v>
      </c>
      <c r="C112" s="223" t="s">
        <v>36</v>
      </c>
      <c r="D112" s="146" t="s">
        <v>6</v>
      </c>
      <c r="E112" s="151">
        <v>171332</v>
      </c>
      <c r="F112" s="160">
        <f>SUM(G112:K112)</f>
        <v>355561.6</v>
      </c>
      <c r="G112" s="151">
        <f>SUM(G116+G115+G114+G113)</f>
        <v>0</v>
      </c>
      <c r="H112" s="151">
        <f>SUM(H116+H115+H114+H113)</f>
        <v>217823</v>
      </c>
      <c r="I112" s="151">
        <v>137738.6</v>
      </c>
      <c r="J112" s="151">
        <f>SUM(J116+J115+J114+J113)</f>
        <v>0</v>
      </c>
      <c r="K112" s="151">
        <f>SUM(K116+K115+K114+K113)</f>
        <v>0</v>
      </c>
      <c r="L112" s="223" t="s">
        <v>35</v>
      </c>
      <c r="M112" s="215"/>
    </row>
    <row r="113" spans="1:13" ht="46.5" customHeight="1" x14ac:dyDescent="0.2">
      <c r="A113" s="225"/>
      <c r="B113" s="227"/>
      <c r="C113" s="223"/>
      <c r="D113" s="146" t="s">
        <v>5</v>
      </c>
      <c r="E113" s="151">
        <v>0</v>
      </c>
      <c r="F113" s="151">
        <f>K113+J113+I113+H113+G113</f>
        <v>0</v>
      </c>
      <c r="G113" s="152">
        <v>0</v>
      </c>
      <c r="H113" s="152">
        <v>0</v>
      </c>
      <c r="I113" s="152">
        <v>0</v>
      </c>
      <c r="J113" s="152">
        <v>0</v>
      </c>
      <c r="K113" s="152">
        <v>0</v>
      </c>
      <c r="L113" s="223"/>
      <c r="M113" s="215"/>
    </row>
    <row r="114" spans="1:13" ht="60.75" customHeight="1" x14ac:dyDescent="0.2">
      <c r="A114" s="225"/>
      <c r="B114" s="227"/>
      <c r="C114" s="223"/>
      <c r="D114" s="146" t="s">
        <v>10</v>
      </c>
      <c r="E114" s="151">
        <v>0</v>
      </c>
      <c r="F114" s="151">
        <f>G114+H114+I114+J114+K114</f>
        <v>0</v>
      </c>
      <c r="G114" s="152">
        <v>0</v>
      </c>
      <c r="H114" s="152">
        <v>0</v>
      </c>
      <c r="I114" s="152">
        <v>0</v>
      </c>
      <c r="J114" s="152">
        <v>0</v>
      </c>
      <c r="K114" s="152">
        <v>0</v>
      </c>
      <c r="L114" s="223"/>
      <c r="M114" s="215"/>
    </row>
    <row r="115" spans="1:13" ht="75" customHeight="1" x14ac:dyDescent="0.2">
      <c r="A115" s="225"/>
      <c r="B115" s="227"/>
      <c r="C115" s="223"/>
      <c r="D115" s="146" t="s">
        <v>21</v>
      </c>
      <c r="E115" s="151">
        <v>171332</v>
      </c>
      <c r="F115" s="151">
        <f>G115+H115+I115+J115+K115</f>
        <v>355561.6</v>
      </c>
      <c r="G115" s="152">
        <v>0</v>
      </c>
      <c r="H115" s="152">
        <v>217823</v>
      </c>
      <c r="I115" s="152">
        <v>137738.6</v>
      </c>
      <c r="J115" s="152">
        <v>0</v>
      </c>
      <c r="K115" s="152">
        <v>0</v>
      </c>
      <c r="L115" s="223"/>
      <c r="M115" s="215"/>
    </row>
    <row r="116" spans="1:13" ht="28.5" customHeight="1" x14ac:dyDescent="0.2">
      <c r="A116" s="225"/>
      <c r="B116" s="227"/>
      <c r="C116" s="223"/>
      <c r="D116" s="146" t="s">
        <v>42</v>
      </c>
      <c r="E116" s="151">
        <v>0</v>
      </c>
      <c r="F116" s="151">
        <f>G116+H116+J116+I116+K116</f>
        <v>0</v>
      </c>
      <c r="G116" s="152">
        <v>0</v>
      </c>
      <c r="H116" s="152">
        <v>0</v>
      </c>
      <c r="I116" s="152">
        <v>0</v>
      </c>
      <c r="J116" s="152">
        <v>0</v>
      </c>
      <c r="K116" s="152">
        <v>0</v>
      </c>
      <c r="L116" s="223"/>
      <c r="M116" s="215"/>
    </row>
    <row r="117" spans="1:13" ht="31.5" customHeight="1" x14ac:dyDescent="0.2">
      <c r="A117" s="224" t="s">
        <v>123</v>
      </c>
      <c r="B117" s="216" t="s">
        <v>212</v>
      </c>
      <c r="C117" s="232" t="s">
        <v>78</v>
      </c>
      <c r="D117" s="153" t="s">
        <v>6</v>
      </c>
      <c r="E117" s="156">
        <v>0</v>
      </c>
      <c r="F117" s="156">
        <f>SUM(G117:K117)</f>
        <v>103288.9</v>
      </c>
      <c r="G117" s="156">
        <v>0</v>
      </c>
      <c r="H117" s="156">
        <f>SUM(H118:H121)</f>
        <v>0</v>
      </c>
      <c r="I117" s="156">
        <f>SUM(I118:I121)</f>
        <v>31000</v>
      </c>
      <c r="J117" s="156">
        <f>SUM(J118:J121)</f>
        <v>72288.899999999994</v>
      </c>
      <c r="K117" s="156">
        <v>0</v>
      </c>
      <c r="L117" s="223" t="s">
        <v>35</v>
      </c>
      <c r="M117" s="255" t="s">
        <v>292</v>
      </c>
    </row>
    <row r="118" spans="1:13" ht="44.25" customHeight="1" x14ac:dyDescent="0.2">
      <c r="A118" s="224"/>
      <c r="B118" s="216"/>
      <c r="C118" s="232"/>
      <c r="D118" s="153" t="s">
        <v>5</v>
      </c>
      <c r="E118" s="156">
        <v>0</v>
      </c>
      <c r="F118" s="156">
        <f>F123+F128+F133+F138</f>
        <v>0</v>
      </c>
      <c r="G118" s="156">
        <v>0</v>
      </c>
      <c r="H118" s="156">
        <f>H123+H128</f>
        <v>0</v>
      </c>
      <c r="I118" s="156">
        <f>I123+I128</f>
        <v>0</v>
      </c>
      <c r="J118" s="156">
        <f>J123+J128</f>
        <v>0</v>
      </c>
      <c r="K118" s="156">
        <v>0</v>
      </c>
      <c r="L118" s="223"/>
      <c r="M118" s="255"/>
    </row>
    <row r="119" spans="1:13" ht="63.75" customHeight="1" x14ac:dyDescent="0.2">
      <c r="A119" s="224"/>
      <c r="B119" s="216"/>
      <c r="C119" s="232"/>
      <c r="D119" s="153" t="s">
        <v>10</v>
      </c>
      <c r="E119" s="156">
        <v>0</v>
      </c>
      <c r="F119" s="156">
        <f>F124+F129+F134+F139</f>
        <v>118124.5</v>
      </c>
      <c r="G119" s="156">
        <v>0</v>
      </c>
      <c r="H119" s="156">
        <f t="shared" ref="H119" si="48">H124+H129</f>
        <v>0</v>
      </c>
      <c r="I119" s="156">
        <f t="shared" ref="I119:J121" si="49">I124+I129</f>
        <v>29450</v>
      </c>
      <c r="J119" s="156">
        <f t="shared" si="49"/>
        <v>68674.5</v>
      </c>
      <c r="K119" s="156">
        <v>0</v>
      </c>
      <c r="L119" s="223"/>
      <c r="M119" s="255"/>
    </row>
    <row r="120" spans="1:13" ht="75.75" customHeight="1" x14ac:dyDescent="0.2">
      <c r="A120" s="224"/>
      <c r="B120" s="216"/>
      <c r="C120" s="232"/>
      <c r="D120" s="153" t="s">
        <v>21</v>
      </c>
      <c r="E120" s="156">
        <v>0</v>
      </c>
      <c r="F120" s="156">
        <f>SUM(G120:K120)</f>
        <v>5164.3999999999996</v>
      </c>
      <c r="G120" s="156">
        <v>0</v>
      </c>
      <c r="H120" s="156">
        <f t="shared" ref="H120" si="50">H125+H130</f>
        <v>0</v>
      </c>
      <c r="I120" s="156">
        <f t="shared" si="49"/>
        <v>1550</v>
      </c>
      <c r="J120" s="156">
        <f t="shared" si="49"/>
        <v>3614.4</v>
      </c>
      <c r="K120" s="156">
        <v>0</v>
      </c>
      <c r="L120" s="223"/>
      <c r="M120" s="255"/>
    </row>
    <row r="121" spans="1:13" ht="31.5" customHeight="1" x14ac:dyDescent="0.2">
      <c r="A121" s="224"/>
      <c r="B121" s="216"/>
      <c r="C121" s="232"/>
      <c r="D121" s="153" t="s">
        <v>42</v>
      </c>
      <c r="E121" s="156">
        <v>0</v>
      </c>
      <c r="F121" s="156">
        <f>G121+H121+I121+J121+K121</f>
        <v>0</v>
      </c>
      <c r="G121" s="156">
        <v>0</v>
      </c>
      <c r="H121" s="156">
        <f t="shared" ref="H121" si="51">H126+H131</f>
        <v>0</v>
      </c>
      <c r="I121" s="156">
        <f t="shared" si="49"/>
        <v>0</v>
      </c>
      <c r="J121" s="156">
        <f t="shared" si="49"/>
        <v>0</v>
      </c>
      <c r="K121" s="156">
        <v>0</v>
      </c>
      <c r="L121" s="223"/>
      <c r="M121" s="255"/>
    </row>
    <row r="122" spans="1:13" ht="31.5" customHeight="1" x14ac:dyDescent="0.2">
      <c r="A122" s="225" t="s">
        <v>124</v>
      </c>
      <c r="B122" s="227" t="s">
        <v>228</v>
      </c>
      <c r="C122" s="223" t="s">
        <v>78</v>
      </c>
      <c r="D122" s="146" t="s">
        <v>6</v>
      </c>
      <c r="E122" s="151">
        <v>0</v>
      </c>
      <c r="F122" s="151">
        <f>SUM(K122+J122+I122+H122+G122)</f>
        <v>0</v>
      </c>
      <c r="G122" s="151">
        <f>SUM(G126+G125+G124+G123)</f>
        <v>0</v>
      </c>
      <c r="H122" s="151">
        <f>SUM(H126+H125+H124+H123)</f>
        <v>0</v>
      </c>
      <c r="I122" s="151">
        <f>SUM(I126+I125+I124+I123)</f>
        <v>0</v>
      </c>
      <c r="J122" s="151">
        <f>SUM(J126+J125+J124+J123)</f>
        <v>0</v>
      </c>
      <c r="K122" s="151">
        <f>SUM(K126+K125+K124+K123)</f>
        <v>0</v>
      </c>
      <c r="L122" s="223" t="s">
        <v>35</v>
      </c>
      <c r="M122" s="215"/>
    </row>
    <row r="123" spans="1:13" ht="47.25" customHeight="1" x14ac:dyDescent="0.2">
      <c r="A123" s="225"/>
      <c r="B123" s="227"/>
      <c r="C123" s="223"/>
      <c r="D123" s="146" t="s">
        <v>5</v>
      </c>
      <c r="E123" s="151">
        <v>0</v>
      </c>
      <c r="F123" s="151">
        <f>G123+H123+I123+J123+K123</f>
        <v>0</v>
      </c>
      <c r="G123" s="152">
        <v>0</v>
      </c>
      <c r="H123" s="152">
        <v>0</v>
      </c>
      <c r="I123" s="152">
        <v>0</v>
      </c>
      <c r="J123" s="152">
        <v>0</v>
      </c>
      <c r="K123" s="152">
        <v>0</v>
      </c>
      <c r="L123" s="223"/>
      <c r="M123" s="215"/>
    </row>
    <row r="124" spans="1:13" ht="60.75" customHeight="1" x14ac:dyDescent="0.2">
      <c r="A124" s="225"/>
      <c r="B124" s="227"/>
      <c r="C124" s="223"/>
      <c r="D124" s="146" t="s">
        <v>10</v>
      </c>
      <c r="E124" s="151">
        <v>0</v>
      </c>
      <c r="F124" s="151">
        <f>G124+H124+I124+J124+K124</f>
        <v>0</v>
      </c>
      <c r="G124" s="152">
        <v>0</v>
      </c>
      <c r="H124" s="152">
        <v>0</v>
      </c>
      <c r="I124" s="152">
        <v>0</v>
      </c>
      <c r="J124" s="152">
        <v>0</v>
      </c>
      <c r="K124" s="152">
        <v>0</v>
      </c>
      <c r="L124" s="223"/>
      <c r="M124" s="215"/>
    </row>
    <row r="125" spans="1:13" ht="61.5" customHeight="1" x14ac:dyDescent="0.2">
      <c r="A125" s="225"/>
      <c r="B125" s="227"/>
      <c r="C125" s="223"/>
      <c r="D125" s="146" t="s">
        <v>21</v>
      </c>
      <c r="E125" s="151">
        <v>0</v>
      </c>
      <c r="F125" s="151">
        <f>G125+H125+I125+J125+K125</f>
        <v>0</v>
      </c>
      <c r="G125" s="152">
        <v>0</v>
      </c>
      <c r="H125" s="152">
        <v>0</v>
      </c>
      <c r="I125" s="152">
        <v>0</v>
      </c>
      <c r="J125" s="152">
        <v>0</v>
      </c>
      <c r="K125" s="152">
        <v>0</v>
      </c>
      <c r="L125" s="223"/>
      <c r="M125" s="215"/>
    </row>
    <row r="126" spans="1:13" ht="31.5" customHeight="1" x14ac:dyDescent="0.2">
      <c r="A126" s="225"/>
      <c r="B126" s="227"/>
      <c r="C126" s="223"/>
      <c r="D126" s="146" t="s">
        <v>42</v>
      </c>
      <c r="E126" s="151">
        <v>0</v>
      </c>
      <c r="F126" s="151">
        <f>G126+H126+I126+J126+K126</f>
        <v>0</v>
      </c>
      <c r="G126" s="152">
        <v>0</v>
      </c>
      <c r="H126" s="152">
        <v>0</v>
      </c>
      <c r="I126" s="152">
        <v>0</v>
      </c>
      <c r="J126" s="152">
        <v>0</v>
      </c>
      <c r="K126" s="152">
        <v>0</v>
      </c>
      <c r="L126" s="223"/>
      <c r="M126" s="215"/>
    </row>
    <row r="127" spans="1:13" ht="31.5" customHeight="1" x14ac:dyDescent="0.2">
      <c r="A127" s="225" t="s">
        <v>125</v>
      </c>
      <c r="B127" s="227" t="s">
        <v>229</v>
      </c>
      <c r="C127" s="223" t="s">
        <v>78</v>
      </c>
      <c r="D127" s="146" t="s">
        <v>6</v>
      </c>
      <c r="E127" s="151">
        <v>0</v>
      </c>
      <c r="F127" s="151">
        <f>SUM(G127:K127)</f>
        <v>103288.9</v>
      </c>
      <c r="G127" s="151">
        <f>SUM(G131+G130+G129+G128)</f>
        <v>0</v>
      </c>
      <c r="H127" s="151">
        <f>SUM(H131+H130+H129+H128)</f>
        <v>0</v>
      </c>
      <c r="I127" s="151">
        <f>SUM(I131+I130+I129+I128)</f>
        <v>31000</v>
      </c>
      <c r="J127" s="151">
        <f>SUM(J131+J130+J129+J128)</f>
        <v>72288.899999999994</v>
      </c>
      <c r="K127" s="151">
        <f>SUM(K131+K130+K129+K128)</f>
        <v>0</v>
      </c>
      <c r="L127" s="223" t="s">
        <v>35</v>
      </c>
      <c r="M127" s="215"/>
    </row>
    <row r="128" spans="1:13" ht="45.75" customHeight="1" x14ac:dyDescent="0.2">
      <c r="A128" s="225"/>
      <c r="B128" s="227"/>
      <c r="C128" s="223"/>
      <c r="D128" s="146" t="s">
        <v>5</v>
      </c>
      <c r="E128" s="151">
        <v>0</v>
      </c>
      <c r="F128" s="151">
        <f>G128+H128+I128+J128+K128</f>
        <v>0</v>
      </c>
      <c r="G128" s="152">
        <v>0</v>
      </c>
      <c r="H128" s="152">
        <v>0</v>
      </c>
      <c r="I128" s="152">
        <v>0</v>
      </c>
      <c r="J128" s="152">
        <v>0</v>
      </c>
      <c r="K128" s="152">
        <v>0</v>
      </c>
      <c r="L128" s="223"/>
      <c r="M128" s="215"/>
    </row>
    <row r="129" spans="1:13" ht="62.25" customHeight="1" x14ac:dyDescent="0.2">
      <c r="A129" s="225"/>
      <c r="B129" s="227"/>
      <c r="C129" s="223"/>
      <c r="D129" s="146" t="s">
        <v>10</v>
      </c>
      <c r="E129" s="151">
        <v>0</v>
      </c>
      <c r="F129" s="151">
        <f>G129+H129+I129+J129+K129</f>
        <v>98124.5</v>
      </c>
      <c r="G129" s="152">
        <v>0</v>
      </c>
      <c r="H129" s="152">
        <v>0</v>
      </c>
      <c r="I129" s="152">
        <v>29450</v>
      </c>
      <c r="J129" s="152">
        <v>68674.5</v>
      </c>
      <c r="K129" s="152">
        <v>0</v>
      </c>
      <c r="L129" s="223"/>
      <c r="M129" s="215"/>
    </row>
    <row r="130" spans="1:13" ht="62.25" customHeight="1" x14ac:dyDescent="0.2">
      <c r="A130" s="225"/>
      <c r="B130" s="227"/>
      <c r="C130" s="223"/>
      <c r="D130" s="146" t="s">
        <v>21</v>
      </c>
      <c r="E130" s="151">
        <v>0</v>
      </c>
      <c r="F130" s="151">
        <f>SUM(G130:K130)</f>
        <v>5164.3999999999996</v>
      </c>
      <c r="G130" s="152">
        <v>0</v>
      </c>
      <c r="H130" s="152">
        <v>0</v>
      </c>
      <c r="I130" s="152">
        <v>1550</v>
      </c>
      <c r="J130" s="152">
        <v>3614.4</v>
      </c>
      <c r="K130" s="152">
        <v>0</v>
      </c>
      <c r="L130" s="223"/>
      <c r="M130" s="215"/>
    </row>
    <row r="131" spans="1:13" ht="32.25" customHeight="1" x14ac:dyDescent="0.2">
      <c r="A131" s="225"/>
      <c r="B131" s="227"/>
      <c r="C131" s="223"/>
      <c r="D131" s="146" t="s">
        <v>42</v>
      </c>
      <c r="E131" s="151">
        <v>0</v>
      </c>
      <c r="F131" s="151">
        <f t="shared" ref="F131:F136" si="52">G131+H131+I131+J131+K131</f>
        <v>0</v>
      </c>
      <c r="G131" s="152">
        <v>0</v>
      </c>
      <c r="H131" s="152">
        <v>0</v>
      </c>
      <c r="I131" s="152">
        <v>0</v>
      </c>
      <c r="J131" s="152">
        <v>0</v>
      </c>
      <c r="K131" s="152">
        <v>0</v>
      </c>
      <c r="L131" s="223"/>
      <c r="M131" s="215"/>
    </row>
    <row r="132" spans="1:13" ht="53.25" customHeight="1" x14ac:dyDescent="0.2">
      <c r="A132" s="238"/>
      <c r="B132" s="233" t="s">
        <v>213</v>
      </c>
      <c r="C132" s="217"/>
      <c r="D132" s="153" t="s">
        <v>6</v>
      </c>
      <c r="E132" s="156">
        <v>0</v>
      </c>
      <c r="F132" s="156">
        <f t="shared" si="52"/>
        <v>10000</v>
      </c>
      <c r="G132" s="156">
        <f>G133+G134+G135+G136</f>
        <v>10000</v>
      </c>
      <c r="H132" s="156">
        <f>H133+H134+H135+H136</f>
        <v>0</v>
      </c>
      <c r="I132" s="156">
        <f>I133+I134+I135+I136</f>
        <v>0</v>
      </c>
      <c r="J132" s="156">
        <f>J133+J134+J135+J136</f>
        <v>0</v>
      </c>
      <c r="K132" s="156">
        <f>K133+K134+K135+K136</f>
        <v>0</v>
      </c>
      <c r="L132" s="143"/>
      <c r="M132" s="255"/>
    </row>
    <row r="133" spans="1:13" ht="32.25" customHeight="1" x14ac:dyDescent="0.2">
      <c r="A133" s="236"/>
      <c r="B133" s="234"/>
      <c r="C133" s="236"/>
      <c r="D133" s="153" t="s">
        <v>5</v>
      </c>
      <c r="E133" s="156">
        <v>0</v>
      </c>
      <c r="F133" s="156">
        <f t="shared" si="52"/>
        <v>0</v>
      </c>
      <c r="G133" s="156">
        <v>0</v>
      </c>
      <c r="H133" s="156">
        <v>0</v>
      </c>
      <c r="I133" s="156">
        <v>0</v>
      </c>
      <c r="J133" s="156">
        <v>0</v>
      </c>
      <c r="K133" s="156">
        <v>0</v>
      </c>
      <c r="L133" s="143"/>
      <c r="M133" s="255"/>
    </row>
    <row r="134" spans="1:13" ht="72" customHeight="1" x14ac:dyDescent="0.2">
      <c r="A134" s="236"/>
      <c r="B134" s="234"/>
      <c r="C134" s="236"/>
      <c r="D134" s="153" t="s">
        <v>10</v>
      </c>
      <c r="E134" s="156">
        <v>0</v>
      </c>
      <c r="F134" s="156">
        <f t="shared" si="52"/>
        <v>10000</v>
      </c>
      <c r="G134" s="156">
        <v>10000</v>
      </c>
      <c r="H134" s="156">
        <v>0</v>
      </c>
      <c r="I134" s="156">
        <v>0</v>
      </c>
      <c r="J134" s="156">
        <v>0</v>
      </c>
      <c r="K134" s="156">
        <v>0</v>
      </c>
      <c r="L134" s="143"/>
      <c r="M134" s="255"/>
    </row>
    <row r="135" spans="1:13" ht="58.5" customHeight="1" x14ac:dyDescent="0.2">
      <c r="A135" s="236"/>
      <c r="B135" s="234"/>
      <c r="C135" s="236"/>
      <c r="D135" s="153" t="s">
        <v>21</v>
      </c>
      <c r="E135" s="156">
        <v>0</v>
      </c>
      <c r="F135" s="156">
        <f t="shared" si="52"/>
        <v>0</v>
      </c>
      <c r="G135" s="156">
        <v>0</v>
      </c>
      <c r="H135" s="156">
        <v>0</v>
      </c>
      <c r="I135" s="156">
        <v>0</v>
      </c>
      <c r="J135" s="156">
        <v>0</v>
      </c>
      <c r="K135" s="156">
        <v>0</v>
      </c>
      <c r="L135" s="143"/>
      <c r="M135" s="255"/>
    </row>
    <row r="136" spans="1:13" ht="68.25" customHeight="1" x14ac:dyDescent="0.2">
      <c r="A136" s="237"/>
      <c r="B136" s="235"/>
      <c r="C136" s="237"/>
      <c r="D136" s="153" t="s">
        <v>42</v>
      </c>
      <c r="E136" s="156">
        <v>0</v>
      </c>
      <c r="F136" s="156">
        <f t="shared" si="52"/>
        <v>0</v>
      </c>
      <c r="G136" s="156">
        <v>0</v>
      </c>
      <c r="H136" s="156">
        <v>0</v>
      </c>
      <c r="I136" s="156">
        <v>0</v>
      </c>
      <c r="J136" s="156">
        <v>0</v>
      </c>
      <c r="K136" s="156">
        <v>0</v>
      </c>
      <c r="L136" s="143"/>
      <c r="M136" s="255"/>
    </row>
    <row r="137" spans="1:13" ht="32.25" customHeight="1" x14ac:dyDescent="0.2">
      <c r="A137" s="238"/>
      <c r="B137" s="239" t="s">
        <v>230</v>
      </c>
      <c r="C137" s="217"/>
      <c r="D137" s="146" t="s">
        <v>6</v>
      </c>
      <c r="E137" s="151">
        <v>0</v>
      </c>
      <c r="F137" s="151">
        <f>K137+J137+I137+H137+G137</f>
        <v>10000</v>
      </c>
      <c r="G137" s="151">
        <f>G138+G139+G140+G141</f>
        <v>10000</v>
      </c>
      <c r="H137" s="151">
        <f>H138+H139+H140+H141</f>
        <v>0</v>
      </c>
      <c r="I137" s="151">
        <f>I138+I139+I140+I141</f>
        <v>0</v>
      </c>
      <c r="J137" s="151">
        <f>J138+J139+J140+J141</f>
        <v>0</v>
      </c>
      <c r="K137" s="151">
        <f>K138+K139+K140+K141</f>
        <v>0</v>
      </c>
      <c r="L137" s="143"/>
      <c r="M137" s="229" t="s">
        <v>205</v>
      </c>
    </row>
    <row r="138" spans="1:13" ht="69.75" customHeight="1" x14ac:dyDescent="0.2">
      <c r="A138" s="236"/>
      <c r="B138" s="240"/>
      <c r="C138" s="236"/>
      <c r="D138" s="146" t="s">
        <v>5</v>
      </c>
      <c r="E138" s="151">
        <v>0</v>
      </c>
      <c r="F138" s="151">
        <f>K138+J138+I138+H138+G138</f>
        <v>0</v>
      </c>
      <c r="G138" s="151">
        <v>0</v>
      </c>
      <c r="H138" s="151">
        <v>0</v>
      </c>
      <c r="I138" s="151">
        <v>0</v>
      </c>
      <c r="J138" s="151">
        <v>0</v>
      </c>
      <c r="K138" s="151">
        <v>0</v>
      </c>
      <c r="L138" s="143"/>
      <c r="M138" s="230"/>
    </row>
    <row r="139" spans="1:13" ht="74.25" customHeight="1" x14ac:dyDescent="0.2">
      <c r="A139" s="236"/>
      <c r="B139" s="240"/>
      <c r="C139" s="236"/>
      <c r="D139" s="146" t="s">
        <v>10</v>
      </c>
      <c r="E139" s="151">
        <v>0</v>
      </c>
      <c r="F139" s="151">
        <f>K139+J139+I139+H139+G139</f>
        <v>10000</v>
      </c>
      <c r="G139" s="151">
        <v>10000</v>
      </c>
      <c r="H139" s="151">
        <v>0</v>
      </c>
      <c r="I139" s="151">
        <v>0</v>
      </c>
      <c r="J139" s="151">
        <v>0</v>
      </c>
      <c r="K139" s="151">
        <v>0</v>
      </c>
      <c r="L139" s="143"/>
      <c r="M139" s="230"/>
    </row>
    <row r="140" spans="1:13" ht="96" customHeight="1" x14ac:dyDescent="0.2">
      <c r="A140" s="236"/>
      <c r="B140" s="240"/>
      <c r="C140" s="236"/>
      <c r="D140" s="146" t="s">
        <v>21</v>
      </c>
      <c r="E140" s="151">
        <v>0</v>
      </c>
      <c r="F140" s="151">
        <f>G140+H140+I140+J140+K140</f>
        <v>0</v>
      </c>
      <c r="G140" s="151">
        <v>0</v>
      </c>
      <c r="H140" s="151">
        <v>0</v>
      </c>
      <c r="I140" s="151">
        <v>0</v>
      </c>
      <c r="J140" s="151">
        <v>0</v>
      </c>
      <c r="K140" s="151">
        <v>0</v>
      </c>
      <c r="L140" s="143"/>
      <c r="M140" s="230"/>
    </row>
    <row r="141" spans="1:13" ht="177" customHeight="1" x14ac:dyDescent="0.2">
      <c r="A141" s="237"/>
      <c r="B141" s="241"/>
      <c r="C141" s="237"/>
      <c r="D141" s="146" t="s">
        <v>42</v>
      </c>
      <c r="E141" s="151">
        <v>0</v>
      </c>
      <c r="F141" s="151">
        <f>G141+H141+I141+J141+K141</f>
        <v>0</v>
      </c>
      <c r="G141" s="151">
        <v>0</v>
      </c>
      <c r="H141" s="151">
        <v>0</v>
      </c>
      <c r="I141" s="151">
        <v>0</v>
      </c>
      <c r="J141" s="151">
        <v>0</v>
      </c>
      <c r="K141" s="151">
        <v>0</v>
      </c>
      <c r="L141" s="143"/>
      <c r="M141" s="231"/>
    </row>
    <row r="142" spans="1:13" ht="23.25" customHeight="1" x14ac:dyDescent="0.2">
      <c r="A142" s="224" t="s">
        <v>126</v>
      </c>
      <c r="B142" s="216" t="s">
        <v>214</v>
      </c>
      <c r="C142" s="232" t="s">
        <v>78</v>
      </c>
      <c r="D142" s="153" t="s">
        <v>6</v>
      </c>
      <c r="E142" s="156">
        <v>440</v>
      </c>
      <c r="F142" s="156">
        <f>K142+J142+I142+H142+G142</f>
        <v>7720</v>
      </c>
      <c r="G142" s="156">
        <v>0</v>
      </c>
      <c r="H142" s="156">
        <v>0</v>
      </c>
      <c r="I142" s="156">
        <v>3860</v>
      </c>
      <c r="J142" s="156">
        <v>3860</v>
      </c>
      <c r="K142" s="156">
        <v>0</v>
      </c>
      <c r="L142" s="223" t="s">
        <v>35</v>
      </c>
      <c r="M142" s="265" t="s">
        <v>118</v>
      </c>
    </row>
    <row r="143" spans="1:13" ht="48.75" customHeight="1" x14ac:dyDescent="0.2">
      <c r="A143" s="224"/>
      <c r="B143" s="216"/>
      <c r="C143" s="232"/>
      <c r="D143" s="153" t="s">
        <v>5</v>
      </c>
      <c r="E143" s="156">
        <v>0</v>
      </c>
      <c r="F143" s="156">
        <f>F148+F158+F163+F153</f>
        <v>0</v>
      </c>
      <c r="G143" s="156">
        <v>0</v>
      </c>
      <c r="H143" s="156">
        <v>0</v>
      </c>
      <c r="I143" s="156">
        <v>0</v>
      </c>
      <c r="J143" s="156">
        <v>0</v>
      </c>
      <c r="K143" s="156">
        <v>0</v>
      </c>
      <c r="L143" s="223"/>
      <c r="M143" s="266"/>
    </row>
    <row r="144" spans="1:13" ht="57.75" customHeight="1" x14ac:dyDescent="0.2">
      <c r="A144" s="224"/>
      <c r="B144" s="216"/>
      <c r="C144" s="232"/>
      <c r="D144" s="153" t="s">
        <v>10</v>
      </c>
      <c r="E144" s="156">
        <v>0</v>
      </c>
      <c r="F144" s="156">
        <f>F149+F154+F159+F164</f>
        <v>0</v>
      </c>
      <c r="G144" s="156">
        <v>0</v>
      </c>
      <c r="H144" s="156">
        <v>0</v>
      </c>
      <c r="I144" s="156">
        <v>0</v>
      </c>
      <c r="J144" s="156">
        <v>0</v>
      </c>
      <c r="K144" s="156">
        <v>0</v>
      </c>
      <c r="L144" s="223"/>
      <c r="M144" s="266"/>
    </row>
    <row r="145" spans="1:13" ht="72" customHeight="1" x14ac:dyDescent="0.2">
      <c r="A145" s="224"/>
      <c r="B145" s="216"/>
      <c r="C145" s="232"/>
      <c r="D145" s="153" t="s">
        <v>21</v>
      </c>
      <c r="E145" s="156">
        <v>440</v>
      </c>
      <c r="F145" s="156">
        <f>F150+F155+F160+F165</f>
        <v>7720</v>
      </c>
      <c r="G145" s="156">
        <v>0</v>
      </c>
      <c r="H145" s="156">
        <v>0</v>
      </c>
      <c r="I145" s="156">
        <v>3860</v>
      </c>
      <c r="J145" s="156">
        <v>3860</v>
      </c>
      <c r="K145" s="156">
        <v>0</v>
      </c>
      <c r="L145" s="223"/>
      <c r="M145" s="266"/>
    </row>
    <row r="146" spans="1:13" ht="30" customHeight="1" x14ac:dyDescent="0.2">
      <c r="A146" s="224"/>
      <c r="B146" s="216"/>
      <c r="C146" s="232"/>
      <c r="D146" s="153" t="s">
        <v>42</v>
      </c>
      <c r="E146" s="156">
        <v>0</v>
      </c>
      <c r="F146" s="156">
        <f>F151+F156+F161+F166</f>
        <v>0</v>
      </c>
      <c r="G146" s="156">
        <v>0</v>
      </c>
      <c r="H146" s="156">
        <v>0</v>
      </c>
      <c r="I146" s="156">
        <v>0</v>
      </c>
      <c r="J146" s="156">
        <v>0</v>
      </c>
      <c r="K146" s="156">
        <v>0</v>
      </c>
      <c r="L146" s="223"/>
      <c r="M146" s="266"/>
    </row>
    <row r="147" spans="1:13" ht="31.5" customHeight="1" x14ac:dyDescent="0.2">
      <c r="A147" s="225" t="s">
        <v>127</v>
      </c>
      <c r="B147" s="227" t="s">
        <v>251</v>
      </c>
      <c r="C147" s="223" t="s">
        <v>78</v>
      </c>
      <c r="D147" s="146" t="s">
        <v>6</v>
      </c>
      <c r="E147" s="151">
        <v>440</v>
      </c>
      <c r="F147" s="151">
        <f>SUM(K147+J147+I147+H147+G147)</f>
        <v>2000</v>
      </c>
      <c r="G147" s="151">
        <f>SUM(G151+G150+G149+G148)</f>
        <v>0</v>
      </c>
      <c r="H147" s="151">
        <f>SUM(H151+H150+H149+H148)</f>
        <v>0</v>
      </c>
      <c r="I147" s="151">
        <f>SUM(I151+I150+I149+I148)</f>
        <v>1000</v>
      </c>
      <c r="J147" s="151">
        <f>SUM(J151+J150+J149+J148)</f>
        <v>1000</v>
      </c>
      <c r="K147" s="151">
        <f>SUM(K151+K150+K149+K148)</f>
        <v>0</v>
      </c>
      <c r="L147" s="223" t="s">
        <v>35</v>
      </c>
      <c r="M147" s="215"/>
    </row>
    <row r="148" spans="1:13" ht="44.25" customHeight="1" x14ac:dyDescent="0.2">
      <c r="A148" s="225"/>
      <c r="B148" s="227"/>
      <c r="C148" s="223"/>
      <c r="D148" s="146" t="s">
        <v>5</v>
      </c>
      <c r="E148" s="151">
        <v>0</v>
      </c>
      <c r="F148" s="151">
        <f>G148+H148+I148+J148+K148</f>
        <v>0</v>
      </c>
      <c r="G148" s="152">
        <v>0</v>
      </c>
      <c r="H148" s="152">
        <v>0</v>
      </c>
      <c r="I148" s="152">
        <v>0</v>
      </c>
      <c r="J148" s="152">
        <v>0</v>
      </c>
      <c r="K148" s="152">
        <v>0</v>
      </c>
      <c r="L148" s="223"/>
      <c r="M148" s="215"/>
    </row>
    <row r="149" spans="1:13" ht="62.25" customHeight="1" x14ac:dyDescent="0.2">
      <c r="A149" s="225"/>
      <c r="B149" s="227"/>
      <c r="C149" s="223"/>
      <c r="D149" s="146" t="s">
        <v>10</v>
      </c>
      <c r="E149" s="151">
        <v>0</v>
      </c>
      <c r="F149" s="151">
        <f>G149+H149+I149+J149+K149</f>
        <v>0</v>
      </c>
      <c r="G149" s="152">
        <v>0</v>
      </c>
      <c r="H149" s="152">
        <v>0</v>
      </c>
      <c r="I149" s="152">
        <v>0</v>
      </c>
      <c r="J149" s="152">
        <v>0</v>
      </c>
      <c r="K149" s="152">
        <v>0</v>
      </c>
      <c r="L149" s="223"/>
      <c r="M149" s="215"/>
    </row>
    <row r="150" spans="1:13" ht="77.25" customHeight="1" x14ac:dyDescent="0.2">
      <c r="A150" s="225"/>
      <c r="B150" s="227"/>
      <c r="C150" s="223"/>
      <c r="D150" s="146" t="s">
        <v>21</v>
      </c>
      <c r="E150" s="151">
        <v>440</v>
      </c>
      <c r="F150" s="151">
        <f>G150+H150+I150+J150+K150</f>
        <v>2000</v>
      </c>
      <c r="G150" s="152">
        <v>0</v>
      </c>
      <c r="H150" s="152">
        <v>0</v>
      </c>
      <c r="I150" s="152">
        <v>1000</v>
      </c>
      <c r="J150" s="152">
        <v>1000</v>
      </c>
      <c r="K150" s="152">
        <v>0</v>
      </c>
      <c r="L150" s="223"/>
      <c r="M150" s="215"/>
    </row>
    <row r="151" spans="1:13" ht="31.5" customHeight="1" x14ac:dyDescent="0.2">
      <c r="A151" s="225"/>
      <c r="B151" s="227"/>
      <c r="C151" s="223"/>
      <c r="D151" s="146" t="s">
        <v>42</v>
      </c>
      <c r="E151" s="151">
        <v>0</v>
      </c>
      <c r="F151" s="151">
        <f>G151+H151+I151+J151+K151</f>
        <v>0</v>
      </c>
      <c r="G151" s="152">
        <v>0</v>
      </c>
      <c r="H151" s="152">
        <v>0</v>
      </c>
      <c r="I151" s="152">
        <v>0</v>
      </c>
      <c r="J151" s="152">
        <v>0</v>
      </c>
      <c r="K151" s="152">
        <v>0</v>
      </c>
      <c r="L151" s="223"/>
      <c r="M151" s="215"/>
    </row>
    <row r="152" spans="1:13" ht="31.5" customHeight="1" x14ac:dyDescent="0.2">
      <c r="A152" s="238" t="s">
        <v>159</v>
      </c>
      <c r="B152" s="239" t="s">
        <v>231</v>
      </c>
      <c r="C152" s="223" t="s">
        <v>78</v>
      </c>
      <c r="D152" s="146" t="s">
        <v>6</v>
      </c>
      <c r="E152" s="151">
        <v>0</v>
      </c>
      <c r="F152" s="151">
        <f>SUM(K152+J152+I152+H152+G152)</f>
        <v>2000</v>
      </c>
      <c r="G152" s="151">
        <f>SUM(G156+G155+G154+G153)</f>
        <v>0</v>
      </c>
      <c r="H152" s="151">
        <f>SUM(H156+H155+H154+H153)</f>
        <v>0</v>
      </c>
      <c r="I152" s="151">
        <f>SUM(I156+I155+I154+I153)</f>
        <v>1000</v>
      </c>
      <c r="J152" s="151">
        <f>SUM(J156+J155+J154+J153)</f>
        <v>1000</v>
      </c>
      <c r="K152" s="151">
        <f>SUM(K156+K155+K154+K153)</f>
        <v>0</v>
      </c>
      <c r="L152" s="223" t="s">
        <v>35</v>
      </c>
      <c r="M152" s="220"/>
    </row>
    <row r="153" spans="1:13" ht="31.5" customHeight="1" x14ac:dyDescent="0.2">
      <c r="A153" s="236"/>
      <c r="B153" s="240"/>
      <c r="C153" s="223"/>
      <c r="D153" s="146" t="s">
        <v>5</v>
      </c>
      <c r="E153" s="151">
        <v>0</v>
      </c>
      <c r="F153" s="151">
        <f>G153+H153+I153+J153+K153</f>
        <v>0</v>
      </c>
      <c r="G153" s="152">
        <v>0</v>
      </c>
      <c r="H153" s="152">
        <v>0</v>
      </c>
      <c r="I153" s="152">
        <v>0</v>
      </c>
      <c r="J153" s="152">
        <v>0</v>
      </c>
      <c r="K153" s="152">
        <v>0</v>
      </c>
      <c r="L153" s="223"/>
      <c r="M153" s="221"/>
    </row>
    <row r="154" spans="1:13" ht="68.25" customHeight="1" x14ac:dyDescent="0.2">
      <c r="A154" s="236"/>
      <c r="B154" s="240"/>
      <c r="C154" s="223"/>
      <c r="D154" s="146" t="s">
        <v>10</v>
      </c>
      <c r="E154" s="151">
        <v>0</v>
      </c>
      <c r="F154" s="151">
        <f>K154+J154+I154+H154+G154</f>
        <v>0</v>
      </c>
      <c r="G154" s="152">
        <v>0</v>
      </c>
      <c r="H154" s="152">
        <v>0</v>
      </c>
      <c r="I154" s="152">
        <v>0</v>
      </c>
      <c r="J154" s="152">
        <v>0</v>
      </c>
      <c r="K154" s="152">
        <v>0</v>
      </c>
      <c r="L154" s="223"/>
      <c r="M154" s="221"/>
    </row>
    <row r="155" spans="1:13" ht="79.5" customHeight="1" x14ac:dyDescent="0.2">
      <c r="A155" s="236"/>
      <c r="B155" s="240"/>
      <c r="C155" s="223"/>
      <c r="D155" s="146" t="s">
        <v>21</v>
      </c>
      <c r="E155" s="151">
        <v>0</v>
      </c>
      <c r="F155" s="151">
        <f>G155+H155+I155+J155+K155</f>
        <v>2000</v>
      </c>
      <c r="G155" s="152">
        <v>0</v>
      </c>
      <c r="H155" s="152">
        <v>0</v>
      </c>
      <c r="I155" s="152">
        <v>1000</v>
      </c>
      <c r="J155" s="152">
        <v>1000</v>
      </c>
      <c r="K155" s="152">
        <v>0</v>
      </c>
      <c r="L155" s="223"/>
      <c r="M155" s="221"/>
    </row>
    <row r="156" spans="1:13" ht="31.5" customHeight="1" x14ac:dyDescent="0.2">
      <c r="A156" s="237"/>
      <c r="B156" s="241"/>
      <c r="C156" s="223"/>
      <c r="D156" s="146" t="s">
        <v>42</v>
      </c>
      <c r="E156" s="151">
        <v>0</v>
      </c>
      <c r="F156" s="151">
        <f>G156+H156+I156+J156+K156</f>
        <v>0</v>
      </c>
      <c r="G156" s="152">
        <v>0</v>
      </c>
      <c r="H156" s="152">
        <v>0</v>
      </c>
      <c r="I156" s="152">
        <v>0</v>
      </c>
      <c r="J156" s="152">
        <v>0</v>
      </c>
      <c r="K156" s="152">
        <v>0</v>
      </c>
      <c r="L156" s="223"/>
      <c r="M156" s="222"/>
    </row>
    <row r="157" spans="1:13" ht="31.5" customHeight="1" x14ac:dyDescent="0.2">
      <c r="A157" s="225" t="s">
        <v>160</v>
      </c>
      <c r="B157" s="227" t="s">
        <v>232</v>
      </c>
      <c r="C157" s="223" t="s">
        <v>78</v>
      </c>
      <c r="D157" s="146" t="s">
        <v>6</v>
      </c>
      <c r="E157" s="151">
        <v>0</v>
      </c>
      <c r="F157" s="151">
        <f>SUM(K157+J157+I157+H157+G157)</f>
        <v>3720</v>
      </c>
      <c r="G157" s="151">
        <f>SUM(G161+G160+G159+G158)</f>
        <v>0</v>
      </c>
      <c r="H157" s="151">
        <f>SUM(H161+H160+H159+H158)</f>
        <v>0</v>
      </c>
      <c r="I157" s="151">
        <f>SUM(I161+I160+I159+I158)</f>
        <v>1860</v>
      </c>
      <c r="J157" s="151">
        <f>SUM(J161+J160+J159+J158)</f>
        <v>1860</v>
      </c>
      <c r="K157" s="151">
        <f>SUM(K161+K160+K159+K158)</f>
        <v>0</v>
      </c>
      <c r="L157" s="223" t="s">
        <v>35</v>
      </c>
      <c r="M157" s="215"/>
    </row>
    <row r="158" spans="1:13" ht="43.5" customHeight="1" x14ac:dyDescent="0.2">
      <c r="A158" s="225"/>
      <c r="B158" s="227"/>
      <c r="C158" s="223"/>
      <c r="D158" s="146" t="s">
        <v>5</v>
      </c>
      <c r="E158" s="151">
        <v>0</v>
      </c>
      <c r="F158" s="151">
        <f>G158+H158+I158+J158+K158</f>
        <v>0</v>
      </c>
      <c r="G158" s="152">
        <v>0</v>
      </c>
      <c r="H158" s="152">
        <v>0</v>
      </c>
      <c r="I158" s="152">
        <v>0</v>
      </c>
      <c r="J158" s="152">
        <v>0</v>
      </c>
      <c r="K158" s="152">
        <v>0</v>
      </c>
      <c r="L158" s="223"/>
      <c r="M158" s="215"/>
    </row>
    <row r="159" spans="1:13" ht="57.75" customHeight="1" x14ac:dyDescent="0.2">
      <c r="A159" s="225"/>
      <c r="B159" s="227"/>
      <c r="C159" s="223"/>
      <c r="D159" s="146" t="s">
        <v>10</v>
      </c>
      <c r="E159" s="151">
        <v>0</v>
      </c>
      <c r="F159" s="151">
        <f>G159+H159+I159+J159+K159</f>
        <v>0</v>
      </c>
      <c r="G159" s="152">
        <v>0</v>
      </c>
      <c r="H159" s="152">
        <v>0</v>
      </c>
      <c r="I159" s="152">
        <v>0</v>
      </c>
      <c r="J159" s="152">
        <v>0</v>
      </c>
      <c r="K159" s="152">
        <v>0</v>
      </c>
      <c r="L159" s="223"/>
      <c r="M159" s="215"/>
    </row>
    <row r="160" spans="1:13" ht="73.5" customHeight="1" x14ac:dyDescent="0.2">
      <c r="A160" s="225"/>
      <c r="B160" s="227"/>
      <c r="C160" s="223"/>
      <c r="D160" s="146" t="s">
        <v>21</v>
      </c>
      <c r="E160" s="151">
        <v>0</v>
      </c>
      <c r="F160" s="151">
        <f>G160+H160+I160+J160+K160</f>
        <v>3720</v>
      </c>
      <c r="G160" s="152">
        <v>0</v>
      </c>
      <c r="H160" s="152">
        <v>0</v>
      </c>
      <c r="I160" s="152">
        <v>1860</v>
      </c>
      <c r="J160" s="152">
        <v>1860</v>
      </c>
      <c r="K160" s="152">
        <v>0</v>
      </c>
      <c r="L160" s="223"/>
      <c r="M160" s="215"/>
    </row>
    <row r="161" spans="1:13" ht="31.5" customHeight="1" x14ac:dyDescent="0.2">
      <c r="A161" s="225"/>
      <c r="B161" s="227"/>
      <c r="C161" s="223"/>
      <c r="D161" s="146" t="s">
        <v>42</v>
      </c>
      <c r="E161" s="151">
        <v>0</v>
      </c>
      <c r="F161" s="151">
        <f>G161+H161+I161+J161+K161</f>
        <v>0</v>
      </c>
      <c r="G161" s="152">
        <v>0</v>
      </c>
      <c r="H161" s="152">
        <v>0</v>
      </c>
      <c r="I161" s="152">
        <v>0</v>
      </c>
      <c r="J161" s="152">
        <v>0</v>
      </c>
      <c r="K161" s="152">
        <v>0</v>
      </c>
      <c r="L161" s="223"/>
      <c r="M161" s="215"/>
    </row>
    <row r="162" spans="1:13" ht="31.5" customHeight="1" x14ac:dyDescent="0.2">
      <c r="A162" s="225" t="s">
        <v>183</v>
      </c>
      <c r="B162" s="227" t="s">
        <v>215</v>
      </c>
      <c r="C162" s="223" t="s">
        <v>78</v>
      </c>
      <c r="D162" s="146" t="s">
        <v>6</v>
      </c>
      <c r="E162" s="151">
        <v>10200</v>
      </c>
      <c r="F162" s="151">
        <f>SUM(K162+J162+I162+H162+G162)</f>
        <v>0</v>
      </c>
      <c r="G162" s="151">
        <f>SUM(G166+G165+G164+G163)</f>
        <v>0</v>
      </c>
      <c r="H162" s="151">
        <f>SUM(H166+H165+H164+H163)</f>
        <v>0</v>
      </c>
      <c r="I162" s="151">
        <f>SUM(I166+I165+I164+I163)</f>
        <v>0</v>
      </c>
      <c r="J162" s="151">
        <f>SUM(J166+J165+J164+J163)</f>
        <v>0</v>
      </c>
      <c r="K162" s="151">
        <f>SUM(K166+K165+K164+K163)</f>
        <v>0</v>
      </c>
      <c r="L162" s="223" t="s">
        <v>35</v>
      </c>
      <c r="M162" s="215"/>
    </row>
    <row r="163" spans="1:13" ht="45" customHeight="1" x14ac:dyDescent="0.2">
      <c r="A163" s="225"/>
      <c r="B163" s="227"/>
      <c r="C163" s="223"/>
      <c r="D163" s="146" t="s">
        <v>5</v>
      </c>
      <c r="E163" s="151">
        <v>0</v>
      </c>
      <c r="F163" s="151">
        <f>G163+H163+I163+J163+K163</f>
        <v>0</v>
      </c>
      <c r="G163" s="152">
        <v>0</v>
      </c>
      <c r="H163" s="152">
        <v>0</v>
      </c>
      <c r="I163" s="152">
        <v>0</v>
      </c>
      <c r="J163" s="152">
        <v>0</v>
      </c>
      <c r="K163" s="152">
        <v>0</v>
      </c>
      <c r="L163" s="223"/>
      <c r="M163" s="215"/>
    </row>
    <row r="164" spans="1:13" ht="65.25" customHeight="1" x14ac:dyDescent="0.2">
      <c r="A164" s="225"/>
      <c r="B164" s="227"/>
      <c r="C164" s="223"/>
      <c r="D164" s="146" t="s">
        <v>10</v>
      </c>
      <c r="E164" s="151">
        <v>0</v>
      </c>
      <c r="F164" s="151">
        <f>G164+H164+I164+J164+K164</f>
        <v>0</v>
      </c>
      <c r="G164" s="152">
        <v>0</v>
      </c>
      <c r="H164" s="152">
        <v>0</v>
      </c>
      <c r="I164" s="152">
        <v>0</v>
      </c>
      <c r="J164" s="152">
        <v>0</v>
      </c>
      <c r="K164" s="152">
        <v>0</v>
      </c>
      <c r="L164" s="223"/>
      <c r="M164" s="215"/>
    </row>
    <row r="165" spans="1:13" ht="76.5" customHeight="1" x14ac:dyDescent="0.2">
      <c r="A165" s="225"/>
      <c r="B165" s="227"/>
      <c r="C165" s="223"/>
      <c r="D165" s="146" t="s">
        <v>21</v>
      </c>
      <c r="E165" s="151">
        <v>5100</v>
      </c>
      <c r="F165" s="151">
        <f>G165+H165+I165+J165+K165</f>
        <v>0</v>
      </c>
      <c r="G165" s="152">
        <v>0</v>
      </c>
      <c r="H165" s="152">
        <v>0</v>
      </c>
      <c r="I165" s="152">
        <v>0</v>
      </c>
      <c r="J165" s="152">
        <v>0</v>
      </c>
      <c r="K165" s="152">
        <v>0</v>
      </c>
      <c r="L165" s="223"/>
      <c r="M165" s="215"/>
    </row>
    <row r="166" spans="1:13" ht="31.5" customHeight="1" x14ac:dyDescent="0.2">
      <c r="A166" s="225"/>
      <c r="B166" s="227"/>
      <c r="C166" s="223"/>
      <c r="D166" s="146" t="s">
        <v>42</v>
      </c>
      <c r="E166" s="151">
        <v>5100</v>
      </c>
      <c r="F166" s="151">
        <f>G166+H166+I166+J166+K166</f>
        <v>0</v>
      </c>
      <c r="G166" s="152">
        <v>0</v>
      </c>
      <c r="H166" s="152">
        <v>0</v>
      </c>
      <c r="I166" s="152">
        <v>0</v>
      </c>
      <c r="J166" s="152">
        <v>0</v>
      </c>
      <c r="K166" s="152">
        <v>0</v>
      </c>
      <c r="L166" s="223"/>
      <c r="M166" s="215"/>
    </row>
    <row r="167" spans="1:13" ht="31.5" customHeight="1" x14ac:dyDescent="0.2">
      <c r="A167" s="249"/>
      <c r="B167" s="226" t="s">
        <v>119</v>
      </c>
      <c r="C167" s="226"/>
      <c r="D167" s="153" t="s">
        <v>6</v>
      </c>
      <c r="E167" s="156">
        <v>171772</v>
      </c>
      <c r="F167" s="156">
        <f>SUM(G167:K167)</f>
        <v>476570.5</v>
      </c>
      <c r="G167" s="156">
        <f>SUM(G168:G171)</f>
        <v>10000</v>
      </c>
      <c r="H167" s="156">
        <f>SUM(H168:H171)</f>
        <v>217823</v>
      </c>
      <c r="I167" s="156">
        <f>SUM(I168:I171)</f>
        <v>172598.6</v>
      </c>
      <c r="J167" s="156">
        <f>SUM(J168:J171)</f>
        <v>76148.899999999994</v>
      </c>
      <c r="K167" s="156">
        <v>0</v>
      </c>
      <c r="L167" s="223" t="s">
        <v>35</v>
      </c>
      <c r="M167" s="228"/>
    </row>
    <row r="168" spans="1:13" ht="40.5" customHeight="1" x14ac:dyDescent="0.2">
      <c r="A168" s="249"/>
      <c r="B168" s="226"/>
      <c r="C168" s="226"/>
      <c r="D168" s="153" t="s">
        <v>5</v>
      </c>
      <c r="E168" s="156">
        <v>0</v>
      </c>
      <c r="F168" s="156">
        <f t="shared" ref="F168:F171" si="53">SUM(G168:K168)</f>
        <v>0</v>
      </c>
      <c r="G168" s="156">
        <f>G103+G118+G133+G143</f>
        <v>0</v>
      </c>
      <c r="H168" s="156">
        <f>H103+H118+H133+H143</f>
        <v>0</v>
      </c>
      <c r="I168" s="156">
        <f>I103+I118+I133+I143</f>
        <v>0</v>
      </c>
      <c r="J168" s="156">
        <f>J103+J118+J133+J143</f>
        <v>0</v>
      </c>
      <c r="K168" s="156">
        <f>K103+K118+K133+K143</f>
        <v>0</v>
      </c>
      <c r="L168" s="223"/>
      <c r="M168" s="228"/>
    </row>
    <row r="169" spans="1:13" ht="57" customHeight="1" x14ac:dyDescent="0.2">
      <c r="A169" s="249"/>
      <c r="B169" s="226"/>
      <c r="C169" s="226"/>
      <c r="D169" s="153" t="s">
        <v>10</v>
      </c>
      <c r="E169" s="156">
        <v>0</v>
      </c>
      <c r="F169" s="156">
        <f t="shared" si="53"/>
        <v>108124.5</v>
      </c>
      <c r="G169" s="156">
        <f t="shared" ref="G169" si="54">G104+G119+G134+G144</f>
        <v>10000</v>
      </c>
      <c r="H169" s="156">
        <f t="shared" ref="H169" si="55">H104+H119+H134+H144</f>
        <v>0</v>
      </c>
      <c r="I169" s="156">
        <f t="shared" ref="I169" si="56">I104+I119+I134+I144</f>
        <v>29450</v>
      </c>
      <c r="J169" s="156">
        <f t="shared" ref="J169:K171" si="57">J104+J119+J134+J144</f>
        <v>68674.5</v>
      </c>
      <c r="K169" s="156">
        <f t="shared" si="57"/>
        <v>0</v>
      </c>
      <c r="L169" s="223"/>
      <c r="M169" s="228"/>
    </row>
    <row r="170" spans="1:13" ht="75.75" customHeight="1" x14ac:dyDescent="0.2">
      <c r="A170" s="249"/>
      <c r="B170" s="226"/>
      <c r="C170" s="226"/>
      <c r="D170" s="153" t="s">
        <v>21</v>
      </c>
      <c r="E170" s="156">
        <v>171772</v>
      </c>
      <c r="F170" s="156">
        <f t="shared" si="53"/>
        <v>368446</v>
      </c>
      <c r="G170" s="156">
        <f t="shared" ref="G170" si="58">G105+G120+G135+G145</f>
        <v>0</v>
      </c>
      <c r="H170" s="156">
        <f t="shared" ref="H170" si="59">H105+H120+H135+H145</f>
        <v>217823</v>
      </c>
      <c r="I170" s="156">
        <f t="shared" ref="I170" si="60">I105+I120+I135+I145</f>
        <v>143148.6</v>
      </c>
      <c r="J170" s="156">
        <f t="shared" si="57"/>
        <v>7474.4</v>
      </c>
      <c r="K170" s="156">
        <f t="shared" si="57"/>
        <v>0</v>
      </c>
      <c r="L170" s="223"/>
      <c r="M170" s="228"/>
    </row>
    <row r="171" spans="1:13" ht="31.5" customHeight="1" x14ac:dyDescent="0.2">
      <c r="A171" s="249"/>
      <c r="B171" s="226"/>
      <c r="C171" s="226"/>
      <c r="D171" s="161" t="s">
        <v>42</v>
      </c>
      <c r="E171" s="156">
        <v>0</v>
      </c>
      <c r="F171" s="156">
        <f t="shared" si="53"/>
        <v>0</v>
      </c>
      <c r="G171" s="156">
        <f t="shared" ref="G171" si="61">G106+G121+G136+G146</f>
        <v>0</v>
      </c>
      <c r="H171" s="156">
        <f t="shared" ref="H171" si="62">H106+H121+H136+H146</f>
        <v>0</v>
      </c>
      <c r="I171" s="156">
        <f t="shared" ref="I171" si="63">I106+I121+I136+I146</f>
        <v>0</v>
      </c>
      <c r="J171" s="156">
        <f t="shared" si="57"/>
        <v>0</v>
      </c>
      <c r="K171" s="156">
        <f t="shared" si="57"/>
        <v>0</v>
      </c>
      <c r="L171" s="223"/>
      <c r="M171" s="228"/>
    </row>
    <row r="172" spans="1:13" ht="28.5" customHeight="1" x14ac:dyDescent="0.2">
      <c r="A172" s="212" t="s">
        <v>97</v>
      </c>
      <c r="B172" s="213"/>
      <c r="C172" s="213"/>
      <c r="D172" s="213"/>
      <c r="E172" s="213"/>
      <c r="F172" s="213"/>
      <c r="G172" s="213"/>
      <c r="H172" s="213"/>
      <c r="I172" s="213"/>
      <c r="J172" s="213"/>
      <c r="K172" s="213"/>
      <c r="L172" s="213"/>
      <c r="M172" s="214"/>
    </row>
    <row r="173" spans="1:13" s="157" customFormat="1" ht="15" customHeight="1" x14ac:dyDescent="0.2">
      <c r="A173" s="249" t="s">
        <v>128</v>
      </c>
      <c r="B173" s="216" t="s">
        <v>233</v>
      </c>
      <c r="C173" s="228" t="s">
        <v>78</v>
      </c>
      <c r="D173" s="153" t="s">
        <v>6</v>
      </c>
      <c r="E173" s="156">
        <v>0</v>
      </c>
      <c r="F173" s="156">
        <f>G173+H173+I173+J173+K173</f>
        <v>0</v>
      </c>
      <c r="G173" s="156">
        <f t="shared" ref="G173:K173" si="64">G178</f>
        <v>0</v>
      </c>
      <c r="H173" s="156">
        <f t="shared" si="64"/>
        <v>0</v>
      </c>
      <c r="I173" s="156">
        <f t="shared" si="64"/>
        <v>0</v>
      </c>
      <c r="J173" s="156">
        <f t="shared" si="64"/>
        <v>0</v>
      </c>
      <c r="K173" s="156">
        <f t="shared" si="64"/>
        <v>0</v>
      </c>
      <c r="L173" s="223" t="s">
        <v>133</v>
      </c>
      <c r="M173" s="250" t="s">
        <v>120</v>
      </c>
    </row>
    <row r="174" spans="1:13" s="157" customFormat="1" ht="42.75" x14ac:dyDescent="0.2">
      <c r="A174" s="249"/>
      <c r="B174" s="216"/>
      <c r="C174" s="228"/>
      <c r="D174" s="153" t="s">
        <v>5</v>
      </c>
      <c r="E174" s="156">
        <v>0</v>
      </c>
      <c r="F174" s="156">
        <f>F179+F184+F194+F199+F204+F209+F214+F219+F224</f>
        <v>0</v>
      </c>
      <c r="G174" s="156">
        <v>0</v>
      </c>
      <c r="H174" s="156">
        <v>0</v>
      </c>
      <c r="I174" s="156">
        <v>0</v>
      </c>
      <c r="J174" s="156">
        <v>0</v>
      </c>
      <c r="K174" s="156">
        <v>0</v>
      </c>
      <c r="L174" s="223"/>
      <c r="M174" s="251"/>
    </row>
    <row r="175" spans="1:13" s="157" customFormat="1" ht="57" x14ac:dyDescent="0.2">
      <c r="A175" s="249"/>
      <c r="B175" s="216"/>
      <c r="C175" s="228"/>
      <c r="D175" s="153" t="s">
        <v>10</v>
      </c>
      <c r="E175" s="156">
        <v>0</v>
      </c>
      <c r="F175" s="156">
        <f>F180+F185+F190+F195+F200+F205+F210+F215+F220+F225</f>
        <v>0</v>
      </c>
      <c r="G175" s="156">
        <v>0</v>
      </c>
      <c r="H175" s="156">
        <v>0</v>
      </c>
      <c r="I175" s="156">
        <v>0</v>
      </c>
      <c r="J175" s="156">
        <v>0</v>
      </c>
      <c r="K175" s="156">
        <v>0</v>
      </c>
      <c r="L175" s="223"/>
      <c r="M175" s="251"/>
    </row>
    <row r="176" spans="1:13" s="157" customFormat="1" ht="77.25" customHeight="1" x14ac:dyDescent="0.2">
      <c r="A176" s="249"/>
      <c r="B176" s="216"/>
      <c r="C176" s="228"/>
      <c r="D176" s="153" t="s">
        <v>21</v>
      </c>
      <c r="E176" s="156">
        <f t="shared" ref="E176:K177" si="65">E181</f>
        <v>0</v>
      </c>
      <c r="F176" s="156">
        <f>F181+F186+F196+F201+F206+F211+F216+F221+F226</f>
        <v>0</v>
      </c>
      <c r="G176" s="156">
        <f t="shared" si="65"/>
        <v>0</v>
      </c>
      <c r="H176" s="156">
        <f t="shared" si="65"/>
        <v>0</v>
      </c>
      <c r="I176" s="156">
        <f t="shared" si="65"/>
        <v>0</v>
      </c>
      <c r="J176" s="156">
        <f t="shared" si="65"/>
        <v>0</v>
      </c>
      <c r="K176" s="156">
        <f t="shared" si="65"/>
        <v>0</v>
      </c>
      <c r="L176" s="223"/>
      <c r="M176" s="251"/>
    </row>
    <row r="177" spans="1:13" s="157" customFormat="1" ht="204.75" customHeight="1" x14ac:dyDescent="0.2">
      <c r="A177" s="249"/>
      <c r="B177" s="216"/>
      <c r="C177" s="228"/>
      <c r="D177" s="153" t="s">
        <v>42</v>
      </c>
      <c r="E177" s="156">
        <f t="shared" si="65"/>
        <v>0</v>
      </c>
      <c r="F177" s="156">
        <f>F182+F187+F197+F192+F202+F207+F212+F217+F222+F227</f>
        <v>0</v>
      </c>
      <c r="G177" s="156">
        <f t="shared" si="65"/>
        <v>0</v>
      </c>
      <c r="H177" s="156">
        <f t="shared" si="65"/>
        <v>0</v>
      </c>
      <c r="I177" s="156">
        <f t="shared" si="65"/>
        <v>0</v>
      </c>
      <c r="J177" s="156">
        <f t="shared" si="65"/>
        <v>0</v>
      </c>
      <c r="K177" s="156">
        <f t="shared" si="65"/>
        <v>0</v>
      </c>
      <c r="L177" s="223"/>
      <c r="M177" s="252"/>
    </row>
    <row r="178" spans="1:13" s="157" customFormat="1" ht="15" customHeight="1" x14ac:dyDescent="0.2">
      <c r="A178" s="225" t="s">
        <v>129</v>
      </c>
      <c r="B178" s="227" t="s">
        <v>234</v>
      </c>
      <c r="C178" s="223" t="s">
        <v>78</v>
      </c>
      <c r="D178" s="146" t="s">
        <v>6</v>
      </c>
      <c r="E178" s="151">
        <f t="shared" ref="E178:K179" si="66">SUM(E181:E182)</f>
        <v>0</v>
      </c>
      <c r="F178" s="151">
        <f>G178+H178+I178+J178+K178</f>
        <v>0</v>
      </c>
      <c r="G178" s="151">
        <f>G179+G180+G181+G182</f>
        <v>0</v>
      </c>
      <c r="H178" s="151">
        <f>H179+H180+H181+H182</f>
        <v>0</v>
      </c>
      <c r="I178" s="151">
        <f>I179+I180+I181+I182</f>
        <v>0</v>
      </c>
      <c r="J178" s="151">
        <f>J179+J180+J181+J182</f>
        <v>0</v>
      </c>
      <c r="K178" s="151">
        <f>K179+K180+K181+K182</f>
        <v>0</v>
      </c>
      <c r="L178" s="223" t="s">
        <v>133</v>
      </c>
      <c r="M178" s="215"/>
    </row>
    <row r="179" spans="1:13" s="157" customFormat="1" ht="44.25" customHeight="1" x14ac:dyDescent="0.2">
      <c r="A179" s="225"/>
      <c r="B179" s="227"/>
      <c r="C179" s="223"/>
      <c r="D179" s="146" t="s">
        <v>5</v>
      </c>
      <c r="E179" s="151">
        <f t="shared" si="66"/>
        <v>0</v>
      </c>
      <c r="F179" s="151">
        <f>G179+H179+I179+J179+K179</f>
        <v>0</v>
      </c>
      <c r="G179" s="151">
        <f t="shared" si="66"/>
        <v>0</v>
      </c>
      <c r="H179" s="151">
        <f t="shared" si="66"/>
        <v>0</v>
      </c>
      <c r="I179" s="151">
        <f t="shared" si="66"/>
        <v>0</v>
      </c>
      <c r="J179" s="151">
        <f t="shared" si="66"/>
        <v>0</v>
      </c>
      <c r="K179" s="151">
        <f t="shared" si="66"/>
        <v>0</v>
      </c>
      <c r="L179" s="223"/>
      <c r="M179" s="215"/>
    </row>
    <row r="180" spans="1:13" s="157" customFormat="1" ht="58.5" customHeight="1" x14ac:dyDescent="0.2">
      <c r="A180" s="225"/>
      <c r="B180" s="227"/>
      <c r="C180" s="223"/>
      <c r="D180" s="146" t="s">
        <v>10</v>
      </c>
      <c r="E180" s="151">
        <f t="shared" ref="E180:K180" si="67">SUM(E183:E186)</f>
        <v>0</v>
      </c>
      <c r="F180" s="151">
        <f>G180+H180+I180+J180+K180</f>
        <v>0</v>
      </c>
      <c r="G180" s="151">
        <f t="shared" si="67"/>
        <v>0</v>
      </c>
      <c r="H180" s="151">
        <f t="shared" si="67"/>
        <v>0</v>
      </c>
      <c r="I180" s="151">
        <f t="shared" si="67"/>
        <v>0</v>
      </c>
      <c r="J180" s="151">
        <f t="shared" si="67"/>
        <v>0</v>
      </c>
      <c r="K180" s="151">
        <f t="shared" si="67"/>
        <v>0</v>
      </c>
      <c r="L180" s="223"/>
      <c r="M180" s="215"/>
    </row>
    <row r="181" spans="1:13" s="157" customFormat="1" ht="77.25" customHeight="1" x14ac:dyDescent="0.2">
      <c r="A181" s="225"/>
      <c r="B181" s="227"/>
      <c r="C181" s="223"/>
      <c r="D181" s="146" t="s">
        <v>21</v>
      </c>
      <c r="E181" s="151">
        <v>0</v>
      </c>
      <c r="F181" s="151">
        <f>G181+H181+I181+J181+K181</f>
        <v>0</v>
      </c>
      <c r="G181" s="152">
        <v>0</v>
      </c>
      <c r="H181" s="152">
        <v>0</v>
      </c>
      <c r="I181" s="152">
        <v>0</v>
      </c>
      <c r="J181" s="152">
        <v>0</v>
      </c>
      <c r="K181" s="152">
        <v>0</v>
      </c>
      <c r="L181" s="223"/>
      <c r="M181" s="215"/>
    </row>
    <row r="182" spans="1:13" s="157" customFormat="1" ht="30.75" customHeight="1" x14ac:dyDescent="0.2">
      <c r="A182" s="225"/>
      <c r="B182" s="227"/>
      <c r="C182" s="223"/>
      <c r="D182" s="146" t="s">
        <v>42</v>
      </c>
      <c r="E182" s="151">
        <v>0</v>
      </c>
      <c r="F182" s="151">
        <f>G182+H182+I182+J182+K182</f>
        <v>0</v>
      </c>
      <c r="G182" s="152">
        <v>0</v>
      </c>
      <c r="H182" s="152">
        <v>0</v>
      </c>
      <c r="I182" s="152">
        <v>0</v>
      </c>
      <c r="J182" s="152">
        <v>0</v>
      </c>
      <c r="K182" s="152">
        <v>0</v>
      </c>
      <c r="L182" s="223"/>
      <c r="M182" s="215"/>
    </row>
    <row r="183" spans="1:13" s="157" customFormat="1" ht="15" customHeight="1" x14ac:dyDescent="0.2">
      <c r="A183" s="225" t="s">
        <v>169</v>
      </c>
      <c r="B183" s="227" t="s">
        <v>216</v>
      </c>
      <c r="C183" s="223" t="s">
        <v>78</v>
      </c>
      <c r="D183" s="146" t="s">
        <v>6</v>
      </c>
      <c r="E183" s="151">
        <f>E188</f>
        <v>0</v>
      </c>
      <c r="F183" s="151">
        <f>SUM(K183+J183+I183+H183+G183)</f>
        <v>0</v>
      </c>
      <c r="G183" s="151">
        <f>SUM(G187+G186+G185+G184)</f>
        <v>0</v>
      </c>
      <c r="H183" s="151">
        <f>SUM(H187+H186+H185+H184)</f>
        <v>0</v>
      </c>
      <c r="I183" s="151">
        <f>SUM(I187+I186+I185+I184)</f>
        <v>0</v>
      </c>
      <c r="J183" s="151">
        <f>SUM(J187+J186+J185+J184)</f>
        <v>0</v>
      </c>
      <c r="K183" s="151">
        <f>SUM(K187+K186+K185+K184)</f>
        <v>0</v>
      </c>
      <c r="L183" s="223" t="s">
        <v>133</v>
      </c>
      <c r="M183" s="253"/>
    </row>
    <row r="184" spans="1:13" s="157" customFormat="1" ht="63.75" customHeight="1" x14ac:dyDescent="0.2">
      <c r="A184" s="225"/>
      <c r="B184" s="227"/>
      <c r="C184" s="223"/>
      <c r="D184" s="146" t="s">
        <v>5</v>
      </c>
      <c r="E184" s="151">
        <f t="shared" ref="E184:K184" si="68">SUM(E187:E188)</f>
        <v>0</v>
      </c>
      <c r="F184" s="151">
        <f>G184+H184+I184+J184+K184</f>
        <v>0</v>
      </c>
      <c r="G184" s="151">
        <f t="shared" si="68"/>
        <v>0</v>
      </c>
      <c r="H184" s="151">
        <f t="shared" si="68"/>
        <v>0</v>
      </c>
      <c r="I184" s="151">
        <f t="shared" si="68"/>
        <v>0</v>
      </c>
      <c r="J184" s="151">
        <f t="shared" si="68"/>
        <v>0</v>
      </c>
      <c r="K184" s="151">
        <f t="shared" si="68"/>
        <v>0</v>
      </c>
      <c r="L184" s="223"/>
      <c r="M184" s="253"/>
    </row>
    <row r="185" spans="1:13" s="157" customFormat="1" ht="75" customHeight="1" x14ac:dyDescent="0.2">
      <c r="A185" s="225"/>
      <c r="B185" s="227"/>
      <c r="C185" s="223"/>
      <c r="D185" s="146" t="s">
        <v>10</v>
      </c>
      <c r="E185" s="151">
        <f t="shared" ref="E185:K185" si="69">SUM(E188:E193)</f>
        <v>0</v>
      </c>
      <c r="F185" s="151">
        <f>G185+H185+I185+J185+K185</f>
        <v>0</v>
      </c>
      <c r="G185" s="151">
        <f t="shared" si="69"/>
        <v>0</v>
      </c>
      <c r="H185" s="151">
        <f t="shared" si="69"/>
        <v>0</v>
      </c>
      <c r="I185" s="151">
        <f t="shared" si="69"/>
        <v>0</v>
      </c>
      <c r="J185" s="151">
        <f t="shared" si="69"/>
        <v>0</v>
      </c>
      <c r="K185" s="151">
        <f t="shared" si="69"/>
        <v>0</v>
      </c>
      <c r="L185" s="223"/>
      <c r="M185" s="253"/>
    </row>
    <row r="186" spans="1:13" s="157" customFormat="1" ht="77.25" customHeight="1" x14ac:dyDescent="0.2">
      <c r="A186" s="225"/>
      <c r="B186" s="227"/>
      <c r="C186" s="223"/>
      <c r="D186" s="146" t="s">
        <v>21</v>
      </c>
      <c r="E186" s="151">
        <f t="shared" ref="E186:K187" si="70">E191</f>
        <v>0</v>
      </c>
      <c r="F186" s="151">
        <f>G186+H186+I186+J186+K186</f>
        <v>0</v>
      </c>
      <c r="G186" s="151">
        <f t="shared" si="70"/>
        <v>0</v>
      </c>
      <c r="H186" s="151">
        <f t="shared" si="70"/>
        <v>0</v>
      </c>
      <c r="I186" s="151">
        <f t="shared" si="70"/>
        <v>0</v>
      </c>
      <c r="J186" s="151">
        <f t="shared" si="70"/>
        <v>0</v>
      </c>
      <c r="K186" s="151">
        <f t="shared" si="70"/>
        <v>0</v>
      </c>
      <c r="L186" s="223"/>
      <c r="M186" s="253"/>
    </row>
    <row r="187" spans="1:13" s="157" customFormat="1" ht="30.75" customHeight="1" x14ac:dyDescent="0.2">
      <c r="A187" s="225"/>
      <c r="B187" s="227"/>
      <c r="C187" s="223"/>
      <c r="D187" s="146" t="s">
        <v>42</v>
      </c>
      <c r="E187" s="151">
        <f t="shared" si="70"/>
        <v>0</v>
      </c>
      <c r="F187" s="151">
        <f>G187+H187+I187+J187+K187</f>
        <v>0</v>
      </c>
      <c r="G187" s="151">
        <f t="shared" si="70"/>
        <v>0</v>
      </c>
      <c r="H187" s="151">
        <f t="shared" si="70"/>
        <v>0</v>
      </c>
      <c r="I187" s="151">
        <f t="shared" si="70"/>
        <v>0</v>
      </c>
      <c r="J187" s="151">
        <f t="shared" si="70"/>
        <v>0</v>
      </c>
      <c r="K187" s="151">
        <f t="shared" si="70"/>
        <v>0</v>
      </c>
      <c r="L187" s="223"/>
      <c r="M187" s="253"/>
    </row>
    <row r="188" spans="1:13" s="157" customFormat="1" ht="15" customHeight="1" x14ac:dyDescent="0.2">
      <c r="A188" s="225" t="s">
        <v>168</v>
      </c>
      <c r="B188" s="227" t="s">
        <v>235</v>
      </c>
      <c r="C188" s="223" t="s">
        <v>78</v>
      </c>
      <c r="D188" s="146" t="s">
        <v>6</v>
      </c>
      <c r="E188" s="151">
        <f t="shared" ref="E188:K189" si="71">SUM(E191:E192)</f>
        <v>0</v>
      </c>
      <c r="F188" s="151">
        <f>SUM(K188+J188+I188+H188+G188)</f>
        <v>0</v>
      </c>
      <c r="G188" s="151">
        <f>SUM(G192+G191+G190+G189)</f>
        <v>0</v>
      </c>
      <c r="H188" s="151">
        <f>SUM(H192+H191+H190+H189)</f>
        <v>0</v>
      </c>
      <c r="I188" s="151">
        <f>SUM(I192+I191+I190+I189)</f>
        <v>0</v>
      </c>
      <c r="J188" s="151">
        <f>SUM(J192+J191+J190+J189)</f>
        <v>0</v>
      </c>
      <c r="K188" s="151">
        <f>SUM(K192+K191+K190+K189)</f>
        <v>0</v>
      </c>
      <c r="L188" s="223" t="s">
        <v>133</v>
      </c>
      <c r="M188" s="215"/>
    </row>
    <row r="189" spans="1:13" s="157" customFormat="1" ht="49.5" customHeight="1" x14ac:dyDescent="0.2">
      <c r="A189" s="225"/>
      <c r="B189" s="227"/>
      <c r="C189" s="223"/>
      <c r="D189" s="146" t="s">
        <v>5</v>
      </c>
      <c r="E189" s="151">
        <f t="shared" si="71"/>
        <v>0</v>
      </c>
      <c r="F189" s="151">
        <f>G189+H189+I189+J189+K189</f>
        <v>0</v>
      </c>
      <c r="G189" s="151">
        <f t="shared" si="71"/>
        <v>0</v>
      </c>
      <c r="H189" s="151">
        <f t="shared" si="71"/>
        <v>0</v>
      </c>
      <c r="I189" s="151">
        <f t="shared" si="71"/>
        <v>0</v>
      </c>
      <c r="J189" s="151">
        <f t="shared" si="71"/>
        <v>0</v>
      </c>
      <c r="K189" s="151">
        <f t="shared" si="71"/>
        <v>0</v>
      </c>
      <c r="L189" s="223"/>
      <c r="M189" s="215"/>
    </row>
    <row r="190" spans="1:13" s="157" customFormat="1" ht="62.25" customHeight="1" x14ac:dyDescent="0.2">
      <c r="A190" s="225"/>
      <c r="B190" s="227"/>
      <c r="C190" s="223"/>
      <c r="D190" s="146" t="s">
        <v>10</v>
      </c>
      <c r="E190" s="151">
        <v>0</v>
      </c>
      <c r="F190" s="151">
        <f>G190+H190+I190+J190+K190</f>
        <v>0</v>
      </c>
      <c r="G190" s="151">
        <v>0</v>
      </c>
      <c r="H190" s="151">
        <v>0</v>
      </c>
      <c r="I190" s="151">
        <v>0</v>
      </c>
      <c r="J190" s="151">
        <v>0</v>
      </c>
      <c r="K190" s="151">
        <v>0</v>
      </c>
      <c r="L190" s="223"/>
      <c r="M190" s="215"/>
    </row>
    <row r="191" spans="1:13" s="157" customFormat="1" ht="77.25" customHeight="1" x14ac:dyDescent="0.2">
      <c r="A191" s="225"/>
      <c r="B191" s="227"/>
      <c r="C191" s="223"/>
      <c r="D191" s="146" t="s">
        <v>21</v>
      </c>
      <c r="E191" s="151">
        <v>0</v>
      </c>
      <c r="F191" s="151">
        <f>G191+H191+I191+J191+K191</f>
        <v>0</v>
      </c>
      <c r="G191" s="152">
        <v>0</v>
      </c>
      <c r="H191" s="152">
        <v>0</v>
      </c>
      <c r="I191" s="152">
        <v>0</v>
      </c>
      <c r="J191" s="152">
        <v>0</v>
      </c>
      <c r="K191" s="152">
        <v>0</v>
      </c>
      <c r="L191" s="223"/>
      <c r="M191" s="215"/>
    </row>
    <row r="192" spans="1:13" s="157" customFormat="1" ht="30.75" customHeight="1" x14ac:dyDescent="0.2">
      <c r="A192" s="225"/>
      <c r="B192" s="227"/>
      <c r="C192" s="223"/>
      <c r="D192" s="146" t="s">
        <v>42</v>
      </c>
      <c r="E192" s="151">
        <v>0</v>
      </c>
      <c r="F192" s="151">
        <f>G192+H192+I192+J192+K192</f>
        <v>0</v>
      </c>
      <c r="G192" s="152">
        <v>0</v>
      </c>
      <c r="H192" s="152">
        <v>0</v>
      </c>
      <c r="I192" s="152">
        <v>0</v>
      </c>
      <c r="J192" s="152">
        <v>0</v>
      </c>
      <c r="K192" s="152">
        <v>0</v>
      </c>
      <c r="L192" s="223"/>
      <c r="M192" s="215"/>
    </row>
    <row r="193" spans="1:13" s="157" customFormat="1" ht="28.5" customHeight="1" x14ac:dyDescent="0.2">
      <c r="A193" s="225" t="s">
        <v>170</v>
      </c>
      <c r="B193" s="227" t="s">
        <v>236</v>
      </c>
      <c r="C193" s="223" t="s">
        <v>78</v>
      </c>
      <c r="D193" s="146" t="s">
        <v>6</v>
      </c>
      <c r="E193" s="151">
        <f t="shared" ref="E193" si="72">E198+E203+E208+E213+E218+E223+E243</f>
        <v>0</v>
      </c>
      <c r="F193" s="151">
        <f>SUM(K193+J193+I193+H193+G193)</f>
        <v>0</v>
      </c>
      <c r="G193" s="151">
        <f>SUM(G197+G196+G195+G194)</f>
        <v>0</v>
      </c>
      <c r="H193" s="151">
        <f>SUM(H197+H196+H195+H194)</f>
        <v>0</v>
      </c>
      <c r="I193" s="151">
        <f>SUM(I197+I196+I195+I194)</f>
        <v>0</v>
      </c>
      <c r="J193" s="151">
        <f>SUM(J197+J196+J195+J194)</f>
        <v>0</v>
      </c>
      <c r="K193" s="151">
        <f>SUM(K197+K196+K195+K194)</f>
        <v>0</v>
      </c>
      <c r="L193" s="223" t="s">
        <v>133</v>
      </c>
      <c r="M193" s="215"/>
    </row>
    <row r="194" spans="1:13" s="157" customFormat="1" ht="48" customHeight="1" x14ac:dyDescent="0.2">
      <c r="A194" s="225"/>
      <c r="B194" s="227"/>
      <c r="C194" s="223"/>
      <c r="D194" s="146" t="s">
        <v>5</v>
      </c>
      <c r="E194" s="151">
        <f t="shared" ref="E194:K194" si="73">SUM(E197:E198)</f>
        <v>0</v>
      </c>
      <c r="F194" s="151">
        <f>G194+H194+I194+J194+K194</f>
        <v>0</v>
      </c>
      <c r="G194" s="151">
        <f t="shared" si="73"/>
        <v>0</v>
      </c>
      <c r="H194" s="151">
        <f t="shared" si="73"/>
        <v>0</v>
      </c>
      <c r="I194" s="151">
        <f t="shared" si="73"/>
        <v>0</v>
      </c>
      <c r="J194" s="151">
        <f t="shared" si="73"/>
        <v>0</v>
      </c>
      <c r="K194" s="151">
        <f t="shared" si="73"/>
        <v>0</v>
      </c>
      <c r="L194" s="223"/>
      <c r="M194" s="215"/>
    </row>
    <row r="195" spans="1:13" s="157" customFormat="1" ht="58.5" customHeight="1" x14ac:dyDescent="0.2">
      <c r="A195" s="225"/>
      <c r="B195" s="227"/>
      <c r="C195" s="223"/>
      <c r="D195" s="146" t="s">
        <v>10</v>
      </c>
      <c r="E195" s="151">
        <v>0</v>
      </c>
      <c r="F195" s="151">
        <f>G195+H195+I195+J195+K195</f>
        <v>0</v>
      </c>
      <c r="G195" s="151">
        <v>0</v>
      </c>
      <c r="H195" s="151">
        <v>0</v>
      </c>
      <c r="I195" s="151">
        <v>0</v>
      </c>
      <c r="J195" s="151">
        <v>0</v>
      </c>
      <c r="K195" s="151">
        <v>0</v>
      </c>
      <c r="L195" s="223"/>
      <c r="M195" s="215"/>
    </row>
    <row r="196" spans="1:13" s="157" customFormat="1" ht="78.75" customHeight="1" x14ac:dyDescent="0.2">
      <c r="A196" s="225"/>
      <c r="B196" s="254"/>
      <c r="C196" s="223"/>
      <c r="D196" s="146" t="s">
        <v>21</v>
      </c>
      <c r="E196" s="151">
        <f>E201+E206+E211+E216+E221+E226+E246</f>
        <v>0</v>
      </c>
      <c r="F196" s="151">
        <f>G196+H196+I196+J196+K196</f>
        <v>0</v>
      </c>
      <c r="G196" s="151">
        <f t="shared" ref="G196:K197" si="74">G201+G206+G211+G216+G221+G226+G246</f>
        <v>0</v>
      </c>
      <c r="H196" s="151">
        <f t="shared" si="74"/>
        <v>0</v>
      </c>
      <c r="I196" s="151">
        <f t="shared" si="74"/>
        <v>0</v>
      </c>
      <c r="J196" s="151">
        <f t="shared" si="74"/>
        <v>0</v>
      </c>
      <c r="K196" s="151">
        <f t="shared" si="74"/>
        <v>0</v>
      </c>
      <c r="L196" s="223"/>
      <c r="M196" s="215"/>
    </row>
    <row r="197" spans="1:13" s="157" customFormat="1" ht="36" customHeight="1" x14ac:dyDescent="0.2">
      <c r="A197" s="225"/>
      <c r="B197" s="254"/>
      <c r="C197" s="223"/>
      <c r="D197" s="146" t="s">
        <v>42</v>
      </c>
      <c r="E197" s="151">
        <f>E202+E207+E212+E217+E222+E227+E247</f>
        <v>0</v>
      </c>
      <c r="F197" s="151">
        <f>G197+H197+I197+J197+K197</f>
        <v>0</v>
      </c>
      <c r="G197" s="151">
        <f t="shared" si="74"/>
        <v>0</v>
      </c>
      <c r="H197" s="151">
        <f t="shared" si="74"/>
        <v>0</v>
      </c>
      <c r="I197" s="151">
        <f t="shared" si="74"/>
        <v>0</v>
      </c>
      <c r="J197" s="151">
        <f t="shared" si="74"/>
        <v>0</v>
      </c>
      <c r="K197" s="151">
        <f t="shared" si="74"/>
        <v>0</v>
      </c>
      <c r="L197" s="223"/>
      <c r="M197" s="215"/>
    </row>
    <row r="198" spans="1:13" s="157" customFormat="1" ht="15" customHeight="1" x14ac:dyDescent="0.2">
      <c r="A198" s="225" t="s">
        <v>171</v>
      </c>
      <c r="B198" s="227" t="s">
        <v>237</v>
      </c>
      <c r="C198" s="223" t="s">
        <v>78</v>
      </c>
      <c r="D198" s="146" t="s">
        <v>6</v>
      </c>
      <c r="E198" s="151">
        <f t="shared" ref="E198" si="75">SUM(E201:E202)</f>
        <v>0</v>
      </c>
      <c r="F198" s="151">
        <f>SUM(K198+J198+I198+H198+G198)</f>
        <v>0</v>
      </c>
      <c r="G198" s="151">
        <f>SUM(G202+G201+G200+G199)</f>
        <v>0</v>
      </c>
      <c r="H198" s="151">
        <f>SUM(H202+H201+H200+H199)</f>
        <v>0</v>
      </c>
      <c r="I198" s="151">
        <f>SUM(I202+I201+I200+I199)</f>
        <v>0</v>
      </c>
      <c r="J198" s="151">
        <f>SUM(J202+J201+J200+J199)</f>
        <v>0</v>
      </c>
      <c r="K198" s="151">
        <f>SUM(K202+K201+K200+K199)</f>
        <v>0</v>
      </c>
      <c r="L198" s="223" t="s">
        <v>133</v>
      </c>
      <c r="M198" s="215"/>
    </row>
    <row r="199" spans="1:13" s="157" customFormat="1" ht="48" customHeight="1" x14ac:dyDescent="0.2">
      <c r="A199" s="225"/>
      <c r="B199" s="227"/>
      <c r="C199" s="223"/>
      <c r="D199" s="146" t="s">
        <v>5</v>
      </c>
      <c r="E199" s="151">
        <f t="shared" ref="E199:K199" si="76">SUM(E202:E203)</f>
        <v>0</v>
      </c>
      <c r="F199" s="151">
        <f>G199+H199+I199+J199+K199</f>
        <v>0</v>
      </c>
      <c r="G199" s="151">
        <f t="shared" si="76"/>
        <v>0</v>
      </c>
      <c r="H199" s="151">
        <f t="shared" si="76"/>
        <v>0</v>
      </c>
      <c r="I199" s="151">
        <f t="shared" si="76"/>
        <v>0</v>
      </c>
      <c r="J199" s="151">
        <f t="shared" si="76"/>
        <v>0</v>
      </c>
      <c r="K199" s="151">
        <f t="shared" si="76"/>
        <v>0</v>
      </c>
      <c r="L199" s="223"/>
      <c r="M199" s="215"/>
    </row>
    <row r="200" spans="1:13" s="157" customFormat="1" ht="62.25" customHeight="1" x14ac:dyDescent="0.2">
      <c r="A200" s="225"/>
      <c r="B200" s="227"/>
      <c r="C200" s="223"/>
      <c r="D200" s="146" t="s">
        <v>10</v>
      </c>
      <c r="E200" s="151">
        <v>0</v>
      </c>
      <c r="F200" s="151">
        <f>G200+H200+I200+J200+K200</f>
        <v>0</v>
      </c>
      <c r="G200" s="151">
        <v>0</v>
      </c>
      <c r="H200" s="151">
        <v>0</v>
      </c>
      <c r="I200" s="151">
        <v>0</v>
      </c>
      <c r="J200" s="151">
        <v>0</v>
      </c>
      <c r="K200" s="151">
        <v>0</v>
      </c>
      <c r="L200" s="223"/>
      <c r="M200" s="215"/>
    </row>
    <row r="201" spans="1:13" s="157" customFormat="1" ht="77.25" customHeight="1" x14ac:dyDescent="0.2">
      <c r="A201" s="225"/>
      <c r="B201" s="227"/>
      <c r="C201" s="223"/>
      <c r="D201" s="146" t="s">
        <v>21</v>
      </c>
      <c r="E201" s="151">
        <v>0</v>
      </c>
      <c r="F201" s="151">
        <f>G201+H201+I201+J201+K201</f>
        <v>0</v>
      </c>
      <c r="G201" s="152">
        <v>0</v>
      </c>
      <c r="H201" s="152">
        <v>0</v>
      </c>
      <c r="I201" s="152">
        <v>0</v>
      </c>
      <c r="J201" s="152">
        <v>0</v>
      </c>
      <c r="K201" s="152">
        <v>0</v>
      </c>
      <c r="L201" s="223"/>
      <c r="M201" s="215"/>
    </row>
    <row r="202" spans="1:13" s="157" customFormat="1" ht="30.75" customHeight="1" x14ac:dyDescent="0.2">
      <c r="A202" s="225"/>
      <c r="B202" s="227"/>
      <c r="C202" s="223"/>
      <c r="D202" s="146" t="s">
        <v>42</v>
      </c>
      <c r="E202" s="151">
        <v>0</v>
      </c>
      <c r="F202" s="151">
        <f>G202+H202+I202+J202+K202</f>
        <v>0</v>
      </c>
      <c r="G202" s="152">
        <v>0</v>
      </c>
      <c r="H202" s="152">
        <v>0</v>
      </c>
      <c r="I202" s="152">
        <v>0</v>
      </c>
      <c r="J202" s="152">
        <v>0</v>
      </c>
      <c r="K202" s="152">
        <v>0</v>
      </c>
      <c r="L202" s="223"/>
      <c r="M202" s="215"/>
    </row>
    <row r="203" spans="1:13" s="157" customFormat="1" ht="15" customHeight="1" x14ac:dyDescent="0.2">
      <c r="A203" s="225" t="s">
        <v>172</v>
      </c>
      <c r="B203" s="227" t="s">
        <v>238</v>
      </c>
      <c r="C203" s="223" t="s">
        <v>78</v>
      </c>
      <c r="D203" s="146" t="s">
        <v>6</v>
      </c>
      <c r="E203" s="151">
        <f t="shared" ref="E203:K204" si="77">SUM(E206:E207)</f>
        <v>0</v>
      </c>
      <c r="F203" s="151">
        <f>SUM(K203+J203+I203+H203+G203)</f>
        <v>0</v>
      </c>
      <c r="G203" s="151">
        <f>SUM(G207+G206+G205+G204)</f>
        <v>0</v>
      </c>
      <c r="H203" s="151">
        <f>SUM(H207+H206+H205+H204)</f>
        <v>0</v>
      </c>
      <c r="I203" s="151">
        <f>SUM(I207+I206+I205+I204)</f>
        <v>0</v>
      </c>
      <c r="J203" s="151">
        <f>SUM(J207+J206+J205+J204)</f>
        <v>0</v>
      </c>
      <c r="K203" s="151">
        <f>SUM(K207+K206+K205+K204)</f>
        <v>0</v>
      </c>
      <c r="L203" s="223" t="s">
        <v>133</v>
      </c>
      <c r="M203" s="215"/>
    </row>
    <row r="204" spans="1:13" s="157" customFormat="1" ht="45.75" customHeight="1" x14ac:dyDescent="0.2">
      <c r="A204" s="225"/>
      <c r="B204" s="227"/>
      <c r="C204" s="223"/>
      <c r="D204" s="146" t="s">
        <v>5</v>
      </c>
      <c r="E204" s="151">
        <f t="shared" si="77"/>
        <v>0</v>
      </c>
      <c r="F204" s="151">
        <f>G204+H204+I204+J204+K204</f>
        <v>0</v>
      </c>
      <c r="G204" s="151">
        <f t="shared" si="77"/>
        <v>0</v>
      </c>
      <c r="H204" s="151">
        <f t="shared" si="77"/>
        <v>0</v>
      </c>
      <c r="I204" s="151">
        <f t="shared" si="77"/>
        <v>0</v>
      </c>
      <c r="J204" s="151">
        <f t="shared" si="77"/>
        <v>0</v>
      </c>
      <c r="K204" s="151">
        <f t="shared" si="77"/>
        <v>0</v>
      </c>
      <c r="L204" s="223"/>
      <c r="M204" s="215"/>
    </row>
    <row r="205" spans="1:13" s="157" customFormat="1" ht="62.25" customHeight="1" x14ac:dyDescent="0.2">
      <c r="A205" s="225"/>
      <c r="B205" s="227"/>
      <c r="C205" s="223"/>
      <c r="D205" s="146" t="s">
        <v>10</v>
      </c>
      <c r="E205" s="151">
        <v>0</v>
      </c>
      <c r="F205" s="151">
        <f>G205+H205+I205+J205+K205</f>
        <v>0</v>
      </c>
      <c r="G205" s="151">
        <v>0</v>
      </c>
      <c r="H205" s="151">
        <v>0</v>
      </c>
      <c r="I205" s="151">
        <v>0</v>
      </c>
      <c r="J205" s="151">
        <v>0</v>
      </c>
      <c r="K205" s="151">
        <v>0</v>
      </c>
      <c r="L205" s="223"/>
      <c r="M205" s="215"/>
    </row>
    <row r="206" spans="1:13" s="157" customFormat="1" ht="77.25" customHeight="1" x14ac:dyDescent="0.2">
      <c r="A206" s="225"/>
      <c r="B206" s="227"/>
      <c r="C206" s="223"/>
      <c r="D206" s="146" t="s">
        <v>21</v>
      </c>
      <c r="E206" s="151">
        <v>0</v>
      </c>
      <c r="F206" s="151">
        <f>G206+H206+I206+K206+J206</f>
        <v>0</v>
      </c>
      <c r="G206" s="152">
        <v>0</v>
      </c>
      <c r="H206" s="152">
        <v>0</v>
      </c>
      <c r="I206" s="152">
        <v>0</v>
      </c>
      <c r="J206" s="152">
        <v>0</v>
      </c>
      <c r="K206" s="152">
        <v>0</v>
      </c>
      <c r="L206" s="223"/>
      <c r="M206" s="215"/>
    </row>
    <row r="207" spans="1:13" s="157" customFormat="1" ht="30.75" customHeight="1" x14ac:dyDescent="0.2">
      <c r="A207" s="225"/>
      <c r="B207" s="227"/>
      <c r="C207" s="223"/>
      <c r="D207" s="146" t="s">
        <v>42</v>
      </c>
      <c r="E207" s="151">
        <v>0</v>
      </c>
      <c r="F207" s="151">
        <f>G207+H207+I207+J207+K207</f>
        <v>0</v>
      </c>
      <c r="G207" s="152">
        <v>0</v>
      </c>
      <c r="H207" s="152">
        <v>0</v>
      </c>
      <c r="I207" s="152">
        <v>0</v>
      </c>
      <c r="J207" s="152">
        <v>0</v>
      </c>
      <c r="K207" s="152">
        <v>0</v>
      </c>
      <c r="L207" s="223"/>
      <c r="M207" s="215"/>
    </row>
    <row r="208" spans="1:13" s="157" customFormat="1" ht="15" customHeight="1" x14ac:dyDescent="0.2">
      <c r="A208" s="225" t="s">
        <v>173</v>
      </c>
      <c r="B208" s="227" t="s">
        <v>239</v>
      </c>
      <c r="C208" s="223" t="s">
        <v>78</v>
      </c>
      <c r="D208" s="146" t="s">
        <v>6</v>
      </c>
      <c r="E208" s="151">
        <f t="shared" ref="E208:K209" si="78">SUM(E211:E212)</f>
        <v>0</v>
      </c>
      <c r="F208" s="151">
        <f>SUM(K208+J208+I208+H208+G208)</f>
        <v>0</v>
      </c>
      <c r="G208" s="151">
        <f>SUM(G212+G211+G210+G209)</f>
        <v>0</v>
      </c>
      <c r="H208" s="151">
        <f>SUM(H212+H211+H210+H209)</f>
        <v>0</v>
      </c>
      <c r="I208" s="151">
        <f>SUM(I212+I211+I210+I209)</f>
        <v>0</v>
      </c>
      <c r="J208" s="151">
        <f>SUM(J212+J211+J210+J209)</f>
        <v>0</v>
      </c>
      <c r="K208" s="151">
        <f>SUM(K212+K211+K210+K209)</f>
        <v>0</v>
      </c>
      <c r="L208" s="223" t="s">
        <v>133</v>
      </c>
      <c r="M208" s="215"/>
    </row>
    <row r="209" spans="1:13" s="157" customFormat="1" ht="44.25" customHeight="1" x14ac:dyDescent="0.2">
      <c r="A209" s="225"/>
      <c r="B209" s="227"/>
      <c r="C209" s="223"/>
      <c r="D209" s="146" t="s">
        <v>5</v>
      </c>
      <c r="E209" s="151">
        <f t="shared" si="78"/>
        <v>0</v>
      </c>
      <c r="F209" s="151">
        <f>G209+H209+I209+J209+K209</f>
        <v>0</v>
      </c>
      <c r="G209" s="151">
        <f t="shared" si="78"/>
        <v>0</v>
      </c>
      <c r="H209" s="151">
        <f t="shared" si="78"/>
        <v>0</v>
      </c>
      <c r="I209" s="151">
        <f t="shared" si="78"/>
        <v>0</v>
      </c>
      <c r="J209" s="151">
        <f t="shared" si="78"/>
        <v>0</v>
      </c>
      <c r="K209" s="151">
        <f t="shared" si="78"/>
        <v>0</v>
      </c>
      <c r="L209" s="223"/>
      <c r="M209" s="215"/>
    </row>
    <row r="210" spans="1:13" s="157" customFormat="1" ht="63.75" customHeight="1" x14ac:dyDescent="0.2">
      <c r="A210" s="225"/>
      <c r="B210" s="227"/>
      <c r="C210" s="223"/>
      <c r="D210" s="146" t="s">
        <v>10</v>
      </c>
      <c r="E210" s="151">
        <v>0</v>
      </c>
      <c r="F210" s="151">
        <f>G210+H210+I210+J210+K210</f>
        <v>0</v>
      </c>
      <c r="G210" s="151">
        <v>0</v>
      </c>
      <c r="H210" s="151">
        <v>0</v>
      </c>
      <c r="I210" s="151">
        <v>0</v>
      </c>
      <c r="J210" s="151">
        <v>0</v>
      </c>
      <c r="K210" s="151">
        <v>0</v>
      </c>
      <c r="L210" s="223"/>
      <c r="M210" s="215"/>
    </row>
    <row r="211" spans="1:13" s="157" customFormat="1" ht="77.25" customHeight="1" x14ac:dyDescent="0.2">
      <c r="A211" s="225"/>
      <c r="B211" s="227"/>
      <c r="C211" s="223"/>
      <c r="D211" s="146" t="s">
        <v>21</v>
      </c>
      <c r="E211" s="151">
        <v>0</v>
      </c>
      <c r="F211" s="151">
        <f>G211+H211+I211+J211+K211</f>
        <v>0</v>
      </c>
      <c r="G211" s="152">
        <v>0</v>
      </c>
      <c r="H211" s="152">
        <v>0</v>
      </c>
      <c r="I211" s="152">
        <v>0</v>
      </c>
      <c r="J211" s="152">
        <v>0</v>
      </c>
      <c r="K211" s="152">
        <v>0</v>
      </c>
      <c r="L211" s="223"/>
      <c r="M211" s="215"/>
    </row>
    <row r="212" spans="1:13" s="157" customFormat="1" ht="30.75" customHeight="1" x14ac:dyDescent="0.2">
      <c r="A212" s="225"/>
      <c r="B212" s="227"/>
      <c r="C212" s="223"/>
      <c r="D212" s="146" t="s">
        <v>42</v>
      </c>
      <c r="E212" s="151">
        <v>0</v>
      </c>
      <c r="F212" s="151">
        <f>G212+H212+I212+J212+K212</f>
        <v>0</v>
      </c>
      <c r="G212" s="152">
        <v>0</v>
      </c>
      <c r="H212" s="152">
        <v>0</v>
      </c>
      <c r="I212" s="152">
        <v>0</v>
      </c>
      <c r="J212" s="152">
        <v>0</v>
      </c>
      <c r="K212" s="152">
        <v>0</v>
      </c>
      <c r="L212" s="223"/>
      <c r="M212" s="215"/>
    </row>
    <row r="213" spans="1:13" s="157" customFormat="1" ht="15" customHeight="1" x14ac:dyDescent="0.2">
      <c r="A213" s="225" t="s">
        <v>174</v>
      </c>
      <c r="B213" s="227" t="s">
        <v>240</v>
      </c>
      <c r="C213" s="223" t="s">
        <v>78</v>
      </c>
      <c r="D213" s="146" t="s">
        <v>6</v>
      </c>
      <c r="E213" s="151">
        <f t="shared" ref="E213:K214" si="79">SUM(E216:E217)</f>
        <v>0</v>
      </c>
      <c r="F213" s="151">
        <f>SUM(K213+J213+I213+H213+G213)</f>
        <v>0</v>
      </c>
      <c r="G213" s="151">
        <f>SUM(G217+G216+G215+G214)</f>
        <v>0</v>
      </c>
      <c r="H213" s="151">
        <f>SUM(H217+H216+H215+H214)</f>
        <v>0</v>
      </c>
      <c r="I213" s="151">
        <f>SUM(I217+I216+I215+I214)</f>
        <v>0</v>
      </c>
      <c r="J213" s="151">
        <f>SUM(J217+J216+J215+J214)</f>
        <v>0</v>
      </c>
      <c r="K213" s="151">
        <f>SUM(K217+K216+K215+K214)</f>
        <v>0</v>
      </c>
      <c r="L213" s="223" t="s">
        <v>133</v>
      </c>
      <c r="M213" s="215"/>
    </row>
    <row r="214" spans="1:13" s="157" customFormat="1" ht="47.25" customHeight="1" x14ac:dyDescent="0.2">
      <c r="A214" s="225"/>
      <c r="B214" s="227"/>
      <c r="C214" s="223"/>
      <c r="D214" s="146" t="s">
        <v>5</v>
      </c>
      <c r="E214" s="151">
        <f t="shared" si="79"/>
        <v>0</v>
      </c>
      <c r="F214" s="151">
        <f>G214+H214+I214+J214+K214</f>
        <v>0</v>
      </c>
      <c r="G214" s="151">
        <f t="shared" si="79"/>
        <v>0</v>
      </c>
      <c r="H214" s="151">
        <f t="shared" si="79"/>
        <v>0</v>
      </c>
      <c r="I214" s="151">
        <f t="shared" si="79"/>
        <v>0</v>
      </c>
      <c r="J214" s="151">
        <f t="shared" si="79"/>
        <v>0</v>
      </c>
      <c r="K214" s="151">
        <f t="shared" si="79"/>
        <v>0</v>
      </c>
      <c r="L214" s="223"/>
      <c r="M214" s="215"/>
    </row>
    <row r="215" spans="1:13" s="157" customFormat="1" ht="58.5" customHeight="1" x14ac:dyDescent="0.2">
      <c r="A215" s="225"/>
      <c r="B215" s="227"/>
      <c r="C215" s="223"/>
      <c r="D215" s="146" t="s">
        <v>10</v>
      </c>
      <c r="E215" s="151">
        <v>0</v>
      </c>
      <c r="F215" s="151">
        <f>G215+H215+I215+J215+K215</f>
        <v>0</v>
      </c>
      <c r="G215" s="151">
        <v>0</v>
      </c>
      <c r="H215" s="151">
        <v>0</v>
      </c>
      <c r="I215" s="151">
        <v>0</v>
      </c>
      <c r="J215" s="151">
        <v>0</v>
      </c>
      <c r="K215" s="151">
        <v>0</v>
      </c>
      <c r="L215" s="223"/>
      <c r="M215" s="215"/>
    </row>
    <row r="216" spans="1:13" s="157" customFormat="1" ht="77.25" customHeight="1" x14ac:dyDescent="0.2">
      <c r="A216" s="225"/>
      <c r="B216" s="227"/>
      <c r="C216" s="223"/>
      <c r="D216" s="146" t="s">
        <v>21</v>
      </c>
      <c r="E216" s="151">
        <v>0</v>
      </c>
      <c r="F216" s="151">
        <f>G216+H216+I216+J216+K216</f>
        <v>0</v>
      </c>
      <c r="G216" s="152">
        <v>0</v>
      </c>
      <c r="H216" s="152">
        <v>0</v>
      </c>
      <c r="I216" s="152">
        <v>0</v>
      </c>
      <c r="J216" s="152">
        <v>0</v>
      </c>
      <c r="K216" s="152">
        <v>0</v>
      </c>
      <c r="L216" s="223"/>
      <c r="M216" s="215"/>
    </row>
    <row r="217" spans="1:13" s="157" customFormat="1" ht="30.75" customHeight="1" x14ac:dyDescent="0.2">
      <c r="A217" s="225"/>
      <c r="B217" s="227"/>
      <c r="C217" s="223"/>
      <c r="D217" s="146" t="s">
        <v>42</v>
      </c>
      <c r="E217" s="151">
        <v>0</v>
      </c>
      <c r="F217" s="151">
        <f>G217+H217+I217+J217+K217</f>
        <v>0</v>
      </c>
      <c r="G217" s="152">
        <v>0</v>
      </c>
      <c r="H217" s="152">
        <v>0</v>
      </c>
      <c r="I217" s="152">
        <v>0</v>
      </c>
      <c r="J217" s="152">
        <v>0</v>
      </c>
      <c r="K217" s="152">
        <v>0</v>
      </c>
      <c r="L217" s="223"/>
      <c r="M217" s="215"/>
    </row>
    <row r="218" spans="1:13" s="157" customFormat="1" ht="15" customHeight="1" x14ac:dyDescent="0.2">
      <c r="A218" s="225" t="s">
        <v>175</v>
      </c>
      <c r="B218" s="227" t="s">
        <v>241</v>
      </c>
      <c r="C218" s="223" t="s">
        <v>78</v>
      </c>
      <c r="D218" s="146" t="s">
        <v>6</v>
      </c>
      <c r="E218" s="151">
        <f t="shared" ref="E218:K219" si="80">SUM(E221:E222)</f>
        <v>0</v>
      </c>
      <c r="F218" s="151">
        <f>SUM(K218+J218+I218+H218+G218)</f>
        <v>0</v>
      </c>
      <c r="G218" s="151">
        <f>SUM(G222+G221+G220+G219)</f>
        <v>0</v>
      </c>
      <c r="H218" s="151">
        <f>SUM(H222+H221+H220+H219)</f>
        <v>0</v>
      </c>
      <c r="I218" s="151">
        <f>SUM(I222+I221+I220+I219)</f>
        <v>0</v>
      </c>
      <c r="J218" s="151">
        <f>SUM(J222+J221+J220+J219)</f>
        <v>0</v>
      </c>
      <c r="K218" s="151">
        <f>SUM(K222+K221+K220+K219)</f>
        <v>0</v>
      </c>
      <c r="L218" s="223" t="s">
        <v>133</v>
      </c>
      <c r="M218" s="215"/>
    </row>
    <row r="219" spans="1:13" s="157" customFormat="1" ht="46.5" customHeight="1" x14ac:dyDescent="0.2">
      <c r="A219" s="225"/>
      <c r="B219" s="227"/>
      <c r="C219" s="223"/>
      <c r="D219" s="146" t="s">
        <v>5</v>
      </c>
      <c r="E219" s="151">
        <f t="shared" si="80"/>
        <v>0</v>
      </c>
      <c r="F219" s="151">
        <f>G219+H219+I219+J219+K219</f>
        <v>0</v>
      </c>
      <c r="G219" s="151">
        <f t="shared" si="80"/>
        <v>0</v>
      </c>
      <c r="H219" s="151">
        <f t="shared" si="80"/>
        <v>0</v>
      </c>
      <c r="I219" s="151">
        <f t="shared" si="80"/>
        <v>0</v>
      </c>
      <c r="J219" s="151">
        <f t="shared" si="80"/>
        <v>0</v>
      </c>
      <c r="K219" s="151">
        <f t="shared" si="80"/>
        <v>0</v>
      </c>
      <c r="L219" s="223"/>
      <c r="M219" s="215"/>
    </row>
    <row r="220" spans="1:13" s="157" customFormat="1" ht="59.25" customHeight="1" x14ac:dyDescent="0.2">
      <c r="A220" s="225"/>
      <c r="B220" s="227"/>
      <c r="C220" s="223"/>
      <c r="D220" s="146" t="s">
        <v>10</v>
      </c>
      <c r="E220" s="151">
        <v>0</v>
      </c>
      <c r="F220" s="151">
        <f>G220+H220+I220+J220+K220</f>
        <v>0</v>
      </c>
      <c r="G220" s="151">
        <v>0</v>
      </c>
      <c r="H220" s="151">
        <v>0</v>
      </c>
      <c r="I220" s="151">
        <v>0</v>
      </c>
      <c r="J220" s="151">
        <v>0</v>
      </c>
      <c r="K220" s="151">
        <v>0</v>
      </c>
      <c r="L220" s="223"/>
      <c r="M220" s="215"/>
    </row>
    <row r="221" spans="1:13" s="157" customFormat="1" ht="77.25" customHeight="1" x14ac:dyDescent="0.2">
      <c r="A221" s="225"/>
      <c r="B221" s="227"/>
      <c r="C221" s="223"/>
      <c r="D221" s="146" t="s">
        <v>21</v>
      </c>
      <c r="E221" s="151">
        <v>0</v>
      </c>
      <c r="F221" s="151">
        <f>G221+H221+I221+J221+K221</f>
        <v>0</v>
      </c>
      <c r="G221" s="152">
        <v>0</v>
      </c>
      <c r="H221" s="152">
        <v>0</v>
      </c>
      <c r="I221" s="152">
        <v>0</v>
      </c>
      <c r="J221" s="152">
        <v>0</v>
      </c>
      <c r="K221" s="152">
        <v>0</v>
      </c>
      <c r="L221" s="223"/>
      <c r="M221" s="215"/>
    </row>
    <row r="222" spans="1:13" s="157" customFormat="1" ht="30.75" customHeight="1" x14ac:dyDescent="0.2">
      <c r="A222" s="225"/>
      <c r="B222" s="227"/>
      <c r="C222" s="223"/>
      <c r="D222" s="146" t="s">
        <v>42</v>
      </c>
      <c r="E222" s="151">
        <v>0</v>
      </c>
      <c r="F222" s="151">
        <f>G222+H222+I222+J222+K222</f>
        <v>0</v>
      </c>
      <c r="G222" s="152">
        <v>0</v>
      </c>
      <c r="H222" s="152">
        <v>0</v>
      </c>
      <c r="I222" s="152">
        <v>0</v>
      </c>
      <c r="J222" s="152">
        <v>0</v>
      </c>
      <c r="K222" s="152">
        <v>0</v>
      </c>
      <c r="L222" s="223"/>
      <c r="M222" s="215"/>
    </row>
    <row r="223" spans="1:13" s="157" customFormat="1" ht="15" customHeight="1" x14ac:dyDescent="0.2">
      <c r="A223" s="225" t="s">
        <v>176</v>
      </c>
      <c r="B223" s="227" t="s">
        <v>242</v>
      </c>
      <c r="C223" s="223" t="s">
        <v>78</v>
      </c>
      <c r="D223" s="146" t="s">
        <v>6</v>
      </c>
      <c r="E223" s="151">
        <f t="shared" ref="E223" si="81">SUM(E226:E227)</f>
        <v>0</v>
      </c>
      <c r="F223" s="151">
        <f>SUM(K223+J223+I223+H223+G223)</f>
        <v>0</v>
      </c>
      <c r="G223" s="151">
        <f>SUM(G227+G226+G225+G224)</f>
        <v>0</v>
      </c>
      <c r="H223" s="151">
        <f>SUM(H227+H226+H225+H224)</f>
        <v>0</v>
      </c>
      <c r="I223" s="151">
        <f>SUM(I227+I226+I225+I224)</f>
        <v>0</v>
      </c>
      <c r="J223" s="151">
        <f>SUM(J227+J226+J225+J224)</f>
        <v>0</v>
      </c>
      <c r="K223" s="151">
        <f>SUM(K227+K226+K225+K224)</f>
        <v>0</v>
      </c>
      <c r="L223" s="223" t="s">
        <v>133</v>
      </c>
      <c r="M223" s="215"/>
    </row>
    <row r="224" spans="1:13" s="157" customFormat="1" ht="48" customHeight="1" x14ac:dyDescent="0.2">
      <c r="A224" s="225"/>
      <c r="B224" s="227"/>
      <c r="C224" s="223"/>
      <c r="D224" s="146" t="s">
        <v>5</v>
      </c>
      <c r="E224" s="151">
        <v>0</v>
      </c>
      <c r="F224" s="151">
        <f>G224+H224+I224+J224+K224</f>
        <v>0</v>
      </c>
      <c r="G224" s="151">
        <v>0</v>
      </c>
      <c r="H224" s="151">
        <v>0</v>
      </c>
      <c r="I224" s="151">
        <v>0</v>
      </c>
      <c r="J224" s="151">
        <v>0</v>
      </c>
      <c r="K224" s="151">
        <v>0</v>
      </c>
      <c r="L224" s="223"/>
      <c r="M224" s="215"/>
    </row>
    <row r="225" spans="1:13" s="157" customFormat="1" ht="61.5" customHeight="1" x14ac:dyDescent="0.2">
      <c r="A225" s="225"/>
      <c r="B225" s="227"/>
      <c r="C225" s="223"/>
      <c r="D225" s="146" t="s">
        <v>10</v>
      </c>
      <c r="E225" s="151">
        <v>0</v>
      </c>
      <c r="F225" s="151">
        <f>G225+H225+I225+J225+K225</f>
        <v>0</v>
      </c>
      <c r="G225" s="151">
        <v>0</v>
      </c>
      <c r="H225" s="151">
        <v>0</v>
      </c>
      <c r="I225" s="151">
        <v>0</v>
      </c>
      <c r="J225" s="151">
        <v>0</v>
      </c>
      <c r="K225" s="151">
        <v>0</v>
      </c>
      <c r="L225" s="223"/>
      <c r="M225" s="215"/>
    </row>
    <row r="226" spans="1:13" s="157" customFormat="1" ht="77.25" customHeight="1" x14ac:dyDescent="0.2">
      <c r="A226" s="225"/>
      <c r="B226" s="227"/>
      <c r="C226" s="223"/>
      <c r="D226" s="146" t="s">
        <v>21</v>
      </c>
      <c r="E226" s="151">
        <v>0</v>
      </c>
      <c r="F226" s="151">
        <f>G226+H226+I226+J226+K226</f>
        <v>0</v>
      </c>
      <c r="G226" s="152">
        <v>0</v>
      </c>
      <c r="H226" s="152">
        <v>0</v>
      </c>
      <c r="I226" s="152">
        <v>0</v>
      </c>
      <c r="J226" s="152">
        <v>0</v>
      </c>
      <c r="K226" s="152">
        <v>0</v>
      </c>
      <c r="L226" s="223"/>
      <c r="M226" s="215"/>
    </row>
    <row r="227" spans="1:13" s="157" customFormat="1" ht="30.75" customHeight="1" x14ac:dyDescent="0.2">
      <c r="A227" s="225"/>
      <c r="B227" s="227"/>
      <c r="C227" s="223"/>
      <c r="D227" s="146" t="s">
        <v>42</v>
      </c>
      <c r="E227" s="151">
        <v>0</v>
      </c>
      <c r="F227" s="151">
        <f>G227+H227+I227+J227+K227</f>
        <v>0</v>
      </c>
      <c r="G227" s="152">
        <v>0</v>
      </c>
      <c r="H227" s="152">
        <v>0</v>
      </c>
      <c r="I227" s="152">
        <v>0</v>
      </c>
      <c r="J227" s="152">
        <v>0</v>
      </c>
      <c r="K227" s="152">
        <v>0</v>
      </c>
      <c r="L227" s="223"/>
      <c r="M227" s="215"/>
    </row>
    <row r="228" spans="1:13" s="157" customFormat="1" ht="17.25" customHeight="1" x14ac:dyDescent="0.2">
      <c r="A228" s="238" t="s">
        <v>131</v>
      </c>
      <c r="B228" s="233" t="s">
        <v>243</v>
      </c>
      <c r="C228" s="223" t="s">
        <v>78</v>
      </c>
      <c r="D228" s="153" t="s">
        <v>6</v>
      </c>
      <c r="E228" s="156">
        <f t="shared" ref="E228:K228" si="82">SUM(E231:E232)</f>
        <v>0</v>
      </c>
      <c r="F228" s="156">
        <f>K228+J228+I228+H228+G228</f>
        <v>0</v>
      </c>
      <c r="G228" s="156">
        <f t="shared" si="82"/>
        <v>0</v>
      </c>
      <c r="H228" s="156">
        <f t="shared" si="82"/>
        <v>0</v>
      </c>
      <c r="I228" s="156">
        <f t="shared" si="82"/>
        <v>0</v>
      </c>
      <c r="J228" s="156">
        <f t="shared" si="82"/>
        <v>0</v>
      </c>
      <c r="K228" s="156">
        <f t="shared" si="82"/>
        <v>0</v>
      </c>
      <c r="L228" s="223" t="s">
        <v>35</v>
      </c>
      <c r="M228" s="220" t="s">
        <v>130</v>
      </c>
    </row>
    <row r="229" spans="1:13" s="157" customFormat="1" ht="47.25" customHeight="1" x14ac:dyDescent="0.2">
      <c r="A229" s="245"/>
      <c r="B229" s="271"/>
      <c r="C229" s="223"/>
      <c r="D229" s="153" t="s">
        <v>5</v>
      </c>
      <c r="E229" s="156">
        <v>0</v>
      </c>
      <c r="F229" s="156">
        <f>F234</f>
        <v>0</v>
      </c>
      <c r="G229" s="156">
        <v>0</v>
      </c>
      <c r="H229" s="156">
        <v>0</v>
      </c>
      <c r="I229" s="156">
        <v>0</v>
      </c>
      <c r="J229" s="156">
        <v>0</v>
      </c>
      <c r="K229" s="156">
        <v>0</v>
      </c>
      <c r="L229" s="223"/>
      <c r="M229" s="247"/>
    </row>
    <row r="230" spans="1:13" s="157" customFormat="1" ht="63" customHeight="1" x14ac:dyDescent="0.2">
      <c r="A230" s="245"/>
      <c r="B230" s="271"/>
      <c r="C230" s="223"/>
      <c r="D230" s="153" t="s">
        <v>10</v>
      </c>
      <c r="E230" s="156">
        <v>0</v>
      </c>
      <c r="F230" s="156">
        <f>F235</f>
        <v>0</v>
      </c>
      <c r="G230" s="156">
        <v>0</v>
      </c>
      <c r="H230" s="156">
        <v>0</v>
      </c>
      <c r="I230" s="156">
        <v>0</v>
      </c>
      <c r="J230" s="156">
        <v>0</v>
      </c>
      <c r="K230" s="156">
        <v>0</v>
      </c>
      <c r="L230" s="223"/>
      <c r="M230" s="247"/>
    </row>
    <row r="231" spans="1:13" s="157" customFormat="1" ht="78.75" customHeight="1" x14ac:dyDescent="0.2">
      <c r="A231" s="236"/>
      <c r="B231" s="234"/>
      <c r="C231" s="223"/>
      <c r="D231" s="153" t="s">
        <v>21</v>
      </c>
      <c r="E231" s="156">
        <v>0</v>
      </c>
      <c r="F231" s="156">
        <f>F236</f>
        <v>0</v>
      </c>
      <c r="G231" s="154">
        <v>0</v>
      </c>
      <c r="H231" s="154">
        <v>0</v>
      </c>
      <c r="I231" s="154">
        <v>0</v>
      </c>
      <c r="J231" s="154">
        <v>0</v>
      </c>
      <c r="K231" s="154">
        <v>0</v>
      </c>
      <c r="L231" s="223"/>
      <c r="M231" s="221"/>
    </row>
    <row r="232" spans="1:13" s="157" customFormat="1" ht="30.75" customHeight="1" x14ac:dyDescent="0.2">
      <c r="A232" s="237"/>
      <c r="B232" s="235"/>
      <c r="C232" s="223"/>
      <c r="D232" s="153" t="s">
        <v>42</v>
      </c>
      <c r="E232" s="156">
        <v>0</v>
      </c>
      <c r="F232" s="156">
        <f>F237</f>
        <v>0</v>
      </c>
      <c r="G232" s="154">
        <v>0</v>
      </c>
      <c r="H232" s="154">
        <v>0</v>
      </c>
      <c r="I232" s="154">
        <v>0</v>
      </c>
      <c r="J232" s="154">
        <v>0</v>
      </c>
      <c r="K232" s="154">
        <v>0</v>
      </c>
      <c r="L232" s="223"/>
      <c r="M232" s="222"/>
    </row>
    <row r="233" spans="1:13" s="157" customFormat="1" ht="20.25" customHeight="1" x14ac:dyDescent="0.2">
      <c r="A233" s="225" t="s">
        <v>161</v>
      </c>
      <c r="B233" s="227" t="s">
        <v>244</v>
      </c>
      <c r="C233" s="223" t="s">
        <v>78</v>
      </c>
      <c r="D233" s="146" t="s">
        <v>6</v>
      </c>
      <c r="E233" s="151">
        <f t="shared" ref="E233" si="83">SUM(E236:E237)</f>
        <v>0</v>
      </c>
      <c r="F233" s="151">
        <f>SUM(K233+J233+I233+H233+G233)</f>
        <v>0</v>
      </c>
      <c r="G233" s="151">
        <f>SUM(G237+G236+G235+G234)</f>
        <v>0</v>
      </c>
      <c r="H233" s="151">
        <f>SUM(H237+H236+H235+H234)</f>
        <v>0</v>
      </c>
      <c r="I233" s="151">
        <f>SUM(I237+I236+I235+I234)</f>
        <v>0</v>
      </c>
      <c r="J233" s="151">
        <f>SUM(J237+J236+J235+J234)</f>
        <v>0</v>
      </c>
      <c r="K233" s="151">
        <f>SUM(K237+K236+K235+K234)</f>
        <v>0</v>
      </c>
      <c r="L233" s="223" t="s">
        <v>35</v>
      </c>
      <c r="M233" s="215"/>
    </row>
    <row r="234" spans="1:13" s="157" customFormat="1" ht="45.75" customHeight="1" x14ac:dyDescent="0.2">
      <c r="A234" s="225"/>
      <c r="B234" s="227"/>
      <c r="C234" s="223"/>
      <c r="D234" s="146" t="s">
        <v>5</v>
      </c>
      <c r="E234" s="151">
        <v>0</v>
      </c>
      <c r="F234" s="151">
        <f>G234+H234+I234+J234+K234</f>
        <v>0</v>
      </c>
      <c r="G234" s="151">
        <v>0</v>
      </c>
      <c r="H234" s="151">
        <v>0</v>
      </c>
      <c r="I234" s="151">
        <v>0</v>
      </c>
      <c r="J234" s="151">
        <v>0</v>
      </c>
      <c r="K234" s="151">
        <v>0</v>
      </c>
      <c r="L234" s="223"/>
      <c r="M234" s="215"/>
    </row>
    <row r="235" spans="1:13" s="157" customFormat="1" ht="62.25" customHeight="1" x14ac:dyDescent="0.2">
      <c r="A235" s="225"/>
      <c r="B235" s="227"/>
      <c r="C235" s="223"/>
      <c r="D235" s="146" t="s">
        <v>10</v>
      </c>
      <c r="E235" s="151">
        <v>0</v>
      </c>
      <c r="F235" s="151">
        <f>G235+H235+I235+J235+K235</f>
        <v>0</v>
      </c>
      <c r="G235" s="151">
        <v>0</v>
      </c>
      <c r="H235" s="151">
        <v>0</v>
      </c>
      <c r="I235" s="151">
        <v>0</v>
      </c>
      <c r="J235" s="151">
        <v>0</v>
      </c>
      <c r="K235" s="151">
        <v>0</v>
      </c>
      <c r="L235" s="223"/>
      <c r="M235" s="215"/>
    </row>
    <row r="236" spans="1:13" s="157" customFormat="1" ht="66.75" customHeight="1" x14ac:dyDescent="0.2">
      <c r="A236" s="225"/>
      <c r="B236" s="227"/>
      <c r="C236" s="223"/>
      <c r="D236" s="146" t="s">
        <v>21</v>
      </c>
      <c r="E236" s="151">
        <v>0</v>
      </c>
      <c r="F236" s="151">
        <f>G236+H236+I236+J236+K236</f>
        <v>0</v>
      </c>
      <c r="G236" s="152">
        <v>0</v>
      </c>
      <c r="H236" s="152">
        <v>0</v>
      </c>
      <c r="I236" s="152">
        <v>0</v>
      </c>
      <c r="J236" s="152">
        <v>0</v>
      </c>
      <c r="K236" s="152">
        <v>0</v>
      </c>
      <c r="L236" s="223"/>
      <c r="M236" s="215"/>
    </row>
    <row r="237" spans="1:13" s="157" customFormat="1" ht="30.75" customHeight="1" x14ac:dyDescent="0.2">
      <c r="A237" s="225"/>
      <c r="B237" s="227"/>
      <c r="C237" s="223"/>
      <c r="D237" s="146" t="s">
        <v>42</v>
      </c>
      <c r="E237" s="151">
        <v>0</v>
      </c>
      <c r="F237" s="151">
        <f>G237+H237+I237+J237+K237</f>
        <v>0</v>
      </c>
      <c r="G237" s="152">
        <v>0</v>
      </c>
      <c r="H237" s="152">
        <v>0</v>
      </c>
      <c r="I237" s="152">
        <v>0</v>
      </c>
      <c r="J237" s="152">
        <v>0</v>
      </c>
      <c r="K237" s="152">
        <v>0</v>
      </c>
      <c r="L237" s="223"/>
      <c r="M237" s="215"/>
    </row>
    <row r="238" spans="1:13" s="157" customFormat="1" ht="30.75" customHeight="1" x14ac:dyDescent="0.2">
      <c r="A238" s="225" t="s">
        <v>136</v>
      </c>
      <c r="B238" s="216" t="s">
        <v>217</v>
      </c>
      <c r="C238" s="223" t="s">
        <v>78</v>
      </c>
      <c r="D238" s="146" t="s">
        <v>6</v>
      </c>
      <c r="E238" s="151">
        <f t="shared" ref="E238:K238" si="84">SUM(E241:E242)</f>
        <v>0</v>
      </c>
      <c r="F238" s="151">
        <f>G238+H238+I238+J238+K238</f>
        <v>0</v>
      </c>
      <c r="G238" s="151">
        <f t="shared" si="84"/>
        <v>0</v>
      </c>
      <c r="H238" s="151">
        <f t="shared" si="84"/>
        <v>0</v>
      </c>
      <c r="I238" s="151">
        <f t="shared" si="84"/>
        <v>0</v>
      </c>
      <c r="J238" s="151">
        <f t="shared" si="84"/>
        <v>0</v>
      </c>
      <c r="K238" s="151">
        <f t="shared" si="84"/>
        <v>0</v>
      </c>
      <c r="L238" s="223" t="s">
        <v>35</v>
      </c>
      <c r="M238" s="215" t="s">
        <v>132</v>
      </c>
    </row>
    <row r="239" spans="1:13" s="157" customFormat="1" ht="45.75" customHeight="1" x14ac:dyDescent="0.2">
      <c r="A239" s="225"/>
      <c r="B239" s="216"/>
      <c r="C239" s="223"/>
      <c r="D239" s="146" t="s">
        <v>5</v>
      </c>
      <c r="E239" s="151">
        <v>0</v>
      </c>
      <c r="F239" s="151">
        <f>F244</f>
        <v>0</v>
      </c>
      <c r="G239" s="151">
        <v>0</v>
      </c>
      <c r="H239" s="151">
        <v>0</v>
      </c>
      <c r="I239" s="151">
        <v>0</v>
      </c>
      <c r="J239" s="151">
        <v>0</v>
      </c>
      <c r="K239" s="151">
        <v>0</v>
      </c>
      <c r="L239" s="223"/>
      <c r="M239" s="215"/>
    </row>
    <row r="240" spans="1:13" s="157" customFormat="1" ht="61.5" customHeight="1" x14ac:dyDescent="0.2">
      <c r="A240" s="225"/>
      <c r="B240" s="216"/>
      <c r="C240" s="223"/>
      <c r="D240" s="146" t="s">
        <v>10</v>
      </c>
      <c r="E240" s="151">
        <v>0</v>
      </c>
      <c r="F240" s="151">
        <f>F245</f>
        <v>0</v>
      </c>
      <c r="G240" s="151">
        <v>0</v>
      </c>
      <c r="H240" s="151">
        <v>0</v>
      </c>
      <c r="I240" s="151">
        <v>0</v>
      </c>
      <c r="J240" s="151">
        <v>0</v>
      </c>
      <c r="K240" s="151">
        <v>0</v>
      </c>
      <c r="L240" s="223"/>
      <c r="M240" s="215"/>
    </row>
    <row r="241" spans="1:13" s="157" customFormat="1" ht="73.5" customHeight="1" x14ac:dyDescent="0.2">
      <c r="A241" s="225"/>
      <c r="B241" s="216"/>
      <c r="C241" s="223"/>
      <c r="D241" s="146" t="s">
        <v>21</v>
      </c>
      <c r="E241" s="151">
        <v>0</v>
      </c>
      <c r="F241" s="151">
        <f>F246</f>
        <v>0</v>
      </c>
      <c r="G241" s="152">
        <v>0</v>
      </c>
      <c r="H241" s="152">
        <v>0</v>
      </c>
      <c r="I241" s="152">
        <v>0</v>
      </c>
      <c r="J241" s="152">
        <v>0</v>
      </c>
      <c r="K241" s="152">
        <v>0</v>
      </c>
      <c r="L241" s="223"/>
      <c r="M241" s="215"/>
    </row>
    <row r="242" spans="1:13" s="157" customFormat="1" ht="30.75" customHeight="1" x14ac:dyDescent="0.2">
      <c r="A242" s="225"/>
      <c r="B242" s="216"/>
      <c r="C242" s="223"/>
      <c r="D242" s="146" t="s">
        <v>42</v>
      </c>
      <c r="E242" s="151">
        <v>0</v>
      </c>
      <c r="F242" s="151">
        <f>F247</f>
        <v>0</v>
      </c>
      <c r="G242" s="152">
        <v>0</v>
      </c>
      <c r="H242" s="152">
        <v>0</v>
      </c>
      <c r="I242" s="152">
        <v>0</v>
      </c>
      <c r="J242" s="152">
        <v>0</v>
      </c>
      <c r="K242" s="152">
        <v>0</v>
      </c>
      <c r="L242" s="223"/>
      <c r="M242" s="215"/>
    </row>
    <row r="243" spans="1:13" s="157" customFormat="1" ht="25.5" customHeight="1" x14ac:dyDescent="0.2">
      <c r="A243" s="225" t="s">
        <v>177</v>
      </c>
      <c r="B243" s="227" t="s">
        <v>245</v>
      </c>
      <c r="C243" s="223" t="s">
        <v>78</v>
      </c>
      <c r="D243" s="146" t="s">
        <v>6</v>
      </c>
      <c r="E243" s="151">
        <f t="shared" ref="E243:K245" si="85">SUM(E246:E247)</f>
        <v>0</v>
      </c>
      <c r="F243" s="151">
        <f>SUM(K243+J243+I243+H243+G243)</f>
        <v>0</v>
      </c>
      <c r="G243" s="151">
        <f>SUM(G247+G246+G245+G244)</f>
        <v>0</v>
      </c>
      <c r="H243" s="151">
        <f>SUM(H247+H246+H245+H244)</f>
        <v>0</v>
      </c>
      <c r="I243" s="151">
        <f>SUM(I247+I246+I245+I244)</f>
        <v>0</v>
      </c>
      <c r="J243" s="151">
        <f>SUM(J247+J246+J245+J244)</f>
        <v>0</v>
      </c>
      <c r="K243" s="151">
        <f>SUM(K247+K246+K245+K244)</f>
        <v>0</v>
      </c>
      <c r="L243" s="223" t="s">
        <v>35</v>
      </c>
      <c r="M243" s="215"/>
    </row>
    <row r="244" spans="1:13" s="157" customFormat="1" ht="44.25" customHeight="1" x14ac:dyDescent="0.2">
      <c r="A244" s="225"/>
      <c r="B244" s="227"/>
      <c r="C244" s="223"/>
      <c r="D244" s="146" t="s">
        <v>5</v>
      </c>
      <c r="E244" s="151">
        <f t="shared" si="85"/>
        <v>0</v>
      </c>
      <c r="F244" s="151">
        <f>G244+H244+I244+J244+K244</f>
        <v>0</v>
      </c>
      <c r="G244" s="151">
        <f t="shared" si="85"/>
        <v>0</v>
      </c>
      <c r="H244" s="151">
        <f t="shared" si="85"/>
        <v>0</v>
      </c>
      <c r="I244" s="151">
        <f t="shared" si="85"/>
        <v>0</v>
      </c>
      <c r="J244" s="151">
        <f t="shared" si="85"/>
        <v>0</v>
      </c>
      <c r="K244" s="151">
        <f t="shared" si="85"/>
        <v>0</v>
      </c>
      <c r="L244" s="223"/>
      <c r="M244" s="215"/>
    </row>
    <row r="245" spans="1:13" s="157" customFormat="1" ht="60.75" customHeight="1" x14ac:dyDescent="0.2">
      <c r="A245" s="225"/>
      <c r="B245" s="227"/>
      <c r="C245" s="223"/>
      <c r="D245" s="146" t="s">
        <v>10</v>
      </c>
      <c r="E245" s="151">
        <f t="shared" si="85"/>
        <v>0</v>
      </c>
      <c r="F245" s="151">
        <f>G245+H245+I245+J245+K245</f>
        <v>0</v>
      </c>
      <c r="G245" s="151">
        <f t="shared" si="85"/>
        <v>0</v>
      </c>
      <c r="H245" s="151">
        <f t="shared" si="85"/>
        <v>0</v>
      </c>
      <c r="I245" s="151">
        <f t="shared" si="85"/>
        <v>0</v>
      </c>
      <c r="J245" s="151">
        <f t="shared" si="85"/>
        <v>0</v>
      </c>
      <c r="K245" s="151">
        <f t="shared" si="85"/>
        <v>0</v>
      </c>
      <c r="L245" s="223"/>
      <c r="M245" s="215"/>
    </row>
    <row r="246" spans="1:13" s="157" customFormat="1" ht="77.25" customHeight="1" x14ac:dyDescent="0.2">
      <c r="A246" s="225"/>
      <c r="B246" s="227"/>
      <c r="C246" s="223"/>
      <c r="D246" s="146" t="s">
        <v>21</v>
      </c>
      <c r="E246" s="151">
        <v>0</v>
      </c>
      <c r="F246" s="151">
        <f>G246+H246+I246+J246+K246</f>
        <v>0</v>
      </c>
      <c r="G246" s="152">
        <v>0</v>
      </c>
      <c r="H246" s="152">
        <v>0</v>
      </c>
      <c r="I246" s="152">
        <v>0</v>
      </c>
      <c r="J246" s="152">
        <v>0</v>
      </c>
      <c r="K246" s="152">
        <v>0</v>
      </c>
      <c r="L246" s="223"/>
      <c r="M246" s="215"/>
    </row>
    <row r="247" spans="1:13" s="157" customFormat="1" ht="30.75" customHeight="1" x14ac:dyDescent="0.2">
      <c r="A247" s="225"/>
      <c r="B247" s="227"/>
      <c r="C247" s="223"/>
      <c r="D247" s="146" t="s">
        <v>42</v>
      </c>
      <c r="E247" s="151">
        <v>0</v>
      </c>
      <c r="F247" s="151">
        <f>G247+H247+I247+J247+K247</f>
        <v>0</v>
      </c>
      <c r="G247" s="152">
        <v>0</v>
      </c>
      <c r="H247" s="152">
        <v>0</v>
      </c>
      <c r="I247" s="152">
        <v>0</v>
      </c>
      <c r="J247" s="152">
        <v>0</v>
      </c>
      <c r="K247" s="152">
        <v>0</v>
      </c>
      <c r="L247" s="223"/>
      <c r="M247" s="215"/>
    </row>
    <row r="248" spans="1:13" ht="15" customHeight="1" x14ac:dyDescent="0.2">
      <c r="A248" s="249"/>
      <c r="B248" s="226" t="s">
        <v>134</v>
      </c>
      <c r="C248" s="226"/>
      <c r="D248" s="153" t="s">
        <v>6</v>
      </c>
      <c r="E248" s="156">
        <f t="shared" ref="E248:K248" si="86">E173+E183+E193</f>
        <v>0</v>
      </c>
      <c r="F248" s="156">
        <f t="shared" si="86"/>
        <v>0</v>
      </c>
      <c r="G248" s="156">
        <f t="shared" si="86"/>
        <v>0</v>
      </c>
      <c r="H248" s="156">
        <f t="shared" si="86"/>
        <v>0</v>
      </c>
      <c r="I248" s="156">
        <f t="shared" si="86"/>
        <v>0</v>
      </c>
      <c r="J248" s="156">
        <f t="shared" si="86"/>
        <v>0</v>
      </c>
      <c r="K248" s="156">
        <f t="shared" si="86"/>
        <v>0</v>
      </c>
      <c r="L248" s="228"/>
      <c r="M248" s="228"/>
    </row>
    <row r="249" spans="1:13" ht="49.5" customHeight="1" x14ac:dyDescent="0.2">
      <c r="A249" s="249"/>
      <c r="B249" s="226"/>
      <c r="C249" s="226"/>
      <c r="D249" s="153" t="s">
        <v>5</v>
      </c>
      <c r="E249" s="156">
        <f t="shared" ref="E249:K249" si="87">SUM(E252:E253)</f>
        <v>0</v>
      </c>
      <c r="F249" s="156">
        <f t="shared" si="87"/>
        <v>0</v>
      </c>
      <c r="G249" s="156">
        <f t="shared" si="87"/>
        <v>0</v>
      </c>
      <c r="H249" s="156">
        <f t="shared" si="87"/>
        <v>0</v>
      </c>
      <c r="I249" s="156">
        <f t="shared" si="87"/>
        <v>0</v>
      </c>
      <c r="J249" s="156">
        <f t="shared" si="87"/>
        <v>0</v>
      </c>
      <c r="K249" s="156">
        <f t="shared" si="87"/>
        <v>0</v>
      </c>
      <c r="L249" s="228"/>
      <c r="M249" s="228"/>
    </row>
    <row r="250" spans="1:13" ht="61.5" customHeight="1" x14ac:dyDescent="0.2">
      <c r="A250" s="249"/>
      <c r="B250" s="226"/>
      <c r="C250" s="226"/>
      <c r="D250" s="153" t="s">
        <v>10</v>
      </c>
      <c r="E250" s="156">
        <v>0</v>
      </c>
      <c r="F250" s="156">
        <v>0</v>
      </c>
      <c r="G250" s="156">
        <v>0</v>
      </c>
      <c r="H250" s="156">
        <v>0</v>
      </c>
      <c r="I250" s="156">
        <v>0</v>
      </c>
      <c r="J250" s="156">
        <v>0</v>
      </c>
      <c r="K250" s="156">
        <v>0</v>
      </c>
      <c r="L250" s="228"/>
      <c r="M250" s="228"/>
    </row>
    <row r="251" spans="1:13" ht="72" customHeight="1" x14ac:dyDescent="0.2">
      <c r="A251" s="249"/>
      <c r="B251" s="226"/>
      <c r="C251" s="226"/>
      <c r="D251" s="153" t="s">
        <v>21</v>
      </c>
      <c r="E251" s="156">
        <f>E176+E186+E196</f>
        <v>0</v>
      </c>
      <c r="F251" s="156">
        <v>0</v>
      </c>
      <c r="G251" s="156">
        <f t="shared" ref="G251:K252" si="88">G176+G186+G196</f>
        <v>0</v>
      </c>
      <c r="H251" s="156">
        <f t="shared" si="88"/>
        <v>0</v>
      </c>
      <c r="I251" s="156">
        <f t="shared" si="88"/>
        <v>0</v>
      </c>
      <c r="J251" s="156">
        <f t="shared" si="88"/>
        <v>0</v>
      </c>
      <c r="K251" s="156">
        <f t="shared" si="88"/>
        <v>0</v>
      </c>
      <c r="L251" s="228"/>
      <c r="M251" s="228"/>
    </row>
    <row r="252" spans="1:13" ht="31.5" customHeight="1" x14ac:dyDescent="0.2">
      <c r="A252" s="249"/>
      <c r="B252" s="226"/>
      <c r="C252" s="226"/>
      <c r="D252" s="153" t="s">
        <v>42</v>
      </c>
      <c r="E252" s="156">
        <f>E177+E187+E197</f>
        <v>0</v>
      </c>
      <c r="F252" s="156">
        <f>F177+F187+F197</f>
        <v>0</v>
      </c>
      <c r="G252" s="156">
        <f t="shared" si="88"/>
        <v>0</v>
      </c>
      <c r="H252" s="156">
        <f t="shared" si="88"/>
        <v>0</v>
      </c>
      <c r="I252" s="156">
        <f t="shared" si="88"/>
        <v>0</v>
      </c>
      <c r="J252" s="156">
        <f t="shared" si="88"/>
        <v>0</v>
      </c>
      <c r="K252" s="156">
        <f t="shared" si="88"/>
        <v>0</v>
      </c>
      <c r="L252" s="228"/>
      <c r="M252" s="228"/>
    </row>
    <row r="253" spans="1:13" ht="15.75" customHeight="1" x14ac:dyDescent="0.2">
      <c r="A253" s="268" t="s">
        <v>135</v>
      </c>
      <c r="B253" s="269"/>
      <c r="C253" s="269"/>
      <c r="D253" s="269"/>
      <c r="E253" s="269"/>
      <c r="F253" s="269"/>
      <c r="G253" s="269"/>
      <c r="H253" s="269"/>
      <c r="I253" s="269"/>
      <c r="J253" s="269"/>
      <c r="K253" s="269"/>
      <c r="L253" s="269"/>
      <c r="M253" s="270"/>
    </row>
    <row r="254" spans="1:13" ht="15" customHeight="1" x14ac:dyDescent="0.2">
      <c r="A254" s="224" t="s">
        <v>162</v>
      </c>
      <c r="B254" s="216" t="s">
        <v>218</v>
      </c>
      <c r="C254" s="232" t="s">
        <v>78</v>
      </c>
      <c r="D254" s="161" t="s">
        <v>6</v>
      </c>
      <c r="E254" s="156">
        <v>0</v>
      </c>
      <c r="F254" s="156">
        <f>G254+H254+I254+J254+K254</f>
        <v>2657.7</v>
      </c>
      <c r="G254" s="156">
        <f>SUM(G255:G258)</f>
        <v>2657.7</v>
      </c>
      <c r="H254" s="156">
        <f>H255+H256+H257+H258</f>
        <v>0</v>
      </c>
      <c r="I254" s="156">
        <f>I255+I256+I257+I258</f>
        <v>0</v>
      </c>
      <c r="J254" s="156">
        <f>J255+J256+J257+J258</f>
        <v>0</v>
      </c>
      <c r="K254" s="156">
        <f>K255+K256+K257+K258</f>
        <v>0</v>
      </c>
      <c r="L254" s="223" t="s">
        <v>133</v>
      </c>
      <c r="M254" s="250" t="s">
        <v>191</v>
      </c>
    </row>
    <row r="255" spans="1:13" ht="45" x14ac:dyDescent="0.2">
      <c r="A255" s="224"/>
      <c r="B255" s="216"/>
      <c r="C255" s="232"/>
      <c r="D255" s="161" t="s">
        <v>5</v>
      </c>
      <c r="E255" s="156">
        <v>0</v>
      </c>
      <c r="F255" s="156">
        <f>F260+F265</f>
        <v>0</v>
      </c>
      <c r="G255" s="156">
        <f>G260+G265</f>
        <v>0</v>
      </c>
      <c r="H255" s="156">
        <v>0</v>
      </c>
      <c r="I255" s="156">
        <v>0</v>
      </c>
      <c r="J255" s="156">
        <v>0</v>
      </c>
      <c r="K255" s="156">
        <v>0</v>
      </c>
      <c r="L255" s="223"/>
      <c r="M255" s="251"/>
    </row>
    <row r="256" spans="1:13" ht="60" x14ac:dyDescent="0.2">
      <c r="A256" s="224"/>
      <c r="B256" s="216"/>
      <c r="C256" s="232"/>
      <c r="D256" s="161" t="s">
        <v>10</v>
      </c>
      <c r="E256" s="156">
        <v>0</v>
      </c>
      <c r="F256" s="156">
        <f>F261+F266</f>
        <v>0</v>
      </c>
      <c r="G256" s="156">
        <f t="shared" ref="G256:G258" si="89">G261+G266</f>
        <v>0</v>
      </c>
      <c r="H256" s="156">
        <v>0</v>
      </c>
      <c r="I256" s="156">
        <v>0</v>
      </c>
      <c r="J256" s="156">
        <v>0</v>
      </c>
      <c r="K256" s="156">
        <v>0</v>
      </c>
      <c r="L256" s="223"/>
      <c r="M256" s="251"/>
    </row>
    <row r="257" spans="1:14" ht="75" x14ac:dyDescent="0.2">
      <c r="A257" s="224"/>
      <c r="B257" s="216"/>
      <c r="C257" s="232"/>
      <c r="D257" s="161" t="s">
        <v>21</v>
      </c>
      <c r="E257" s="156">
        <v>0</v>
      </c>
      <c r="F257" s="156">
        <f>F262+F267</f>
        <v>2657.7</v>
      </c>
      <c r="G257" s="156">
        <f t="shared" si="89"/>
        <v>2657.7</v>
      </c>
      <c r="H257" s="156">
        <v>0</v>
      </c>
      <c r="I257" s="156">
        <v>0</v>
      </c>
      <c r="J257" s="156">
        <v>0</v>
      </c>
      <c r="K257" s="156">
        <v>0</v>
      </c>
      <c r="L257" s="223"/>
      <c r="M257" s="251"/>
    </row>
    <row r="258" spans="1:14" ht="30" x14ac:dyDescent="0.2">
      <c r="A258" s="224"/>
      <c r="B258" s="216"/>
      <c r="C258" s="232"/>
      <c r="D258" s="161" t="s">
        <v>42</v>
      </c>
      <c r="E258" s="156">
        <v>0</v>
      </c>
      <c r="F258" s="156">
        <f>F263+F268</f>
        <v>0</v>
      </c>
      <c r="G258" s="156">
        <f t="shared" si="89"/>
        <v>0</v>
      </c>
      <c r="H258" s="156">
        <v>0</v>
      </c>
      <c r="I258" s="156">
        <v>0</v>
      </c>
      <c r="J258" s="156">
        <v>0</v>
      </c>
      <c r="K258" s="156">
        <v>0</v>
      </c>
      <c r="L258" s="223"/>
      <c r="M258" s="252"/>
    </row>
    <row r="259" spans="1:14" ht="15" customHeight="1" x14ac:dyDescent="0.2">
      <c r="A259" s="225" t="s">
        <v>163</v>
      </c>
      <c r="B259" s="239" t="s">
        <v>246</v>
      </c>
      <c r="C259" s="223" t="s">
        <v>78</v>
      </c>
      <c r="D259" s="146" t="s">
        <v>6</v>
      </c>
      <c r="E259" s="151">
        <v>0</v>
      </c>
      <c r="F259" s="151">
        <f>SUM(K259+J259+I259+H259+G259)</f>
        <v>0</v>
      </c>
      <c r="G259" s="151">
        <f>SUM(G263+G262+G261+G260)</f>
        <v>0</v>
      </c>
      <c r="H259" s="151">
        <f>SUM(H263+H262+H261+H260)</f>
        <v>0</v>
      </c>
      <c r="I259" s="151">
        <f>SUM(I263+I262+I261+I260)</f>
        <v>0</v>
      </c>
      <c r="J259" s="151">
        <f>SUM(J263+J262+J261+J260)</f>
        <v>0</v>
      </c>
      <c r="K259" s="151">
        <f>SUM(K263+K262+K261+K260)</f>
        <v>0</v>
      </c>
      <c r="L259" s="223" t="s">
        <v>133</v>
      </c>
      <c r="M259" s="215"/>
    </row>
    <row r="260" spans="1:14" ht="45" x14ac:dyDescent="0.2">
      <c r="A260" s="225"/>
      <c r="B260" s="257"/>
      <c r="C260" s="223"/>
      <c r="D260" s="146" t="s">
        <v>5</v>
      </c>
      <c r="E260" s="151">
        <v>0</v>
      </c>
      <c r="F260" s="151">
        <f>G260+H260+I260+J260+K260</f>
        <v>0</v>
      </c>
      <c r="G260" s="152">
        <v>0</v>
      </c>
      <c r="H260" s="152">
        <v>0</v>
      </c>
      <c r="I260" s="152">
        <v>0</v>
      </c>
      <c r="J260" s="152">
        <v>0</v>
      </c>
      <c r="K260" s="152">
        <v>0</v>
      </c>
      <c r="L260" s="223"/>
      <c r="M260" s="215"/>
    </row>
    <row r="261" spans="1:14" ht="60" x14ac:dyDescent="0.2">
      <c r="A261" s="225"/>
      <c r="B261" s="257"/>
      <c r="C261" s="223"/>
      <c r="D261" s="146" t="s">
        <v>10</v>
      </c>
      <c r="E261" s="151">
        <v>0</v>
      </c>
      <c r="F261" s="151">
        <f>G261+H261+I261+J261+K261</f>
        <v>0</v>
      </c>
      <c r="G261" s="152">
        <v>0</v>
      </c>
      <c r="H261" s="152">
        <v>0</v>
      </c>
      <c r="I261" s="152">
        <v>0</v>
      </c>
      <c r="J261" s="152">
        <v>0</v>
      </c>
      <c r="K261" s="152">
        <v>0</v>
      </c>
      <c r="L261" s="223"/>
      <c r="M261" s="215"/>
    </row>
    <row r="262" spans="1:14" ht="75" x14ac:dyDescent="0.2">
      <c r="A262" s="225"/>
      <c r="B262" s="257"/>
      <c r="C262" s="223"/>
      <c r="D262" s="146" t="s">
        <v>21</v>
      </c>
      <c r="E262" s="151">
        <v>0</v>
      </c>
      <c r="F262" s="151">
        <f>G262+H262+I262+J262+K262</f>
        <v>0</v>
      </c>
      <c r="G262" s="152">
        <v>0</v>
      </c>
      <c r="H262" s="152">
        <v>0</v>
      </c>
      <c r="I262" s="152">
        <v>0</v>
      </c>
      <c r="J262" s="152">
        <v>0</v>
      </c>
      <c r="K262" s="152">
        <v>0</v>
      </c>
      <c r="L262" s="223"/>
      <c r="M262" s="215"/>
    </row>
    <row r="263" spans="1:14" ht="30" x14ac:dyDescent="0.2">
      <c r="A263" s="225"/>
      <c r="B263" s="258"/>
      <c r="C263" s="223"/>
      <c r="D263" s="146" t="s">
        <v>42</v>
      </c>
      <c r="E263" s="151">
        <v>0</v>
      </c>
      <c r="F263" s="151">
        <f>G263+H263+I263+J263+K263</f>
        <v>0</v>
      </c>
      <c r="G263" s="152">
        <v>0</v>
      </c>
      <c r="H263" s="152">
        <v>0</v>
      </c>
      <c r="I263" s="152">
        <v>0</v>
      </c>
      <c r="J263" s="152">
        <v>0</v>
      </c>
      <c r="K263" s="152">
        <v>0</v>
      </c>
      <c r="L263" s="223"/>
      <c r="M263" s="215"/>
    </row>
    <row r="264" spans="1:14" ht="15" customHeight="1" x14ac:dyDescent="0.2">
      <c r="A264" s="238" t="s">
        <v>178</v>
      </c>
      <c r="B264" s="239" t="s">
        <v>247</v>
      </c>
      <c r="C264" s="217" t="s">
        <v>78</v>
      </c>
      <c r="D264" s="146" t="s">
        <v>6</v>
      </c>
      <c r="E264" s="151">
        <v>0</v>
      </c>
      <c r="F264" s="151">
        <f>SUM(K264+J264+I264+H264+G264)</f>
        <v>2657.7</v>
      </c>
      <c r="G264" s="151">
        <f>SUM(G268+G267+G266+G265)</f>
        <v>2657.7</v>
      </c>
      <c r="H264" s="151">
        <f>SUM(H268+H267+H266+H265)</f>
        <v>0</v>
      </c>
      <c r="I264" s="151">
        <f>SUM(I268+I267+I266+I265)</f>
        <v>0</v>
      </c>
      <c r="J264" s="151">
        <f>SUM(J268+J267+J266+J265)</f>
        <v>0</v>
      </c>
      <c r="K264" s="151">
        <f>SUM(K268+K267+K266+K265)</f>
        <v>0</v>
      </c>
      <c r="L264" s="223" t="s">
        <v>133</v>
      </c>
      <c r="M264" s="220"/>
    </row>
    <row r="265" spans="1:14" ht="45" x14ac:dyDescent="0.2">
      <c r="A265" s="245"/>
      <c r="B265" s="257"/>
      <c r="C265" s="218"/>
      <c r="D265" s="146" t="s">
        <v>5</v>
      </c>
      <c r="E265" s="151">
        <v>0</v>
      </c>
      <c r="F265" s="151">
        <f t="shared" ref="F265:F272" si="90">G265+H265+I265+J265+K265</f>
        <v>0</v>
      </c>
      <c r="G265" s="152">
        <v>0</v>
      </c>
      <c r="H265" s="152">
        <v>0</v>
      </c>
      <c r="I265" s="152">
        <v>0</v>
      </c>
      <c r="J265" s="152">
        <v>0</v>
      </c>
      <c r="K265" s="152">
        <v>0</v>
      </c>
      <c r="L265" s="223"/>
      <c r="M265" s="247"/>
    </row>
    <row r="266" spans="1:14" ht="60" x14ac:dyDescent="0.2">
      <c r="A266" s="245"/>
      <c r="B266" s="257"/>
      <c r="C266" s="218"/>
      <c r="D266" s="146" t="s">
        <v>10</v>
      </c>
      <c r="E266" s="151">
        <v>0</v>
      </c>
      <c r="F266" s="151">
        <f t="shared" si="90"/>
        <v>0</v>
      </c>
      <c r="G266" s="152">
        <v>0</v>
      </c>
      <c r="H266" s="152">
        <v>0</v>
      </c>
      <c r="I266" s="152">
        <v>0</v>
      </c>
      <c r="J266" s="152">
        <v>0</v>
      </c>
      <c r="K266" s="152">
        <v>0</v>
      </c>
      <c r="L266" s="223"/>
      <c r="M266" s="247"/>
    </row>
    <row r="267" spans="1:14" ht="75" x14ac:dyDescent="0.2">
      <c r="A267" s="245"/>
      <c r="B267" s="257"/>
      <c r="C267" s="218"/>
      <c r="D267" s="146" t="s">
        <v>21</v>
      </c>
      <c r="E267" s="151">
        <v>0</v>
      </c>
      <c r="F267" s="151">
        <f t="shared" si="90"/>
        <v>2657.7</v>
      </c>
      <c r="G267" s="152">
        <v>2657.7</v>
      </c>
      <c r="H267" s="152">
        <v>0</v>
      </c>
      <c r="I267" s="152">
        <v>0</v>
      </c>
      <c r="J267" s="152">
        <v>0</v>
      </c>
      <c r="K267" s="152">
        <v>0</v>
      </c>
      <c r="L267" s="223"/>
      <c r="M267" s="247"/>
    </row>
    <row r="268" spans="1:14" ht="30" x14ac:dyDescent="0.2">
      <c r="A268" s="246"/>
      <c r="B268" s="258"/>
      <c r="C268" s="219"/>
      <c r="D268" s="146" t="s">
        <v>42</v>
      </c>
      <c r="E268" s="151">
        <v>0</v>
      </c>
      <c r="F268" s="151">
        <f t="shared" si="90"/>
        <v>0</v>
      </c>
      <c r="G268" s="152">
        <v>0</v>
      </c>
      <c r="H268" s="152">
        <v>0</v>
      </c>
      <c r="I268" s="152">
        <v>0</v>
      </c>
      <c r="J268" s="152">
        <v>0</v>
      </c>
      <c r="K268" s="152">
        <v>0</v>
      </c>
      <c r="L268" s="223"/>
      <c r="M268" s="248"/>
      <c r="N268" s="122" t="s">
        <v>197</v>
      </c>
    </row>
    <row r="269" spans="1:14" ht="14.25" x14ac:dyDescent="0.2">
      <c r="A269" s="249"/>
      <c r="B269" s="226" t="s">
        <v>137</v>
      </c>
      <c r="C269" s="226"/>
      <c r="D269" s="153" t="s">
        <v>6</v>
      </c>
      <c r="E269" s="156">
        <v>0</v>
      </c>
      <c r="F269" s="156">
        <f t="shared" si="90"/>
        <v>2657.7</v>
      </c>
      <c r="G269" s="156">
        <f>SUM(G270:G273)</f>
        <v>2657.7</v>
      </c>
      <c r="H269" s="156">
        <f t="shared" ref="H269:K273" si="91">H254</f>
        <v>0</v>
      </c>
      <c r="I269" s="156">
        <f t="shared" si="91"/>
        <v>0</v>
      </c>
      <c r="J269" s="156">
        <f t="shared" si="91"/>
        <v>0</v>
      </c>
      <c r="K269" s="156">
        <f t="shared" si="91"/>
        <v>0</v>
      </c>
      <c r="L269" s="228"/>
      <c r="M269" s="228"/>
    </row>
    <row r="270" spans="1:14" ht="42.75" x14ac:dyDescent="0.2">
      <c r="A270" s="249"/>
      <c r="B270" s="226"/>
      <c r="C270" s="226"/>
      <c r="D270" s="153" t="s">
        <v>5</v>
      </c>
      <c r="E270" s="156">
        <v>0</v>
      </c>
      <c r="F270" s="156">
        <f t="shared" si="90"/>
        <v>0</v>
      </c>
      <c r="G270" s="156">
        <f>G260+G265</f>
        <v>0</v>
      </c>
      <c r="H270" s="156">
        <f t="shared" si="91"/>
        <v>0</v>
      </c>
      <c r="I270" s="156">
        <f t="shared" si="91"/>
        <v>0</v>
      </c>
      <c r="J270" s="156">
        <f t="shared" si="91"/>
        <v>0</v>
      </c>
      <c r="K270" s="156">
        <f t="shared" si="91"/>
        <v>0</v>
      </c>
      <c r="L270" s="228"/>
      <c r="M270" s="228"/>
    </row>
    <row r="271" spans="1:14" ht="57" x14ac:dyDescent="0.2">
      <c r="A271" s="249"/>
      <c r="B271" s="226"/>
      <c r="C271" s="226"/>
      <c r="D271" s="153" t="s">
        <v>10</v>
      </c>
      <c r="E271" s="156">
        <f>E256</f>
        <v>0</v>
      </c>
      <c r="F271" s="156">
        <f t="shared" si="90"/>
        <v>0</v>
      </c>
      <c r="G271" s="156">
        <f t="shared" ref="G271:G273" si="92">G261+G266</f>
        <v>0</v>
      </c>
      <c r="H271" s="156">
        <f t="shared" si="91"/>
        <v>0</v>
      </c>
      <c r="I271" s="156">
        <f t="shared" si="91"/>
        <v>0</v>
      </c>
      <c r="J271" s="156">
        <f t="shared" si="91"/>
        <v>0</v>
      </c>
      <c r="K271" s="156">
        <f t="shared" si="91"/>
        <v>0</v>
      </c>
      <c r="L271" s="228"/>
      <c r="M271" s="228"/>
    </row>
    <row r="272" spans="1:14" ht="71.25" x14ac:dyDescent="0.2">
      <c r="A272" s="249"/>
      <c r="B272" s="226"/>
      <c r="C272" s="226"/>
      <c r="D272" s="153" t="s">
        <v>21</v>
      </c>
      <c r="E272" s="156">
        <f>E257</f>
        <v>0</v>
      </c>
      <c r="F272" s="156">
        <f t="shared" si="90"/>
        <v>2657.7</v>
      </c>
      <c r="G272" s="156">
        <f t="shared" si="92"/>
        <v>2657.7</v>
      </c>
      <c r="H272" s="156">
        <f t="shared" si="91"/>
        <v>0</v>
      </c>
      <c r="I272" s="156">
        <f t="shared" si="91"/>
        <v>0</v>
      </c>
      <c r="J272" s="156">
        <f t="shared" si="91"/>
        <v>0</v>
      </c>
      <c r="K272" s="156">
        <f t="shared" si="91"/>
        <v>0</v>
      </c>
      <c r="L272" s="228"/>
      <c r="M272" s="228"/>
    </row>
    <row r="273" spans="1:13" ht="28.5" x14ac:dyDescent="0.2">
      <c r="A273" s="249"/>
      <c r="B273" s="226"/>
      <c r="C273" s="226"/>
      <c r="D273" s="153" t="s">
        <v>42</v>
      </c>
      <c r="E273" s="156">
        <f>E258</f>
        <v>0</v>
      </c>
      <c r="F273" s="156">
        <f>F258</f>
        <v>0</v>
      </c>
      <c r="G273" s="156">
        <f t="shared" si="92"/>
        <v>0</v>
      </c>
      <c r="H273" s="156">
        <f t="shared" si="91"/>
        <v>0</v>
      </c>
      <c r="I273" s="156">
        <f t="shared" si="91"/>
        <v>0</v>
      </c>
      <c r="J273" s="156">
        <f t="shared" si="91"/>
        <v>0</v>
      </c>
      <c r="K273" s="156">
        <f t="shared" si="91"/>
        <v>0</v>
      </c>
      <c r="L273" s="228"/>
      <c r="M273" s="228"/>
    </row>
    <row r="274" spans="1:13" ht="15.75" customHeight="1" x14ac:dyDescent="0.2">
      <c r="A274" s="268" t="s">
        <v>138</v>
      </c>
      <c r="B274" s="269"/>
      <c r="C274" s="269"/>
      <c r="D274" s="269"/>
      <c r="E274" s="269"/>
      <c r="F274" s="269"/>
      <c r="G274" s="269"/>
      <c r="H274" s="269"/>
      <c r="I274" s="269"/>
      <c r="J274" s="269"/>
      <c r="K274" s="269"/>
      <c r="L274" s="269"/>
      <c r="M274" s="270"/>
    </row>
    <row r="275" spans="1:13" ht="15" customHeight="1" x14ac:dyDescent="0.2">
      <c r="A275" s="224" t="s">
        <v>179</v>
      </c>
      <c r="B275" s="216" t="s">
        <v>248</v>
      </c>
      <c r="C275" s="232" t="s">
        <v>78</v>
      </c>
      <c r="D275" s="153" t="s">
        <v>6</v>
      </c>
      <c r="E275" s="156">
        <v>612</v>
      </c>
      <c r="F275" s="156">
        <f>G275+H275+I275+J275+K275</f>
        <v>6141.1</v>
      </c>
      <c r="G275" s="147">
        <f>SUM(G277+G278)</f>
        <v>1218.7</v>
      </c>
      <c r="H275" s="147">
        <v>1230.9000000000001</v>
      </c>
      <c r="I275" s="147">
        <v>1230.5</v>
      </c>
      <c r="J275" s="147">
        <v>1230.5</v>
      </c>
      <c r="K275" s="147">
        <f>SUM(K277+K278)</f>
        <v>1230.5</v>
      </c>
      <c r="L275" s="223" t="s">
        <v>35</v>
      </c>
      <c r="M275" s="250" t="s">
        <v>155</v>
      </c>
    </row>
    <row r="276" spans="1:13" ht="42.75" x14ac:dyDescent="0.2">
      <c r="A276" s="224"/>
      <c r="B276" s="216"/>
      <c r="C276" s="232"/>
      <c r="D276" s="153" t="s">
        <v>5</v>
      </c>
      <c r="E276" s="156">
        <v>0</v>
      </c>
      <c r="F276" s="156">
        <f>F281</f>
        <v>0</v>
      </c>
      <c r="G276" s="147">
        <v>0</v>
      </c>
      <c r="H276" s="147">
        <v>0</v>
      </c>
      <c r="I276" s="147">
        <f>I281</f>
        <v>0</v>
      </c>
      <c r="J276" s="147">
        <f>J281</f>
        <v>0</v>
      </c>
      <c r="K276" s="147">
        <f>K281</f>
        <v>0</v>
      </c>
      <c r="L276" s="223"/>
      <c r="M276" s="251"/>
    </row>
    <row r="277" spans="1:13" ht="57" x14ac:dyDescent="0.2">
      <c r="A277" s="224"/>
      <c r="B277" s="216"/>
      <c r="C277" s="232"/>
      <c r="D277" s="153" t="s">
        <v>10</v>
      </c>
      <c r="E277" s="156">
        <v>612</v>
      </c>
      <c r="F277" s="156">
        <f>F282</f>
        <v>3280</v>
      </c>
      <c r="G277" s="147">
        <v>632</v>
      </c>
      <c r="H277" s="147">
        <v>662</v>
      </c>
      <c r="I277" s="147">
        <f t="shared" ref="I277" si="93">I282</f>
        <v>662</v>
      </c>
      <c r="J277" s="147">
        <f t="shared" ref="J277:K279" si="94">J282</f>
        <v>662</v>
      </c>
      <c r="K277" s="147">
        <f t="shared" si="94"/>
        <v>662</v>
      </c>
      <c r="L277" s="223"/>
      <c r="M277" s="251"/>
    </row>
    <row r="278" spans="1:13" ht="71.25" x14ac:dyDescent="0.2">
      <c r="A278" s="224"/>
      <c r="B278" s="216"/>
      <c r="C278" s="232"/>
      <c r="D278" s="153" t="s">
        <v>21</v>
      </c>
      <c r="E278" s="156">
        <v>0</v>
      </c>
      <c r="F278" s="156">
        <f>F283</f>
        <v>2861.1</v>
      </c>
      <c r="G278" s="148">
        <v>586.70000000000005</v>
      </c>
      <c r="H278" s="148">
        <v>568.9</v>
      </c>
      <c r="I278" s="147">
        <f t="shared" ref="I278" si="95">I283</f>
        <v>568.5</v>
      </c>
      <c r="J278" s="147">
        <f t="shared" si="94"/>
        <v>568.5</v>
      </c>
      <c r="K278" s="147">
        <f t="shared" si="94"/>
        <v>568.5</v>
      </c>
      <c r="L278" s="223"/>
      <c r="M278" s="251"/>
    </row>
    <row r="279" spans="1:13" ht="28.5" x14ac:dyDescent="0.2">
      <c r="A279" s="224"/>
      <c r="B279" s="216"/>
      <c r="C279" s="232"/>
      <c r="D279" s="153" t="s">
        <v>42</v>
      </c>
      <c r="E279" s="156">
        <v>0</v>
      </c>
      <c r="F279" s="156">
        <f>F284</f>
        <v>0</v>
      </c>
      <c r="G279" s="148">
        <v>0</v>
      </c>
      <c r="H279" s="148">
        <v>0</v>
      </c>
      <c r="I279" s="147">
        <f t="shared" ref="I279" si="96">I284</f>
        <v>0</v>
      </c>
      <c r="J279" s="147">
        <f t="shared" si="94"/>
        <v>0</v>
      </c>
      <c r="K279" s="147">
        <f t="shared" si="94"/>
        <v>0</v>
      </c>
      <c r="L279" s="223"/>
      <c r="M279" s="252"/>
    </row>
    <row r="280" spans="1:13" ht="15" customHeight="1" x14ac:dyDescent="0.2">
      <c r="A280" s="225" t="s">
        <v>180</v>
      </c>
      <c r="B280" s="239" t="s">
        <v>249</v>
      </c>
      <c r="C280" s="223" t="s">
        <v>78</v>
      </c>
      <c r="D280" s="146" t="s">
        <v>6</v>
      </c>
      <c r="E280" s="151">
        <v>612</v>
      </c>
      <c r="F280" s="151">
        <f>SUM(K280+J280+I280+H280+G280)</f>
        <v>6141.0999999999995</v>
      </c>
      <c r="G280" s="158">
        <f>SUM(G284+G283+G282+G281)</f>
        <v>1218.7</v>
      </c>
      <c r="H280" s="158">
        <f>SUM(H284+H283+H282+H281)</f>
        <v>1230.9000000000001</v>
      </c>
      <c r="I280" s="158">
        <f>SUM(I284+I283+I282+I281)</f>
        <v>1230.5</v>
      </c>
      <c r="J280" s="158">
        <f>SUM(J284+J283+J282+J281)</f>
        <v>1230.5</v>
      </c>
      <c r="K280" s="158">
        <f>SUM(K284+K283+K282+K281)</f>
        <v>1230.5</v>
      </c>
      <c r="L280" s="223" t="s">
        <v>35</v>
      </c>
      <c r="M280" s="215"/>
    </row>
    <row r="281" spans="1:13" ht="45" x14ac:dyDescent="0.2">
      <c r="A281" s="225"/>
      <c r="B281" s="257"/>
      <c r="C281" s="223"/>
      <c r="D281" s="146" t="s">
        <v>5</v>
      </c>
      <c r="E281" s="151">
        <f>F281</f>
        <v>0</v>
      </c>
      <c r="F281" s="151">
        <f t="shared" ref="F281:F288" si="97">G281+H281+I281+J281+K281</f>
        <v>0</v>
      </c>
      <c r="G281" s="158">
        <v>0</v>
      </c>
      <c r="H281" s="158">
        <v>0</v>
      </c>
      <c r="I281" s="158">
        <v>0</v>
      </c>
      <c r="J281" s="158">
        <v>0</v>
      </c>
      <c r="K281" s="158">
        <v>0</v>
      </c>
      <c r="L281" s="223"/>
      <c r="M281" s="215"/>
    </row>
    <row r="282" spans="1:13" ht="60" x14ac:dyDescent="0.2">
      <c r="A282" s="225"/>
      <c r="B282" s="257"/>
      <c r="C282" s="223"/>
      <c r="D282" s="146" t="s">
        <v>10</v>
      </c>
      <c r="E282" s="151">
        <v>612</v>
      </c>
      <c r="F282" s="151">
        <f t="shared" si="97"/>
        <v>3280</v>
      </c>
      <c r="G282" s="158">
        <v>632</v>
      </c>
      <c r="H282" s="158">
        <v>662</v>
      </c>
      <c r="I282" s="158">
        <v>662</v>
      </c>
      <c r="J282" s="158">
        <v>662</v>
      </c>
      <c r="K282" s="158">
        <v>662</v>
      </c>
      <c r="L282" s="223"/>
      <c r="M282" s="215"/>
    </row>
    <row r="283" spans="1:13" ht="75" x14ac:dyDescent="0.2">
      <c r="A283" s="225"/>
      <c r="B283" s="257"/>
      <c r="C283" s="223"/>
      <c r="D283" s="146" t="s">
        <v>21</v>
      </c>
      <c r="E283" s="151">
        <v>0</v>
      </c>
      <c r="F283" s="151">
        <f t="shared" si="97"/>
        <v>2861.1</v>
      </c>
      <c r="G283" s="159">
        <v>586.70000000000005</v>
      </c>
      <c r="H283" s="159">
        <v>568.9</v>
      </c>
      <c r="I283" s="159">
        <v>568.5</v>
      </c>
      <c r="J283" s="159">
        <v>568.5</v>
      </c>
      <c r="K283" s="159">
        <v>568.5</v>
      </c>
      <c r="L283" s="223"/>
      <c r="M283" s="215"/>
    </row>
    <row r="284" spans="1:13" ht="30" x14ac:dyDescent="0.2">
      <c r="A284" s="225"/>
      <c r="B284" s="258"/>
      <c r="C284" s="223"/>
      <c r="D284" s="146" t="s">
        <v>42</v>
      </c>
      <c r="E284" s="151">
        <v>0</v>
      </c>
      <c r="F284" s="151">
        <f t="shared" si="97"/>
        <v>0</v>
      </c>
      <c r="G284" s="159">
        <v>0</v>
      </c>
      <c r="H284" s="159">
        <v>0</v>
      </c>
      <c r="I284" s="159">
        <v>0</v>
      </c>
      <c r="J284" s="159">
        <v>0</v>
      </c>
      <c r="K284" s="159">
        <v>0</v>
      </c>
      <c r="L284" s="223"/>
      <c r="M284" s="215"/>
    </row>
    <row r="285" spans="1:13" ht="14.25" customHeight="1" x14ac:dyDescent="0.2">
      <c r="A285" s="249"/>
      <c r="B285" s="226" t="s">
        <v>140</v>
      </c>
      <c r="C285" s="226"/>
      <c r="D285" s="153" t="s">
        <v>6</v>
      </c>
      <c r="E285" s="156">
        <v>612</v>
      </c>
      <c r="F285" s="156">
        <f t="shared" si="97"/>
        <v>6141.1</v>
      </c>
      <c r="G285" s="156">
        <f t="shared" ref="G285:K289" si="98">G275</f>
        <v>1218.7</v>
      </c>
      <c r="H285" s="156">
        <f>H275</f>
        <v>1230.9000000000001</v>
      </c>
      <c r="I285" s="156">
        <f t="shared" si="98"/>
        <v>1230.5</v>
      </c>
      <c r="J285" s="156">
        <f t="shared" si="98"/>
        <v>1230.5</v>
      </c>
      <c r="K285" s="156">
        <f t="shared" si="98"/>
        <v>1230.5</v>
      </c>
      <c r="L285" s="228"/>
      <c r="M285" s="228"/>
    </row>
    <row r="286" spans="1:13" ht="42.75" x14ac:dyDescent="0.2">
      <c r="A286" s="249"/>
      <c r="B286" s="226"/>
      <c r="C286" s="226"/>
      <c r="D286" s="153" t="s">
        <v>5</v>
      </c>
      <c r="E286" s="156">
        <f>E276</f>
        <v>0</v>
      </c>
      <c r="F286" s="156">
        <f t="shared" si="97"/>
        <v>0</v>
      </c>
      <c r="G286" s="156">
        <f t="shared" si="98"/>
        <v>0</v>
      </c>
      <c r="H286" s="156">
        <f t="shared" si="98"/>
        <v>0</v>
      </c>
      <c r="I286" s="156">
        <f t="shared" si="98"/>
        <v>0</v>
      </c>
      <c r="J286" s="156">
        <f t="shared" si="98"/>
        <v>0</v>
      </c>
      <c r="K286" s="156">
        <f t="shared" si="98"/>
        <v>0</v>
      </c>
      <c r="L286" s="228"/>
      <c r="M286" s="228"/>
    </row>
    <row r="287" spans="1:13" ht="57" x14ac:dyDescent="0.2">
      <c r="A287" s="249"/>
      <c r="B287" s="226"/>
      <c r="C287" s="226"/>
      <c r="D287" s="153" t="s">
        <v>10</v>
      </c>
      <c r="E287" s="156">
        <f>E277</f>
        <v>612</v>
      </c>
      <c r="F287" s="156">
        <f t="shared" si="97"/>
        <v>3280</v>
      </c>
      <c r="G287" s="156">
        <f t="shared" si="98"/>
        <v>632</v>
      </c>
      <c r="H287" s="156">
        <f t="shared" si="98"/>
        <v>662</v>
      </c>
      <c r="I287" s="156">
        <f t="shared" si="98"/>
        <v>662</v>
      </c>
      <c r="J287" s="156">
        <f t="shared" si="98"/>
        <v>662</v>
      </c>
      <c r="K287" s="156">
        <f t="shared" si="98"/>
        <v>662</v>
      </c>
      <c r="L287" s="228"/>
      <c r="M287" s="228"/>
    </row>
    <row r="288" spans="1:13" ht="71.25" x14ac:dyDescent="0.2">
      <c r="A288" s="249"/>
      <c r="B288" s="226"/>
      <c r="C288" s="226"/>
      <c r="D288" s="153" t="s">
        <v>21</v>
      </c>
      <c r="E288" s="156">
        <f>E278</f>
        <v>0</v>
      </c>
      <c r="F288" s="156">
        <f t="shared" si="97"/>
        <v>2861.1</v>
      </c>
      <c r="G288" s="156">
        <f t="shared" si="98"/>
        <v>586.70000000000005</v>
      </c>
      <c r="H288" s="156">
        <f>H278</f>
        <v>568.9</v>
      </c>
      <c r="I288" s="156">
        <f t="shared" si="98"/>
        <v>568.5</v>
      </c>
      <c r="J288" s="156">
        <f t="shared" si="98"/>
        <v>568.5</v>
      </c>
      <c r="K288" s="156">
        <f t="shared" si="98"/>
        <v>568.5</v>
      </c>
      <c r="L288" s="228"/>
      <c r="M288" s="228"/>
    </row>
    <row r="289" spans="1:13" ht="28.5" x14ac:dyDescent="0.2">
      <c r="A289" s="249"/>
      <c r="B289" s="226"/>
      <c r="C289" s="226"/>
      <c r="D289" s="153" t="s">
        <v>42</v>
      </c>
      <c r="E289" s="156">
        <f>E279</f>
        <v>0</v>
      </c>
      <c r="F289" s="156">
        <f>F279</f>
        <v>0</v>
      </c>
      <c r="G289" s="156">
        <f t="shared" si="98"/>
        <v>0</v>
      </c>
      <c r="H289" s="156">
        <f t="shared" si="98"/>
        <v>0</v>
      </c>
      <c r="I289" s="156">
        <f t="shared" si="98"/>
        <v>0</v>
      </c>
      <c r="J289" s="156">
        <f t="shared" si="98"/>
        <v>0</v>
      </c>
      <c r="K289" s="156">
        <f t="shared" si="98"/>
        <v>0</v>
      </c>
      <c r="L289" s="228"/>
      <c r="M289" s="228"/>
    </row>
    <row r="290" spans="1:13" ht="14.25" x14ac:dyDescent="0.2">
      <c r="A290" s="249"/>
      <c r="B290" s="226" t="s">
        <v>139</v>
      </c>
      <c r="C290" s="226"/>
      <c r="D290" s="153" t="s">
        <v>6</v>
      </c>
      <c r="E290" s="156">
        <v>184248</v>
      </c>
      <c r="F290" s="156">
        <f>(G290+H290+I290+J290+K290)</f>
        <v>837743</v>
      </c>
      <c r="G290" s="156">
        <f>SUM(G291:G294)</f>
        <v>110326.39999999999</v>
      </c>
      <c r="H290" s="156">
        <f>SUM(H291:H294)</f>
        <v>380077.60000000003</v>
      </c>
      <c r="I290" s="156">
        <f>SUM(I291:I294)</f>
        <v>267729.09999999998</v>
      </c>
      <c r="J290" s="156">
        <f>SUM(J291:J294)</f>
        <v>78379.399999999994</v>
      </c>
      <c r="K290" s="156">
        <f>SUM(K291:K294)</f>
        <v>1230.5</v>
      </c>
      <c r="L290" s="228"/>
      <c r="M290" s="228"/>
    </row>
    <row r="291" spans="1:13" ht="42.75" x14ac:dyDescent="0.2">
      <c r="A291" s="249"/>
      <c r="B291" s="226"/>
      <c r="C291" s="226"/>
      <c r="D291" s="153" t="s">
        <v>5</v>
      </c>
      <c r="E291" s="156">
        <v>0</v>
      </c>
      <c r="F291" s="156">
        <f t="shared" ref="F291:F294" si="99">(G291+H291+I291+J291+K291)</f>
        <v>0</v>
      </c>
      <c r="G291" s="156">
        <f>G31+G97+G168+G249+G270+G286</f>
        <v>0</v>
      </c>
      <c r="H291" s="156">
        <f>H31+H97+H168+H249+H270+H286</f>
        <v>0</v>
      </c>
      <c r="I291" s="156">
        <f>I31+I97+I168+I249+I270+I286</f>
        <v>0</v>
      </c>
      <c r="J291" s="156">
        <f>J31+J97+J168+J249+J270+J286</f>
        <v>0</v>
      </c>
      <c r="K291" s="156">
        <f>K31+K97+K168+K249+K270+K286</f>
        <v>0</v>
      </c>
      <c r="L291" s="228"/>
      <c r="M291" s="228"/>
    </row>
    <row r="292" spans="1:13" ht="57" x14ac:dyDescent="0.2">
      <c r="A292" s="249"/>
      <c r="B292" s="226"/>
      <c r="C292" s="226"/>
      <c r="D292" s="153" t="s">
        <v>10</v>
      </c>
      <c r="E292" s="156">
        <v>612</v>
      </c>
      <c r="F292" s="156">
        <f t="shared" si="99"/>
        <v>201304.5</v>
      </c>
      <c r="G292" s="156">
        <f t="shared" ref="G292" si="100">G32+G98+G169+G250+G271+G287</f>
        <v>100532</v>
      </c>
      <c r="H292" s="156">
        <f t="shared" ref="H292" si="101">H32+H98+H169+H250+H271+H287</f>
        <v>662</v>
      </c>
      <c r="I292" s="156">
        <f t="shared" ref="I292" si="102">I32+I98+I169+I250+I271+I287</f>
        <v>30112</v>
      </c>
      <c r="J292" s="156">
        <f t="shared" ref="J292:J294" si="103">J32+J98+J169+J250+J271+J287</f>
        <v>69336.5</v>
      </c>
      <c r="K292" s="156">
        <f t="shared" ref="K292" si="104">K32+K98+K169+K250+K271+K287</f>
        <v>662</v>
      </c>
      <c r="L292" s="228"/>
      <c r="M292" s="228"/>
    </row>
    <row r="293" spans="1:13" ht="71.25" x14ac:dyDescent="0.2">
      <c r="A293" s="249"/>
      <c r="B293" s="226"/>
      <c r="C293" s="226"/>
      <c r="D293" s="153" t="s">
        <v>21</v>
      </c>
      <c r="E293" s="156">
        <v>178536</v>
      </c>
      <c r="F293" s="156">
        <f t="shared" si="99"/>
        <v>605938.50000000012</v>
      </c>
      <c r="G293" s="156">
        <f t="shared" ref="G293" si="105">G33+G99+G170+G251+G272+G288</f>
        <v>9294.4000000000015</v>
      </c>
      <c r="H293" s="156">
        <f t="shared" ref="H293" si="106">H33+H99+H170+H251+H272+H288</f>
        <v>364415.60000000003</v>
      </c>
      <c r="I293" s="156">
        <f t="shared" ref="I293" si="107">I33+I99+I170+I251+I272+I288</f>
        <v>222617.1</v>
      </c>
      <c r="J293" s="156">
        <f t="shared" si="103"/>
        <v>9042.9</v>
      </c>
      <c r="K293" s="156">
        <f t="shared" ref="K293" si="108">K33+K99+K170+K251+K272+K288</f>
        <v>568.5</v>
      </c>
      <c r="L293" s="228"/>
      <c r="M293" s="228"/>
    </row>
    <row r="294" spans="1:13" ht="28.5" x14ac:dyDescent="0.2">
      <c r="A294" s="249"/>
      <c r="B294" s="226"/>
      <c r="C294" s="226"/>
      <c r="D294" s="153" t="s">
        <v>42</v>
      </c>
      <c r="E294" s="156">
        <v>5100</v>
      </c>
      <c r="F294" s="156">
        <f t="shared" si="99"/>
        <v>30500</v>
      </c>
      <c r="G294" s="156">
        <f t="shared" ref="G294" si="109">G34+G100+G171+G252+G273+G289</f>
        <v>500</v>
      </c>
      <c r="H294" s="156">
        <f t="shared" ref="H294" si="110">H34+H100+H171+H252+H273+H289</f>
        <v>15000</v>
      </c>
      <c r="I294" s="156">
        <f t="shared" ref="I294" si="111">I34+I100+I171+I252+I273+I289</f>
        <v>15000</v>
      </c>
      <c r="J294" s="156">
        <f t="shared" si="103"/>
        <v>0</v>
      </c>
      <c r="K294" s="156">
        <f t="shared" ref="K294" si="112">K34+K100+K171+K252+K273+K289</f>
        <v>0</v>
      </c>
      <c r="L294" s="228"/>
      <c r="M294" s="228"/>
    </row>
    <row r="302" spans="1:13" x14ac:dyDescent="0.2">
      <c r="L302" s="123" t="s">
        <v>152</v>
      </c>
    </row>
  </sheetData>
  <mergeCells count="283">
    <mergeCell ref="L269:L273"/>
    <mergeCell ref="M269:M273"/>
    <mergeCell ref="A274:M274"/>
    <mergeCell ref="A275:A279"/>
    <mergeCell ref="B275:B279"/>
    <mergeCell ref="C275:C279"/>
    <mergeCell ref="L275:L279"/>
    <mergeCell ref="M275:M279"/>
    <mergeCell ref="A259:A263"/>
    <mergeCell ref="B259:B263"/>
    <mergeCell ref="C259:C263"/>
    <mergeCell ref="L259:L263"/>
    <mergeCell ref="A269:A273"/>
    <mergeCell ref="B269:C273"/>
    <mergeCell ref="M259:M263"/>
    <mergeCell ref="A264:A268"/>
    <mergeCell ref="B264:B268"/>
    <mergeCell ref="C264:C268"/>
    <mergeCell ref="L264:L268"/>
    <mergeCell ref="M264:M268"/>
    <mergeCell ref="A290:A294"/>
    <mergeCell ref="B290:C294"/>
    <mergeCell ref="L290:L294"/>
    <mergeCell ref="M290:M294"/>
    <mergeCell ref="A280:A284"/>
    <mergeCell ref="B280:B284"/>
    <mergeCell ref="C280:C284"/>
    <mergeCell ref="L280:L284"/>
    <mergeCell ref="M280:M284"/>
    <mergeCell ref="A285:A289"/>
    <mergeCell ref="B285:C289"/>
    <mergeCell ref="L285:L289"/>
    <mergeCell ref="M285:M289"/>
    <mergeCell ref="L254:L258"/>
    <mergeCell ref="M254:M258"/>
    <mergeCell ref="L248:L252"/>
    <mergeCell ref="A253:M253"/>
    <mergeCell ref="A254:A258"/>
    <mergeCell ref="B254:B258"/>
    <mergeCell ref="C254:C258"/>
    <mergeCell ref="M228:M232"/>
    <mergeCell ref="L228:L232"/>
    <mergeCell ref="L238:L242"/>
    <mergeCell ref="M238:M242"/>
    <mergeCell ref="M233:M237"/>
    <mergeCell ref="B228:B232"/>
    <mergeCell ref="C228:C232"/>
    <mergeCell ref="A238:A242"/>
    <mergeCell ref="A233:A237"/>
    <mergeCell ref="A228:A232"/>
    <mergeCell ref="A248:A252"/>
    <mergeCell ref="B223:B227"/>
    <mergeCell ref="L223:L227"/>
    <mergeCell ref="C223:C227"/>
    <mergeCell ref="M208:M212"/>
    <mergeCell ref="B248:C252"/>
    <mergeCell ref="M243:M247"/>
    <mergeCell ref="M223:M227"/>
    <mergeCell ref="L218:L222"/>
    <mergeCell ref="L233:L237"/>
    <mergeCell ref="B238:B242"/>
    <mergeCell ref="C238:C242"/>
    <mergeCell ref="L243:L247"/>
    <mergeCell ref="M248:M252"/>
    <mergeCell ref="C213:C217"/>
    <mergeCell ref="L213:L217"/>
    <mergeCell ref="B233:B237"/>
    <mergeCell ref="C233:C237"/>
    <mergeCell ref="C243:C247"/>
    <mergeCell ref="B213:B217"/>
    <mergeCell ref="M213:M217"/>
    <mergeCell ref="M218:M222"/>
    <mergeCell ref="A218:A222"/>
    <mergeCell ref="B218:B222"/>
    <mergeCell ref="C218:C222"/>
    <mergeCell ref="A223:A227"/>
    <mergeCell ref="B243:B247"/>
    <mergeCell ref="A243:A247"/>
    <mergeCell ref="A8:M8"/>
    <mergeCell ref="A14:M14"/>
    <mergeCell ref="A147:A151"/>
    <mergeCell ref="L147:L151"/>
    <mergeCell ref="A167:A171"/>
    <mergeCell ref="B167:C171"/>
    <mergeCell ref="A61:A65"/>
    <mergeCell ref="B61:B65"/>
    <mergeCell ref="L193:L197"/>
    <mergeCell ref="B188:B192"/>
    <mergeCell ref="C188:C192"/>
    <mergeCell ref="C61:C65"/>
    <mergeCell ref="L61:L65"/>
    <mergeCell ref="A173:A177"/>
    <mergeCell ref="L167:L171"/>
    <mergeCell ref="A162:A166"/>
    <mergeCell ref="B162:B166"/>
    <mergeCell ref="C162:C166"/>
    <mergeCell ref="A152:A156"/>
    <mergeCell ref="C178:C182"/>
    <mergeCell ref="M142:M146"/>
    <mergeCell ref="A96:A100"/>
    <mergeCell ref="L117:L121"/>
    <mergeCell ref="L162:L166"/>
    <mergeCell ref="L152:L156"/>
    <mergeCell ref="B152:B156"/>
    <mergeCell ref="A157:A161"/>
    <mergeCell ref="B157:B161"/>
    <mergeCell ref="C157:C161"/>
    <mergeCell ref="L157:L161"/>
    <mergeCell ref="B127:B131"/>
    <mergeCell ref="L96:L100"/>
    <mergeCell ref="A101:M101"/>
    <mergeCell ref="A112:A116"/>
    <mergeCell ref="A127:A131"/>
    <mergeCell ref="M132:M136"/>
    <mergeCell ref="C147:C151"/>
    <mergeCell ref="M147:M151"/>
    <mergeCell ref="I6:L6"/>
    <mergeCell ref="B20:B24"/>
    <mergeCell ref="D11:D12"/>
    <mergeCell ref="L11:L12"/>
    <mergeCell ref="G11:K11"/>
    <mergeCell ref="L20:L24"/>
    <mergeCell ref="L102:L106"/>
    <mergeCell ref="L112:L116"/>
    <mergeCell ref="L107:L111"/>
    <mergeCell ref="C66:C70"/>
    <mergeCell ref="B107:B111"/>
    <mergeCell ref="B102:B106"/>
    <mergeCell ref="F11:F12"/>
    <mergeCell ref="C11:C12"/>
    <mergeCell ref="C20:C24"/>
    <mergeCell ref="B112:B116"/>
    <mergeCell ref="B25:B29"/>
    <mergeCell ref="C25:C29"/>
    <mergeCell ref="L25:L29"/>
    <mergeCell ref="B46:B50"/>
    <mergeCell ref="B86:B90"/>
    <mergeCell ref="C86:C90"/>
    <mergeCell ref="L86:L90"/>
    <mergeCell ref="B76:B80"/>
    <mergeCell ref="M198:M202"/>
    <mergeCell ref="L66:L70"/>
    <mergeCell ref="M66:M70"/>
    <mergeCell ref="A51:A55"/>
    <mergeCell ref="B66:B70"/>
    <mergeCell ref="A36:A40"/>
    <mergeCell ref="B36:B40"/>
    <mergeCell ref="C36:C40"/>
    <mergeCell ref="A46:A50"/>
    <mergeCell ref="M46:M50"/>
    <mergeCell ref="B142:B146"/>
    <mergeCell ref="L122:L126"/>
    <mergeCell ref="M122:M126"/>
    <mergeCell ref="C102:C106"/>
    <mergeCell ref="L142:L146"/>
    <mergeCell ref="C127:C131"/>
    <mergeCell ref="B122:B126"/>
    <mergeCell ref="A66:A70"/>
    <mergeCell ref="A107:A111"/>
    <mergeCell ref="A102:A106"/>
    <mergeCell ref="M56:M60"/>
    <mergeCell ref="M117:M121"/>
    <mergeCell ref="M61:M65"/>
    <mergeCell ref="C117:C121"/>
    <mergeCell ref="M193:M197"/>
    <mergeCell ref="C193:C197"/>
    <mergeCell ref="M173:M177"/>
    <mergeCell ref="M183:M187"/>
    <mergeCell ref="B183:B187"/>
    <mergeCell ref="C183:C187"/>
    <mergeCell ref="A213:A217"/>
    <mergeCell ref="M167:M171"/>
    <mergeCell ref="B147:B151"/>
    <mergeCell ref="B173:B177"/>
    <mergeCell ref="M152:M156"/>
    <mergeCell ref="M162:M166"/>
    <mergeCell ref="A172:M172"/>
    <mergeCell ref="A178:A182"/>
    <mergeCell ref="B193:B197"/>
    <mergeCell ref="M178:M182"/>
    <mergeCell ref="L178:L182"/>
    <mergeCell ref="A183:A187"/>
    <mergeCell ref="A193:A197"/>
    <mergeCell ref="B178:B182"/>
    <mergeCell ref="A203:A207"/>
    <mergeCell ref="L198:L202"/>
    <mergeCell ref="B198:B202"/>
    <mergeCell ref="A188:A192"/>
    <mergeCell ref="M188:M192"/>
    <mergeCell ref="A198:A202"/>
    <mergeCell ref="L173:L177"/>
    <mergeCell ref="C173:C177"/>
    <mergeCell ref="C56:C60"/>
    <mergeCell ref="B56:B60"/>
    <mergeCell ref="E11:E12"/>
    <mergeCell ref="B15:B19"/>
    <mergeCell ref="A25:A29"/>
    <mergeCell ref="M25:M29"/>
    <mergeCell ref="L127:L131"/>
    <mergeCell ref="C122:C126"/>
    <mergeCell ref="L51:L55"/>
    <mergeCell ref="B51:B55"/>
    <mergeCell ref="C51:C55"/>
    <mergeCell ref="A56:A60"/>
    <mergeCell ref="A11:A12"/>
    <mergeCell ref="B11:B12"/>
    <mergeCell ref="M11:M12"/>
    <mergeCell ref="A20:A24"/>
    <mergeCell ref="C15:C19"/>
    <mergeCell ref="A30:A34"/>
    <mergeCell ref="C46:C50"/>
    <mergeCell ref="L46:L50"/>
    <mergeCell ref="A9:M9"/>
    <mergeCell ref="M81:M85"/>
    <mergeCell ref="M86:M90"/>
    <mergeCell ref="B81:B85"/>
    <mergeCell ref="M15:M19"/>
    <mergeCell ref="M20:M24"/>
    <mergeCell ref="L56:L60"/>
    <mergeCell ref="B30:C34"/>
    <mergeCell ref="L30:L34"/>
    <mergeCell ref="L15:L19"/>
    <mergeCell ref="L36:L40"/>
    <mergeCell ref="M76:M80"/>
    <mergeCell ref="A41:A45"/>
    <mergeCell ref="B41:B45"/>
    <mergeCell ref="C41:C45"/>
    <mergeCell ref="L41:L45"/>
    <mergeCell ref="A71:A75"/>
    <mergeCell ref="B71:B75"/>
    <mergeCell ref="C71:C75"/>
    <mergeCell ref="L71:L75"/>
    <mergeCell ref="M36:M40"/>
    <mergeCell ref="M51:M55"/>
    <mergeCell ref="M30:M34"/>
    <mergeCell ref="A76:A80"/>
    <mergeCell ref="A208:A212"/>
    <mergeCell ref="B208:B212"/>
    <mergeCell ref="C208:C212"/>
    <mergeCell ref="L208:L212"/>
    <mergeCell ref="C198:C202"/>
    <mergeCell ref="L183:L187"/>
    <mergeCell ref="M157:M161"/>
    <mergeCell ref="C91:C95"/>
    <mergeCell ref="A122:A126"/>
    <mergeCell ref="M112:M116"/>
    <mergeCell ref="M91:M95"/>
    <mergeCell ref="C142:C146"/>
    <mergeCell ref="B203:B207"/>
    <mergeCell ref="C203:C207"/>
    <mergeCell ref="L203:L207"/>
    <mergeCell ref="M203:M207"/>
    <mergeCell ref="L188:L192"/>
    <mergeCell ref="C152:C156"/>
    <mergeCell ref="B132:B136"/>
    <mergeCell ref="C132:C136"/>
    <mergeCell ref="A132:A136"/>
    <mergeCell ref="A137:A141"/>
    <mergeCell ref="B137:B141"/>
    <mergeCell ref="C137:C141"/>
    <mergeCell ref="A35:M35"/>
    <mergeCell ref="M127:M131"/>
    <mergeCell ref="B117:B121"/>
    <mergeCell ref="L91:L95"/>
    <mergeCell ref="M102:M106"/>
    <mergeCell ref="M71:M75"/>
    <mergeCell ref="M107:M111"/>
    <mergeCell ref="L81:L85"/>
    <mergeCell ref="A142:A146"/>
    <mergeCell ref="A117:A121"/>
    <mergeCell ref="A91:A95"/>
    <mergeCell ref="B96:C100"/>
    <mergeCell ref="C107:C111"/>
    <mergeCell ref="C112:C116"/>
    <mergeCell ref="B91:B95"/>
    <mergeCell ref="M96:M100"/>
    <mergeCell ref="C76:C80"/>
    <mergeCell ref="L76:L80"/>
    <mergeCell ref="A86:A90"/>
    <mergeCell ref="C81:C85"/>
    <mergeCell ref="A81:A85"/>
    <mergeCell ref="M41:M45"/>
    <mergeCell ref="M137:M141"/>
  </mergeCells>
  <phoneticPr fontId="0" type="noConversion"/>
  <pageMargins left="0.23622047244094491" right="0.23622047244094491" top="0.55000000000000004" bottom="0.2" header="0.31496062992125984" footer="0.17"/>
  <pageSetup paperSize="9" scale="6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Паспорт программы</vt:lpstr>
      <vt:lpstr>Паспорт подпрограмм</vt:lpstr>
      <vt:lpstr>Приложение 2</vt:lpstr>
      <vt:lpstr>Приложение 3</vt:lpstr>
      <vt:lpstr>Приложение 4</vt:lpstr>
      <vt:lpstr>'Паспорт подпрограмм'!Область_печати</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2021-01-13T10:46:32Z</cp:lastPrinted>
  <dcterms:created xsi:type="dcterms:W3CDTF">1996-10-08T23:32:33Z</dcterms:created>
  <dcterms:modified xsi:type="dcterms:W3CDTF">2021-01-19T15:45:17Z</dcterms:modified>
</cp:coreProperties>
</file>